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Users\fabien.delpouve.EXCOFSO\Desktop\"/>
    </mc:Choice>
  </mc:AlternateContent>
  <bookViews>
    <workbookView xWindow="0" yWindow="0" windowWidth="21600" windowHeight="9735" tabRatio="817" activeTab="1"/>
  </bookViews>
  <sheets>
    <sheet name="Paramètres" sheetId="1" r:id="rId1"/>
    <sheet name="Totaux mensuels" sheetId="311" r:id="rId2"/>
    <sheet name="Matrice" sheetId="10" r:id="rId3"/>
    <sheet name="A3 PLANS SARL" sheetId="11" r:id="rId4"/>
    <sheet name="ARENY SASU (LES ANGLES)" sheetId="12" r:id="rId5"/>
    <sheet name="ARENY SASU (PUYVALADOR)" sheetId="13" r:id="rId6"/>
    <sheet name="ASSANTE Thierry" sheetId="14" r:id="rId7"/>
    <sheet name="AUTOS JPM SARL" sheetId="15" r:id="rId8"/>
  </sheets>
  <externalReferences>
    <externalReference r:id="rId9"/>
    <externalReference r:id="rId10"/>
  </externalReferences>
  <definedNames>
    <definedName name="_xlnm._FilterDatabase" localSheetId="3" hidden="1">'A3 PLANS SARL'!$B$16:$AP$67</definedName>
    <definedName name="_xlnm._FilterDatabase" localSheetId="4" hidden="1">'ARENY SASU (LES ANGLES)'!$B$16:$AP$67</definedName>
    <definedName name="_xlnm._FilterDatabase" localSheetId="5" hidden="1">'ARENY SASU (PUYVALADOR)'!$B$16:$AP$67</definedName>
    <definedName name="_xlnm._FilterDatabase" localSheetId="6" hidden="1">'ASSANTE Thierry'!$B$16:$AP$67</definedName>
    <definedName name="_xlnm._FilterDatabase" localSheetId="7" hidden="1">'AUTOS JPM SARL'!$B$16:$AP$67</definedName>
    <definedName name="_xlnm._FilterDatabase" localSheetId="2" hidden="1">Matrice!$B$16:$AP$67</definedName>
    <definedName name="Z_11D1DCBE_B3A4_4307_BA6C_C51BE2B9460A_.wvu.FilterData" localSheetId="3" hidden="1">'A3 PLANS SARL'!$B$16:$AP$67</definedName>
    <definedName name="Z_11D1DCBE_B3A4_4307_BA6C_C51BE2B9460A_.wvu.FilterData" localSheetId="4" hidden="1">'ARENY SASU (LES ANGLES)'!$B$16:$AP$67</definedName>
    <definedName name="Z_11D1DCBE_B3A4_4307_BA6C_C51BE2B9460A_.wvu.FilterData" localSheetId="5" hidden="1">'ARENY SASU (PUYVALADOR)'!$B$16:$AP$67</definedName>
    <definedName name="Z_11D1DCBE_B3A4_4307_BA6C_C51BE2B9460A_.wvu.FilterData" localSheetId="6" hidden="1">'ASSANTE Thierry'!$B$16:$AP$67</definedName>
    <definedName name="Z_11D1DCBE_B3A4_4307_BA6C_C51BE2B9460A_.wvu.FilterData" localSheetId="7" hidden="1">'AUTOS JPM SARL'!$B$16:$AP$67</definedName>
    <definedName name="Z_11D1DCBE_B3A4_4307_BA6C_C51BE2B9460A_.wvu.FilterData" localSheetId="2" hidden="1">Matrice!$B$16:$AP$67</definedName>
    <definedName name="Z_11D1DCBE_B3A4_4307_BA6C_C51BE2B9460A_.wvu.Rows" localSheetId="2" hidden="1">Matrice!$44:$67</definedName>
    <definedName name="Z_11D1DCBE_B3A4_4307_BA6C_C51BE2B9460A_.wvu.Rows" localSheetId="0" hidden="1">Paramètres!$33:$55</definedName>
    <definedName name="Z_11D1DCBE_B3A4_4307_BA6C_C51BE2B9460A_.wvu.Rows" localSheetId="1" hidden="1">'Totaux mensuels'!$3:$3,'Totaux mensuels'!$6:$6,'Totaux mensuels'!$8:$14</definedName>
    <definedName name="Z_15F68793_36ED_4514_93D2_BB82404C99C0_.wvu.FilterData" localSheetId="3" hidden="1">'A3 PLANS SARL'!$B$16:$AP$67</definedName>
    <definedName name="Z_15F68793_36ED_4514_93D2_BB82404C99C0_.wvu.FilterData" localSheetId="4" hidden="1">'ARENY SASU (LES ANGLES)'!$B$16:$AP$67</definedName>
    <definedName name="Z_15F68793_36ED_4514_93D2_BB82404C99C0_.wvu.FilterData" localSheetId="5" hidden="1">'ARENY SASU (PUYVALADOR)'!$B$16:$AP$67</definedName>
    <definedName name="Z_15F68793_36ED_4514_93D2_BB82404C99C0_.wvu.FilterData" localSheetId="6" hidden="1">'ASSANTE Thierry'!$B$16:$AP$67</definedName>
    <definedName name="Z_15F68793_36ED_4514_93D2_BB82404C99C0_.wvu.FilterData" localSheetId="7" hidden="1">'AUTOS JPM SARL'!$B$16:$AP$67</definedName>
    <definedName name="Z_15F68793_36ED_4514_93D2_BB82404C99C0_.wvu.FilterData" localSheetId="2" hidden="1">Matrice!$B$16:$AP$67</definedName>
    <definedName name="Z_15F68793_36ED_4514_93D2_BB82404C99C0_.wvu.Rows" localSheetId="3" hidden="1">'A3 PLANS SARL'!$44:$67</definedName>
    <definedName name="Z_15F68793_36ED_4514_93D2_BB82404C99C0_.wvu.Rows" localSheetId="4" hidden="1">'ARENY SASU (LES ANGLES)'!$44:$67</definedName>
    <definedName name="Z_15F68793_36ED_4514_93D2_BB82404C99C0_.wvu.Rows" localSheetId="5" hidden="1">'ARENY SASU (PUYVALADOR)'!$44:$67</definedName>
    <definedName name="Z_15F68793_36ED_4514_93D2_BB82404C99C0_.wvu.Rows" localSheetId="6" hidden="1">'ASSANTE Thierry'!$44:$67</definedName>
    <definedName name="Z_15F68793_36ED_4514_93D2_BB82404C99C0_.wvu.Rows" localSheetId="7" hidden="1">'AUTOS JPM SARL'!$44:$67</definedName>
    <definedName name="Z_15F68793_36ED_4514_93D2_BB82404C99C0_.wvu.Rows" localSheetId="2" hidden="1">Matrice!$44:$67</definedName>
    <definedName name="Z_15F68793_36ED_4514_93D2_BB82404C99C0_.wvu.Rows" localSheetId="0" hidden="1">Paramètres!$33:$55</definedName>
    <definedName name="Z_15F68793_36ED_4514_93D2_BB82404C99C0_.wvu.Rows" localSheetId="1" hidden="1">'Totaux mensuels'!$3:$3,'Totaux mensuels'!$8:$14</definedName>
    <definedName name="Z_2F0153A7_7882_436F_B2CB_466C580B2054_.wvu.FilterData" localSheetId="3" hidden="1">'A3 PLANS SARL'!$B$16:$AP$67</definedName>
    <definedName name="Z_2F0153A7_7882_436F_B2CB_466C580B2054_.wvu.FilterData" localSheetId="4" hidden="1">'ARENY SASU (LES ANGLES)'!$B$16:$AP$67</definedName>
    <definedName name="Z_2F0153A7_7882_436F_B2CB_466C580B2054_.wvu.FilterData" localSheetId="5" hidden="1">'ARENY SASU (PUYVALADOR)'!$B$16:$AP$67</definedName>
    <definedName name="Z_2F0153A7_7882_436F_B2CB_466C580B2054_.wvu.FilterData" localSheetId="6" hidden="1">'ASSANTE Thierry'!$B$16:$AP$67</definedName>
    <definedName name="Z_2F0153A7_7882_436F_B2CB_466C580B2054_.wvu.FilterData" localSheetId="7" hidden="1">'AUTOS JPM SARL'!$B$16:$AP$67</definedName>
    <definedName name="Z_2F0153A7_7882_436F_B2CB_466C580B2054_.wvu.FilterData" localSheetId="2" hidden="1">Matrice!$B$16:$AP$67</definedName>
    <definedName name="Z_2F0153A7_7882_436F_B2CB_466C580B2054_.wvu.Rows" localSheetId="3" hidden="1">'A3 PLANS SARL'!$44:$67</definedName>
    <definedName name="Z_2F0153A7_7882_436F_B2CB_466C580B2054_.wvu.Rows" localSheetId="4" hidden="1">'ARENY SASU (LES ANGLES)'!$44:$67</definedName>
    <definedName name="Z_2F0153A7_7882_436F_B2CB_466C580B2054_.wvu.Rows" localSheetId="5" hidden="1">'ARENY SASU (PUYVALADOR)'!$44:$67</definedName>
    <definedName name="Z_2F0153A7_7882_436F_B2CB_466C580B2054_.wvu.Rows" localSheetId="6" hidden="1">'ASSANTE Thierry'!$44:$67</definedName>
    <definedName name="Z_2F0153A7_7882_436F_B2CB_466C580B2054_.wvu.Rows" localSheetId="7" hidden="1">'AUTOS JPM SARL'!$44:$67</definedName>
    <definedName name="Z_2F0153A7_7882_436F_B2CB_466C580B2054_.wvu.Rows" localSheetId="2" hidden="1">Matrice!$44:$67</definedName>
    <definedName name="Z_2F0153A7_7882_436F_B2CB_466C580B2054_.wvu.Rows" localSheetId="0" hidden="1">Paramètres!$33:$55</definedName>
    <definedName name="Z_2F0153A7_7882_436F_B2CB_466C580B2054_.wvu.Rows" localSheetId="1" hidden="1">'Totaux mensuels'!$3:$3,'Totaux mensuels'!$6:$6,'Totaux mensuels'!$8:$14</definedName>
    <definedName name="Z_3E700441_3328_45CE_96CA_1168F2D6BE39_.wvu.FilterData" localSheetId="3" hidden="1">'A3 PLANS SARL'!$B$16:$AP$67</definedName>
    <definedName name="Z_3E700441_3328_45CE_96CA_1168F2D6BE39_.wvu.FilterData" localSheetId="4" hidden="1">'ARENY SASU (LES ANGLES)'!$B$16:$AP$67</definedName>
    <definedName name="Z_3E700441_3328_45CE_96CA_1168F2D6BE39_.wvu.FilterData" localSheetId="5" hidden="1">'ARENY SASU (PUYVALADOR)'!$B$16:$AP$67</definedName>
    <definedName name="Z_3E700441_3328_45CE_96CA_1168F2D6BE39_.wvu.FilterData" localSheetId="6" hidden="1">'ASSANTE Thierry'!$B$16:$AP$67</definedName>
    <definedName name="Z_3E700441_3328_45CE_96CA_1168F2D6BE39_.wvu.FilterData" localSheetId="7" hidden="1">'AUTOS JPM SARL'!$B$16:$AP$67</definedName>
    <definedName name="Z_4AA15BC6_241D_49FC_9793_A5B68BFEA593_.wvu.FilterData" localSheetId="3" hidden="1">'A3 PLANS SARL'!$B$16:$AP$67</definedName>
    <definedName name="Z_4AA15BC6_241D_49FC_9793_A5B68BFEA593_.wvu.FilterData" localSheetId="4" hidden="1">'ARENY SASU (LES ANGLES)'!$B$16:$AP$67</definedName>
    <definedName name="Z_4AA15BC6_241D_49FC_9793_A5B68BFEA593_.wvu.FilterData" localSheetId="5" hidden="1">'ARENY SASU (PUYVALADOR)'!$B$16:$AP$67</definedName>
    <definedName name="Z_4AA15BC6_241D_49FC_9793_A5B68BFEA593_.wvu.FilterData" localSheetId="6" hidden="1">'ASSANTE Thierry'!$B$16:$AP$67</definedName>
    <definedName name="Z_4AA15BC6_241D_49FC_9793_A5B68BFEA593_.wvu.FilterData" localSheetId="7" hidden="1">'AUTOS JPM SARL'!$B$16:$AP$67</definedName>
    <definedName name="Z_4AA15BC6_241D_49FC_9793_A5B68BFEA593_.wvu.FilterData" localSheetId="2" hidden="1">Matrice!$B$16:$AP$67</definedName>
    <definedName name="Z_4AA15BC6_241D_49FC_9793_A5B68BFEA593_.wvu.Rows" localSheetId="3" hidden="1">'A3 PLANS SARL'!$44:$67</definedName>
    <definedName name="Z_4AA15BC6_241D_49FC_9793_A5B68BFEA593_.wvu.Rows" localSheetId="4" hidden="1">'ARENY SASU (LES ANGLES)'!$44:$67</definedName>
    <definedName name="Z_4AA15BC6_241D_49FC_9793_A5B68BFEA593_.wvu.Rows" localSheetId="5" hidden="1">'ARENY SASU (PUYVALADOR)'!$44:$67</definedName>
    <definedName name="Z_4AA15BC6_241D_49FC_9793_A5B68BFEA593_.wvu.Rows" localSheetId="6" hidden="1">'ASSANTE Thierry'!$44:$67</definedName>
    <definedName name="Z_4AA15BC6_241D_49FC_9793_A5B68BFEA593_.wvu.Rows" localSheetId="7" hidden="1">'AUTOS JPM SARL'!$44:$67</definedName>
    <definedName name="Z_4AA15BC6_241D_49FC_9793_A5B68BFEA593_.wvu.Rows" localSheetId="2" hidden="1">Matrice!$44:$67</definedName>
    <definedName name="Z_4AA15BC6_241D_49FC_9793_A5B68BFEA593_.wvu.Rows" localSheetId="0" hidden="1">Paramètres!$33:$55</definedName>
    <definedName name="Z_4AA15BC6_241D_49FC_9793_A5B68BFEA593_.wvu.Rows" localSheetId="1" hidden="1">'Totaux mensuels'!$3:$3,'Totaux mensuels'!$6:$6,'Totaux mensuels'!$8:$14</definedName>
    <definedName name="Z_596A3A30_988B_4E7C_8D30_4FF571D53B4F_.wvu.FilterData" localSheetId="3" hidden="1">'A3 PLANS SARL'!$B$16:$AP$67</definedName>
    <definedName name="Z_596A3A30_988B_4E7C_8D30_4FF571D53B4F_.wvu.FilterData" localSheetId="4" hidden="1">'ARENY SASU (LES ANGLES)'!$B$16:$AP$67</definedName>
    <definedName name="Z_596A3A30_988B_4E7C_8D30_4FF571D53B4F_.wvu.FilterData" localSheetId="5" hidden="1">'ARENY SASU (PUYVALADOR)'!$B$16:$AP$67</definedName>
    <definedName name="Z_596A3A30_988B_4E7C_8D30_4FF571D53B4F_.wvu.FilterData" localSheetId="6" hidden="1">'ASSANTE Thierry'!$B$16:$AP$67</definedName>
    <definedName name="Z_596A3A30_988B_4E7C_8D30_4FF571D53B4F_.wvu.FilterData" localSheetId="7" hidden="1">'AUTOS JPM SARL'!$B$16:$AP$67</definedName>
    <definedName name="Z_7209C8AD_EC9A_4C61_8E84_4460D9AA8E9A_.wvu.FilterData" localSheetId="3" hidden="1">'A3 PLANS SARL'!$B$16:$AP$67</definedName>
    <definedName name="Z_7209C8AD_EC9A_4C61_8E84_4460D9AA8E9A_.wvu.FilterData" localSheetId="4" hidden="1">'ARENY SASU (LES ANGLES)'!$B$16:$AP$67</definedName>
    <definedName name="Z_7209C8AD_EC9A_4C61_8E84_4460D9AA8E9A_.wvu.FilterData" localSheetId="5" hidden="1">'ARENY SASU (PUYVALADOR)'!$B$16:$AP$67</definedName>
    <definedName name="Z_7209C8AD_EC9A_4C61_8E84_4460D9AA8E9A_.wvu.FilterData" localSheetId="6" hidden="1">'ASSANTE Thierry'!$B$16:$AP$67</definedName>
    <definedName name="Z_7209C8AD_EC9A_4C61_8E84_4460D9AA8E9A_.wvu.FilterData" localSheetId="7" hidden="1">'AUTOS JPM SARL'!$B$16:$AP$67</definedName>
    <definedName name="Z_7209C8AD_EC9A_4C61_8E84_4460D9AA8E9A_.wvu.FilterData" localSheetId="2" hidden="1">Matrice!$B$16:$AP$67</definedName>
    <definedName name="Z_7209C8AD_EC9A_4C61_8E84_4460D9AA8E9A_.wvu.Rows" localSheetId="3" hidden="1">'A3 PLANS SARL'!$44:$67</definedName>
    <definedName name="Z_7209C8AD_EC9A_4C61_8E84_4460D9AA8E9A_.wvu.Rows" localSheetId="4" hidden="1">'ARENY SASU (LES ANGLES)'!$44:$67</definedName>
    <definedName name="Z_7209C8AD_EC9A_4C61_8E84_4460D9AA8E9A_.wvu.Rows" localSheetId="5" hidden="1">'ARENY SASU (PUYVALADOR)'!$44:$67</definedName>
    <definedName name="Z_7209C8AD_EC9A_4C61_8E84_4460D9AA8E9A_.wvu.Rows" localSheetId="6" hidden="1">'ASSANTE Thierry'!$44:$67</definedName>
    <definedName name="Z_7209C8AD_EC9A_4C61_8E84_4460D9AA8E9A_.wvu.Rows" localSheetId="7" hidden="1">'AUTOS JPM SARL'!$44:$67</definedName>
    <definedName name="Z_7209C8AD_EC9A_4C61_8E84_4460D9AA8E9A_.wvu.Rows" localSheetId="2" hidden="1">Matrice!$44:$67</definedName>
    <definedName name="Z_7209C8AD_EC9A_4C61_8E84_4460D9AA8E9A_.wvu.Rows" localSheetId="0" hidden="1">Paramètres!$33:$55</definedName>
    <definedName name="Z_7209C8AD_EC9A_4C61_8E84_4460D9AA8E9A_.wvu.Rows" localSheetId="1" hidden="1">'Totaux mensuels'!$3:$3,'Totaux mensuels'!$6:$6,'Totaux mensuels'!$8:$14</definedName>
    <definedName name="Z_C0803F79_4885_4522_90A5_C80B959FD6BB_.wvu.FilterData" localSheetId="3" hidden="1">'A3 PLANS SARL'!$B$16:$AP$67</definedName>
    <definedName name="Z_C0803F79_4885_4522_90A5_C80B959FD6BB_.wvu.FilterData" localSheetId="4" hidden="1">'ARENY SASU (LES ANGLES)'!$B$16:$AP$67</definedName>
    <definedName name="Z_C0803F79_4885_4522_90A5_C80B959FD6BB_.wvu.FilterData" localSheetId="5" hidden="1">'ARENY SASU (PUYVALADOR)'!$B$16:$AP$67</definedName>
    <definedName name="Z_C0803F79_4885_4522_90A5_C80B959FD6BB_.wvu.FilterData" localSheetId="6" hidden="1">'ASSANTE Thierry'!$B$16:$AP$67</definedName>
    <definedName name="Z_C0803F79_4885_4522_90A5_C80B959FD6BB_.wvu.FilterData" localSheetId="7" hidden="1">'AUTOS JPM SARL'!$B$16:$AP$67</definedName>
    <definedName name="Z_C0803F79_4885_4522_90A5_C80B959FD6BB_.wvu.FilterData" localSheetId="2" hidden="1">Matrice!$B$16:$AP$67</definedName>
    <definedName name="Z_C0803F79_4885_4522_90A5_C80B959FD6BB_.wvu.Rows" localSheetId="2" hidden="1">Matrice!$44:$67</definedName>
    <definedName name="Z_C0803F79_4885_4522_90A5_C80B959FD6BB_.wvu.Rows" localSheetId="0" hidden="1">Paramètres!$33:$55</definedName>
    <definedName name="Z_C0803F79_4885_4522_90A5_C80B959FD6BB_.wvu.Rows" localSheetId="1" hidden="1">'Totaux mensuels'!$3:$3,'Totaux mensuels'!$6:$6,'Totaux mensuels'!$8:$14</definedName>
    <definedName name="Z_C32E0DE7_E7E1_4C57_A009_7602C5D45B1B_.wvu.FilterData" localSheetId="3" hidden="1">'A3 PLANS SARL'!$B$16:$AP$67</definedName>
    <definedName name="Z_C32E0DE7_E7E1_4C57_A009_7602C5D45B1B_.wvu.FilterData" localSheetId="4" hidden="1">'ARENY SASU (LES ANGLES)'!$B$16:$AP$67</definedName>
    <definedName name="Z_C32E0DE7_E7E1_4C57_A009_7602C5D45B1B_.wvu.FilterData" localSheetId="5" hidden="1">'ARENY SASU (PUYVALADOR)'!$B$16:$AP$67</definedName>
    <definedName name="Z_C32E0DE7_E7E1_4C57_A009_7602C5D45B1B_.wvu.FilterData" localSheetId="6" hidden="1">'ASSANTE Thierry'!$B$16:$AP$67</definedName>
    <definedName name="Z_C32E0DE7_E7E1_4C57_A009_7602C5D45B1B_.wvu.FilterData" localSheetId="7" hidden="1">'AUTOS JPM SARL'!$B$16:$AP$67</definedName>
    <definedName name="Z_C32E0DE7_E7E1_4C57_A009_7602C5D45B1B_.wvu.FilterData" localSheetId="2" hidden="1">Matrice!$B$16:$AP$67</definedName>
    <definedName name="Z_C32E0DE7_E7E1_4C57_A009_7602C5D45B1B_.wvu.Rows" localSheetId="3" hidden="1">'A3 PLANS SARL'!$44:$67</definedName>
    <definedName name="Z_C32E0DE7_E7E1_4C57_A009_7602C5D45B1B_.wvu.Rows" localSheetId="4" hidden="1">'ARENY SASU (LES ANGLES)'!$44:$67</definedName>
    <definedName name="Z_C32E0DE7_E7E1_4C57_A009_7602C5D45B1B_.wvu.Rows" localSheetId="5" hidden="1">'ARENY SASU (PUYVALADOR)'!$44:$67</definedName>
    <definedName name="Z_C32E0DE7_E7E1_4C57_A009_7602C5D45B1B_.wvu.Rows" localSheetId="6" hidden="1">'ASSANTE Thierry'!$44:$67</definedName>
    <definedName name="Z_C32E0DE7_E7E1_4C57_A009_7602C5D45B1B_.wvu.Rows" localSheetId="7" hidden="1">'AUTOS JPM SARL'!$44:$67</definedName>
    <definedName name="Z_C32E0DE7_E7E1_4C57_A009_7602C5D45B1B_.wvu.Rows" localSheetId="2" hidden="1">Matrice!$44:$67</definedName>
    <definedName name="Z_C32E0DE7_E7E1_4C57_A009_7602C5D45B1B_.wvu.Rows" localSheetId="0" hidden="1">Paramètres!$33:$55</definedName>
    <definedName name="Z_C32E0DE7_E7E1_4C57_A009_7602C5D45B1B_.wvu.Rows" localSheetId="1" hidden="1">'Totaux mensuels'!$3:$3,'Totaux mensuels'!$8:$14</definedName>
    <definedName name="Z_C6736431_003F_4A95_AE17_44BCB61C60CB_.wvu.FilterData" localSheetId="3" hidden="1">'A3 PLANS SARL'!$B$16:$AP$67</definedName>
    <definedName name="Z_C6736431_003F_4A95_AE17_44BCB61C60CB_.wvu.FilterData" localSheetId="4" hidden="1">'ARENY SASU (LES ANGLES)'!$B$16:$AP$67</definedName>
    <definedName name="Z_C6736431_003F_4A95_AE17_44BCB61C60CB_.wvu.FilterData" localSheetId="5" hidden="1">'ARENY SASU (PUYVALADOR)'!$B$16:$AP$67</definedName>
    <definedName name="Z_C6736431_003F_4A95_AE17_44BCB61C60CB_.wvu.FilterData" localSheetId="6" hidden="1">'ASSANTE Thierry'!$B$16:$AP$67</definedName>
    <definedName name="Z_C6736431_003F_4A95_AE17_44BCB61C60CB_.wvu.FilterData" localSheetId="7" hidden="1">'AUTOS JPM SARL'!$B$16:$AP$67</definedName>
    <definedName name="Z_C6736431_003F_4A95_AE17_44BCB61C60CB_.wvu.FilterData" localSheetId="2" hidden="1">Matrice!$B$16:$AP$67</definedName>
    <definedName name="Z_C6736431_003F_4A95_AE17_44BCB61C60CB_.wvu.Rows" localSheetId="3" hidden="1">'A3 PLANS SARL'!$44:$67</definedName>
    <definedName name="Z_C6736431_003F_4A95_AE17_44BCB61C60CB_.wvu.Rows" localSheetId="4" hidden="1">'ARENY SASU (LES ANGLES)'!$44:$67</definedName>
    <definedName name="Z_C6736431_003F_4A95_AE17_44BCB61C60CB_.wvu.Rows" localSheetId="5" hidden="1">'ARENY SASU (PUYVALADOR)'!$44:$67</definedName>
    <definedName name="Z_C6736431_003F_4A95_AE17_44BCB61C60CB_.wvu.Rows" localSheetId="6" hidden="1">'ASSANTE Thierry'!$44:$67</definedName>
    <definedName name="Z_C6736431_003F_4A95_AE17_44BCB61C60CB_.wvu.Rows" localSheetId="7" hidden="1">'AUTOS JPM SARL'!$44:$67</definedName>
    <definedName name="Z_C6736431_003F_4A95_AE17_44BCB61C60CB_.wvu.Rows" localSheetId="2" hidden="1">Matrice!$44:$67</definedName>
    <definedName name="Z_C6736431_003F_4A95_AE17_44BCB61C60CB_.wvu.Rows" localSheetId="0" hidden="1">Paramètres!$33:$55</definedName>
    <definedName name="Z_C6736431_003F_4A95_AE17_44BCB61C60CB_.wvu.Rows" localSheetId="1" hidden="1">'Totaux mensuels'!$3:$3,'Totaux mensuels'!$6:$6,'Totaux mensuels'!$8:$14,'Totaux mensuels'!$44:$67</definedName>
    <definedName name="Z_CAEE5F3C_580C_467B_949E_D00493F18577_.wvu.FilterData" localSheetId="3" hidden="1">'A3 PLANS SARL'!$B$16:$AP$67</definedName>
    <definedName name="Z_CAEE5F3C_580C_467B_949E_D00493F18577_.wvu.FilterData" localSheetId="4" hidden="1">'ARENY SASU (LES ANGLES)'!$B$16:$AP$67</definedName>
    <definedName name="Z_CAEE5F3C_580C_467B_949E_D00493F18577_.wvu.FilterData" localSheetId="5" hidden="1">'ARENY SASU (PUYVALADOR)'!$B$16:$AP$67</definedName>
    <definedName name="Z_CAEE5F3C_580C_467B_949E_D00493F18577_.wvu.FilterData" localSheetId="6" hidden="1">'ASSANTE Thierry'!$B$16:$AP$67</definedName>
    <definedName name="Z_CAEE5F3C_580C_467B_949E_D00493F18577_.wvu.FilterData" localSheetId="7" hidden="1">'AUTOS JPM SARL'!$B$16:$AP$67</definedName>
    <definedName name="Z_E107E0ED_8D52_4B09_93BD_FD8D86B91A29_.wvu.FilterData" localSheetId="3" hidden="1">'A3 PLANS SARL'!$B$16:$AP$67</definedName>
    <definedName name="Z_E107E0ED_8D52_4B09_93BD_FD8D86B91A29_.wvu.FilterData" localSheetId="4" hidden="1">'ARENY SASU (LES ANGLES)'!$B$16:$AP$67</definedName>
    <definedName name="Z_E107E0ED_8D52_4B09_93BD_FD8D86B91A29_.wvu.FilterData" localSheetId="5" hidden="1">'ARENY SASU (PUYVALADOR)'!$B$16:$AP$67</definedName>
    <definedName name="Z_E107E0ED_8D52_4B09_93BD_FD8D86B91A29_.wvu.FilterData" localSheetId="6" hidden="1">'ASSANTE Thierry'!$B$16:$AP$67</definedName>
    <definedName name="Z_E107E0ED_8D52_4B09_93BD_FD8D86B91A29_.wvu.FilterData" localSheetId="7" hidden="1">'AUTOS JPM SARL'!$B$16:$AP$67</definedName>
    <definedName name="Z_E107E0ED_8D52_4B09_93BD_FD8D86B91A29_.wvu.FilterData" localSheetId="2" hidden="1">Matrice!$B$16:$AP$67</definedName>
    <definedName name="Z_E107E0ED_8D52_4B09_93BD_FD8D86B91A29_.wvu.Rows" localSheetId="3" hidden="1">'A3 PLANS SARL'!$44:$67</definedName>
    <definedName name="Z_E107E0ED_8D52_4B09_93BD_FD8D86B91A29_.wvu.Rows" localSheetId="4" hidden="1">'ARENY SASU (LES ANGLES)'!$44:$67</definedName>
    <definedName name="Z_E107E0ED_8D52_4B09_93BD_FD8D86B91A29_.wvu.Rows" localSheetId="5" hidden="1">'ARENY SASU (PUYVALADOR)'!$44:$67</definedName>
    <definedName name="Z_E107E0ED_8D52_4B09_93BD_FD8D86B91A29_.wvu.Rows" localSheetId="6" hidden="1">'ASSANTE Thierry'!$44:$67</definedName>
    <definedName name="Z_E107E0ED_8D52_4B09_93BD_FD8D86B91A29_.wvu.Rows" localSheetId="7" hidden="1">'AUTOS JPM SARL'!$44:$67</definedName>
    <definedName name="Z_E107E0ED_8D52_4B09_93BD_FD8D86B91A29_.wvu.Rows" localSheetId="2" hidden="1">Matrice!$44:$67</definedName>
    <definedName name="Z_E107E0ED_8D52_4B09_93BD_FD8D86B91A29_.wvu.Rows" localSheetId="0" hidden="1">Paramètres!$33:$55</definedName>
    <definedName name="Z_E107E0ED_8D52_4B09_93BD_FD8D86B91A29_.wvu.Rows" localSheetId="1" hidden="1">'Totaux mensuels'!$44:$67</definedName>
    <definedName name="Z_F60A6BD9_AC7C_4346_B54D_B4D9936C885A_.wvu.FilterData" localSheetId="3" hidden="1">'A3 PLANS SARL'!$B$16:$AP$67</definedName>
    <definedName name="Z_F60A6BD9_AC7C_4346_B54D_B4D9936C885A_.wvu.FilterData" localSheetId="4" hidden="1">'ARENY SASU (LES ANGLES)'!$B$16:$AP$67</definedName>
    <definedName name="Z_F60A6BD9_AC7C_4346_B54D_B4D9936C885A_.wvu.FilterData" localSheetId="5" hidden="1">'ARENY SASU (PUYVALADOR)'!$B$16:$AP$67</definedName>
    <definedName name="Z_F60A6BD9_AC7C_4346_B54D_B4D9936C885A_.wvu.FilterData" localSheetId="6" hidden="1">'ASSANTE Thierry'!$B$16:$AP$67</definedName>
    <definedName name="Z_F60A6BD9_AC7C_4346_B54D_B4D9936C885A_.wvu.FilterData" localSheetId="7" hidden="1">'AUTOS JPM SARL'!$B$16:$AP$67</definedName>
    <definedName name="Z_F60A6BD9_AC7C_4346_B54D_B4D9936C885A_.wvu.FilterData" localSheetId="2" hidden="1">Matrice!$B$16:$AP$67</definedName>
    <definedName name="Z_F60A6BD9_AC7C_4346_B54D_B4D9936C885A_.wvu.Rows" localSheetId="3" hidden="1">'A3 PLANS SARL'!$44:$67</definedName>
    <definedName name="Z_F60A6BD9_AC7C_4346_B54D_B4D9936C885A_.wvu.Rows" localSheetId="4" hidden="1">'ARENY SASU (LES ANGLES)'!$44:$67</definedName>
    <definedName name="Z_F60A6BD9_AC7C_4346_B54D_B4D9936C885A_.wvu.Rows" localSheetId="5" hidden="1">'ARENY SASU (PUYVALADOR)'!$44:$67</definedName>
    <definedName name="Z_F60A6BD9_AC7C_4346_B54D_B4D9936C885A_.wvu.Rows" localSheetId="6" hidden="1">'ASSANTE Thierry'!$44:$67</definedName>
    <definedName name="Z_F60A6BD9_AC7C_4346_B54D_B4D9936C885A_.wvu.Rows" localSheetId="7" hidden="1">'AUTOS JPM SARL'!$44:$67</definedName>
    <definedName name="Z_F60A6BD9_AC7C_4346_B54D_B4D9936C885A_.wvu.Rows" localSheetId="2" hidden="1">Matrice!$44:$67</definedName>
    <definedName name="Z_F60A6BD9_AC7C_4346_B54D_B4D9936C885A_.wvu.Rows" localSheetId="0" hidden="1">Paramètres!$33:$55</definedName>
    <definedName name="Z_F60A6BD9_AC7C_4346_B54D_B4D9936C885A_.wvu.Rows" localSheetId="1" hidden="1">'Totaux mensuels'!$3:$3,'Totaux mensuels'!$6:$6,'Totaux mensuels'!$8:$14</definedName>
  </definedNames>
  <calcPr calcId="171027"/>
  <customWorkbookViews>
    <customWorkbookView name="Philippe Durand - Affichage personnalisé" guid="{15F68793-36ED-4514-93D2-BB82404C99C0}" mergeInterval="0" personalView="1" maximized="1" xWindow="-4" yWindow="-4" windowWidth="1928" windowHeight="1060" tabRatio="947" activeSheetId="14"/>
    <customWorkbookView name="Francoise Ruiz - Affichage personnalisé" guid="{C32E0DE7-E7E1-4C57-A009-7602C5D45B1B}" mergeInterval="0" personalView="1" maximized="1" xWindow="-4" yWindow="-4" windowWidth="1928" windowHeight="1060" tabRatio="947" activeSheetId="11"/>
    <customWorkbookView name="Veronique Pages - Affichage personnalisé" guid="{2F0153A7-7882-436F-B2CB-466C580B2054}" mergeInterval="0" personalView="1" maximized="1" xWindow="-4" yWindow="-4" windowWidth="1448" windowHeight="880" tabRatio="947" activeSheetId="3"/>
    <customWorkbookView name="u - Affichage personnalisé" guid="{11D1DCBE-B3A4-4307-BA6C-C51BE2B9460A}" mergeInterval="0" personalView="1" maximized="1" xWindow="-8" yWindow="-8" windowWidth="1296" windowHeight="1000" tabRatio="947" activeSheetId="3"/>
    <customWorkbookView name="U-CVKR5Y1 - Affichage personnalisé" guid="{C6736431-003F-4A95-AE17-44BCB61C60CB}" mergeInterval="0" personalView="1" maximized="1" xWindow="-8" yWindow="-8" windowWidth="1456" windowHeight="876" tabRatio="947" activeSheetId="11"/>
    <customWorkbookView name="U-CQKR5Y1 - Affichage personnalisé" guid="{4AA15BC6-241D-49FC-9793-A5B68BFEA593}" mergeInterval="0" personalView="1" maximized="1" xWindow="-8" yWindow="-8" windowWidth="1296" windowHeight="776" tabRatio="947" activeSheetId="2"/>
    <customWorkbookView name="U-4MOVJZ1 - Affichage personnalisé" guid="{C0803F79-4885-4522-90A5-C80B959FD6BB}" mergeInterval="0" personalView="1" maximized="1" xWindow="-8" yWindow="-8" windowWidth="1456" windowHeight="876" tabRatio="947" activeSheetId="3"/>
    <customWorkbookView name="U-TGFT5Y1 - Affichage personnalisé" guid="{F60A6BD9-AC7C-4346-B54D-B4D9936C885A}" mergeInterval="0" personalView="1" maximized="1" xWindow="-8" yWindow="-8" windowWidth="1456" windowHeight="876" tabRatio="947" activeSheetId="122"/>
    <customWorkbookView name="Nazha Hassani - Affichage personnalisé" guid="{7209C8AD-EC9A-4C61-8E84-4460D9AA8E9A}" mergeInterval="0" personalView="1" maximized="1" xWindow="-4" yWindow="-4" windowWidth="1928" windowHeight="1060" tabRatio="947" activeSheetId="59"/>
    <customWorkbookView name="Fabien Delpouve - Affichage personnalisé" guid="{E107E0ED-8D52-4B09-93BD-FD8D86B91A29}" mergeInterval="0" personalView="1" maximized="1" xWindow="-4" yWindow="-4" windowWidth="1928" windowHeight="1060" tabRatio="947" activeSheetId="31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O67" i="311" l="1"/>
  <c r="AO66" i="311"/>
  <c r="AO65" i="311"/>
  <c r="AO64" i="311"/>
  <c r="AO63" i="311"/>
  <c r="AO62" i="311"/>
  <c r="AO61" i="311"/>
  <c r="AO60" i="311"/>
  <c r="AO59" i="311"/>
  <c r="AO58" i="311"/>
  <c r="AO57" i="311"/>
  <c r="AO56" i="311"/>
  <c r="AO55" i="311"/>
  <c r="AO54" i="311"/>
  <c r="AO53" i="311"/>
  <c r="AO52" i="311"/>
  <c r="AO51" i="311"/>
  <c r="AO50" i="311"/>
  <c r="AO49" i="311"/>
  <c r="AO48" i="311"/>
  <c r="AO47" i="311"/>
  <c r="AO46" i="311"/>
  <c r="AO45" i="311"/>
  <c r="AO44" i="311"/>
  <c r="AO43" i="311"/>
  <c r="AO42" i="311"/>
  <c r="AO41" i="311"/>
  <c r="AO40" i="311"/>
  <c r="AO39" i="311"/>
  <c r="AO38" i="311"/>
  <c r="AO37" i="311"/>
  <c r="AO36" i="311"/>
  <c r="AO35" i="311"/>
  <c r="AO34" i="311"/>
  <c r="AO33" i="311"/>
  <c r="AO32" i="311"/>
  <c r="AO31" i="311"/>
  <c r="AO30" i="311"/>
  <c r="AO29" i="311"/>
  <c r="AO28" i="311"/>
  <c r="AO27" i="311"/>
  <c r="AO26" i="311"/>
  <c r="AO25" i="311"/>
  <c r="AO24" i="311"/>
  <c r="AO23" i="311"/>
  <c r="AO22" i="311"/>
  <c r="AO21" i="311"/>
  <c r="AO20" i="311"/>
  <c r="AO19" i="311"/>
  <c r="AO18" i="311"/>
  <c r="AO17" i="311"/>
  <c r="AL67" i="311"/>
  <c r="AL66" i="311"/>
  <c r="AL65" i="311"/>
  <c r="AL64" i="311"/>
  <c r="AL63" i="311"/>
  <c r="AL62" i="311"/>
  <c r="AL61" i="311"/>
  <c r="AL60" i="311"/>
  <c r="AL59" i="311"/>
  <c r="AL58" i="311"/>
  <c r="AL57" i="311"/>
  <c r="AL56" i="311"/>
  <c r="AL55" i="311"/>
  <c r="AL54" i="311"/>
  <c r="AL53" i="311"/>
  <c r="AL52" i="311"/>
  <c r="AL51" i="311"/>
  <c r="AL50" i="311"/>
  <c r="AL49" i="311"/>
  <c r="AL48" i="311"/>
  <c r="AL47" i="311"/>
  <c r="AL46" i="311"/>
  <c r="AL45" i="311"/>
  <c r="AL44" i="311"/>
  <c r="AL43" i="311"/>
  <c r="AL42" i="311"/>
  <c r="AL41" i="311"/>
  <c r="AL40" i="311"/>
  <c r="AL39" i="311"/>
  <c r="AL38" i="311"/>
  <c r="AL37" i="311"/>
  <c r="AL36" i="311"/>
  <c r="AL35" i="311"/>
  <c r="AL34" i="311"/>
  <c r="AL33" i="311"/>
  <c r="AL32" i="311"/>
  <c r="AL31" i="311"/>
  <c r="AL30" i="311"/>
  <c r="AL29" i="311"/>
  <c r="AL28" i="311"/>
  <c r="AL27" i="311"/>
  <c r="AL26" i="311"/>
  <c r="AL25" i="311"/>
  <c r="AL24" i="311"/>
  <c r="AL23" i="311"/>
  <c r="AL22" i="311"/>
  <c r="AL21" i="311"/>
  <c r="AL20" i="311"/>
  <c r="AL19" i="311"/>
  <c r="AL18" i="311"/>
  <c r="AL17" i="311"/>
  <c r="AI67" i="311"/>
  <c r="AI66" i="311"/>
  <c r="AI65" i="311"/>
  <c r="AI64" i="311"/>
  <c r="AI63" i="311"/>
  <c r="AI62" i="311"/>
  <c r="AI61" i="311"/>
  <c r="AI60" i="311"/>
  <c r="AI59" i="311"/>
  <c r="AI58" i="311"/>
  <c r="AI57" i="311"/>
  <c r="AI56" i="311"/>
  <c r="AI55" i="311"/>
  <c r="AI54" i="311"/>
  <c r="AI53" i="311"/>
  <c r="AI52" i="311"/>
  <c r="AI51" i="311"/>
  <c r="AI50" i="311"/>
  <c r="AI49" i="311"/>
  <c r="AI48" i="311"/>
  <c r="AI47" i="311"/>
  <c r="AI46" i="311"/>
  <c r="AI45" i="311"/>
  <c r="AI44" i="311"/>
  <c r="AI43" i="311"/>
  <c r="AI42" i="311"/>
  <c r="AI41" i="311"/>
  <c r="AI40" i="311"/>
  <c r="AI39" i="311"/>
  <c r="AI38" i="311"/>
  <c r="AI37" i="311"/>
  <c r="AI36" i="311"/>
  <c r="AI35" i="311"/>
  <c r="AI34" i="311"/>
  <c r="AI33" i="311"/>
  <c r="AI32" i="311"/>
  <c r="AI31" i="311"/>
  <c r="AI30" i="311"/>
  <c r="AI29" i="311"/>
  <c r="AI28" i="311"/>
  <c r="AI27" i="311"/>
  <c r="AI26" i="311"/>
  <c r="AI25" i="311"/>
  <c r="AI24" i="311"/>
  <c r="AI23" i="311"/>
  <c r="AI22" i="311"/>
  <c r="AI21" i="311"/>
  <c r="AI20" i="311"/>
  <c r="AI19" i="311"/>
  <c r="AI18" i="311"/>
  <c r="AI17" i="311"/>
  <c r="AF67" i="311"/>
  <c r="AF66" i="311"/>
  <c r="AF65" i="311"/>
  <c r="AF64" i="311"/>
  <c r="AF63" i="311"/>
  <c r="AF62" i="311"/>
  <c r="AF61" i="311"/>
  <c r="AF60" i="311"/>
  <c r="AF59" i="311"/>
  <c r="AF58" i="311"/>
  <c r="AF57" i="311"/>
  <c r="AF56" i="311"/>
  <c r="AF55" i="311"/>
  <c r="AF54" i="311"/>
  <c r="AF53" i="311"/>
  <c r="AF52" i="311"/>
  <c r="AF51" i="311"/>
  <c r="AF50" i="311"/>
  <c r="AF49" i="311"/>
  <c r="AF48" i="311"/>
  <c r="AF47" i="311"/>
  <c r="AF46" i="311"/>
  <c r="AF45" i="311"/>
  <c r="AF44" i="311"/>
  <c r="AF43" i="311"/>
  <c r="AF42" i="311"/>
  <c r="AF41" i="311"/>
  <c r="AF40" i="311"/>
  <c r="AF39" i="311"/>
  <c r="AF38" i="311"/>
  <c r="AF37" i="311"/>
  <c r="AF36" i="311"/>
  <c r="AF35" i="311"/>
  <c r="AF34" i="311"/>
  <c r="AF33" i="311"/>
  <c r="AF32" i="311"/>
  <c r="AF31" i="311"/>
  <c r="AF30" i="311"/>
  <c r="AF29" i="311"/>
  <c r="AF28" i="311"/>
  <c r="AF27" i="311"/>
  <c r="AF26" i="311"/>
  <c r="AF25" i="311"/>
  <c r="AF24" i="311"/>
  <c r="AF23" i="311"/>
  <c r="AF22" i="311"/>
  <c r="AF21" i="311"/>
  <c r="AF20" i="311"/>
  <c r="AF19" i="311"/>
  <c r="AF18" i="311"/>
  <c r="AF17" i="311"/>
  <c r="AC67" i="311"/>
  <c r="AC66" i="311"/>
  <c r="AC65" i="311"/>
  <c r="AC64" i="311"/>
  <c r="AC63" i="311"/>
  <c r="AC62" i="311"/>
  <c r="AC61" i="311"/>
  <c r="AC60" i="311"/>
  <c r="AC59" i="311"/>
  <c r="AC58" i="311"/>
  <c r="AC57" i="311"/>
  <c r="AC56" i="311"/>
  <c r="AC55" i="311"/>
  <c r="AC54" i="311"/>
  <c r="AC53" i="311"/>
  <c r="AC52" i="311"/>
  <c r="AC51" i="311"/>
  <c r="AC50" i="311"/>
  <c r="AC49" i="311"/>
  <c r="AC48" i="311"/>
  <c r="AC47" i="311"/>
  <c r="AC46" i="311"/>
  <c r="AC45" i="311"/>
  <c r="AC44" i="311"/>
  <c r="AC43" i="311"/>
  <c r="AC42" i="311"/>
  <c r="AC41" i="311"/>
  <c r="AC40" i="311"/>
  <c r="AC39" i="311"/>
  <c r="AC38" i="311"/>
  <c r="AC37" i="311"/>
  <c r="AC36" i="311"/>
  <c r="AC35" i="311"/>
  <c r="AC34" i="311"/>
  <c r="AC33" i="311"/>
  <c r="AC32" i="311"/>
  <c r="AC31" i="311"/>
  <c r="AC30" i="311"/>
  <c r="AC29" i="311"/>
  <c r="AC28" i="311"/>
  <c r="AC27" i="311"/>
  <c r="AC26" i="311"/>
  <c r="AC25" i="311"/>
  <c r="AC24" i="311"/>
  <c r="AC23" i="311"/>
  <c r="AC22" i="311"/>
  <c r="AC21" i="311"/>
  <c r="AC20" i="311"/>
  <c r="AC19" i="311"/>
  <c r="AC18" i="311"/>
  <c r="AC17" i="311"/>
  <c r="Z67" i="311"/>
  <c r="Z66" i="311"/>
  <c r="Z65" i="311"/>
  <c r="Z64" i="311"/>
  <c r="Z63" i="311"/>
  <c r="Z62" i="311"/>
  <c r="Z61" i="311"/>
  <c r="Z60" i="311"/>
  <c r="Z59" i="311"/>
  <c r="Z58" i="311"/>
  <c r="Z57" i="311"/>
  <c r="Z56" i="311"/>
  <c r="Z55" i="311"/>
  <c r="Z54" i="311"/>
  <c r="Z53" i="311"/>
  <c r="Z52" i="311"/>
  <c r="Z51" i="311"/>
  <c r="Z50" i="311"/>
  <c r="Z49" i="311"/>
  <c r="Z48" i="311"/>
  <c r="Z47" i="311"/>
  <c r="Z46" i="311"/>
  <c r="Z45" i="311"/>
  <c r="Z44" i="311"/>
  <c r="Z43" i="311"/>
  <c r="Z42" i="311"/>
  <c r="Z41" i="311"/>
  <c r="Z40" i="311"/>
  <c r="Z39" i="311"/>
  <c r="Z38" i="311"/>
  <c r="Z37" i="311"/>
  <c r="Z36" i="311"/>
  <c r="Z35" i="311"/>
  <c r="Z34" i="311"/>
  <c r="Z33" i="311"/>
  <c r="Z32" i="311"/>
  <c r="Z31" i="311"/>
  <c r="Z30" i="311"/>
  <c r="Z29" i="311"/>
  <c r="Z28" i="311"/>
  <c r="Z27" i="311"/>
  <c r="Z26" i="311"/>
  <c r="Z25" i="311"/>
  <c r="Z24" i="311"/>
  <c r="Z23" i="311"/>
  <c r="Z22" i="311"/>
  <c r="Z21" i="311"/>
  <c r="Z20" i="311"/>
  <c r="Z19" i="311"/>
  <c r="Z18" i="311"/>
  <c r="Z17" i="311"/>
  <c r="W67" i="311"/>
  <c r="W66" i="311"/>
  <c r="W65" i="311"/>
  <c r="W64" i="311"/>
  <c r="W63" i="311"/>
  <c r="W62" i="311"/>
  <c r="W61" i="311"/>
  <c r="W60" i="311"/>
  <c r="W59" i="311"/>
  <c r="W58" i="311"/>
  <c r="W57" i="311"/>
  <c r="W56" i="311"/>
  <c r="W55" i="311"/>
  <c r="W54" i="311"/>
  <c r="W53" i="311"/>
  <c r="W52" i="311"/>
  <c r="W51" i="311"/>
  <c r="W50" i="311"/>
  <c r="W49" i="311"/>
  <c r="W48" i="311"/>
  <c r="W47" i="311"/>
  <c r="W46" i="311"/>
  <c r="W45" i="311"/>
  <c r="W44" i="311"/>
  <c r="W43" i="311"/>
  <c r="W42" i="311"/>
  <c r="W41" i="311"/>
  <c r="W40" i="311"/>
  <c r="W39" i="311"/>
  <c r="W38" i="311"/>
  <c r="W37" i="311"/>
  <c r="W36" i="311"/>
  <c r="W35" i="311"/>
  <c r="W34" i="311"/>
  <c r="W33" i="311"/>
  <c r="W32" i="311"/>
  <c r="W31" i="311"/>
  <c r="W30" i="311"/>
  <c r="W29" i="311"/>
  <c r="W28" i="311"/>
  <c r="W27" i="311"/>
  <c r="W26" i="311"/>
  <c r="W25" i="311"/>
  <c r="W24" i="311"/>
  <c r="W23" i="311"/>
  <c r="W22" i="311"/>
  <c r="W21" i="311"/>
  <c r="W20" i="311"/>
  <c r="W19" i="311"/>
  <c r="W18" i="311"/>
  <c r="W17" i="311"/>
  <c r="T67" i="311"/>
  <c r="T66" i="311"/>
  <c r="T65" i="311"/>
  <c r="T64" i="311"/>
  <c r="T63" i="311"/>
  <c r="T62" i="311"/>
  <c r="T61" i="311"/>
  <c r="T60" i="311"/>
  <c r="T59" i="311"/>
  <c r="T58" i="311"/>
  <c r="T57" i="311"/>
  <c r="T56" i="311"/>
  <c r="T55" i="311"/>
  <c r="T54" i="311"/>
  <c r="T53" i="311"/>
  <c r="T52" i="311"/>
  <c r="T51" i="311"/>
  <c r="T50" i="311"/>
  <c r="T49" i="311"/>
  <c r="T48" i="311"/>
  <c r="T47" i="311"/>
  <c r="T46" i="311"/>
  <c r="T45" i="311"/>
  <c r="T44" i="311"/>
  <c r="T43" i="311"/>
  <c r="T42" i="311"/>
  <c r="T41" i="311"/>
  <c r="T40" i="311"/>
  <c r="T39" i="311"/>
  <c r="T38" i="311"/>
  <c r="T37" i="311"/>
  <c r="T36" i="311"/>
  <c r="T35" i="311"/>
  <c r="T34" i="311"/>
  <c r="T33" i="311"/>
  <c r="T32" i="311"/>
  <c r="T31" i="311"/>
  <c r="T30" i="311"/>
  <c r="T29" i="311"/>
  <c r="T28" i="311"/>
  <c r="T27" i="311"/>
  <c r="T26" i="311"/>
  <c r="T25" i="311"/>
  <c r="T24" i="311"/>
  <c r="T23" i="311"/>
  <c r="T22" i="311"/>
  <c r="T21" i="311"/>
  <c r="T20" i="311"/>
  <c r="T19" i="311"/>
  <c r="T18" i="311"/>
  <c r="T17" i="311"/>
  <c r="Q67" i="311"/>
  <c r="Q66" i="311"/>
  <c r="Q65" i="311"/>
  <c r="Q64" i="311"/>
  <c r="Q63" i="311"/>
  <c r="Q62" i="311"/>
  <c r="Q61" i="311"/>
  <c r="Q60" i="311"/>
  <c r="Q59" i="311"/>
  <c r="Q58" i="311"/>
  <c r="Q57" i="311"/>
  <c r="Q56" i="311"/>
  <c r="Q55" i="311"/>
  <c r="Q54" i="311"/>
  <c r="Q53" i="311"/>
  <c r="Q52" i="311"/>
  <c r="Q51" i="311"/>
  <c r="Q50" i="311"/>
  <c r="Q49" i="311"/>
  <c r="Q48" i="311"/>
  <c r="Q47" i="311"/>
  <c r="Q46" i="311"/>
  <c r="Q45" i="311"/>
  <c r="Q44" i="311"/>
  <c r="Q43" i="311"/>
  <c r="Q42" i="311"/>
  <c r="Q41" i="311"/>
  <c r="Q40" i="311"/>
  <c r="Q39" i="311"/>
  <c r="Q38" i="311"/>
  <c r="Q37" i="311"/>
  <c r="Q36" i="311"/>
  <c r="Q35" i="311"/>
  <c r="Q34" i="311"/>
  <c r="Q33" i="311"/>
  <c r="Q32" i="311"/>
  <c r="Q31" i="311"/>
  <c r="Q30" i="311"/>
  <c r="Q29" i="311"/>
  <c r="Q28" i="311"/>
  <c r="Q27" i="311"/>
  <c r="Q26" i="311"/>
  <c r="Q25" i="311"/>
  <c r="Q24" i="311"/>
  <c r="Q23" i="311"/>
  <c r="Q22" i="311"/>
  <c r="Q21" i="311"/>
  <c r="Q20" i="311"/>
  <c r="Q19" i="311"/>
  <c r="Q18" i="311"/>
  <c r="Q17" i="311"/>
  <c r="N67" i="311"/>
  <c r="N66" i="311"/>
  <c r="N65" i="311"/>
  <c r="N64" i="311"/>
  <c r="N63" i="311"/>
  <c r="N62" i="311"/>
  <c r="N61" i="311"/>
  <c r="N60" i="311"/>
  <c r="N59" i="311"/>
  <c r="N58" i="311"/>
  <c r="N57" i="311"/>
  <c r="N56" i="311"/>
  <c r="N55" i="311"/>
  <c r="N54" i="311"/>
  <c r="N53" i="311"/>
  <c r="N52" i="311"/>
  <c r="N51" i="311"/>
  <c r="N50" i="311"/>
  <c r="N49" i="311"/>
  <c r="N48" i="311"/>
  <c r="N47" i="311"/>
  <c r="N46" i="311"/>
  <c r="N45" i="311"/>
  <c r="N44" i="311"/>
  <c r="N43" i="311"/>
  <c r="N42" i="311"/>
  <c r="N41" i="311"/>
  <c r="N40" i="311"/>
  <c r="N39" i="311"/>
  <c r="N38" i="311"/>
  <c r="N37" i="311"/>
  <c r="N36" i="311"/>
  <c r="N35" i="311"/>
  <c r="N34" i="311"/>
  <c r="N33" i="311"/>
  <c r="N32" i="311"/>
  <c r="N31" i="311"/>
  <c r="N30" i="311"/>
  <c r="N29" i="311"/>
  <c r="N28" i="311"/>
  <c r="N27" i="311"/>
  <c r="N26" i="311"/>
  <c r="N25" i="311"/>
  <c r="N24" i="311"/>
  <c r="N23" i="311"/>
  <c r="N22" i="311"/>
  <c r="N21" i="311"/>
  <c r="N20" i="311"/>
  <c r="N19" i="311"/>
  <c r="N18" i="311"/>
  <c r="N17" i="311"/>
  <c r="K67" i="311"/>
  <c r="K66" i="311"/>
  <c r="K65" i="311"/>
  <c r="K64" i="311"/>
  <c r="K63" i="311"/>
  <c r="K62" i="311"/>
  <c r="K61" i="311"/>
  <c r="K60" i="311"/>
  <c r="K59" i="311"/>
  <c r="K58" i="311"/>
  <c r="K57" i="311"/>
  <c r="K56" i="311"/>
  <c r="K55" i="311"/>
  <c r="K54" i="311"/>
  <c r="K53" i="311"/>
  <c r="K52" i="311"/>
  <c r="K51" i="311"/>
  <c r="K50" i="311"/>
  <c r="K49" i="311"/>
  <c r="K48" i="311"/>
  <c r="K47" i="311"/>
  <c r="K46" i="311"/>
  <c r="K45" i="311"/>
  <c r="K44" i="311"/>
  <c r="K43" i="311"/>
  <c r="K42" i="311"/>
  <c r="K41" i="311"/>
  <c r="K40" i="311"/>
  <c r="K39" i="311"/>
  <c r="K38" i="311"/>
  <c r="K37" i="311"/>
  <c r="K36" i="311"/>
  <c r="K35" i="311"/>
  <c r="K34" i="311"/>
  <c r="K33" i="311"/>
  <c r="K32" i="311"/>
  <c r="K31" i="311"/>
  <c r="K30" i="311"/>
  <c r="K29" i="311"/>
  <c r="K28" i="311"/>
  <c r="K27" i="311"/>
  <c r="K26" i="311"/>
  <c r="K25" i="311"/>
  <c r="K24" i="311"/>
  <c r="K23" i="311"/>
  <c r="K22" i="311"/>
  <c r="K21" i="311"/>
  <c r="K20" i="311"/>
  <c r="K19" i="311"/>
  <c r="K18" i="311"/>
  <c r="K17" i="311"/>
  <c r="H67" i="311"/>
  <c r="H66" i="311"/>
  <c r="H65" i="311"/>
  <c r="H64" i="311"/>
  <c r="H63" i="311"/>
  <c r="H62" i="311"/>
  <c r="H61" i="311"/>
  <c r="H60" i="311"/>
  <c r="H59" i="311"/>
  <c r="H58" i="311"/>
  <c r="H57" i="311"/>
  <c r="H56" i="311"/>
  <c r="H55" i="311"/>
  <c r="H54" i="311"/>
  <c r="H53" i="311"/>
  <c r="H52" i="311"/>
  <c r="H51" i="311"/>
  <c r="H50" i="311"/>
  <c r="H49" i="311"/>
  <c r="H48" i="311"/>
  <c r="H47" i="311"/>
  <c r="H46" i="311"/>
  <c r="H45" i="311"/>
  <c r="H44" i="311"/>
  <c r="H43" i="311"/>
  <c r="H42" i="311"/>
  <c r="H41" i="311"/>
  <c r="H40" i="311"/>
  <c r="H39" i="311"/>
  <c r="H38" i="311"/>
  <c r="H37" i="311"/>
  <c r="H36" i="311"/>
  <c r="H35" i="311"/>
  <c r="H34" i="311"/>
  <c r="H33" i="311"/>
  <c r="H32" i="311"/>
  <c r="H31" i="311"/>
  <c r="H30" i="311"/>
  <c r="H29" i="311"/>
  <c r="H28" i="311"/>
  <c r="H27" i="311"/>
  <c r="H26" i="311"/>
  <c r="H25" i="311"/>
  <c r="H24" i="311"/>
  <c r="H23" i="311"/>
  <c r="H22" i="311"/>
  <c r="H21" i="311"/>
  <c r="H20" i="311"/>
  <c r="H19" i="311"/>
  <c r="H18" i="311"/>
  <c r="H17" i="311"/>
  <c r="E18" i="311"/>
  <c r="E19" i="311"/>
  <c r="E20" i="311"/>
  <c r="E21" i="311"/>
  <c r="E22" i="311"/>
  <c r="E23" i="311"/>
  <c r="E24" i="311"/>
  <c r="E25" i="311"/>
  <c r="E26" i="311"/>
  <c r="E27" i="311"/>
  <c r="E28" i="311"/>
  <c r="E29" i="311"/>
  <c r="E30" i="311"/>
  <c r="E31" i="311"/>
  <c r="E32" i="311"/>
  <c r="E33" i="311"/>
  <c r="E34" i="311"/>
  <c r="E35" i="311"/>
  <c r="E36" i="311"/>
  <c r="E37" i="311"/>
  <c r="E38" i="311"/>
  <c r="E39" i="311"/>
  <c r="E40" i="311"/>
  <c r="E41" i="311"/>
  <c r="E42" i="311"/>
  <c r="E43" i="311"/>
  <c r="E44" i="311"/>
  <c r="E45" i="311"/>
  <c r="E46" i="311"/>
  <c r="E47" i="311"/>
  <c r="E48" i="311"/>
  <c r="E49" i="311"/>
  <c r="E50" i="311"/>
  <c r="E51" i="311"/>
  <c r="E52" i="311"/>
  <c r="E53" i="311"/>
  <c r="E54" i="311"/>
  <c r="E55" i="311"/>
  <c r="E56" i="311"/>
  <c r="E57" i="311"/>
  <c r="E58" i="311"/>
  <c r="E59" i="311"/>
  <c r="E60" i="311"/>
  <c r="E61" i="311"/>
  <c r="E62" i="311"/>
  <c r="E63" i="311"/>
  <c r="E64" i="311"/>
  <c r="E65" i="311"/>
  <c r="E66" i="311"/>
  <c r="E67" i="311"/>
  <c r="E17" i="311"/>
  <c r="B7" i="13" l="1"/>
  <c r="B7" i="14"/>
  <c r="B7" i="15"/>
  <c r="B7" i="12"/>
  <c r="B7" i="10"/>
  <c r="B7" i="11"/>
  <c r="C18" i="311" l="1"/>
  <c r="C19" i="311"/>
  <c r="C20" i="311"/>
  <c r="C21" i="311"/>
  <c r="C24" i="311"/>
  <c r="C26" i="311"/>
  <c r="C27" i="311"/>
  <c r="C28" i="311"/>
  <c r="C29" i="311"/>
  <c r="C31" i="311"/>
  <c r="C32" i="311"/>
  <c r="C33" i="311"/>
  <c r="C34" i="311"/>
  <c r="C36" i="311"/>
  <c r="C37" i="311"/>
  <c r="C38" i="311"/>
  <c r="C39" i="311"/>
  <c r="C40" i="311"/>
  <c r="C41" i="311"/>
  <c r="C42" i="311"/>
  <c r="B17" i="311"/>
  <c r="C6" i="311"/>
  <c r="B4" i="311"/>
  <c r="AM72" i="311"/>
  <c r="AJ72" i="311"/>
  <c r="AG72" i="311"/>
  <c r="AD72" i="311"/>
  <c r="AA72" i="311"/>
  <c r="X72" i="311"/>
  <c r="U72" i="311"/>
  <c r="R72" i="311"/>
  <c r="O72" i="311"/>
  <c r="L72" i="311"/>
  <c r="I72" i="311"/>
  <c r="AP72" i="311" s="1"/>
  <c r="AM71" i="311"/>
  <c r="AJ71" i="311"/>
  <c r="AG71" i="311"/>
  <c r="AD71" i="311"/>
  <c r="AA71" i="311"/>
  <c r="X71" i="311"/>
  <c r="U71" i="311"/>
  <c r="R71" i="311"/>
  <c r="O71" i="311"/>
  <c r="L71" i="311"/>
  <c r="I71" i="311"/>
  <c r="C66" i="311"/>
  <c r="B66" i="311"/>
  <c r="C65" i="311"/>
  <c r="B65" i="311"/>
  <c r="C64" i="311"/>
  <c r="B64" i="311"/>
  <c r="C63" i="311"/>
  <c r="B63" i="311"/>
  <c r="C62" i="311"/>
  <c r="B62" i="311"/>
  <c r="B61" i="311"/>
  <c r="C60" i="311"/>
  <c r="B60" i="311"/>
  <c r="C59" i="311"/>
  <c r="B59" i="311"/>
  <c r="B58" i="311"/>
  <c r="C57" i="311"/>
  <c r="B57" i="311"/>
  <c r="B56" i="311"/>
  <c r="B55" i="311"/>
  <c r="B54" i="311"/>
  <c r="B53" i="311"/>
  <c r="C52" i="311"/>
  <c r="B52" i="311"/>
  <c r="C51" i="311"/>
  <c r="B51" i="311"/>
  <c r="C50" i="311"/>
  <c r="B50" i="311"/>
  <c r="C49" i="311"/>
  <c r="B49" i="311"/>
  <c r="C48" i="311"/>
  <c r="B48" i="311"/>
  <c r="B47" i="311"/>
  <c r="C46" i="311"/>
  <c r="B46" i="311"/>
  <c r="C45" i="311"/>
  <c r="B45" i="311"/>
  <c r="B44" i="311"/>
  <c r="B42" i="311"/>
  <c r="B41" i="311"/>
  <c r="B40" i="311"/>
  <c r="B39" i="311"/>
  <c r="B38" i="311"/>
  <c r="B37" i="311"/>
  <c r="B36" i="311"/>
  <c r="C35" i="311"/>
  <c r="B35" i="311"/>
  <c r="B34" i="311"/>
  <c r="B33" i="311"/>
  <c r="B32" i="311"/>
  <c r="B31" i="311"/>
  <c r="B30" i="311"/>
  <c r="B29" i="311"/>
  <c r="B28" i="311"/>
  <c r="B27" i="311"/>
  <c r="B26" i="311"/>
  <c r="C25" i="311"/>
  <c r="B25" i="311"/>
  <c r="B24" i="311"/>
  <c r="B23" i="311"/>
  <c r="B21" i="311"/>
  <c r="B20" i="311"/>
  <c r="B19" i="311"/>
  <c r="B18" i="311"/>
  <c r="B7" i="311"/>
  <c r="D2" i="311"/>
  <c r="AP71" i="311" l="1"/>
  <c r="C53" i="311"/>
  <c r="C61" i="311"/>
  <c r="O70" i="311"/>
  <c r="O73" i="311" s="1"/>
  <c r="C55" i="311"/>
  <c r="C56" i="311"/>
  <c r="C54" i="311"/>
  <c r="AJ70" i="311"/>
  <c r="AJ73" i="311" s="1"/>
  <c r="C47" i="311"/>
  <c r="C58" i="311"/>
  <c r="I70" i="311"/>
  <c r="I73" i="311" s="1"/>
  <c r="AM70" i="311"/>
  <c r="AM73" i="311" s="1"/>
  <c r="R70" i="311"/>
  <c r="R73" i="311" s="1"/>
  <c r="C44" i="311"/>
  <c r="C17" i="311"/>
  <c r="AD70" i="311"/>
  <c r="AD73" i="311" s="1"/>
  <c r="L70" i="311"/>
  <c r="L73" i="311" s="1"/>
  <c r="AA70" i="311"/>
  <c r="AA73" i="311" s="1"/>
  <c r="X70" i="311"/>
  <c r="X73" i="311" s="1"/>
  <c r="AG70" i="311"/>
  <c r="AG73" i="311" s="1"/>
  <c r="U70" i="311"/>
  <c r="U73" i="311" s="1"/>
  <c r="C30" i="311"/>
  <c r="AP70" i="311" l="1"/>
  <c r="AP73" i="311"/>
  <c r="C23" i="311"/>
  <c r="B57" i="1" l="1"/>
  <c r="AN23" i="11" l="1"/>
  <c r="B23" i="11"/>
  <c r="AN23" i="12"/>
  <c r="B23" i="12"/>
  <c r="AN23" i="13"/>
  <c r="B23" i="13"/>
  <c r="AN23" i="14"/>
  <c r="B23" i="14"/>
  <c r="AN23" i="15"/>
  <c r="B23" i="15"/>
  <c r="AN23" i="10"/>
  <c r="B23" i="10"/>
  <c r="AN24" i="11"/>
  <c r="B24" i="11"/>
  <c r="AN24" i="12"/>
  <c r="B24" i="12"/>
  <c r="AN24" i="13"/>
  <c r="B24" i="13"/>
  <c r="AN24" i="14"/>
  <c r="B24" i="14"/>
  <c r="AN24" i="15"/>
  <c r="B24" i="15"/>
  <c r="AN24" i="10"/>
  <c r="B24" i="10"/>
  <c r="E13" i="1"/>
  <c r="F13" i="1" s="1"/>
  <c r="E14" i="1"/>
  <c r="F14" i="1" s="1"/>
  <c r="AP72" i="15" l="1"/>
  <c r="AP71" i="15"/>
  <c r="AN66" i="15"/>
  <c r="B66" i="15"/>
  <c r="AN65" i="15"/>
  <c r="B65" i="15"/>
  <c r="AN64" i="15"/>
  <c r="B64" i="15"/>
  <c r="AN63" i="15"/>
  <c r="B63" i="15"/>
  <c r="AN62" i="15"/>
  <c r="B62" i="15"/>
  <c r="AN61" i="15"/>
  <c r="B61" i="15"/>
  <c r="AN60" i="15"/>
  <c r="B60" i="15"/>
  <c r="AN59" i="15"/>
  <c r="B59" i="15"/>
  <c r="AN58" i="15"/>
  <c r="B58" i="15"/>
  <c r="AN57" i="15"/>
  <c r="B57" i="15"/>
  <c r="AN56" i="15"/>
  <c r="B56" i="15"/>
  <c r="AN55" i="15"/>
  <c r="B55" i="15"/>
  <c r="AN54" i="15"/>
  <c r="B54" i="15"/>
  <c r="AN53" i="15"/>
  <c r="B53" i="15"/>
  <c r="AN52" i="15"/>
  <c r="B52" i="15"/>
  <c r="AN51" i="15"/>
  <c r="B51" i="15"/>
  <c r="AN50" i="15"/>
  <c r="B50" i="15"/>
  <c r="AN49" i="15"/>
  <c r="B49" i="15"/>
  <c r="AN48" i="15"/>
  <c r="B48" i="15"/>
  <c r="AN47" i="15"/>
  <c r="B47" i="15"/>
  <c r="AN46" i="15"/>
  <c r="B46" i="15"/>
  <c r="AN45" i="15"/>
  <c r="B45" i="15"/>
  <c r="AN44" i="15"/>
  <c r="B44" i="15"/>
  <c r="AN42" i="15"/>
  <c r="B42" i="15"/>
  <c r="AN41" i="15"/>
  <c r="B41" i="15"/>
  <c r="AN40" i="15"/>
  <c r="B40" i="15"/>
  <c r="AN39" i="15"/>
  <c r="B39" i="15"/>
  <c r="AN38" i="15"/>
  <c r="B38" i="15"/>
  <c r="AN37" i="15"/>
  <c r="B37" i="15"/>
  <c r="AN36" i="15"/>
  <c r="B36" i="15"/>
  <c r="AN35" i="15"/>
  <c r="B35" i="15"/>
  <c r="AN34" i="15"/>
  <c r="B34" i="15"/>
  <c r="AN33" i="15"/>
  <c r="B33" i="15"/>
  <c r="AN32" i="15"/>
  <c r="B32" i="15"/>
  <c r="AN31" i="15"/>
  <c r="B31" i="15"/>
  <c r="AN30" i="15"/>
  <c r="B30" i="15"/>
  <c r="AN29" i="15"/>
  <c r="B29" i="15"/>
  <c r="AN28" i="15"/>
  <c r="B28" i="15"/>
  <c r="AN27" i="15"/>
  <c r="B27" i="15"/>
  <c r="AN26" i="15"/>
  <c r="B26" i="15"/>
  <c r="AN25" i="15"/>
  <c r="B25" i="15"/>
  <c r="AN21" i="15"/>
  <c r="B21" i="15"/>
  <c r="AN20" i="15"/>
  <c r="B20" i="15"/>
  <c r="AN19" i="15"/>
  <c r="B19" i="15"/>
  <c r="AN18" i="15"/>
  <c r="B18" i="15"/>
  <c r="AN17" i="15"/>
  <c r="B17" i="15"/>
  <c r="C6" i="15"/>
  <c r="D2" i="15"/>
  <c r="AP72" i="14"/>
  <c r="AP71" i="14"/>
  <c r="AN66" i="14"/>
  <c r="B66" i="14"/>
  <c r="AN65" i="14"/>
  <c r="B65" i="14"/>
  <c r="AN64" i="14"/>
  <c r="B64" i="14"/>
  <c r="AN63" i="14"/>
  <c r="B63" i="14"/>
  <c r="AN62" i="14"/>
  <c r="B62" i="14"/>
  <c r="AN61" i="14"/>
  <c r="B61" i="14"/>
  <c r="AN60" i="14"/>
  <c r="B60" i="14"/>
  <c r="AN59" i="14"/>
  <c r="B59" i="14"/>
  <c r="AN58" i="14"/>
  <c r="B58" i="14"/>
  <c r="AN57" i="14"/>
  <c r="B57" i="14"/>
  <c r="AN56" i="14"/>
  <c r="B56" i="14"/>
  <c r="AN55" i="14"/>
  <c r="B55" i="14"/>
  <c r="AN54" i="14"/>
  <c r="B54" i="14"/>
  <c r="AN53" i="14"/>
  <c r="B53" i="14"/>
  <c r="AN52" i="14"/>
  <c r="B52" i="14"/>
  <c r="AN51" i="14"/>
  <c r="B51" i="14"/>
  <c r="AN50" i="14"/>
  <c r="B50" i="14"/>
  <c r="AN49" i="14"/>
  <c r="B49" i="14"/>
  <c r="AN48" i="14"/>
  <c r="B48" i="14"/>
  <c r="AN47" i="14"/>
  <c r="B47" i="14"/>
  <c r="AN46" i="14"/>
  <c r="B46" i="14"/>
  <c r="AN45" i="14"/>
  <c r="B45" i="14"/>
  <c r="AN44" i="14"/>
  <c r="B44" i="14"/>
  <c r="AN42" i="14"/>
  <c r="B42" i="14"/>
  <c r="AN41" i="14"/>
  <c r="B41" i="14"/>
  <c r="AN40" i="14"/>
  <c r="B40" i="14"/>
  <c r="AN39" i="14"/>
  <c r="B39" i="14"/>
  <c r="AN38" i="14"/>
  <c r="B38" i="14"/>
  <c r="AN37" i="14"/>
  <c r="B37" i="14"/>
  <c r="AN36" i="14"/>
  <c r="B36" i="14"/>
  <c r="AN35" i="14"/>
  <c r="B35" i="14"/>
  <c r="AN34" i="14"/>
  <c r="B34" i="14"/>
  <c r="AN33" i="14"/>
  <c r="B33" i="14"/>
  <c r="AN32" i="14"/>
  <c r="B32" i="14"/>
  <c r="AN31" i="14"/>
  <c r="B31" i="14"/>
  <c r="AN30" i="14"/>
  <c r="B30" i="14"/>
  <c r="AN29" i="14"/>
  <c r="B29" i="14"/>
  <c r="AN28" i="14"/>
  <c r="B28" i="14"/>
  <c r="AN27" i="14"/>
  <c r="B27" i="14"/>
  <c r="AN26" i="14"/>
  <c r="B26" i="14"/>
  <c r="AN25" i="14"/>
  <c r="B25" i="14"/>
  <c r="AN21" i="14"/>
  <c r="B21" i="14"/>
  <c r="AN20" i="14"/>
  <c r="B20" i="14"/>
  <c r="AN19" i="14"/>
  <c r="B19" i="14"/>
  <c r="AN18" i="14"/>
  <c r="B18" i="14"/>
  <c r="AN17" i="14"/>
  <c r="B17" i="14"/>
  <c r="C6" i="14"/>
  <c r="D2" i="14"/>
  <c r="AP72" i="13"/>
  <c r="AP71" i="13"/>
  <c r="AN66" i="13"/>
  <c r="B66" i="13"/>
  <c r="AN65" i="13"/>
  <c r="B65" i="13"/>
  <c r="AN64" i="13"/>
  <c r="B64" i="13"/>
  <c r="AN63" i="13"/>
  <c r="B63" i="13"/>
  <c r="AN62" i="13"/>
  <c r="B62" i="13"/>
  <c r="AN61" i="13"/>
  <c r="B61" i="13"/>
  <c r="AN60" i="13"/>
  <c r="B60" i="13"/>
  <c r="AN59" i="13"/>
  <c r="B59" i="13"/>
  <c r="AN58" i="13"/>
  <c r="B58" i="13"/>
  <c r="AN57" i="13"/>
  <c r="B57" i="13"/>
  <c r="AN56" i="13"/>
  <c r="B56" i="13"/>
  <c r="AN55" i="13"/>
  <c r="B55" i="13"/>
  <c r="AN54" i="13"/>
  <c r="B54" i="13"/>
  <c r="AN53" i="13"/>
  <c r="B53" i="13"/>
  <c r="AN52" i="13"/>
  <c r="B52" i="13"/>
  <c r="AN51" i="13"/>
  <c r="B51" i="13"/>
  <c r="AN50" i="13"/>
  <c r="B50" i="13"/>
  <c r="AN49" i="13"/>
  <c r="B49" i="13"/>
  <c r="AN48" i="13"/>
  <c r="B48" i="13"/>
  <c r="AN47" i="13"/>
  <c r="B47" i="13"/>
  <c r="AN46" i="13"/>
  <c r="B46" i="13"/>
  <c r="AN45" i="13"/>
  <c r="B45" i="13"/>
  <c r="AN44" i="13"/>
  <c r="B44" i="13"/>
  <c r="AN42" i="13"/>
  <c r="B42" i="13"/>
  <c r="AN41" i="13"/>
  <c r="B41" i="13"/>
  <c r="AN40" i="13"/>
  <c r="B40" i="13"/>
  <c r="AN39" i="13"/>
  <c r="B39" i="13"/>
  <c r="AN38" i="13"/>
  <c r="B38" i="13"/>
  <c r="AN37" i="13"/>
  <c r="B37" i="13"/>
  <c r="AN36" i="13"/>
  <c r="B36" i="13"/>
  <c r="AN35" i="13"/>
  <c r="B35" i="13"/>
  <c r="AN34" i="13"/>
  <c r="B34" i="13"/>
  <c r="AN33" i="13"/>
  <c r="B33" i="13"/>
  <c r="AN32" i="13"/>
  <c r="B32" i="13"/>
  <c r="AN31" i="13"/>
  <c r="B31" i="13"/>
  <c r="AN30" i="13"/>
  <c r="B30" i="13"/>
  <c r="AN29" i="13"/>
  <c r="B29" i="13"/>
  <c r="AN28" i="13"/>
  <c r="B28" i="13"/>
  <c r="AN27" i="13"/>
  <c r="B27" i="13"/>
  <c r="AN26" i="13"/>
  <c r="B26" i="13"/>
  <c r="AN25" i="13"/>
  <c r="B25" i="13"/>
  <c r="AN21" i="13"/>
  <c r="B21" i="13"/>
  <c r="AN20" i="13"/>
  <c r="B20" i="13"/>
  <c r="AN19" i="13"/>
  <c r="B19" i="13"/>
  <c r="AN18" i="13"/>
  <c r="B18" i="13"/>
  <c r="AN17" i="13"/>
  <c r="B17" i="13"/>
  <c r="C6" i="13"/>
  <c r="D2" i="13"/>
  <c r="AP72" i="12"/>
  <c r="AP71" i="12"/>
  <c r="AN66" i="12"/>
  <c r="B66" i="12"/>
  <c r="AN65" i="12"/>
  <c r="B65" i="12"/>
  <c r="AN64" i="12"/>
  <c r="B64" i="12"/>
  <c r="AN63" i="12"/>
  <c r="B63" i="12"/>
  <c r="AN62" i="12"/>
  <c r="B62" i="12"/>
  <c r="AN61" i="12"/>
  <c r="B61" i="12"/>
  <c r="AN60" i="12"/>
  <c r="B60" i="12"/>
  <c r="AN59" i="12"/>
  <c r="B59" i="12"/>
  <c r="AN58" i="12"/>
  <c r="B58" i="12"/>
  <c r="AN57" i="12"/>
  <c r="B57" i="12"/>
  <c r="AN56" i="12"/>
  <c r="B56" i="12"/>
  <c r="AN55" i="12"/>
  <c r="B55" i="12"/>
  <c r="AN54" i="12"/>
  <c r="B54" i="12"/>
  <c r="AN53" i="12"/>
  <c r="B53" i="12"/>
  <c r="AN52" i="12"/>
  <c r="B52" i="12"/>
  <c r="AN51" i="12"/>
  <c r="B51" i="12"/>
  <c r="AN50" i="12"/>
  <c r="B50" i="12"/>
  <c r="AN49" i="12"/>
  <c r="B49" i="12"/>
  <c r="AN48" i="12"/>
  <c r="B48" i="12"/>
  <c r="AN47" i="12"/>
  <c r="B47" i="12"/>
  <c r="AN46" i="12"/>
  <c r="B46" i="12"/>
  <c r="AN45" i="12"/>
  <c r="B45" i="12"/>
  <c r="AN44" i="12"/>
  <c r="B44" i="12"/>
  <c r="AN42" i="12"/>
  <c r="B42" i="12"/>
  <c r="AN41" i="12"/>
  <c r="B41" i="12"/>
  <c r="AN40" i="12"/>
  <c r="B40" i="12"/>
  <c r="AN39" i="12"/>
  <c r="B39" i="12"/>
  <c r="AN38" i="12"/>
  <c r="B38" i="12"/>
  <c r="AN37" i="12"/>
  <c r="B37" i="12"/>
  <c r="AN36" i="12"/>
  <c r="B36" i="12"/>
  <c r="AN35" i="12"/>
  <c r="B35" i="12"/>
  <c r="AN34" i="12"/>
  <c r="B34" i="12"/>
  <c r="AN33" i="12"/>
  <c r="B33" i="12"/>
  <c r="AN32" i="12"/>
  <c r="B32" i="12"/>
  <c r="AN31" i="12"/>
  <c r="B31" i="12"/>
  <c r="AN30" i="12"/>
  <c r="B30" i="12"/>
  <c r="AN29" i="12"/>
  <c r="B29" i="12"/>
  <c r="AN28" i="12"/>
  <c r="B28" i="12"/>
  <c r="AN27" i="12"/>
  <c r="B27" i="12"/>
  <c r="AN26" i="12"/>
  <c r="B26" i="12"/>
  <c r="AN25" i="12"/>
  <c r="B25" i="12"/>
  <c r="AN21" i="12"/>
  <c r="B21" i="12"/>
  <c r="AN20" i="12"/>
  <c r="B20" i="12"/>
  <c r="AN19" i="12"/>
  <c r="B19" i="12"/>
  <c r="AN18" i="12"/>
  <c r="B18" i="12"/>
  <c r="AN17" i="12"/>
  <c r="B17" i="12"/>
  <c r="C6" i="12"/>
  <c r="D2" i="12"/>
  <c r="W23" i="12" l="1"/>
  <c r="X23" i="12" s="1"/>
  <c r="AI23" i="12"/>
  <c r="AJ23" i="12" s="1"/>
  <c r="AI24" i="12"/>
  <c r="AJ24" i="12" s="1"/>
  <c r="W24" i="12"/>
  <c r="X24" i="12" s="1"/>
  <c r="K24" i="12"/>
  <c r="L24" i="12" s="1"/>
  <c r="E24" i="12"/>
  <c r="F24" i="12" s="1"/>
  <c r="AO24" i="12"/>
  <c r="Q23" i="12"/>
  <c r="R23" i="12" s="1"/>
  <c r="K23" i="12"/>
  <c r="L23" i="12" s="1"/>
  <c r="AL24" i="12"/>
  <c r="AM24" i="12" s="1"/>
  <c r="AC23" i="12"/>
  <c r="AD23" i="12" s="1"/>
  <c r="E23" i="12"/>
  <c r="F23" i="12" s="1"/>
  <c r="AL23" i="12"/>
  <c r="AM23" i="12" s="1"/>
  <c r="Q24" i="12"/>
  <c r="R24" i="12" s="1"/>
  <c r="AO23" i="12"/>
  <c r="AC24" i="12"/>
  <c r="AD24" i="12" s="1"/>
  <c r="N23" i="12"/>
  <c r="O23" i="12" s="1"/>
  <c r="T23" i="12"/>
  <c r="U23" i="12" s="1"/>
  <c r="T24" i="12"/>
  <c r="U24" i="12" s="1"/>
  <c r="Z24" i="12"/>
  <c r="AA24" i="12" s="1"/>
  <c r="H24" i="12"/>
  <c r="I24" i="12" s="1"/>
  <c r="H23" i="12"/>
  <c r="I23" i="12" s="1"/>
  <c r="Z23" i="12"/>
  <c r="AA23" i="12" s="1"/>
  <c r="AF24" i="12"/>
  <c r="AG24" i="12" s="1"/>
  <c r="AF23" i="12"/>
  <c r="AG23" i="12" s="1"/>
  <c r="N24" i="12"/>
  <c r="O24" i="12" s="1"/>
  <c r="W24" i="13"/>
  <c r="X24" i="13" s="1"/>
  <c r="Q24" i="13"/>
  <c r="R24" i="13" s="1"/>
  <c r="H24" i="13"/>
  <c r="I24" i="13" s="1"/>
  <c r="AF24" i="13"/>
  <c r="AG24" i="13" s="1"/>
  <c r="AC24" i="13"/>
  <c r="AD24" i="13" s="1"/>
  <c r="E24" i="13"/>
  <c r="F24" i="13" s="1"/>
  <c r="AL24" i="13"/>
  <c r="AM24" i="13" s="1"/>
  <c r="AO23" i="13"/>
  <c r="AF23" i="13"/>
  <c r="AG23" i="13" s="1"/>
  <c r="AL23" i="13"/>
  <c r="AM23" i="13" s="1"/>
  <c r="T24" i="13"/>
  <c r="U24" i="13" s="1"/>
  <c r="AC23" i="13"/>
  <c r="AD23" i="13" s="1"/>
  <c r="W23" i="13"/>
  <c r="X23" i="13" s="1"/>
  <c r="N23" i="13"/>
  <c r="O23" i="13" s="1"/>
  <c r="H23" i="13"/>
  <c r="I23" i="13" s="1"/>
  <c r="T23" i="13"/>
  <c r="U23" i="13" s="1"/>
  <c r="AO24" i="13"/>
  <c r="Q23" i="13"/>
  <c r="R23" i="13" s="1"/>
  <c r="E23" i="13"/>
  <c r="F23" i="13" s="1"/>
  <c r="K23" i="13"/>
  <c r="L23" i="13" s="1"/>
  <c r="Z23" i="13"/>
  <c r="AA23" i="13" s="1"/>
  <c r="Z24" i="13"/>
  <c r="AA24" i="13" s="1"/>
  <c r="AI24" i="13"/>
  <c r="AJ24" i="13" s="1"/>
  <c r="N24" i="13"/>
  <c r="O24" i="13" s="1"/>
  <c r="AI23" i="13"/>
  <c r="AJ23" i="13" s="1"/>
  <c r="K24" i="13"/>
  <c r="L24" i="13" s="1"/>
  <c r="N23" i="14"/>
  <c r="O23" i="14" s="1"/>
  <c r="Z24" i="14"/>
  <c r="AA24" i="14" s="1"/>
  <c r="N24" i="14"/>
  <c r="O24" i="14" s="1"/>
  <c r="AO23" i="14"/>
  <c r="Z23" i="14"/>
  <c r="AA23" i="14" s="1"/>
  <c r="W23" i="14"/>
  <c r="X23" i="14" s="1"/>
  <c r="AF23" i="14"/>
  <c r="AG23" i="14" s="1"/>
  <c r="K23" i="14"/>
  <c r="L23" i="14" s="1"/>
  <c r="T23" i="14"/>
  <c r="U23" i="14" s="1"/>
  <c r="AI23" i="14"/>
  <c r="AJ23" i="14" s="1"/>
  <c r="E23" i="14"/>
  <c r="F23" i="14" s="1"/>
  <c r="AC23" i="14"/>
  <c r="AD23" i="14" s="1"/>
  <c r="W24" i="14"/>
  <c r="X24" i="14" s="1"/>
  <c r="AF24" i="14"/>
  <c r="AG24" i="14" s="1"/>
  <c r="H23" i="14"/>
  <c r="I23" i="14" s="1"/>
  <c r="AI24" i="14"/>
  <c r="AJ24" i="14" s="1"/>
  <c r="AL24" i="14"/>
  <c r="AM24" i="14" s="1"/>
  <c r="AL23" i="14"/>
  <c r="AM23" i="14" s="1"/>
  <c r="AC24" i="14"/>
  <c r="AD24" i="14" s="1"/>
  <c r="T24" i="14"/>
  <c r="U24" i="14" s="1"/>
  <c r="AO24" i="14"/>
  <c r="Q23" i="14"/>
  <c r="R23" i="14" s="1"/>
  <c r="Q24" i="14"/>
  <c r="R24" i="14" s="1"/>
  <c r="H24" i="14"/>
  <c r="I24" i="14" s="1"/>
  <c r="K24" i="14"/>
  <c r="L24" i="14" s="1"/>
  <c r="E24" i="14"/>
  <c r="F24" i="14" s="1"/>
  <c r="K23" i="15"/>
  <c r="L23" i="15" s="1"/>
  <c r="AL23" i="15"/>
  <c r="AM23" i="15" s="1"/>
  <c r="AF23" i="15"/>
  <c r="AG23" i="15" s="1"/>
  <c r="AO23" i="15"/>
  <c r="AC23" i="15"/>
  <c r="AD23" i="15" s="1"/>
  <c r="W23" i="15"/>
  <c r="X23" i="15" s="1"/>
  <c r="N23" i="15"/>
  <c r="O23" i="15" s="1"/>
  <c r="Q23" i="15"/>
  <c r="R23" i="15" s="1"/>
  <c r="AI24" i="15"/>
  <c r="AJ24" i="15" s="1"/>
  <c r="Q24" i="15"/>
  <c r="R24" i="15" s="1"/>
  <c r="Z24" i="15"/>
  <c r="AA24" i="15" s="1"/>
  <c r="H23" i="15"/>
  <c r="I23" i="15" s="1"/>
  <c r="AI23" i="15"/>
  <c r="AJ23" i="15" s="1"/>
  <c r="AC24" i="15"/>
  <c r="AD24" i="15" s="1"/>
  <c r="E24" i="15"/>
  <c r="F24" i="15" s="1"/>
  <c r="N24" i="15"/>
  <c r="O24" i="15" s="1"/>
  <c r="AL24" i="15"/>
  <c r="AM24" i="15" s="1"/>
  <c r="W24" i="15"/>
  <c r="X24" i="15" s="1"/>
  <c r="T23" i="15"/>
  <c r="U23" i="15" s="1"/>
  <c r="AO24" i="15"/>
  <c r="H24" i="15"/>
  <c r="I24" i="15" s="1"/>
  <c r="AF24" i="15"/>
  <c r="AG24" i="15" s="1"/>
  <c r="Z23" i="15"/>
  <c r="AA23" i="15" s="1"/>
  <c r="T24" i="15"/>
  <c r="U24" i="15" s="1"/>
  <c r="E23" i="15"/>
  <c r="F23" i="15" s="1"/>
  <c r="K24" i="15"/>
  <c r="L24" i="15" s="1"/>
  <c r="AO17" i="14"/>
  <c r="AC21" i="13"/>
  <c r="AD21" i="13" s="1"/>
  <c r="E62" i="14"/>
  <c r="F62" i="14" s="1"/>
  <c r="AF21" i="15"/>
  <c r="AG21" i="15" s="1"/>
  <c r="AL34" i="14"/>
  <c r="AM34" i="14" s="1"/>
  <c r="E59" i="14"/>
  <c r="F59" i="14" s="1"/>
  <c r="AC29" i="14"/>
  <c r="AD29" i="14" s="1"/>
  <c r="N20" i="13"/>
  <c r="O20" i="13" s="1"/>
  <c r="E34" i="14"/>
  <c r="F34" i="14" s="1"/>
  <c r="AF65" i="14"/>
  <c r="AG65" i="14" s="1"/>
  <c r="K21" i="15"/>
  <c r="L21" i="15" s="1"/>
  <c r="AO19" i="14"/>
  <c r="T50" i="14"/>
  <c r="U50" i="14" s="1"/>
  <c r="AC41" i="14"/>
  <c r="AD41" i="14" s="1"/>
  <c r="AC54" i="14"/>
  <c r="AD54" i="14" s="1"/>
  <c r="AC35" i="14"/>
  <c r="AD35" i="14" s="1"/>
  <c r="W62" i="14"/>
  <c r="X62" i="14" s="1"/>
  <c r="E47" i="14"/>
  <c r="F47" i="14" s="1"/>
  <c r="AI55" i="14"/>
  <c r="AJ55" i="14" s="1"/>
  <c r="W20" i="14"/>
  <c r="X20" i="14" s="1"/>
  <c r="AC32" i="14"/>
  <c r="AD32" i="14" s="1"/>
  <c r="W39" i="14"/>
  <c r="X39" i="14" s="1"/>
  <c r="AI60" i="14"/>
  <c r="AJ60" i="14" s="1"/>
  <c r="W25" i="14"/>
  <c r="X25" i="14" s="1"/>
  <c r="T39" i="14"/>
  <c r="U39" i="14" s="1"/>
  <c r="T36" i="14"/>
  <c r="U36" i="14" s="1"/>
  <c r="AI45" i="14"/>
  <c r="AJ45" i="14" s="1"/>
  <c r="AL17" i="12"/>
  <c r="AM17" i="12" s="1"/>
  <c r="T46" i="14"/>
  <c r="U46" i="14" s="1"/>
  <c r="W31" i="14"/>
  <c r="X31" i="14" s="1"/>
  <c r="Q19" i="12"/>
  <c r="R19" i="12" s="1"/>
  <c r="W33" i="14"/>
  <c r="X33" i="14" s="1"/>
  <c r="AO19" i="12"/>
  <c r="W19" i="12"/>
  <c r="X19" i="12" s="1"/>
  <c r="AC20" i="12"/>
  <c r="AD20" i="12" s="1"/>
  <c r="Q46" i="14"/>
  <c r="R46" i="14" s="1"/>
  <c r="N39" i="14"/>
  <c r="O39" i="14" s="1"/>
  <c r="W42" i="14"/>
  <c r="X42" i="14" s="1"/>
  <c r="AC26" i="14"/>
  <c r="AD26" i="14" s="1"/>
  <c r="Z39" i="14"/>
  <c r="AA39" i="14" s="1"/>
  <c r="AC25" i="14"/>
  <c r="AD25" i="14" s="1"/>
  <c r="Q35" i="14"/>
  <c r="R35" i="14" s="1"/>
  <c r="W46" i="14"/>
  <c r="X46" i="14" s="1"/>
  <c r="H19" i="14"/>
  <c r="I19" i="14" s="1"/>
  <c r="K20" i="13"/>
  <c r="L20" i="13" s="1"/>
  <c r="AC20" i="13"/>
  <c r="AD20" i="13" s="1"/>
  <c r="N31" i="14"/>
  <c r="O31" i="14" s="1"/>
  <c r="W17" i="14"/>
  <c r="X17" i="14" s="1"/>
  <c r="E20" i="14"/>
  <c r="F20" i="14" s="1"/>
  <c r="H27" i="14"/>
  <c r="I27" i="14" s="1"/>
  <c r="Z49" i="14"/>
  <c r="AA49" i="14" s="1"/>
  <c r="Z36" i="14"/>
  <c r="AA36" i="14" s="1"/>
  <c r="E17" i="14"/>
  <c r="F17" i="14" s="1"/>
  <c r="AF20" i="14"/>
  <c r="AG20" i="14" s="1"/>
  <c r="N33" i="14"/>
  <c r="O33" i="14" s="1"/>
  <c r="AO37" i="14"/>
  <c r="Q62" i="14"/>
  <c r="R62" i="14" s="1"/>
  <c r="Q19" i="14"/>
  <c r="R19" i="14" s="1"/>
  <c r="N37" i="14"/>
  <c r="O37" i="14" s="1"/>
  <c r="AL56" i="14"/>
  <c r="AM56" i="14" s="1"/>
  <c r="Q20" i="13"/>
  <c r="R20" i="13" s="1"/>
  <c r="Z20" i="12"/>
  <c r="AA20" i="12" s="1"/>
  <c r="AO21" i="12"/>
  <c r="N17" i="14"/>
  <c r="O17" i="14" s="1"/>
  <c r="Q33" i="14"/>
  <c r="R33" i="14" s="1"/>
  <c r="Z42" i="14"/>
  <c r="AA42" i="14" s="1"/>
  <c r="T17" i="14"/>
  <c r="U17" i="14" s="1"/>
  <c r="AO21" i="14"/>
  <c r="W37" i="14"/>
  <c r="X37" i="14" s="1"/>
  <c r="AL19" i="15"/>
  <c r="AM19" i="15" s="1"/>
  <c r="E17" i="12"/>
  <c r="F17" i="12" s="1"/>
  <c r="AL50" i="14"/>
  <c r="AM50" i="14" s="1"/>
  <c r="AF17" i="14"/>
  <c r="AG17" i="14" s="1"/>
  <c r="H21" i="14"/>
  <c r="I21" i="14" s="1"/>
  <c r="AL44" i="14"/>
  <c r="AM44" i="14" s="1"/>
  <c r="AF50" i="14"/>
  <c r="AG50" i="14" s="1"/>
  <c r="W35" i="14"/>
  <c r="X35" i="14" s="1"/>
  <c r="Z19" i="14"/>
  <c r="AA19" i="14" s="1"/>
  <c r="AF19" i="14"/>
  <c r="AG19" i="14" s="1"/>
  <c r="Q17" i="12"/>
  <c r="R17" i="12" s="1"/>
  <c r="AF36" i="14"/>
  <c r="AG36" i="14" s="1"/>
  <c r="N19" i="12"/>
  <c r="O19" i="12" s="1"/>
  <c r="AI21" i="14"/>
  <c r="AJ21" i="14" s="1"/>
  <c r="Q29" i="14"/>
  <c r="R29" i="14" s="1"/>
  <c r="AC38" i="14"/>
  <c r="AD38" i="14" s="1"/>
  <c r="AC44" i="14"/>
  <c r="AD44" i="14" s="1"/>
  <c r="AO17" i="12"/>
  <c r="AI50" i="14"/>
  <c r="AJ50" i="14" s="1"/>
  <c r="AF55" i="14"/>
  <c r="AG55" i="14" s="1"/>
  <c r="T55" i="14"/>
  <c r="U55" i="14" s="1"/>
  <c r="N21" i="14"/>
  <c r="O21" i="14" s="1"/>
  <c r="W20" i="13"/>
  <c r="X20" i="13" s="1"/>
  <c r="E35" i="14"/>
  <c r="F35" i="14" s="1"/>
  <c r="E37" i="14"/>
  <c r="F37" i="14" s="1"/>
  <c r="AF44" i="14"/>
  <c r="AG44" i="14" s="1"/>
  <c r="N59" i="14"/>
  <c r="O59" i="14" s="1"/>
  <c r="Z20" i="13"/>
  <c r="AA20" i="13" s="1"/>
  <c r="AL19" i="14"/>
  <c r="AM19" i="14" s="1"/>
  <c r="AF21" i="14"/>
  <c r="AG21" i="14" s="1"/>
  <c r="K30" i="14"/>
  <c r="L30" i="14" s="1"/>
  <c r="T33" i="14"/>
  <c r="U33" i="14" s="1"/>
  <c r="H35" i="14"/>
  <c r="I35" i="14" s="1"/>
  <c r="K37" i="14"/>
  <c r="L37" i="14" s="1"/>
  <c r="AI40" i="14"/>
  <c r="AJ40" i="14" s="1"/>
  <c r="Q55" i="14"/>
  <c r="R55" i="14" s="1"/>
  <c r="H21" i="15"/>
  <c r="I21" i="15" s="1"/>
  <c r="K21" i="12"/>
  <c r="L21" i="12" s="1"/>
  <c r="AI20" i="13"/>
  <c r="AJ20" i="13" s="1"/>
  <c r="AL21" i="14"/>
  <c r="AM21" i="14" s="1"/>
  <c r="N27" i="14"/>
  <c r="O27" i="14" s="1"/>
  <c r="AL33" i="14"/>
  <c r="AM33" i="14" s="1"/>
  <c r="T35" i="14"/>
  <c r="U35" i="14" s="1"/>
  <c r="Q37" i="14"/>
  <c r="R37" i="14" s="1"/>
  <c r="AO41" i="14"/>
  <c r="N45" i="14"/>
  <c r="O45" i="14" s="1"/>
  <c r="AC60" i="14"/>
  <c r="AD60" i="14" s="1"/>
  <c r="AC65" i="14"/>
  <c r="AD65" i="14" s="1"/>
  <c r="T19" i="15"/>
  <c r="U19" i="15" s="1"/>
  <c r="N21" i="15"/>
  <c r="O21" i="15" s="1"/>
  <c r="N21" i="12"/>
  <c r="O21" i="12" s="1"/>
  <c r="Q27" i="14"/>
  <c r="R27" i="14" s="1"/>
  <c r="W19" i="15"/>
  <c r="X19" i="15" s="1"/>
  <c r="Q21" i="15"/>
  <c r="R21" i="15" s="1"/>
  <c r="T31" i="14"/>
  <c r="U31" i="14" s="1"/>
  <c r="Z45" i="14"/>
  <c r="AA45" i="14" s="1"/>
  <c r="T56" i="14"/>
  <c r="U56" i="14" s="1"/>
  <c r="Z21" i="15"/>
  <c r="AA21" i="15" s="1"/>
  <c r="Q21" i="12"/>
  <c r="R21" i="12" s="1"/>
  <c r="AO20" i="13"/>
  <c r="Q20" i="14"/>
  <c r="R20" i="14" s="1"/>
  <c r="T27" i="14"/>
  <c r="U27" i="14" s="1"/>
  <c r="AL35" i="14"/>
  <c r="AM35" i="14" s="1"/>
  <c r="AL37" i="14"/>
  <c r="AM37" i="14" s="1"/>
  <c r="AC19" i="15"/>
  <c r="AD19" i="15" s="1"/>
  <c r="T21" i="12"/>
  <c r="U21" i="12" s="1"/>
  <c r="Z27" i="14"/>
  <c r="AA27" i="14" s="1"/>
  <c r="AO33" i="14"/>
  <c r="T42" i="14"/>
  <c r="U42" i="14" s="1"/>
  <c r="Q42" i="14"/>
  <c r="R42" i="14" s="1"/>
  <c r="AC49" i="14"/>
  <c r="AD49" i="14" s="1"/>
  <c r="AF19" i="15"/>
  <c r="AG19" i="15" s="1"/>
  <c r="AC21" i="15"/>
  <c r="AD21" i="15" s="1"/>
  <c r="H19" i="12"/>
  <c r="I19" i="12" s="1"/>
  <c r="AL21" i="12"/>
  <c r="AM21" i="12" s="1"/>
  <c r="E21" i="13"/>
  <c r="F21" i="13" s="1"/>
  <c r="Z20" i="14"/>
  <c r="AA20" i="14" s="1"/>
  <c r="Z31" i="14"/>
  <c r="AA31" i="14" s="1"/>
  <c r="AF34" i="14"/>
  <c r="AG34" i="14" s="1"/>
  <c r="W34" i="14"/>
  <c r="X34" i="14" s="1"/>
  <c r="AO35" i="14"/>
  <c r="AF49" i="14"/>
  <c r="AG49" i="14" s="1"/>
  <c r="K53" i="14"/>
  <c r="L53" i="14" s="1"/>
  <c r="W56" i="14"/>
  <c r="X56" i="14" s="1"/>
  <c r="W45" i="14"/>
  <c r="X45" i="14" s="1"/>
  <c r="Q45" i="14"/>
  <c r="R45" i="14" s="1"/>
  <c r="AC27" i="14"/>
  <c r="AD27" i="14" s="1"/>
  <c r="AO20" i="15"/>
  <c r="AC20" i="15"/>
  <c r="AD20" i="15" s="1"/>
  <c r="AL21" i="15"/>
  <c r="AM21" i="15" s="1"/>
  <c r="H21" i="13"/>
  <c r="I21" i="13" s="1"/>
  <c r="K21" i="13"/>
  <c r="L21" i="13" s="1"/>
  <c r="E49" i="14"/>
  <c r="F49" i="14" s="1"/>
  <c r="AO25" i="14"/>
  <c r="H34" i="14"/>
  <c r="I34" i="14" s="1"/>
  <c r="AL54" i="14"/>
  <c r="AM54" i="14" s="1"/>
  <c r="N20" i="15"/>
  <c r="O20" i="15" s="1"/>
  <c r="K17" i="12"/>
  <c r="L17" i="12" s="1"/>
  <c r="AL20" i="14"/>
  <c r="AM20" i="14" s="1"/>
  <c r="AO31" i="14"/>
  <c r="E36" i="14"/>
  <c r="F36" i="14" s="1"/>
  <c r="AC42" i="14"/>
  <c r="AD42" i="14" s="1"/>
  <c r="K46" i="14"/>
  <c r="L46" i="14" s="1"/>
  <c r="AI49" i="14"/>
  <c r="AJ49" i="14" s="1"/>
  <c r="N17" i="12"/>
  <c r="O17" i="12" s="1"/>
  <c r="T19" i="12"/>
  <c r="U19" i="12" s="1"/>
  <c r="AC19" i="13"/>
  <c r="AD19" i="13" s="1"/>
  <c r="Q21" i="13"/>
  <c r="R21" i="13" s="1"/>
  <c r="AL17" i="14"/>
  <c r="AM17" i="14" s="1"/>
  <c r="E19" i="14"/>
  <c r="F19" i="14" s="1"/>
  <c r="T25" i="14"/>
  <c r="U25" i="14" s="1"/>
  <c r="W28" i="14"/>
  <c r="X28" i="14" s="1"/>
  <c r="W32" i="14"/>
  <c r="X32" i="14" s="1"/>
  <c r="T34" i="14"/>
  <c r="U34" i="14" s="1"/>
  <c r="W36" i="14"/>
  <c r="X36" i="14" s="1"/>
  <c r="N46" i="14"/>
  <c r="O46" i="14" s="1"/>
  <c r="AL49" i="14"/>
  <c r="AM49" i="14" s="1"/>
  <c r="E54" i="14"/>
  <c r="F54" i="14" s="1"/>
  <c r="Q20" i="15"/>
  <c r="R20" i="15" s="1"/>
  <c r="W20" i="15"/>
  <c r="X20" i="15" s="1"/>
  <c r="Z21" i="14"/>
  <c r="AA21" i="14" s="1"/>
  <c r="Q21" i="14"/>
  <c r="R21" i="14" s="1"/>
  <c r="T17" i="12"/>
  <c r="U17" i="12" s="1"/>
  <c r="AF21" i="13"/>
  <c r="AG21" i="13" s="1"/>
  <c r="K17" i="14"/>
  <c r="L17" i="14" s="1"/>
  <c r="N19" i="14"/>
  <c r="O19" i="14" s="1"/>
  <c r="E21" i="14"/>
  <c r="F21" i="14" s="1"/>
  <c r="Z25" i="14"/>
  <c r="AA25" i="14" s="1"/>
  <c r="W29" i="14"/>
  <c r="X29" i="14" s="1"/>
  <c r="T29" i="14"/>
  <c r="U29" i="14" s="1"/>
  <c r="AI34" i="14"/>
  <c r="AJ34" i="14" s="1"/>
  <c r="AC36" i="14"/>
  <c r="AD36" i="14" s="1"/>
  <c r="Q39" i="14"/>
  <c r="R39" i="14" s="1"/>
  <c r="T44" i="14"/>
  <c r="U44" i="14" s="1"/>
  <c r="H54" i="14"/>
  <c r="I54" i="14" s="1"/>
  <c r="E58" i="14"/>
  <c r="F58" i="14" s="1"/>
  <c r="H17" i="15"/>
  <c r="I17" i="15" s="1"/>
  <c r="Z20" i="15"/>
  <c r="AA20" i="15" s="1"/>
  <c r="AL48" i="14"/>
  <c r="AM48" i="14" s="1"/>
  <c r="AC48" i="14"/>
  <c r="AD48" i="14" s="1"/>
  <c r="T20" i="12"/>
  <c r="U20" i="12" s="1"/>
  <c r="AO21" i="13"/>
  <c r="Q17" i="14"/>
  <c r="R17" i="14" s="1"/>
  <c r="T19" i="14"/>
  <c r="U19" i="14" s="1"/>
  <c r="K21" i="14"/>
  <c r="L21" i="14" s="1"/>
  <c r="Z29" i="14"/>
  <c r="AA29" i="14" s="1"/>
  <c r="K33" i="14"/>
  <c r="L33" i="14" s="1"/>
  <c r="Z44" i="14"/>
  <c r="AA44" i="14" s="1"/>
  <c r="AF54" i="14"/>
  <c r="AG54" i="14" s="1"/>
  <c r="AL59" i="14"/>
  <c r="AM59" i="14" s="1"/>
  <c r="H59" i="14"/>
  <c r="I59" i="14" s="1"/>
  <c r="E21" i="15"/>
  <c r="F21" i="15" s="1"/>
  <c r="AI26" i="14"/>
  <c r="AJ26" i="14" s="1"/>
  <c r="Z17" i="15"/>
  <c r="AA17" i="15" s="1"/>
  <c r="E17" i="15"/>
  <c r="F17" i="15" s="1"/>
  <c r="AF17" i="15"/>
  <c r="AG17" i="15" s="1"/>
  <c r="AC17" i="15"/>
  <c r="AD17" i="15" s="1"/>
  <c r="N17" i="15"/>
  <c r="O17" i="15" s="1"/>
  <c r="Q17" i="15"/>
  <c r="R17" i="15" s="1"/>
  <c r="AO17" i="15"/>
  <c r="T17" i="15"/>
  <c r="U17" i="15" s="1"/>
  <c r="AI19" i="15"/>
  <c r="AJ19" i="15" s="1"/>
  <c r="K19" i="15"/>
  <c r="L19" i="15" s="1"/>
  <c r="Z19" i="15"/>
  <c r="AA19" i="15" s="1"/>
  <c r="AO19" i="15"/>
  <c r="W17" i="15"/>
  <c r="X17" i="15" s="1"/>
  <c r="T20" i="15"/>
  <c r="U20" i="15" s="1"/>
  <c r="AL20" i="15"/>
  <c r="AM20" i="15" s="1"/>
  <c r="K20" i="15"/>
  <c r="L20" i="15" s="1"/>
  <c r="AI20" i="15"/>
  <c r="AJ20" i="15" s="1"/>
  <c r="H20" i="15"/>
  <c r="I20" i="15" s="1"/>
  <c r="AF20" i="15"/>
  <c r="AG20" i="15" s="1"/>
  <c r="E20" i="15"/>
  <c r="F20" i="15" s="1"/>
  <c r="T21" i="15"/>
  <c r="U21" i="15" s="1"/>
  <c r="W21" i="15"/>
  <c r="X21" i="15" s="1"/>
  <c r="AO21" i="15"/>
  <c r="AI21" i="15"/>
  <c r="AJ21" i="15" s="1"/>
  <c r="K17" i="15"/>
  <c r="L17" i="15" s="1"/>
  <c r="H19" i="15"/>
  <c r="I19" i="15" s="1"/>
  <c r="AI17" i="15"/>
  <c r="AJ17" i="15" s="1"/>
  <c r="N19" i="15"/>
  <c r="O19" i="15" s="1"/>
  <c r="Q19" i="15"/>
  <c r="R19" i="15" s="1"/>
  <c r="E19" i="15"/>
  <c r="F19" i="15" s="1"/>
  <c r="AL17" i="15"/>
  <c r="AM17" i="15" s="1"/>
  <c r="AC30" i="14"/>
  <c r="AD30" i="14" s="1"/>
  <c r="Q47" i="14"/>
  <c r="R47" i="14" s="1"/>
  <c r="AL47" i="14"/>
  <c r="AM47" i="14" s="1"/>
  <c r="N47" i="14"/>
  <c r="O47" i="14" s="1"/>
  <c r="W47" i="14"/>
  <c r="X47" i="14" s="1"/>
  <c r="AI47" i="14"/>
  <c r="AJ47" i="14" s="1"/>
  <c r="AF28" i="14"/>
  <c r="AG28" i="14" s="1"/>
  <c r="AC40" i="14"/>
  <c r="AD40" i="14" s="1"/>
  <c r="E40" i="14"/>
  <c r="F40" i="14" s="1"/>
  <c r="AO40" i="14"/>
  <c r="N40" i="14"/>
  <c r="O40" i="14" s="1"/>
  <c r="T38" i="14"/>
  <c r="U38" i="14" s="1"/>
  <c r="Q38" i="14"/>
  <c r="R38" i="14" s="1"/>
  <c r="AO47" i="14"/>
  <c r="AF48" i="14"/>
  <c r="AG48" i="14" s="1"/>
  <c r="E53" i="14"/>
  <c r="F53" i="14" s="1"/>
  <c r="AF26" i="14"/>
  <c r="AG26" i="14" s="1"/>
  <c r="E28" i="14"/>
  <c r="F28" i="14" s="1"/>
  <c r="AI30" i="14"/>
  <c r="AJ30" i="14" s="1"/>
  <c r="H28" i="14"/>
  <c r="I28" i="14" s="1"/>
  <c r="AL30" i="14"/>
  <c r="AM30" i="14" s="1"/>
  <c r="E32" i="14"/>
  <c r="F32" i="14" s="1"/>
  <c r="H40" i="14"/>
  <c r="I40" i="14" s="1"/>
  <c r="AF41" i="14"/>
  <c r="AG41" i="14" s="1"/>
  <c r="H47" i="14"/>
  <c r="I47" i="14" s="1"/>
  <c r="AL52" i="14"/>
  <c r="AM52" i="14" s="1"/>
  <c r="N52" i="14"/>
  <c r="O52" i="14" s="1"/>
  <c r="AI52" i="14"/>
  <c r="AJ52" i="14" s="1"/>
  <c r="K52" i="14"/>
  <c r="L52" i="14" s="1"/>
  <c r="AF52" i="14"/>
  <c r="AG52" i="14" s="1"/>
  <c r="H52" i="14"/>
  <c r="I52" i="14" s="1"/>
  <c r="AC52" i="14"/>
  <c r="AD52" i="14" s="1"/>
  <c r="AO26" i="14"/>
  <c r="AL26" i="14"/>
  <c r="AM26" i="14" s="1"/>
  <c r="N26" i="14"/>
  <c r="O26" i="14" s="1"/>
  <c r="H26" i="14"/>
  <c r="I26" i="14" s="1"/>
  <c r="AO48" i="14"/>
  <c r="Q48" i="14"/>
  <c r="R48" i="14" s="1"/>
  <c r="H48" i="14"/>
  <c r="I48" i="14" s="1"/>
  <c r="AI48" i="14"/>
  <c r="AJ48" i="14" s="1"/>
  <c r="E48" i="14"/>
  <c r="F48" i="14" s="1"/>
  <c r="H53" i="14"/>
  <c r="I53" i="14" s="1"/>
  <c r="E63" i="14"/>
  <c r="F63" i="14" s="1"/>
  <c r="AL40" i="14"/>
  <c r="AM40" i="14" s="1"/>
  <c r="AO58" i="14"/>
  <c r="Q58" i="14"/>
  <c r="R58" i="14" s="1"/>
  <c r="AL58" i="14"/>
  <c r="AM58" i="14" s="1"/>
  <c r="N58" i="14"/>
  <c r="O58" i="14" s="1"/>
  <c r="AI58" i="14"/>
  <c r="AJ58" i="14" s="1"/>
  <c r="K58" i="14"/>
  <c r="L58" i="14" s="1"/>
  <c r="AF58" i="14"/>
  <c r="AG58" i="14" s="1"/>
  <c r="AC58" i="14"/>
  <c r="AD58" i="14" s="1"/>
  <c r="W58" i="14"/>
  <c r="X58" i="14" s="1"/>
  <c r="K28" i="14"/>
  <c r="L28" i="14" s="1"/>
  <c r="H32" i="14"/>
  <c r="I32" i="14" s="1"/>
  <c r="AI36" i="14"/>
  <c r="AJ36" i="14" s="1"/>
  <c r="K36" i="14"/>
  <c r="L36" i="14" s="1"/>
  <c r="Q40" i="14"/>
  <c r="R40" i="14" s="1"/>
  <c r="K47" i="14"/>
  <c r="L47" i="14" s="1"/>
  <c r="E52" i="14"/>
  <c r="F52" i="14" s="1"/>
  <c r="AL57" i="14"/>
  <c r="AM57" i="14" s="1"/>
  <c r="N57" i="14"/>
  <c r="O57" i="14" s="1"/>
  <c r="AI57" i="14"/>
  <c r="AJ57" i="14" s="1"/>
  <c r="K57" i="14"/>
  <c r="L57" i="14" s="1"/>
  <c r="AF57" i="14"/>
  <c r="AG57" i="14" s="1"/>
  <c r="H57" i="14"/>
  <c r="I57" i="14" s="1"/>
  <c r="AO57" i="14"/>
  <c r="AC57" i="14"/>
  <c r="AD57" i="14" s="1"/>
  <c r="Z57" i="14"/>
  <c r="AA57" i="14" s="1"/>
  <c r="H58" i="14"/>
  <c r="I58" i="14" s="1"/>
  <c r="AF59" i="14"/>
  <c r="AG59" i="14" s="1"/>
  <c r="AI28" i="14"/>
  <c r="AJ28" i="14" s="1"/>
  <c r="AF38" i="14"/>
  <c r="AG38" i="14" s="1"/>
  <c r="AI51" i="14"/>
  <c r="AJ51" i="14" s="1"/>
  <c r="K51" i="14"/>
  <c r="L51" i="14" s="1"/>
  <c r="AF51" i="14"/>
  <c r="AG51" i="14" s="1"/>
  <c r="H51" i="14"/>
  <c r="I51" i="14" s="1"/>
  <c r="AC51" i="14"/>
  <c r="AD51" i="14" s="1"/>
  <c r="E51" i="14"/>
  <c r="F51" i="14" s="1"/>
  <c r="AO51" i="14"/>
  <c r="AL51" i="14"/>
  <c r="AM51" i="14" s="1"/>
  <c r="Z51" i="14"/>
  <c r="AA51" i="14" s="1"/>
  <c r="Q66" i="14"/>
  <c r="R66" i="14" s="1"/>
  <c r="AF30" i="14"/>
  <c r="AG30" i="14" s="1"/>
  <c r="H30" i="14"/>
  <c r="I30" i="14" s="1"/>
  <c r="T53" i="14"/>
  <c r="U53" i="14" s="1"/>
  <c r="AO53" i="14"/>
  <c r="Q53" i="14"/>
  <c r="R53" i="14" s="1"/>
  <c r="AL53" i="14"/>
  <c r="AM53" i="14" s="1"/>
  <c r="N53" i="14"/>
  <c r="O53" i="14" s="1"/>
  <c r="AC53" i="14"/>
  <c r="AD53" i="14" s="1"/>
  <c r="Z53" i="14"/>
  <c r="AA53" i="14" s="1"/>
  <c r="W53" i="14"/>
  <c r="X53" i="14" s="1"/>
  <c r="AL28" i="14"/>
  <c r="AM28" i="14" s="1"/>
  <c r="E38" i="14"/>
  <c r="F38" i="14" s="1"/>
  <c r="W44" i="14"/>
  <c r="X44" i="14" s="1"/>
  <c r="H44" i="14"/>
  <c r="I44" i="14" s="1"/>
  <c r="AI44" i="14"/>
  <c r="AJ44" i="14" s="1"/>
  <c r="E44" i="14"/>
  <c r="F44" i="14" s="1"/>
  <c r="K48" i="14"/>
  <c r="L48" i="14" s="1"/>
  <c r="Q52" i="14"/>
  <c r="R52" i="14" s="1"/>
  <c r="E57" i="14"/>
  <c r="F57" i="14" s="1"/>
  <c r="T58" i="14"/>
  <c r="U58" i="14" s="1"/>
  <c r="AI59" i="14"/>
  <c r="AJ59" i="14" s="1"/>
  <c r="Q61" i="14"/>
  <c r="R61" i="14" s="1"/>
  <c r="E26" i="14"/>
  <c r="F26" i="14" s="1"/>
  <c r="AI38" i="14"/>
  <c r="AJ38" i="14" s="1"/>
  <c r="N30" i="14"/>
  <c r="O30" i="14" s="1"/>
  <c r="N32" i="14"/>
  <c r="O32" i="14" s="1"/>
  <c r="K38" i="14"/>
  <c r="L38" i="14" s="1"/>
  <c r="H41" i="14"/>
  <c r="I41" i="14" s="1"/>
  <c r="AF42" i="14"/>
  <c r="AG42" i="14" s="1"/>
  <c r="AO44" i="14"/>
  <c r="Z46" i="14"/>
  <c r="AA46" i="14" s="1"/>
  <c r="T47" i="14"/>
  <c r="U47" i="14" s="1"/>
  <c r="N51" i="14"/>
  <c r="O51" i="14" s="1"/>
  <c r="AI54" i="14"/>
  <c r="AJ54" i="14" s="1"/>
  <c r="T66" i="14"/>
  <c r="U66" i="14" s="1"/>
  <c r="AF32" i="14"/>
  <c r="AG32" i="14" s="1"/>
  <c r="AI32" i="14"/>
  <c r="AJ32" i="14" s="1"/>
  <c r="AL41" i="14"/>
  <c r="AM41" i="14" s="1"/>
  <c r="N41" i="14"/>
  <c r="O41" i="14" s="1"/>
  <c r="Z41" i="14"/>
  <c r="AA41" i="14" s="1"/>
  <c r="W41" i="14"/>
  <c r="X41" i="14" s="1"/>
  <c r="W19" i="14"/>
  <c r="X19" i="14" s="1"/>
  <c r="AL25" i="14"/>
  <c r="AM25" i="14" s="1"/>
  <c r="N25" i="14"/>
  <c r="O25" i="14" s="1"/>
  <c r="Q25" i="14"/>
  <c r="R25" i="14" s="1"/>
  <c r="Q26" i="14"/>
  <c r="R26" i="14" s="1"/>
  <c r="AF27" i="14"/>
  <c r="AG27" i="14" s="1"/>
  <c r="Q28" i="14"/>
  <c r="R28" i="14" s="1"/>
  <c r="T30" i="14"/>
  <c r="U30" i="14" s="1"/>
  <c r="AF31" i="14"/>
  <c r="AG31" i="14" s="1"/>
  <c r="AC33" i="14"/>
  <c r="AD33" i="14" s="1"/>
  <c r="K34" i="14"/>
  <c r="L34" i="14" s="1"/>
  <c r="H36" i="14"/>
  <c r="I36" i="14" s="1"/>
  <c r="AL36" i="14"/>
  <c r="AM36" i="14" s="1"/>
  <c r="Z37" i="14"/>
  <c r="AA37" i="14" s="1"/>
  <c r="AO38" i="14"/>
  <c r="AI39" i="14"/>
  <c r="AJ39" i="14" s="1"/>
  <c r="W40" i="14"/>
  <c r="X40" i="14" s="1"/>
  <c r="K41" i="14"/>
  <c r="L41" i="14" s="1"/>
  <c r="K44" i="14"/>
  <c r="L44" i="14" s="1"/>
  <c r="AL45" i="14"/>
  <c r="AM45" i="14" s="1"/>
  <c r="Z47" i="14"/>
  <c r="AA47" i="14" s="1"/>
  <c r="N48" i="14"/>
  <c r="O48" i="14" s="1"/>
  <c r="Z50" i="14"/>
  <c r="AA50" i="14" s="1"/>
  <c r="T52" i="14"/>
  <c r="U52" i="14" s="1"/>
  <c r="AF53" i="14"/>
  <c r="AG53" i="14" s="1"/>
  <c r="Q57" i="14"/>
  <c r="R57" i="14" s="1"/>
  <c r="Z58" i="14"/>
  <c r="AA58" i="14" s="1"/>
  <c r="W64" i="14"/>
  <c r="X64" i="14" s="1"/>
  <c r="T64" i="14"/>
  <c r="U64" i="14" s="1"/>
  <c r="AO64" i="14"/>
  <c r="Q64" i="14"/>
  <c r="R64" i="14" s="1"/>
  <c r="AC64" i="14"/>
  <c r="AD64" i="14" s="1"/>
  <c r="Z64" i="14"/>
  <c r="AA64" i="14" s="1"/>
  <c r="N64" i="14"/>
  <c r="O64" i="14" s="1"/>
  <c r="K64" i="14"/>
  <c r="L64" i="14" s="1"/>
  <c r="H64" i="14"/>
  <c r="I64" i="14" s="1"/>
  <c r="AL64" i="14"/>
  <c r="AM64" i="14" s="1"/>
  <c r="E64" i="14"/>
  <c r="F64" i="14" s="1"/>
  <c r="AF64" i="14"/>
  <c r="AG64" i="14" s="1"/>
  <c r="H38" i="14"/>
  <c r="I38" i="14" s="1"/>
  <c r="Q30" i="14"/>
  <c r="R30" i="14" s="1"/>
  <c r="AF56" i="14"/>
  <c r="AG56" i="14" s="1"/>
  <c r="H56" i="14"/>
  <c r="I56" i="14" s="1"/>
  <c r="AC50" i="14"/>
  <c r="AD50" i="14" s="1"/>
  <c r="W49" i="14"/>
  <c r="X49" i="14" s="1"/>
  <c r="W55" i="14"/>
  <c r="X55" i="14" s="1"/>
  <c r="T49" i="14"/>
  <c r="U49" i="14" s="1"/>
  <c r="W50" i="14"/>
  <c r="X50" i="14" s="1"/>
  <c r="AO49" i="14"/>
  <c r="W66" i="14"/>
  <c r="X66" i="14" s="1"/>
  <c r="N66" i="14"/>
  <c r="O66" i="14" s="1"/>
  <c r="Q65" i="14"/>
  <c r="R65" i="14" s="1"/>
  <c r="K56" i="14"/>
  <c r="L56" i="14" s="1"/>
  <c r="N55" i="14"/>
  <c r="O55" i="14" s="1"/>
  <c r="K50" i="14"/>
  <c r="L50" i="14" s="1"/>
  <c r="AC34" i="14"/>
  <c r="AD34" i="14" s="1"/>
  <c r="N60" i="14"/>
  <c r="O60" i="14" s="1"/>
  <c r="AO50" i="14"/>
  <c r="AO62" i="14"/>
  <c r="K61" i="14"/>
  <c r="L61" i="14" s="1"/>
  <c r="AO56" i="14"/>
  <c r="Q49" i="14"/>
  <c r="R49" i="14" s="1"/>
  <c r="K66" i="14"/>
  <c r="L66" i="14" s="1"/>
  <c r="N65" i="14"/>
  <c r="O65" i="14" s="1"/>
  <c r="AO61" i="14"/>
  <c r="K55" i="14"/>
  <c r="L55" i="14" s="1"/>
  <c r="H50" i="14"/>
  <c r="I50" i="14" s="1"/>
  <c r="K60" i="14"/>
  <c r="L60" i="14" s="1"/>
  <c r="AO55" i="14"/>
  <c r="E50" i="14"/>
  <c r="F50" i="14" s="1"/>
  <c r="N49" i="14"/>
  <c r="O49" i="14" s="1"/>
  <c r="AO66" i="14"/>
  <c r="K65" i="14"/>
  <c r="L65" i="14" s="1"/>
  <c r="AC62" i="14"/>
  <c r="AD62" i="14" s="1"/>
  <c r="AO60" i="14"/>
  <c r="AO65" i="14"/>
  <c r="AL61" i="14"/>
  <c r="AM61" i="14" s="1"/>
  <c r="H60" i="14"/>
  <c r="I60" i="14" s="1"/>
  <c r="K49" i="14"/>
  <c r="L49" i="14" s="1"/>
  <c r="H65" i="14"/>
  <c r="I65" i="14" s="1"/>
  <c r="Z62" i="14"/>
  <c r="AA62" i="14" s="1"/>
  <c r="AI56" i="14"/>
  <c r="AJ56" i="14" s="1"/>
  <c r="AL55" i="14"/>
  <c r="AM55" i="14" s="1"/>
  <c r="AL66" i="14"/>
  <c r="AM66" i="14" s="1"/>
  <c r="W63" i="14"/>
  <c r="X63" i="14" s="1"/>
  <c r="AI61" i="14"/>
  <c r="AJ61" i="14" s="1"/>
  <c r="AL60" i="14"/>
  <c r="AM60" i="14" s="1"/>
  <c r="AL65" i="14"/>
  <c r="AM65" i="14" s="1"/>
  <c r="E65" i="14"/>
  <c r="F65" i="14" s="1"/>
  <c r="AI66" i="14"/>
  <c r="AJ66" i="14" s="1"/>
  <c r="T63" i="14"/>
  <c r="U63" i="14" s="1"/>
  <c r="W61" i="14"/>
  <c r="X61" i="14" s="1"/>
  <c r="AI65" i="14"/>
  <c r="AJ65" i="14" s="1"/>
  <c r="T62" i="14"/>
  <c r="U62" i="14" s="1"/>
  <c r="T61" i="14"/>
  <c r="U61" i="14" s="1"/>
  <c r="AF60" i="14"/>
  <c r="AG60" i="14" s="1"/>
  <c r="N61" i="14"/>
  <c r="O61" i="14" s="1"/>
  <c r="Q60" i="14"/>
  <c r="R60" i="14" s="1"/>
  <c r="AI20" i="14"/>
  <c r="AJ20" i="14" s="1"/>
  <c r="AF29" i="14"/>
  <c r="AG29" i="14" s="1"/>
  <c r="H29" i="14"/>
  <c r="I29" i="14" s="1"/>
  <c r="AI29" i="14"/>
  <c r="AJ29" i="14" s="1"/>
  <c r="Z17" i="14"/>
  <c r="AA17" i="14" s="1"/>
  <c r="AC17" i="14"/>
  <c r="AD17" i="14" s="1"/>
  <c r="H20" i="14"/>
  <c r="I20" i="14" s="1"/>
  <c r="W21" i="14"/>
  <c r="X21" i="14" s="1"/>
  <c r="AF25" i="14"/>
  <c r="AG25" i="14" s="1"/>
  <c r="T26" i="14"/>
  <c r="U26" i="14" s="1"/>
  <c r="E27" i="14"/>
  <c r="F27" i="14" s="1"/>
  <c r="E29" i="14"/>
  <c r="F29" i="14" s="1"/>
  <c r="E31" i="14"/>
  <c r="F31" i="14" s="1"/>
  <c r="Z33" i="14"/>
  <c r="AA33" i="14" s="1"/>
  <c r="Z35" i="14"/>
  <c r="AA35" i="14" s="1"/>
  <c r="N38" i="14"/>
  <c r="O38" i="14" s="1"/>
  <c r="AO42" i="14"/>
  <c r="AL42" i="14"/>
  <c r="AM42" i="14" s="1"/>
  <c r="N42" i="14"/>
  <c r="O42" i="14" s="1"/>
  <c r="H42" i="14"/>
  <c r="I42" i="14" s="1"/>
  <c r="AI42" i="14"/>
  <c r="AJ42" i="14" s="1"/>
  <c r="AF45" i="14"/>
  <c r="AG45" i="14" s="1"/>
  <c r="H45" i="14"/>
  <c r="I45" i="14" s="1"/>
  <c r="AC45" i="14"/>
  <c r="AD45" i="14" s="1"/>
  <c r="E45" i="14"/>
  <c r="F45" i="14" s="1"/>
  <c r="T45" i="14"/>
  <c r="U45" i="14" s="1"/>
  <c r="AC46" i="14"/>
  <c r="AD46" i="14" s="1"/>
  <c r="Q51" i="14"/>
  <c r="R51" i="14" s="1"/>
  <c r="AI41" i="14"/>
  <c r="AJ41" i="14" s="1"/>
  <c r="K26" i="14"/>
  <c r="L26" i="14" s="1"/>
  <c r="AL38" i="14"/>
  <c r="AM38" i="14" s="1"/>
  <c r="E41" i="14"/>
  <c r="F41" i="14" s="1"/>
  <c r="AI25" i="14"/>
  <c r="AJ25" i="14" s="1"/>
  <c r="AI27" i="14"/>
  <c r="AJ27" i="14" s="1"/>
  <c r="T28" i="14"/>
  <c r="U28" i="14" s="1"/>
  <c r="AI31" i="14"/>
  <c r="AJ31" i="14" s="1"/>
  <c r="T32" i="14"/>
  <c r="U32" i="14" s="1"/>
  <c r="AO34" i="14"/>
  <c r="AC37" i="14"/>
  <c r="AD37" i="14" s="1"/>
  <c r="AL39" i="14"/>
  <c r="AM39" i="14" s="1"/>
  <c r="Z40" i="14"/>
  <c r="AA40" i="14" s="1"/>
  <c r="N44" i="14"/>
  <c r="O44" i="14" s="1"/>
  <c r="AC47" i="14"/>
  <c r="AD47" i="14" s="1"/>
  <c r="T48" i="14"/>
  <c r="U48" i="14" s="1"/>
  <c r="H49" i="14"/>
  <c r="I49" i="14" s="1"/>
  <c r="N50" i="14"/>
  <c r="O50" i="14" s="1"/>
  <c r="W52" i="14"/>
  <c r="X52" i="14" s="1"/>
  <c r="AI53" i="14"/>
  <c r="AJ53" i="14" s="1"/>
  <c r="N56" i="14"/>
  <c r="O56" i="14" s="1"/>
  <c r="T57" i="14"/>
  <c r="U57" i="14" s="1"/>
  <c r="Z60" i="14"/>
  <c r="AA60" i="14" s="1"/>
  <c r="T40" i="14"/>
  <c r="U40" i="14" s="1"/>
  <c r="AO32" i="14"/>
  <c r="K20" i="14"/>
  <c r="L20" i="14" s="1"/>
  <c r="W26" i="14"/>
  <c r="X26" i="14" s="1"/>
  <c r="K29" i="14"/>
  <c r="L29" i="14" s="1"/>
  <c r="H31" i="14"/>
  <c r="I31" i="14" s="1"/>
  <c r="AL31" i="14"/>
  <c r="AM31" i="14" s="1"/>
  <c r="E33" i="14"/>
  <c r="F33" i="14" s="1"/>
  <c r="N36" i="14"/>
  <c r="O36" i="14" s="1"/>
  <c r="H39" i="14"/>
  <c r="I39" i="14" s="1"/>
  <c r="Q41" i="14"/>
  <c r="R41" i="14" s="1"/>
  <c r="E42" i="14"/>
  <c r="F42" i="14" s="1"/>
  <c r="AO45" i="14"/>
  <c r="W48" i="14"/>
  <c r="X48" i="14" s="1"/>
  <c r="T51" i="14"/>
  <c r="U51" i="14" s="1"/>
  <c r="Z52" i="14"/>
  <c r="AA52" i="14" s="1"/>
  <c r="E60" i="14"/>
  <c r="F60" i="14" s="1"/>
  <c r="K40" i="14"/>
  <c r="L40" i="14" s="1"/>
  <c r="W27" i="14"/>
  <c r="X27" i="14" s="1"/>
  <c r="AO27" i="14"/>
  <c r="AL27" i="14"/>
  <c r="AM27" i="14" s="1"/>
  <c r="K27" i="14"/>
  <c r="L27" i="14" s="1"/>
  <c r="AF33" i="14"/>
  <c r="AG33" i="14" s="1"/>
  <c r="H17" i="14"/>
  <c r="I17" i="14" s="1"/>
  <c r="AI19" i="14"/>
  <c r="AJ19" i="14" s="1"/>
  <c r="K19" i="14"/>
  <c r="L19" i="14" s="1"/>
  <c r="AO20" i="14"/>
  <c r="AI33" i="14"/>
  <c r="AJ33" i="14" s="1"/>
  <c r="AI35" i="14"/>
  <c r="AJ35" i="14" s="1"/>
  <c r="K35" i="14"/>
  <c r="L35" i="14" s="1"/>
  <c r="N35" i="14"/>
  <c r="O35" i="14" s="1"/>
  <c r="AF35" i="14"/>
  <c r="AG35" i="14" s="1"/>
  <c r="Q36" i="14"/>
  <c r="R36" i="14" s="1"/>
  <c r="K45" i="14"/>
  <c r="L45" i="14" s="1"/>
  <c r="AO46" i="14"/>
  <c r="AF47" i="14"/>
  <c r="AG47" i="14" s="1"/>
  <c r="W54" i="14"/>
  <c r="X54" i="14" s="1"/>
  <c r="T54" i="14"/>
  <c r="U54" i="14" s="1"/>
  <c r="AO54" i="14"/>
  <c r="Q54" i="14"/>
  <c r="R54" i="14" s="1"/>
  <c r="Z54" i="14"/>
  <c r="AA54" i="14" s="1"/>
  <c r="N54" i="14"/>
  <c r="O54" i="14" s="1"/>
  <c r="K54" i="14"/>
  <c r="L54" i="14" s="1"/>
  <c r="AC55" i="14"/>
  <c r="AD55" i="14" s="1"/>
  <c r="Q56" i="14"/>
  <c r="R56" i="14" s="1"/>
  <c r="W57" i="14"/>
  <c r="X57" i="14" s="1"/>
  <c r="W59" i="14"/>
  <c r="X59" i="14" s="1"/>
  <c r="T59" i="14"/>
  <c r="U59" i="14" s="1"/>
  <c r="AO59" i="14"/>
  <c r="Q59" i="14"/>
  <c r="R59" i="14" s="1"/>
  <c r="AC59" i="14"/>
  <c r="AD59" i="14" s="1"/>
  <c r="Z59" i="14"/>
  <c r="AA59" i="14" s="1"/>
  <c r="K59" i="14"/>
  <c r="L59" i="14" s="1"/>
  <c r="AI64" i="14"/>
  <c r="AJ64" i="14" s="1"/>
  <c r="Q32" i="14"/>
  <c r="R32" i="14" s="1"/>
  <c r="AL32" i="14"/>
  <c r="AM32" i="14" s="1"/>
  <c r="K32" i="14"/>
  <c r="L32" i="14" s="1"/>
  <c r="E30" i="14"/>
  <c r="F30" i="14" s="1"/>
  <c r="AO30" i="14"/>
  <c r="N28" i="14"/>
  <c r="O28" i="14" s="1"/>
  <c r="AO28" i="14"/>
  <c r="E25" i="14"/>
  <c r="F25" i="14" s="1"/>
  <c r="AL29" i="14"/>
  <c r="AM29" i="14" s="1"/>
  <c r="W30" i="14"/>
  <c r="X30" i="14" s="1"/>
  <c r="N34" i="14"/>
  <c r="O34" i="14" s="1"/>
  <c r="AO36" i="14"/>
  <c r="AI17" i="14"/>
  <c r="AJ17" i="14" s="1"/>
  <c r="AC19" i="14"/>
  <c r="AD19" i="14" s="1"/>
  <c r="AC21" i="14"/>
  <c r="AD21" i="14" s="1"/>
  <c r="H25" i="14"/>
  <c r="I25" i="14" s="1"/>
  <c r="Z28" i="14"/>
  <c r="AA28" i="14" s="1"/>
  <c r="Z30" i="14"/>
  <c r="AA30" i="14" s="1"/>
  <c r="Q34" i="14"/>
  <c r="R34" i="14" s="1"/>
  <c r="T37" i="14"/>
  <c r="U37" i="14" s="1"/>
  <c r="AI37" i="14"/>
  <c r="AJ37" i="14" s="1"/>
  <c r="H37" i="14"/>
  <c r="I37" i="14" s="1"/>
  <c r="AF37" i="14"/>
  <c r="AG37" i="14" s="1"/>
  <c r="W38" i="14"/>
  <c r="X38" i="14" s="1"/>
  <c r="K42" i="14"/>
  <c r="L42" i="14" s="1"/>
  <c r="Q44" i="14"/>
  <c r="R44" i="14" s="1"/>
  <c r="Q50" i="14"/>
  <c r="R50" i="14" s="1"/>
  <c r="N20" i="14"/>
  <c r="O20" i="14" s="1"/>
  <c r="T21" i="14"/>
  <c r="U21" i="14" s="1"/>
  <c r="K25" i="14"/>
  <c r="L25" i="14" s="1"/>
  <c r="Z26" i="14"/>
  <c r="AA26" i="14" s="1"/>
  <c r="AC28" i="14"/>
  <c r="AD28" i="14" s="1"/>
  <c r="N29" i="14"/>
  <c r="O29" i="14" s="1"/>
  <c r="AO29" i="14"/>
  <c r="K31" i="14"/>
  <c r="L31" i="14" s="1"/>
  <c r="Z32" i="14"/>
  <c r="AA32" i="14" s="1"/>
  <c r="H33" i="14"/>
  <c r="I33" i="14" s="1"/>
  <c r="Z38" i="14"/>
  <c r="AA38" i="14" s="1"/>
  <c r="K39" i="14"/>
  <c r="L39" i="14" s="1"/>
  <c r="AO39" i="14"/>
  <c r="AF40" i="14"/>
  <c r="AG40" i="14" s="1"/>
  <c r="T41" i="14"/>
  <c r="U41" i="14" s="1"/>
  <c r="AF46" i="14"/>
  <c r="AG46" i="14" s="1"/>
  <c r="H46" i="14"/>
  <c r="I46" i="14" s="1"/>
  <c r="AL46" i="14"/>
  <c r="AM46" i="14" s="1"/>
  <c r="E46" i="14"/>
  <c r="F46" i="14" s="1"/>
  <c r="AI46" i="14"/>
  <c r="AJ46" i="14" s="1"/>
  <c r="Z48" i="14"/>
  <c r="AA48" i="14" s="1"/>
  <c r="W51" i="14"/>
  <c r="X51" i="14" s="1"/>
  <c r="AO52" i="14"/>
  <c r="H55" i="14"/>
  <c r="I55" i="14" s="1"/>
  <c r="AO63" i="14"/>
  <c r="Q63" i="14"/>
  <c r="R63" i="14" s="1"/>
  <c r="AL63" i="14"/>
  <c r="AM63" i="14" s="1"/>
  <c r="N63" i="14"/>
  <c r="O63" i="14" s="1"/>
  <c r="AI63" i="14"/>
  <c r="AJ63" i="14" s="1"/>
  <c r="K63" i="14"/>
  <c r="L63" i="14" s="1"/>
  <c r="H63" i="14"/>
  <c r="I63" i="14" s="1"/>
  <c r="Z65" i="14"/>
  <c r="AA65" i="14" s="1"/>
  <c r="Z63" i="14"/>
  <c r="AA63" i="14" s="1"/>
  <c r="AF66" i="14"/>
  <c r="AG66" i="14" s="1"/>
  <c r="AF61" i="14"/>
  <c r="AG61" i="14" s="1"/>
  <c r="AC63" i="14"/>
  <c r="AD63" i="14" s="1"/>
  <c r="AC39" i="14"/>
  <c r="AD39" i="14" s="1"/>
  <c r="E39" i="14"/>
  <c r="F39" i="14" s="1"/>
  <c r="AC56" i="14"/>
  <c r="AD56" i="14" s="1"/>
  <c r="AF63" i="14"/>
  <c r="AG63" i="14" s="1"/>
  <c r="T20" i="14"/>
  <c r="U20" i="14" s="1"/>
  <c r="AC20" i="14"/>
  <c r="AD20" i="14" s="1"/>
  <c r="Q31" i="14"/>
  <c r="R31" i="14" s="1"/>
  <c r="AC31" i="14"/>
  <c r="AD31" i="14" s="1"/>
  <c r="Z34" i="14"/>
  <c r="AA34" i="14" s="1"/>
  <c r="AF39" i="14"/>
  <c r="AG39" i="14" s="1"/>
  <c r="AL62" i="14"/>
  <c r="AM62" i="14" s="1"/>
  <c r="N62" i="14"/>
  <c r="O62" i="14" s="1"/>
  <c r="AI62" i="14"/>
  <c r="AJ62" i="14" s="1"/>
  <c r="K62" i="14"/>
  <c r="L62" i="14" s="1"/>
  <c r="AF62" i="14"/>
  <c r="AG62" i="14" s="1"/>
  <c r="H62" i="14"/>
  <c r="I62" i="14" s="1"/>
  <c r="Z56" i="14"/>
  <c r="AA56" i="14" s="1"/>
  <c r="T60" i="14"/>
  <c r="U60" i="14" s="1"/>
  <c r="T65" i="14"/>
  <c r="U65" i="14" s="1"/>
  <c r="Z61" i="14"/>
  <c r="AA61" i="14" s="1"/>
  <c r="Z66" i="14"/>
  <c r="AA66" i="14" s="1"/>
  <c r="E56" i="14"/>
  <c r="F56" i="14" s="1"/>
  <c r="W60" i="14"/>
  <c r="X60" i="14" s="1"/>
  <c r="W65" i="14"/>
  <c r="X65" i="14" s="1"/>
  <c r="Z55" i="14"/>
  <c r="AA55" i="14" s="1"/>
  <c r="E61" i="14"/>
  <c r="F61" i="14" s="1"/>
  <c r="AC61" i="14"/>
  <c r="AD61" i="14" s="1"/>
  <c r="E66" i="14"/>
  <c r="F66" i="14" s="1"/>
  <c r="AC66" i="14"/>
  <c r="AD66" i="14" s="1"/>
  <c r="E55" i="14"/>
  <c r="F55" i="14" s="1"/>
  <c r="H61" i="14"/>
  <c r="I61" i="14" s="1"/>
  <c r="H66" i="14"/>
  <c r="I66" i="14" s="1"/>
  <c r="L17" i="13"/>
  <c r="AJ17" i="13"/>
  <c r="I17" i="13"/>
  <c r="AD17" i="13"/>
  <c r="F17" i="13"/>
  <c r="AM17" i="13"/>
  <c r="AG17" i="13"/>
  <c r="AA17" i="13"/>
  <c r="X17" i="13"/>
  <c r="Q19" i="13"/>
  <c r="R19" i="13" s="1"/>
  <c r="R17" i="13"/>
  <c r="O17" i="13"/>
  <c r="U17" i="13"/>
  <c r="Z19" i="13"/>
  <c r="AA19" i="13" s="1"/>
  <c r="W19" i="13"/>
  <c r="X19" i="13" s="1"/>
  <c r="T19" i="13"/>
  <c r="U19" i="13" s="1"/>
  <c r="AO19" i="13"/>
  <c r="AL19" i="13"/>
  <c r="AM19" i="13" s="1"/>
  <c r="K19" i="13"/>
  <c r="L19" i="13" s="1"/>
  <c r="H19" i="13"/>
  <c r="I19" i="13" s="1"/>
  <c r="E19" i="13"/>
  <c r="F19" i="13" s="1"/>
  <c r="N19" i="13"/>
  <c r="O19" i="13" s="1"/>
  <c r="AF19" i="13"/>
  <c r="AG19" i="13" s="1"/>
  <c r="AI19" i="13"/>
  <c r="AJ19" i="13" s="1"/>
  <c r="N21" i="13"/>
  <c r="O21" i="13" s="1"/>
  <c r="AL21" i="13"/>
  <c r="AM21" i="13" s="1"/>
  <c r="AI21" i="13"/>
  <c r="AJ21" i="13" s="1"/>
  <c r="Z21" i="13"/>
  <c r="AA21" i="13" s="1"/>
  <c r="W21" i="13"/>
  <c r="X21" i="13" s="1"/>
  <c r="T21" i="13"/>
  <c r="U21" i="13" s="1"/>
  <c r="AF20" i="13"/>
  <c r="AG20" i="13" s="1"/>
  <c r="E20" i="13"/>
  <c r="F20" i="13" s="1"/>
  <c r="AL20" i="13"/>
  <c r="AM20" i="13" s="1"/>
  <c r="T20" i="13"/>
  <c r="U20" i="13" s="1"/>
  <c r="H20" i="13"/>
  <c r="I20" i="13" s="1"/>
  <c r="E20" i="12"/>
  <c r="F20" i="12" s="1"/>
  <c r="AF20" i="12"/>
  <c r="AG20" i="12" s="1"/>
  <c r="AI20" i="12"/>
  <c r="AJ20" i="12" s="1"/>
  <c r="Z19" i="12"/>
  <c r="AA19" i="12" s="1"/>
  <c r="K20" i="12"/>
  <c r="L20" i="12" s="1"/>
  <c r="W21" i="12"/>
  <c r="X21" i="12" s="1"/>
  <c r="AL20" i="12"/>
  <c r="AM20" i="12" s="1"/>
  <c r="Z21" i="12"/>
  <c r="AA21" i="12" s="1"/>
  <c r="AC19" i="12"/>
  <c r="AD19" i="12" s="1"/>
  <c r="AC17" i="12"/>
  <c r="AD17" i="12" s="1"/>
  <c r="AF17" i="12"/>
  <c r="AG17" i="12" s="1"/>
  <c r="E21" i="12"/>
  <c r="F21" i="12" s="1"/>
  <c r="Z17" i="12"/>
  <c r="AA17" i="12" s="1"/>
  <c r="AF21" i="12"/>
  <c r="AG21" i="12" s="1"/>
  <c r="Q20" i="12"/>
  <c r="R20" i="12" s="1"/>
  <c r="AI21" i="12"/>
  <c r="AJ21" i="12" s="1"/>
  <c r="H20" i="12"/>
  <c r="I20" i="12" s="1"/>
  <c r="AC21" i="12"/>
  <c r="AD21" i="12" s="1"/>
  <c r="W17" i="12"/>
  <c r="X17" i="12" s="1"/>
  <c r="N20" i="12"/>
  <c r="O20" i="12" s="1"/>
  <c r="AO20" i="12"/>
  <c r="AL19" i="12"/>
  <c r="AM19" i="12" s="1"/>
  <c r="K19" i="12"/>
  <c r="L19" i="12" s="1"/>
  <c r="AF19" i="12"/>
  <c r="AG19" i="12" s="1"/>
  <c r="AI17" i="12"/>
  <c r="AJ17" i="12" s="1"/>
  <c r="E19" i="12"/>
  <c r="F19" i="12" s="1"/>
  <c r="W20" i="12"/>
  <c r="X20" i="12" s="1"/>
  <c r="H17" i="12"/>
  <c r="I17" i="12" s="1"/>
  <c r="AI19" i="12"/>
  <c r="AJ19" i="12" s="1"/>
  <c r="H21" i="12"/>
  <c r="I21" i="12" s="1"/>
  <c r="AP72" i="11"/>
  <c r="AP71" i="11"/>
  <c r="AN66" i="11"/>
  <c r="B66" i="11"/>
  <c r="AN65" i="11"/>
  <c r="B65" i="11"/>
  <c r="AN64" i="11"/>
  <c r="B64" i="11"/>
  <c r="AN63" i="11"/>
  <c r="B63" i="11"/>
  <c r="AN62" i="11"/>
  <c r="B62" i="11"/>
  <c r="AN61" i="11"/>
  <c r="B61" i="11"/>
  <c r="AN60" i="11"/>
  <c r="B60" i="11"/>
  <c r="AN59" i="11"/>
  <c r="B59" i="11"/>
  <c r="AN58" i="11"/>
  <c r="B58" i="11"/>
  <c r="AN57" i="11"/>
  <c r="B57" i="11"/>
  <c r="AN56" i="11"/>
  <c r="B56" i="11"/>
  <c r="AN55" i="11"/>
  <c r="B55" i="11"/>
  <c r="AN54" i="11"/>
  <c r="B54" i="11"/>
  <c r="AN53" i="11"/>
  <c r="B53" i="11"/>
  <c r="AN52" i="11"/>
  <c r="B52" i="11"/>
  <c r="AN51" i="11"/>
  <c r="B51" i="11"/>
  <c r="AN50" i="11"/>
  <c r="B50" i="11"/>
  <c r="AN49" i="11"/>
  <c r="B49" i="11"/>
  <c r="AN48" i="11"/>
  <c r="B48" i="11"/>
  <c r="AN47" i="11"/>
  <c r="B47" i="11"/>
  <c r="AN46" i="11"/>
  <c r="B46" i="11"/>
  <c r="AN45" i="11"/>
  <c r="B45" i="11"/>
  <c r="AN44" i="11"/>
  <c r="B44" i="11"/>
  <c r="AN42" i="11"/>
  <c r="B42" i="11"/>
  <c r="AN41" i="11"/>
  <c r="B41" i="11"/>
  <c r="AN40" i="11"/>
  <c r="B40" i="11"/>
  <c r="AN39" i="11"/>
  <c r="B39" i="11"/>
  <c r="AN38" i="11"/>
  <c r="B38" i="11"/>
  <c r="AN37" i="11"/>
  <c r="B37" i="11"/>
  <c r="AN36" i="11"/>
  <c r="B36" i="11"/>
  <c r="AN35" i="11"/>
  <c r="B35" i="11"/>
  <c r="AN34" i="11"/>
  <c r="B34" i="11"/>
  <c r="AN33" i="11"/>
  <c r="B33" i="11"/>
  <c r="AN32" i="11"/>
  <c r="B32" i="11"/>
  <c r="AN31" i="11"/>
  <c r="B31" i="11"/>
  <c r="AN30" i="11"/>
  <c r="B30" i="11"/>
  <c r="AN29" i="11"/>
  <c r="B29" i="11"/>
  <c r="AN28" i="11"/>
  <c r="B28" i="11"/>
  <c r="AN27" i="11"/>
  <c r="B27" i="11"/>
  <c r="AN26" i="11"/>
  <c r="B26" i="11"/>
  <c r="AN25" i="11"/>
  <c r="B25" i="11"/>
  <c r="AN21" i="11"/>
  <c r="B21" i="11"/>
  <c r="AN20" i="11"/>
  <c r="B20" i="11"/>
  <c r="AN19" i="11"/>
  <c r="B19" i="11"/>
  <c r="AN18" i="11"/>
  <c r="B18" i="11"/>
  <c r="AN17" i="11"/>
  <c r="B17" i="11"/>
  <c r="C6" i="11"/>
  <c r="D2" i="11"/>
  <c r="AP24" i="13" l="1"/>
  <c r="C24" i="13" s="1"/>
  <c r="AP23" i="15"/>
  <c r="C23" i="15" s="1"/>
  <c r="AP23" i="14"/>
  <c r="C23" i="14" s="1"/>
  <c r="AP24" i="14"/>
  <c r="C24" i="14" s="1"/>
  <c r="AP23" i="13"/>
  <c r="C23" i="13" s="1"/>
  <c r="AC23" i="11"/>
  <c r="AD23" i="11" s="1"/>
  <c r="K23" i="11"/>
  <c r="L23" i="11" s="1"/>
  <c r="AI23" i="11"/>
  <c r="AJ23" i="11" s="1"/>
  <c r="T23" i="11"/>
  <c r="U23" i="11" s="1"/>
  <c r="AL24" i="11"/>
  <c r="AM24" i="11" s="1"/>
  <c r="H24" i="11"/>
  <c r="I24" i="11" s="1"/>
  <c r="N24" i="11"/>
  <c r="O24" i="11" s="1"/>
  <c r="W24" i="11"/>
  <c r="X24" i="11" s="1"/>
  <c r="T24" i="11"/>
  <c r="U24" i="11" s="1"/>
  <c r="AF24" i="11"/>
  <c r="AG24" i="11" s="1"/>
  <c r="AF23" i="11"/>
  <c r="AG23" i="11" s="1"/>
  <c r="E23" i="11"/>
  <c r="F23" i="11" s="1"/>
  <c r="E24" i="11"/>
  <c r="F24" i="11" s="1"/>
  <c r="H23" i="11"/>
  <c r="I23" i="11" s="1"/>
  <c r="AC24" i="11"/>
  <c r="AD24" i="11" s="1"/>
  <c r="W23" i="11"/>
  <c r="X23" i="11" s="1"/>
  <c r="K24" i="11"/>
  <c r="L24" i="11" s="1"/>
  <c r="AL23" i="11"/>
  <c r="AM23" i="11" s="1"/>
  <c r="AO24" i="11"/>
  <c r="AO23" i="11"/>
  <c r="Z23" i="11"/>
  <c r="AA23" i="11" s="1"/>
  <c r="N23" i="11"/>
  <c r="O23" i="11" s="1"/>
  <c r="AI24" i="11"/>
  <c r="AJ24" i="11" s="1"/>
  <c r="Z24" i="11"/>
  <c r="AA24" i="11" s="1"/>
  <c r="Q24" i="11"/>
  <c r="R24" i="11" s="1"/>
  <c r="Q23" i="11"/>
  <c r="R23" i="11" s="1"/>
  <c r="AP24" i="15"/>
  <c r="C24" i="15" s="1"/>
  <c r="AP24" i="12"/>
  <c r="C24" i="12" s="1"/>
  <c r="AP23" i="12"/>
  <c r="C23" i="12" s="1"/>
  <c r="K27" i="11"/>
  <c r="L27" i="11" s="1"/>
  <c r="E62" i="11"/>
  <c r="F62" i="11" s="1"/>
  <c r="AO66" i="11"/>
  <c r="W57" i="11"/>
  <c r="X57" i="11" s="1"/>
  <c r="E50" i="11"/>
  <c r="F50" i="11" s="1"/>
  <c r="AC58" i="11"/>
  <c r="AD58" i="11" s="1"/>
  <c r="E65" i="11"/>
  <c r="F65" i="11" s="1"/>
  <c r="Z58" i="11"/>
  <c r="AA58" i="11" s="1"/>
  <c r="E59" i="11"/>
  <c r="F59" i="11" s="1"/>
  <c r="AC44" i="11"/>
  <c r="AD44" i="11" s="1"/>
  <c r="AC35" i="11"/>
  <c r="AD35" i="11" s="1"/>
  <c r="Q52" i="11"/>
  <c r="R52" i="11" s="1"/>
  <c r="K60" i="11"/>
  <c r="L60" i="11" s="1"/>
  <c r="Z62" i="11"/>
  <c r="AA62" i="11" s="1"/>
  <c r="T29" i="11"/>
  <c r="U29" i="11" s="1"/>
  <c r="N38" i="11"/>
  <c r="O38" i="11" s="1"/>
  <c r="AF47" i="11"/>
  <c r="AG47" i="11" s="1"/>
  <c r="AL61" i="11"/>
  <c r="AM61" i="11" s="1"/>
  <c r="K46" i="11"/>
  <c r="L46" i="11" s="1"/>
  <c r="Z31" i="11"/>
  <c r="AA31" i="11" s="1"/>
  <c r="AL39" i="11"/>
  <c r="AM39" i="11" s="1"/>
  <c r="H55" i="11"/>
  <c r="I55" i="11" s="1"/>
  <c r="N32" i="11"/>
  <c r="O32" i="11" s="1"/>
  <c r="AL56" i="11"/>
  <c r="AM56" i="11" s="1"/>
  <c r="AC63" i="11"/>
  <c r="AD63" i="11" s="1"/>
  <c r="AF25" i="11"/>
  <c r="AG25" i="11" s="1"/>
  <c r="N66" i="11"/>
  <c r="O66" i="11" s="1"/>
  <c r="K50" i="11"/>
  <c r="L50" i="11" s="1"/>
  <c r="Z19" i="11"/>
  <c r="AA19" i="11" s="1"/>
  <c r="E45" i="11"/>
  <c r="F45" i="11" s="1"/>
  <c r="AI32" i="11"/>
  <c r="AJ32" i="11" s="1"/>
  <c r="AO54" i="11"/>
  <c r="AP20" i="13"/>
  <c r="C20" i="13" s="1"/>
  <c r="AP21" i="15"/>
  <c r="C21" i="15" s="1"/>
  <c r="AO31" i="11"/>
  <c r="T44" i="11"/>
  <c r="U44" i="11" s="1"/>
  <c r="W26" i="11"/>
  <c r="X26" i="11" s="1"/>
  <c r="AC30" i="11"/>
  <c r="AD30" i="11" s="1"/>
  <c r="Z41" i="11"/>
  <c r="AA41" i="11" s="1"/>
  <c r="AI53" i="11"/>
  <c r="AJ53" i="11" s="1"/>
  <c r="Z57" i="11"/>
  <c r="AA57" i="11" s="1"/>
  <c r="AO65" i="11"/>
  <c r="AI17" i="11"/>
  <c r="AJ17" i="11" s="1"/>
  <c r="AI21" i="11"/>
  <c r="AJ21" i="11" s="1"/>
  <c r="H25" i="11"/>
  <c r="I25" i="11" s="1"/>
  <c r="Z26" i="11"/>
  <c r="AA26" i="11" s="1"/>
  <c r="AC28" i="11"/>
  <c r="AD28" i="11" s="1"/>
  <c r="AF30" i="11"/>
  <c r="AG30" i="11" s="1"/>
  <c r="W32" i="11"/>
  <c r="X32" i="11" s="1"/>
  <c r="Q33" i="11"/>
  <c r="R33" i="11" s="1"/>
  <c r="W35" i="11"/>
  <c r="X35" i="11" s="1"/>
  <c r="Q36" i="11"/>
  <c r="R36" i="11" s="1"/>
  <c r="N39" i="11"/>
  <c r="O39" i="11" s="1"/>
  <c r="AC41" i="11"/>
  <c r="AD41" i="11" s="1"/>
  <c r="AI42" i="11"/>
  <c r="AJ42" i="11" s="1"/>
  <c r="N45" i="11"/>
  <c r="O45" i="11" s="1"/>
  <c r="AL46" i="11"/>
  <c r="AM46" i="11" s="1"/>
  <c r="T48" i="11"/>
  <c r="U48" i="11" s="1"/>
  <c r="AC49" i="11"/>
  <c r="AD49" i="11" s="1"/>
  <c r="AO50" i="11"/>
  <c r="AL53" i="11"/>
  <c r="AM53" i="11" s="1"/>
  <c r="AO55" i="11"/>
  <c r="N59" i="11"/>
  <c r="O59" i="11" s="1"/>
  <c r="AF61" i="11"/>
  <c r="AG61" i="11" s="1"/>
  <c r="AC62" i="11"/>
  <c r="AD62" i="11" s="1"/>
  <c r="K64" i="11"/>
  <c r="L64" i="11" s="1"/>
  <c r="AF66" i="11"/>
  <c r="AG66" i="11" s="1"/>
  <c r="Q21" i="11"/>
  <c r="R21" i="11" s="1"/>
  <c r="K25" i="11"/>
  <c r="L25" i="11" s="1"/>
  <c r="AC26" i="11"/>
  <c r="AD26" i="11" s="1"/>
  <c r="AF28" i="11"/>
  <c r="AG28" i="11" s="1"/>
  <c r="T33" i="11"/>
  <c r="U33" i="11" s="1"/>
  <c r="E35" i="11"/>
  <c r="F35" i="11" s="1"/>
  <c r="T36" i="11"/>
  <c r="U36" i="11" s="1"/>
  <c r="Q39" i="11"/>
  <c r="R39" i="11" s="1"/>
  <c r="AF41" i="11"/>
  <c r="AG41" i="11" s="1"/>
  <c r="AL42" i="11"/>
  <c r="AM42" i="11" s="1"/>
  <c r="Q45" i="11"/>
  <c r="R45" i="11" s="1"/>
  <c r="W48" i="11"/>
  <c r="X48" i="11" s="1"/>
  <c r="AC56" i="11"/>
  <c r="AD56" i="11" s="1"/>
  <c r="AC57" i="11"/>
  <c r="AD57" i="11" s="1"/>
  <c r="Z59" i="11"/>
  <c r="AA59" i="11" s="1"/>
  <c r="K61" i="11"/>
  <c r="L61" i="11" s="1"/>
  <c r="N64" i="11"/>
  <c r="O64" i="11" s="1"/>
  <c r="K66" i="11"/>
  <c r="L66" i="11" s="1"/>
  <c r="AP27" i="14"/>
  <c r="C27" i="14" s="1"/>
  <c r="U67" i="14"/>
  <c r="AP20" i="15"/>
  <c r="C20" i="15" s="1"/>
  <c r="Q25" i="11"/>
  <c r="R25" i="11" s="1"/>
  <c r="W36" i="11"/>
  <c r="X36" i="11" s="1"/>
  <c r="AC45" i="11"/>
  <c r="AD45" i="11" s="1"/>
  <c r="AL26" i="11"/>
  <c r="AM26" i="11" s="1"/>
  <c r="Z32" i="11"/>
  <c r="AA32" i="11" s="1"/>
  <c r="AF49" i="11"/>
  <c r="AG49" i="11" s="1"/>
  <c r="AL59" i="11"/>
  <c r="AM59" i="11" s="1"/>
  <c r="Z17" i="11"/>
  <c r="AA17" i="11" s="1"/>
  <c r="W21" i="11"/>
  <c r="X21" i="11" s="1"/>
  <c r="T25" i="11"/>
  <c r="U25" i="11" s="1"/>
  <c r="AL29" i="11"/>
  <c r="AM29" i="11" s="1"/>
  <c r="N31" i="11"/>
  <c r="O31" i="11" s="1"/>
  <c r="AC32" i="11"/>
  <c r="AD32" i="11" s="1"/>
  <c r="N35" i="11"/>
  <c r="O35" i="11" s="1"/>
  <c r="Z36" i="11"/>
  <c r="AA36" i="11" s="1"/>
  <c r="W39" i="11"/>
  <c r="X39" i="11" s="1"/>
  <c r="Z42" i="11"/>
  <c r="AA42" i="11" s="1"/>
  <c r="AL45" i="11"/>
  <c r="AM45" i="11" s="1"/>
  <c r="AI47" i="11"/>
  <c r="AJ47" i="11" s="1"/>
  <c r="AI48" i="11"/>
  <c r="AJ48" i="11" s="1"/>
  <c r="AF54" i="11"/>
  <c r="AG54" i="11" s="1"/>
  <c r="T56" i="11"/>
  <c r="U56" i="11" s="1"/>
  <c r="T21" i="11"/>
  <c r="U21" i="11" s="1"/>
  <c r="W33" i="11"/>
  <c r="X33" i="11" s="1"/>
  <c r="AO46" i="11"/>
  <c r="AL51" i="11"/>
  <c r="AM51" i="11" s="1"/>
  <c r="H56" i="11"/>
  <c r="I56" i="11" s="1"/>
  <c r="Z64" i="11"/>
  <c r="AA64" i="11" s="1"/>
  <c r="E17" i="11"/>
  <c r="F17" i="11" s="1"/>
  <c r="Q35" i="11"/>
  <c r="R35" i="11" s="1"/>
  <c r="Z39" i="11"/>
  <c r="AA39" i="11" s="1"/>
  <c r="E44" i="11"/>
  <c r="F44" i="11" s="1"/>
  <c r="Z60" i="11"/>
  <c r="AA60" i="11" s="1"/>
  <c r="AD67" i="14"/>
  <c r="AP36" i="14"/>
  <c r="C36" i="14" s="1"/>
  <c r="AL17" i="11"/>
  <c r="AM17" i="11" s="1"/>
  <c r="T39" i="11"/>
  <c r="U39" i="11" s="1"/>
  <c r="T61" i="11"/>
  <c r="U61" i="11" s="1"/>
  <c r="W66" i="11"/>
  <c r="X66" i="11" s="1"/>
  <c r="AC27" i="11"/>
  <c r="AD27" i="11" s="1"/>
  <c r="AC33" i="11"/>
  <c r="AD33" i="11" s="1"/>
  <c r="E42" i="11"/>
  <c r="F42" i="11" s="1"/>
  <c r="W47" i="11"/>
  <c r="X47" i="11" s="1"/>
  <c r="AC52" i="11"/>
  <c r="AD52" i="11" s="1"/>
  <c r="W56" i="11"/>
  <c r="X56" i="11" s="1"/>
  <c r="W61" i="11"/>
  <c r="X61" i="11" s="1"/>
  <c r="AL64" i="11"/>
  <c r="AM64" i="11" s="1"/>
  <c r="H17" i="11"/>
  <c r="I17" i="11" s="1"/>
  <c r="N29" i="11"/>
  <c r="O29" i="11" s="1"/>
  <c r="AC31" i="11"/>
  <c r="AD31" i="11" s="1"/>
  <c r="AF32" i="11"/>
  <c r="AG32" i="11" s="1"/>
  <c r="T35" i="11"/>
  <c r="U35" i="11" s="1"/>
  <c r="AF37" i="11"/>
  <c r="AG37" i="11" s="1"/>
  <c r="Z47" i="11"/>
  <c r="AA47" i="11" s="1"/>
  <c r="AL48" i="11"/>
  <c r="AM48" i="11" s="1"/>
  <c r="E52" i="11"/>
  <c r="F52" i="11" s="1"/>
  <c r="T63" i="11"/>
  <c r="U63" i="11" s="1"/>
  <c r="AL66" i="11"/>
  <c r="AM66" i="11" s="1"/>
  <c r="AP20" i="14"/>
  <c r="C20" i="14" s="1"/>
  <c r="AP34" i="14"/>
  <c r="C34" i="14" s="1"/>
  <c r="AP19" i="15"/>
  <c r="C19" i="15" s="1"/>
  <c r="H35" i="11"/>
  <c r="I35" i="11" s="1"/>
  <c r="AF48" i="11"/>
  <c r="AG48" i="11" s="1"/>
  <c r="AO62" i="11"/>
  <c r="AO17" i="11"/>
  <c r="Z21" i="11"/>
  <c r="AA21" i="11" s="1"/>
  <c r="K29" i="11"/>
  <c r="L29" i="11" s="1"/>
  <c r="Z50" i="11"/>
  <c r="AA50" i="11" s="1"/>
  <c r="H58" i="11"/>
  <c r="I58" i="11" s="1"/>
  <c r="H63" i="11"/>
  <c r="I63" i="11" s="1"/>
  <c r="AI66" i="11"/>
  <c r="AJ66" i="11" s="1"/>
  <c r="AC21" i="11"/>
  <c r="AD21" i="11" s="1"/>
  <c r="W25" i="11"/>
  <c r="X25" i="11" s="1"/>
  <c r="E27" i="11"/>
  <c r="F27" i="11" s="1"/>
  <c r="AF33" i="11"/>
  <c r="AG33" i="11" s="1"/>
  <c r="AF39" i="11"/>
  <c r="AG39" i="11" s="1"/>
  <c r="K44" i="11"/>
  <c r="L44" i="11" s="1"/>
  <c r="AO45" i="11"/>
  <c r="T58" i="11"/>
  <c r="U58" i="11" s="1"/>
  <c r="E60" i="11"/>
  <c r="F60" i="11" s="1"/>
  <c r="K17" i="11"/>
  <c r="L17" i="11" s="1"/>
  <c r="AC25" i="11"/>
  <c r="AD25" i="11" s="1"/>
  <c r="H27" i="11"/>
  <c r="I27" i="11" s="1"/>
  <c r="Q29" i="11"/>
  <c r="R29" i="11" s="1"/>
  <c r="AI33" i="11"/>
  <c r="AJ33" i="11" s="1"/>
  <c r="Z35" i="11"/>
  <c r="AA35" i="11" s="1"/>
  <c r="AI39" i="11"/>
  <c r="AJ39" i="11" s="1"/>
  <c r="H42" i="11"/>
  <c r="I42" i="11" s="1"/>
  <c r="Q44" i="11"/>
  <c r="R44" i="11" s="1"/>
  <c r="AF46" i="11"/>
  <c r="AG46" i="11" s="1"/>
  <c r="AC47" i="11"/>
  <c r="AD47" i="11" s="1"/>
  <c r="H50" i="11"/>
  <c r="I50" i="11" s="1"/>
  <c r="N52" i="11"/>
  <c r="O52" i="11" s="1"/>
  <c r="AC55" i="11"/>
  <c r="AD55" i="11" s="1"/>
  <c r="AI56" i="11"/>
  <c r="AJ56" i="11" s="1"/>
  <c r="W58" i="11"/>
  <c r="X58" i="11" s="1"/>
  <c r="H60" i="11"/>
  <c r="I60" i="11" s="1"/>
  <c r="AI61" i="11"/>
  <c r="AJ61" i="11" s="1"/>
  <c r="W63" i="11"/>
  <c r="X63" i="11" s="1"/>
  <c r="Z65" i="11"/>
  <c r="AA65" i="11" s="1"/>
  <c r="AP21" i="13"/>
  <c r="C21" i="13" s="1"/>
  <c r="AP37" i="14"/>
  <c r="C37" i="14" s="1"/>
  <c r="AP35" i="14"/>
  <c r="C35" i="14" s="1"/>
  <c r="AG67" i="14"/>
  <c r="AL33" i="11"/>
  <c r="AM33" i="11" s="1"/>
  <c r="AC38" i="11"/>
  <c r="AD38" i="11" s="1"/>
  <c r="K42" i="11"/>
  <c r="L42" i="11" s="1"/>
  <c r="W44" i="11"/>
  <c r="X44" i="11" s="1"/>
  <c r="N46" i="11"/>
  <c r="O46" i="11" s="1"/>
  <c r="N17" i="11"/>
  <c r="O17" i="11" s="1"/>
  <c r="AO48" i="11"/>
  <c r="N50" i="11"/>
  <c r="O50" i="11" s="1"/>
  <c r="K55" i="11"/>
  <c r="L55" i="11" s="1"/>
  <c r="Z63" i="11"/>
  <c r="AA63" i="11" s="1"/>
  <c r="T19" i="11"/>
  <c r="U19" i="11" s="1"/>
  <c r="Z27" i="11"/>
  <c r="AA27" i="11" s="1"/>
  <c r="Z29" i="11"/>
  <c r="AA29" i="11" s="1"/>
  <c r="E32" i="11"/>
  <c r="F32" i="11" s="1"/>
  <c r="AL35" i="11"/>
  <c r="AM35" i="11" s="1"/>
  <c r="AF38" i="11"/>
  <c r="AG38" i="11" s="1"/>
  <c r="N42" i="11"/>
  <c r="O42" i="11" s="1"/>
  <c r="Z44" i="11"/>
  <c r="AA44" i="11" s="1"/>
  <c r="Q48" i="11"/>
  <c r="R48" i="11" s="1"/>
  <c r="Z49" i="11"/>
  <c r="AA49" i="11" s="1"/>
  <c r="T52" i="11"/>
  <c r="U52" i="11" s="1"/>
  <c r="N55" i="11"/>
  <c r="O55" i="11" s="1"/>
  <c r="AO56" i="11"/>
  <c r="N60" i="11"/>
  <c r="O60" i="11" s="1"/>
  <c r="AO61" i="11"/>
  <c r="H65" i="11"/>
  <c r="I65" i="11" s="1"/>
  <c r="AP54" i="14"/>
  <c r="C54" i="14" s="1"/>
  <c r="W19" i="11"/>
  <c r="X19" i="11" s="1"/>
  <c r="E48" i="11"/>
  <c r="F48" i="11" s="1"/>
  <c r="W52" i="11"/>
  <c r="X52" i="11" s="1"/>
  <c r="AC60" i="11"/>
  <c r="AD60" i="11" s="1"/>
  <c r="K65" i="11"/>
  <c r="L65" i="11" s="1"/>
  <c r="AP19" i="14"/>
  <c r="C19" i="14" s="1"/>
  <c r="AI25" i="11"/>
  <c r="AJ25" i="11" s="1"/>
  <c r="W29" i="11"/>
  <c r="X29" i="11" s="1"/>
  <c r="AO25" i="11"/>
  <c r="AI27" i="11"/>
  <c r="AJ27" i="11" s="1"/>
  <c r="H32" i="11"/>
  <c r="I32" i="11" s="1"/>
  <c r="AO32" i="11"/>
  <c r="H49" i="11"/>
  <c r="I49" i="11" s="1"/>
  <c r="AC50" i="11"/>
  <c r="AD50" i="11" s="1"/>
  <c r="T17" i="11"/>
  <c r="U17" i="11" s="1"/>
  <c r="AL27" i="11"/>
  <c r="AM27" i="11" s="1"/>
  <c r="AI29" i="11"/>
  <c r="AJ29" i="11" s="1"/>
  <c r="K32" i="11"/>
  <c r="L32" i="11" s="1"/>
  <c r="Z33" i="11"/>
  <c r="AA33" i="11" s="1"/>
  <c r="AO33" i="11"/>
  <c r="AO35" i="11"/>
  <c r="W40" i="11"/>
  <c r="X40" i="11" s="1"/>
  <c r="T42" i="11"/>
  <c r="U42" i="11" s="1"/>
  <c r="AF44" i="11"/>
  <c r="AG44" i="11" s="1"/>
  <c r="T46" i="11"/>
  <c r="U46" i="11" s="1"/>
  <c r="K49" i="11"/>
  <c r="L49" i="11" s="1"/>
  <c r="AF50" i="11"/>
  <c r="AG50" i="11" s="1"/>
  <c r="AL52" i="11"/>
  <c r="AM52" i="11" s="1"/>
  <c r="AF55" i="11"/>
  <c r="AG55" i="11" s="1"/>
  <c r="E57" i="11"/>
  <c r="F57" i="11" s="1"/>
  <c r="AF60" i="11"/>
  <c r="AG60" i="11" s="1"/>
  <c r="N65" i="11"/>
  <c r="O65" i="11" s="1"/>
  <c r="AA67" i="14"/>
  <c r="AF19" i="11"/>
  <c r="AG19" i="11" s="1"/>
  <c r="T27" i="11"/>
  <c r="U27" i="11" s="1"/>
  <c r="AL32" i="11"/>
  <c r="AM32" i="11" s="1"/>
  <c r="AF35" i="11"/>
  <c r="AG35" i="11" s="1"/>
  <c r="Q17" i="11"/>
  <c r="R17" i="11" s="1"/>
  <c r="AO39" i="11"/>
  <c r="Q42" i="11"/>
  <c r="R42" i="11" s="1"/>
  <c r="Q46" i="11"/>
  <c r="R46" i="11" s="1"/>
  <c r="AF59" i="11"/>
  <c r="AG59" i="11" s="1"/>
  <c r="W17" i="11"/>
  <c r="X17" i="11" s="1"/>
  <c r="AC19" i="11"/>
  <c r="AD19" i="11" s="1"/>
  <c r="E26" i="11"/>
  <c r="F26" i="11" s="1"/>
  <c r="E33" i="11"/>
  <c r="F33" i="11" s="1"/>
  <c r="W34" i="11"/>
  <c r="X34" i="11" s="1"/>
  <c r="AL36" i="11"/>
  <c r="AM36" i="11" s="1"/>
  <c r="H39" i="11"/>
  <c r="I39" i="11" s="1"/>
  <c r="AF40" i="11"/>
  <c r="AG40" i="11" s="1"/>
  <c r="W42" i="11"/>
  <c r="X42" i="11" s="1"/>
  <c r="W46" i="11"/>
  <c r="X46" i="11" s="1"/>
  <c r="H48" i="11"/>
  <c r="I48" i="11" s="1"/>
  <c r="N49" i="11"/>
  <c r="O49" i="11" s="1"/>
  <c r="AI50" i="11"/>
  <c r="AJ50" i="11" s="1"/>
  <c r="AI55" i="11"/>
  <c r="AJ55" i="11" s="1"/>
  <c r="Q57" i="11"/>
  <c r="R57" i="11" s="1"/>
  <c r="H59" i="11"/>
  <c r="I59" i="11" s="1"/>
  <c r="AI60" i="11"/>
  <c r="AJ60" i="11" s="1"/>
  <c r="T62" i="11"/>
  <c r="U62" i="11" s="1"/>
  <c r="AF64" i="11"/>
  <c r="AG64" i="11" s="1"/>
  <c r="AI65" i="11"/>
  <c r="AJ65" i="11" s="1"/>
  <c r="AA43" i="14"/>
  <c r="AM67" i="14"/>
  <c r="AP58" i="14"/>
  <c r="C58" i="14" s="1"/>
  <c r="Q26" i="11"/>
  <c r="R26" i="11" s="1"/>
  <c r="AO29" i="11"/>
  <c r="K33" i="11"/>
  <c r="L33" i="11" s="1"/>
  <c r="K36" i="11"/>
  <c r="L36" i="11" s="1"/>
  <c r="Q49" i="11"/>
  <c r="R49" i="11" s="1"/>
  <c r="AO52" i="11"/>
  <c r="T57" i="11"/>
  <c r="U57" i="11" s="1"/>
  <c r="AL60" i="11"/>
  <c r="AM60" i="11" s="1"/>
  <c r="AL65" i="11"/>
  <c r="AM65" i="11" s="1"/>
  <c r="W28" i="11"/>
  <c r="X28" i="11" s="1"/>
  <c r="Q32" i="11"/>
  <c r="R32" i="11" s="1"/>
  <c r="AF34" i="11"/>
  <c r="AG34" i="11" s="1"/>
  <c r="AC42" i="11"/>
  <c r="AD42" i="11" s="1"/>
  <c r="K48" i="11"/>
  <c r="L48" i="11" s="1"/>
  <c r="AL55" i="11"/>
  <c r="AM55" i="11" s="1"/>
  <c r="W62" i="11"/>
  <c r="X62" i="11" s="1"/>
  <c r="E64" i="11"/>
  <c r="F64" i="11" s="1"/>
  <c r="AC17" i="11"/>
  <c r="AD17" i="11" s="1"/>
  <c r="Z25" i="11"/>
  <c r="AA25" i="11" s="1"/>
  <c r="T26" i="11"/>
  <c r="U26" i="11" s="1"/>
  <c r="T28" i="11"/>
  <c r="U28" i="11" s="1"/>
  <c r="Q30" i="11"/>
  <c r="R30" i="11" s="1"/>
  <c r="N33" i="11"/>
  <c r="O33" i="11" s="1"/>
  <c r="AI34" i="11"/>
  <c r="AJ34" i="11" s="1"/>
  <c r="K39" i="11"/>
  <c r="L39" i="11" s="1"/>
  <c r="H41" i="11"/>
  <c r="I41" i="11" s="1"/>
  <c r="AF42" i="11"/>
  <c r="AG42" i="11" s="1"/>
  <c r="Z46" i="11"/>
  <c r="AA46" i="11" s="1"/>
  <c r="N48" i="11"/>
  <c r="O48" i="11" s="1"/>
  <c r="AL50" i="11"/>
  <c r="AM50" i="11" s="1"/>
  <c r="K59" i="11"/>
  <c r="L59" i="11" s="1"/>
  <c r="AP21" i="14"/>
  <c r="C21" i="14" s="1"/>
  <c r="AF17" i="11"/>
  <c r="AG17" i="11" s="1"/>
  <c r="E25" i="11"/>
  <c r="F25" i="11" s="1"/>
  <c r="Z28" i="11"/>
  <c r="AA28" i="11" s="1"/>
  <c r="T32" i="11"/>
  <c r="U32" i="11" s="1"/>
  <c r="N36" i="11"/>
  <c r="O36" i="11" s="1"/>
  <c r="K45" i="11"/>
  <c r="L45" i="11" s="1"/>
  <c r="T49" i="11"/>
  <c r="U49" i="11" s="1"/>
  <c r="AO60" i="11"/>
  <c r="H64" i="11"/>
  <c r="I64" i="11" s="1"/>
  <c r="AP59" i="14"/>
  <c r="C59" i="14" s="1"/>
  <c r="AP49" i="14"/>
  <c r="C49" i="14" s="1"/>
  <c r="AP47" i="14"/>
  <c r="C47" i="14" s="1"/>
  <c r="AP17" i="15"/>
  <c r="AP29" i="14"/>
  <c r="C29" i="14" s="1"/>
  <c r="I67" i="14"/>
  <c r="AP25" i="14"/>
  <c r="C25" i="14" s="1"/>
  <c r="O67" i="14"/>
  <c r="AP38" i="14"/>
  <c r="C38" i="14" s="1"/>
  <c r="AM43" i="14"/>
  <c r="AP40" i="14"/>
  <c r="C40" i="14" s="1"/>
  <c r="AP56" i="14"/>
  <c r="C56" i="14" s="1"/>
  <c r="AP45" i="14"/>
  <c r="C45" i="14" s="1"/>
  <c r="AP51" i="14"/>
  <c r="C51" i="14" s="1"/>
  <c r="AG43" i="14"/>
  <c r="AP32" i="14"/>
  <c r="C32" i="14" s="1"/>
  <c r="I43" i="14"/>
  <c r="F43" i="14"/>
  <c r="AP60" i="14"/>
  <c r="C60" i="14" s="1"/>
  <c r="AD43" i="14"/>
  <c r="AP52" i="14"/>
  <c r="C52" i="14" s="1"/>
  <c r="AP39" i="14"/>
  <c r="C39" i="14" s="1"/>
  <c r="AP30" i="14"/>
  <c r="C30" i="14" s="1"/>
  <c r="AP65" i="14"/>
  <c r="C65" i="14" s="1"/>
  <c r="AP26" i="14"/>
  <c r="C26" i="14" s="1"/>
  <c r="AP28" i="14"/>
  <c r="C28" i="14" s="1"/>
  <c r="AP17" i="14"/>
  <c r="O43" i="14"/>
  <c r="AP62" i="14"/>
  <c r="AJ43" i="14"/>
  <c r="AP63" i="14"/>
  <c r="C63" i="14" s="1"/>
  <c r="X67" i="14"/>
  <c r="AP46" i="14"/>
  <c r="C46" i="14" s="1"/>
  <c r="X43" i="14"/>
  <c r="AP42" i="14"/>
  <c r="C42" i="14" s="1"/>
  <c r="AP50" i="14"/>
  <c r="C50" i="14" s="1"/>
  <c r="AP64" i="14"/>
  <c r="C64" i="14" s="1"/>
  <c r="AP53" i="14"/>
  <c r="C53" i="14" s="1"/>
  <c r="AP55" i="14"/>
  <c r="C55" i="14" s="1"/>
  <c r="U43" i="14"/>
  <c r="AP57" i="14"/>
  <c r="C57" i="14" s="1"/>
  <c r="AP48" i="14"/>
  <c r="C48" i="14" s="1"/>
  <c r="AP41" i="14"/>
  <c r="C41" i="14" s="1"/>
  <c r="R43" i="14"/>
  <c r="AP66" i="14"/>
  <c r="C66" i="14" s="1"/>
  <c r="L67" i="14"/>
  <c r="L43" i="14"/>
  <c r="AP33" i="14"/>
  <c r="C33" i="14" s="1"/>
  <c r="F67" i="14"/>
  <c r="AP44" i="14"/>
  <c r="C44" i="14" s="1"/>
  <c r="AP61" i="14"/>
  <c r="C61" i="14" s="1"/>
  <c r="R67" i="14"/>
  <c r="AP31" i="14"/>
  <c r="C31" i="14" s="1"/>
  <c r="AJ67" i="14"/>
  <c r="AP19" i="13"/>
  <c r="C19" i="13" s="1"/>
  <c r="AP17" i="13"/>
  <c r="AP20" i="12"/>
  <c r="C20" i="12" s="1"/>
  <c r="AP17" i="12"/>
  <c r="AP19" i="12"/>
  <c r="C19" i="12" s="1"/>
  <c r="AP21" i="12"/>
  <c r="C21" i="12" s="1"/>
  <c r="T20" i="11"/>
  <c r="U20" i="11" s="1"/>
  <c r="W20" i="11"/>
  <c r="X20" i="11" s="1"/>
  <c r="AC20" i="11"/>
  <c r="AD20" i="11" s="1"/>
  <c r="AO20" i="11"/>
  <c r="K20" i="11"/>
  <c r="L20" i="11" s="1"/>
  <c r="Z20" i="11"/>
  <c r="AA20" i="11" s="1"/>
  <c r="N20" i="11"/>
  <c r="O20" i="11" s="1"/>
  <c r="AL20" i="11"/>
  <c r="AM20" i="11" s="1"/>
  <c r="H20" i="11"/>
  <c r="I20" i="11" s="1"/>
  <c r="AF20" i="11"/>
  <c r="AG20" i="11" s="1"/>
  <c r="Q20" i="11"/>
  <c r="R20" i="11" s="1"/>
  <c r="AI20" i="11"/>
  <c r="AJ20" i="11" s="1"/>
  <c r="E20" i="11"/>
  <c r="F20" i="11" s="1"/>
  <c r="T53" i="11"/>
  <c r="U53" i="11" s="1"/>
  <c r="Q53" i="11"/>
  <c r="R53" i="11" s="1"/>
  <c r="W53" i="11"/>
  <c r="X53" i="11" s="1"/>
  <c r="N53" i="11"/>
  <c r="O53" i="11" s="1"/>
  <c r="E34" i="11"/>
  <c r="F34" i="11" s="1"/>
  <c r="AO40" i="11"/>
  <c r="E30" i="11"/>
  <c r="F30" i="11" s="1"/>
  <c r="T37" i="11"/>
  <c r="U37" i="11" s="1"/>
  <c r="AO37" i="11"/>
  <c r="Q37" i="11"/>
  <c r="R37" i="11" s="1"/>
  <c r="N37" i="11"/>
  <c r="O37" i="11" s="1"/>
  <c r="AL37" i="11"/>
  <c r="AM37" i="11" s="1"/>
  <c r="K37" i="11"/>
  <c r="L37" i="11" s="1"/>
  <c r="H34" i="11"/>
  <c r="I34" i="11" s="1"/>
  <c r="H37" i="11"/>
  <c r="I37" i="11" s="1"/>
  <c r="AI38" i="11"/>
  <c r="AJ38" i="11" s="1"/>
  <c r="AI51" i="11"/>
  <c r="AJ51" i="11" s="1"/>
  <c r="K51" i="11"/>
  <c r="L51" i="11" s="1"/>
  <c r="AF51" i="11"/>
  <c r="AG51" i="11" s="1"/>
  <c r="H51" i="11"/>
  <c r="I51" i="11" s="1"/>
  <c r="N51" i="11"/>
  <c r="O51" i="11" s="1"/>
  <c r="AO51" i="11"/>
  <c r="E51" i="11"/>
  <c r="F51" i="11" s="1"/>
  <c r="AI28" i="11"/>
  <c r="AJ28" i="11" s="1"/>
  <c r="K34" i="11"/>
  <c r="L34" i="11" s="1"/>
  <c r="H30" i="11"/>
  <c r="I30" i="11" s="1"/>
  <c r="AI41" i="11"/>
  <c r="AJ41" i="11" s="1"/>
  <c r="Q31" i="11"/>
  <c r="R31" i="11" s="1"/>
  <c r="W31" i="11"/>
  <c r="X31" i="11" s="1"/>
  <c r="T31" i="11"/>
  <c r="U31" i="11" s="1"/>
  <c r="AO53" i="11"/>
  <c r="T54" i="11"/>
  <c r="U54" i="11" s="1"/>
  <c r="Q54" i="11"/>
  <c r="R54" i="11" s="1"/>
  <c r="AL54" i="11"/>
  <c r="AM54" i="11" s="1"/>
  <c r="H54" i="11"/>
  <c r="I54" i="11" s="1"/>
  <c r="AI54" i="11"/>
  <c r="AJ54" i="11" s="1"/>
  <c r="E54" i="11"/>
  <c r="F54" i="11" s="1"/>
  <c r="AL28" i="11"/>
  <c r="AM28" i="11" s="1"/>
  <c r="Q47" i="11"/>
  <c r="R47" i="11" s="1"/>
  <c r="T47" i="11"/>
  <c r="U47" i="11" s="1"/>
  <c r="AO47" i="11"/>
  <c r="N47" i="11"/>
  <c r="O47" i="11" s="1"/>
  <c r="K47" i="11"/>
  <c r="L47" i="11" s="1"/>
  <c r="E19" i="11"/>
  <c r="F19" i="11" s="1"/>
  <c r="AO26" i="11"/>
  <c r="AI26" i="11"/>
  <c r="AJ26" i="11" s="1"/>
  <c r="H26" i="11"/>
  <c r="I26" i="11" s="1"/>
  <c r="AF26" i="11"/>
  <c r="AG26" i="11" s="1"/>
  <c r="W37" i="11"/>
  <c r="X37" i="11" s="1"/>
  <c r="K38" i="11"/>
  <c r="L38" i="11" s="1"/>
  <c r="AO38" i="11"/>
  <c r="AL47" i="11"/>
  <c r="AM47" i="11" s="1"/>
  <c r="T51" i="11"/>
  <c r="U51" i="11" s="1"/>
  <c r="K53" i="11"/>
  <c r="L53" i="11" s="1"/>
  <c r="AL34" i="11"/>
  <c r="AM34" i="11" s="1"/>
  <c r="E40" i="11"/>
  <c r="F40" i="11" s="1"/>
  <c r="AI30" i="11"/>
  <c r="AJ30" i="11" s="1"/>
  <c r="AL41" i="11"/>
  <c r="AM41" i="11" s="1"/>
  <c r="N41" i="11"/>
  <c r="O41" i="11" s="1"/>
  <c r="W41" i="11"/>
  <c r="X41" i="11" s="1"/>
  <c r="T41" i="11"/>
  <c r="U41" i="11" s="1"/>
  <c r="AO41" i="11"/>
  <c r="Q41" i="11"/>
  <c r="R41" i="11" s="1"/>
  <c r="AL38" i="11"/>
  <c r="AM38" i="11" s="1"/>
  <c r="Q51" i="11"/>
  <c r="R51" i="11" s="1"/>
  <c r="H53" i="11"/>
  <c r="I53" i="11" s="1"/>
  <c r="AF21" i="11"/>
  <c r="AG21" i="11" s="1"/>
  <c r="E21" i="11"/>
  <c r="F21" i="11" s="1"/>
  <c r="H28" i="11"/>
  <c r="I28" i="11" s="1"/>
  <c r="AF31" i="11"/>
  <c r="AG31" i="11" s="1"/>
  <c r="N44" i="11"/>
  <c r="O44" i="11" s="1"/>
  <c r="AL44" i="11"/>
  <c r="AM44" i="11" s="1"/>
  <c r="AI44" i="11"/>
  <c r="AJ44" i="11" s="1"/>
  <c r="E47" i="11"/>
  <c r="F47" i="11" s="1"/>
  <c r="Z53" i="11"/>
  <c r="AA53" i="11" s="1"/>
  <c r="W54" i="11"/>
  <c r="X54" i="11" s="1"/>
  <c r="T34" i="11"/>
  <c r="U34" i="11" s="1"/>
  <c r="AO34" i="11"/>
  <c r="Q34" i="11"/>
  <c r="R34" i="11" s="1"/>
  <c r="N34" i="11"/>
  <c r="O34" i="11" s="1"/>
  <c r="AL40" i="11"/>
  <c r="AM40" i="11" s="1"/>
  <c r="K40" i="11"/>
  <c r="L40" i="11" s="1"/>
  <c r="AI40" i="11"/>
  <c r="AJ40" i="11" s="1"/>
  <c r="H40" i="11"/>
  <c r="I40" i="11" s="1"/>
  <c r="N30" i="11"/>
  <c r="O30" i="11" s="1"/>
  <c r="AL30" i="11"/>
  <c r="AM30" i="11" s="1"/>
  <c r="K30" i="11"/>
  <c r="L30" i="11" s="1"/>
  <c r="H38" i="11"/>
  <c r="I38" i="11" s="1"/>
  <c r="E41" i="11"/>
  <c r="F41" i="11" s="1"/>
  <c r="AI19" i="11"/>
  <c r="AJ19" i="11" s="1"/>
  <c r="H21" i="11"/>
  <c r="I21" i="11" s="1"/>
  <c r="T30" i="11"/>
  <c r="U30" i="11" s="1"/>
  <c r="H19" i="11"/>
  <c r="I19" i="11" s="1"/>
  <c r="AL21" i="11"/>
  <c r="AM21" i="11" s="1"/>
  <c r="W51" i="11"/>
  <c r="X51" i="11" s="1"/>
  <c r="E28" i="11"/>
  <c r="F28" i="11" s="1"/>
  <c r="AO30" i="11"/>
  <c r="K41" i="11"/>
  <c r="L41" i="11" s="1"/>
  <c r="Z54" i="11"/>
  <c r="AA54" i="11" s="1"/>
  <c r="AL19" i="11"/>
  <c r="AM19" i="11" s="1"/>
  <c r="K21" i="11"/>
  <c r="L21" i="11" s="1"/>
  <c r="K26" i="11"/>
  <c r="L26" i="11" s="1"/>
  <c r="N28" i="11"/>
  <c r="O28" i="11" s="1"/>
  <c r="W30" i="11"/>
  <c r="X30" i="11" s="1"/>
  <c r="H31" i="11"/>
  <c r="I31" i="11" s="1"/>
  <c r="AL31" i="11"/>
  <c r="AM31" i="11" s="1"/>
  <c r="Z34" i="11"/>
  <c r="AA34" i="11" s="1"/>
  <c r="Z40" i="11"/>
  <c r="AA40" i="11" s="1"/>
  <c r="H47" i="11"/>
  <c r="I47" i="11" s="1"/>
  <c r="AC53" i="11"/>
  <c r="AD53" i="11" s="1"/>
  <c r="Z38" i="11"/>
  <c r="AA38" i="11" s="1"/>
  <c r="T38" i="11"/>
  <c r="U38" i="11" s="1"/>
  <c r="E38" i="11"/>
  <c r="F38" i="11" s="1"/>
  <c r="N40" i="11"/>
  <c r="O40" i="11" s="1"/>
  <c r="E53" i="11"/>
  <c r="F53" i="11" s="1"/>
  <c r="K54" i="11"/>
  <c r="L54" i="11" s="1"/>
  <c r="Q40" i="11"/>
  <c r="R40" i="11" s="1"/>
  <c r="Z37" i="11"/>
  <c r="AA37" i="11" s="1"/>
  <c r="AI36" i="11"/>
  <c r="AJ36" i="11" s="1"/>
  <c r="AF36" i="11"/>
  <c r="AG36" i="11" s="1"/>
  <c r="E36" i="11"/>
  <c r="F36" i="11" s="1"/>
  <c r="AC36" i="11"/>
  <c r="AD36" i="11" s="1"/>
  <c r="AC37" i="11"/>
  <c r="AD37" i="11" s="1"/>
  <c r="Z51" i="11"/>
  <c r="AA51" i="11" s="1"/>
  <c r="AC54" i="11"/>
  <c r="AD54" i="11" s="1"/>
  <c r="AI37" i="11"/>
  <c r="AJ37" i="11" s="1"/>
  <c r="E37" i="11"/>
  <c r="F37" i="11" s="1"/>
  <c r="AO19" i="11"/>
  <c r="Q19" i="11"/>
  <c r="R19" i="11" s="1"/>
  <c r="N19" i="11"/>
  <c r="O19" i="11" s="1"/>
  <c r="N54" i="11"/>
  <c r="O54" i="11" s="1"/>
  <c r="T40" i="11"/>
  <c r="U40" i="11" s="1"/>
  <c r="K28" i="11"/>
  <c r="L28" i="11" s="1"/>
  <c r="E31" i="11"/>
  <c r="F31" i="11" s="1"/>
  <c r="AI31" i="11"/>
  <c r="AJ31" i="11" s="1"/>
  <c r="AO28" i="11"/>
  <c r="K19" i="11"/>
  <c r="L19" i="11" s="1"/>
  <c r="AF29" i="11"/>
  <c r="AG29" i="11" s="1"/>
  <c r="H29" i="11"/>
  <c r="I29" i="11" s="1"/>
  <c r="E29" i="11"/>
  <c r="F29" i="11" s="1"/>
  <c r="AC29" i="11"/>
  <c r="AD29" i="11" s="1"/>
  <c r="Q38" i="11"/>
  <c r="R38" i="11" s="1"/>
  <c r="H44" i="11"/>
  <c r="I44" i="11" s="1"/>
  <c r="AO44" i="11"/>
  <c r="N21" i="11"/>
  <c r="O21" i="11" s="1"/>
  <c r="AO21" i="11"/>
  <c r="N26" i="11"/>
  <c r="O26" i="11" s="1"/>
  <c r="W27" i="11"/>
  <c r="X27" i="11" s="1"/>
  <c r="AO27" i="11"/>
  <c r="Q27" i="11"/>
  <c r="R27" i="11" s="1"/>
  <c r="N27" i="11"/>
  <c r="O27" i="11" s="1"/>
  <c r="AF27" i="11"/>
  <c r="AG27" i="11" s="1"/>
  <c r="Q28" i="11"/>
  <c r="R28" i="11" s="1"/>
  <c r="Z30" i="11"/>
  <c r="AA30" i="11" s="1"/>
  <c r="K31" i="11"/>
  <c r="L31" i="11" s="1"/>
  <c r="AC34" i="11"/>
  <c r="AD34" i="11" s="1"/>
  <c r="H36" i="11"/>
  <c r="I36" i="11" s="1"/>
  <c r="AO36" i="11"/>
  <c r="W38" i="11"/>
  <c r="X38" i="11" s="1"/>
  <c r="AC40" i="11"/>
  <c r="AD40" i="11" s="1"/>
  <c r="AF45" i="11"/>
  <c r="AG45" i="11" s="1"/>
  <c r="H45" i="11"/>
  <c r="I45" i="11" s="1"/>
  <c r="Z45" i="11"/>
  <c r="AA45" i="11" s="1"/>
  <c r="W45" i="11"/>
  <c r="X45" i="11" s="1"/>
  <c r="T45" i="11"/>
  <c r="U45" i="11" s="1"/>
  <c r="AI45" i="11"/>
  <c r="AJ45" i="11" s="1"/>
  <c r="AC51" i="11"/>
  <c r="AD51" i="11" s="1"/>
  <c r="AF53" i="11"/>
  <c r="AG53" i="11" s="1"/>
  <c r="AF63" i="11"/>
  <c r="AG63" i="11" s="1"/>
  <c r="AC64" i="11"/>
  <c r="AD64" i="11" s="1"/>
  <c r="Q50" i="11"/>
  <c r="R50" i="11" s="1"/>
  <c r="Z52" i="11"/>
  <c r="AA52" i="11" s="1"/>
  <c r="Q55" i="11"/>
  <c r="R55" i="11" s="1"/>
  <c r="K56" i="11"/>
  <c r="L56" i="11" s="1"/>
  <c r="AO57" i="11"/>
  <c r="AF58" i="11"/>
  <c r="AG58" i="11" s="1"/>
  <c r="AC59" i="11"/>
  <c r="AD59" i="11" s="1"/>
  <c r="AL62" i="11"/>
  <c r="AM62" i="11" s="1"/>
  <c r="N62" i="11"/>
  <c r="O62" i="11" s="1"/>
  <c r="AI62" i="11"/>
  <c r="AJ62" i="11" s="1"/>
  <c r="K62" i="11"/>
  <c r="L62" i="11" s="1"/>
  <c r="AF62" i="11"/>
  <c r="AG62" i="11" s="1"/>
  <c r="H62" i="11"/>
  <c r="I62" i="11" s="1"/>
  <c r="Q65" i="11"/>
  <c r="R65" i="11" s="1"/>
  <c r="AF56" i="11"/>
  <c r="AG56" i="11" s="1"/>
  <c r="W49" i="11"/>
  <c r="X49" i="11" s="1"/>
  <c r="W55" i="11"/>
  <c r="X55" i="11" s="1"/>
  <c r="AO49" i="11"/>
  <c r="H33" i="11"/>
  <c r="I33" i="11" s="1"/>
  <c r="AC39" i="11"/>
  <c r="AD39" i="11" s="1"/>
  <c r="E39" i="11"/>
  <c r="F39" i="11" s="1"/>
  <c r="AC46" i="11"/>
  <c r="AD46" i="11" s="1"/>
  <c r="E49" i="11"/>
  <c r="F49" i="11" s="1"/>
  <c r="AL57" i="11"/>
  <c r="AM57" i="11" s="1"/>
  <c r="N57" i="11"/>
  <c r="O57" i="11" s="1"/>
  <c r="AI57" i="11"/>
  <c r="AJ57" i="11" s="1"/>
  <c r="K57" i="11"/>
  <c r="L57" i="11" s="1"/>
  <c r="AF57" i="11"/>
  <c r="AG57" i="11" s="1"/>
  <c r="H57" i="11"/>
  <c r="I57" i="11" s="1"/>
  <c r="Q60" i="11"/>
  <c r="R60" i="11" s="1"/>
  <c r="N61" i="11"/>
  <c r="O61" i="11" s="1"/>
  <c r="AO63" i="11"/>
  <c r="Q63" i="11"/>
  <c r="R63" i="11" s="1"/>
  <c r="AL63" i="11"/>
  <c r="AM63" i="11" s="1"/>
  <c r="N63" i="11"/>
  <c r="O63" i="11" s="1"/>
  <c r="AI63" i="11"/>
  <c r="AJ63" i="11" s="1"/>
  <c r="K63" i="11"/>
  <c r="L63" i="11" s="1"/>
  <c r="AL25" i="11"/>
  <c r="AM25" i="11" s="1"/>
  <c r="N25" i="11"/>
  <c r="O25" i="11" s="1"/>
  <c r="AO42" i="11"/>
  <c r="E46" i="11"/>
  <c r="F46" i="11" s="1"/>
  <c r="Z48" i="11"/>
  <c r="AA48" i="11" s="1"/>
  <c r="AI49" i="11"/>
  <c r="AJ49" i="11" s="1"/>
  <c r="T50" i="11"/>
  <c r="U50" i="11" s="1"/>
  <c r="T55" i="11"/>
  <c r="U55" i="11" s="1"/>
  <c r="N56" i="11"/>
  <c r="O56" i="11" s="1"/>
  <c r="AO58" i="11"/>
  <c r="Q58" i="11"/>
  <c r="R58" i="11" s="1"/>
  <c r="AL58" i="11"/>
  <c r="AM58" i="11" s="1"/>
  <c r="N58" i="11"/>
  <c r="O58" i="11" s="1"/>
  <c r="AI58" i="11"/>
  <c r="AJ58" i="11" s="1"/>
  <c r="K58" i="11"/>
  <c r="L58" i="11" s="1"/>
  <c r="AC65" i="11"/>
  <c r="AD65" i="11" s="1"/>
  <c r="Q66" i="11"/>
  <c r="R66" i="11" s="1"/>
  <c r="Q61" i="11"/>
  <c r="R61" i="11" s="1"/>
  <c r="E63" i="11"/>
  <c r="F63" i="11" s="1"/>
  <c r="W64" i="11"/>
  <c r="X64" i="11" s="1"/>
  <c r="T64" i="11"/>
  <c r="U64" i="11" s="1"/>
  <c r="AO64" i="11"/>
  <c r="Q64" i="11"/>
  <c r="R64" i="11" s="1"/>
  <c r="AI64" i="11"/>
  <c r="AJ64" i="11" s="1"/>
  <c r="AI35" i="11"/>
  <c r="AJ35" i="11" s="1"/>
  <c r="K35" i="11"/>
  <c r="L35" i="11" s="1"/>
  <c r="H46" i="11"/>
  <c r="I46" i="11" s="1"/>
  <c r="AI46" i="11"/>
  <c r="AJ46" i="11" s="1"/>
  <c r="AC48" i="11"/>
  <c r="AD48" i="11" s="1"/>
  <c r="AL49" i="11"/>
  <c r="AM49" i="11" s="1"/>
  <c r="AI52" i="11"/>
  <c r="AJ52" i="11" s="1"/>
  <c r="K52" i="11"/>
  <c r="L52" i="11" s="1"/>
  <c r="AF52" i="11"/>
  <c r="AG52" i="11" s="1"/>
  <c r="H52" i="11"/>
  <c r="I52" i="11" s="1"/>
  <c r="Q56" i="11"/>
  <c r="R56" i="11" s="1"/>
  <c r="E58" i="11"/>
  <c r="F58" i="11" s="1"/>
  <c r="W59" i="11"/>
  <c r="X59" i="11" s="1"/>
  <c r="T59" i="11"/>
  <c r="U59" i="11" s="1"/>
  <c r="AO59" i="11"/>
  <c r="Q59" i="11"/>
  <c r="R59" i="11" s="1"/>
  <c r="AI59" i="11"/>
  <c r="AJ59" i="11" s="1"/>
  <c r="Q62" i="11"/>
  <c r="R62" i="11" s="1"/>
  <c r="AF65" i="11"/>
  <c r="AG65" i="11" s="1"/>
  <c r="T66" i="11"/>
  <c r="U66" i="11" s="1"/>
  <c r="W50" i="11"/>
  <c r="X50" i="11" s="1"/>
  <c r="Z56" i="11"/>
  <c r="AA56" i="11" s="1"/>
  <c r="T60" i="11"/>
  <c r="U60" i="11" s="1"/>
  <c r="T65" i="11"/>
  <c r="U65" i="11" s="1"/>
  <c r="Z61" i="11"/>
  <c r="AA61" i="11" s="1"/>
  <c r="Z66" i="11"/>
  <c r="AA66" i="11" s="1"/>
  <c r="E56" i="11"/>
  <c r="F56" i="11" s="1"/>
  <c r="W60" i="11"/>
  <c r="X60" i="11" s="1"/>
  <c r="W65" i="11"/>
  <c r="X65" i="11" s="1"/>
  <c r="Z55" i="11"/>
  <c r="AA55" i="11" s="1"/>
  <c r="E61" i="11"/>
  <c r="F61" i="11" s="1"/>
  <c r="AC61" i="11"/>
  <c r="AD61" i="11" s="1"/>
  <c r="E66" i="11"/>
  <c r="F66" i="11" s="1"/>
  <c r="AC66" i="11"/>
  <c r="AD66" i="11" s="1"/>
  <c r="E55" i="11"/>
  <c r="F55" i="11" s="1"/>
  <c r="H61" i="11"/>
  <c r="I61" i="11" s="1"/>
  <c r="H66" i="11"/>
  <c r="I66" i="11" s="1"/>
  <c r="D2" i="10"/>
  <c r="AP72" i="10"/>
  <c r="AP71" i="10"/>
  <c r="AP23" i="11" l="1"/>
  <c r="C23" i="11" s="1"/>
  <c r="AP24" i="11"/>
  <c r="C24" i="11" s="1"/>
  <c r="AP42" i="11"/>
  <c r="C42" i="11" s="1"/>
  <c r="AP32" i="11"/>
  <c r="C32" i="11" s="1"/>
  <c r="AP17" i="11"/>
  <c r="C17" i="11" s="1"/>
  <c r="C62" i="14"/>
  <c r="AP67" i="14"/>
  <c r="AP57" i="11"/>
  <c r="C57" i="11" s="1"/>
  <c r="AP33" i="11"/>
  <c r="C33" i="11" s="1"/>
  <c r="AD67" i="11"/>
  <c r="AP65" i="11"/>
  <c r="C65" i="11" s="1"/>
  <c r="AP39" i="11"/>
  <c r="C39" i="11" s="1"/>
  <c r="AP60" i="11"/>
  <c r="C60" i="11" s="1"/>
  <c r="AP64" i="11"/>
  <c r="C64" i="11" s="1"/>
  <c r="R43" i="11"/>
  <c r="AP52" i="11"/>
  <c r="C52" i="11" s="1"/>
  <c r="AP25" i="11"/>
  <c r="C25" i="11" s="1"/>
  <c r="AG67" i="11"/>
  <c r="AP26" i="11"/>
  <c r="C26" i="11" s="1"/>
  <c r="AJ43" i="11"/>
  <c r="AA43" i="11"/>
  <c r="AP50" i="11"/>
  <c r="C50" i="11" s="1"/>
  <c r="AP35" i="11"/>
  <c r="C35" i="11" s="1"/>
  <c r="AP61" i="11"/>
  <c r="C61" i="11" s="1"/>
  <c r="L67" i="11"/>
  <c r="U67" i="11"/>
  <c r="L43" i="11"/>
  <c r="AP48" i="11"/>
  <c r="C48" i="11" s="1"/>
  <c r="X67" i="11"/>
  <c r="X43" i="11"/>
  <c r="AP58" i="11"/>
  <c r="C58" i="11" s="1"/>
  <c r="AP46" i="11"/>
  <c r="C46" i="11" s="1"/>
  <c r="AA67" i="11"/>
  <c r="R67" i="11"/>
  <c r="AP59" i="11"/>
  <c r="C59" i="11" s="1"/>
  <c r="AP27" i="11"/>
  <c r="C27" i="11" s="1"/>
  <c r="AP56" i="11"/>
  <c r="C56" i="11" s="1"/>
  <c r="AP63" i="11"/>
  <c r="C63" i="11" s="1"/>
  <c r="AP45" i="11"/>
  <c r="C45" i="11" s="1"/>
  <c r="C17" i="15"/>
  <c r="AP43" i="14"/>
  <c r="C17" i="14"/>
  <c r="C17" i="13"/>
  <c r="C17" i="12"/>
  <c r="AP62" i="11"/>
  <c r="O67" i="11"/>
  <c r="AP19" i="11"/>
  <c r="C19" i="11" s="1"/>
  <c r="AP21" i="11"/>
  <c r="C21" i="11" s="1"/>
  <c r="AP31" i="11"/>
  <c r="C31" i="11" s="1"/>
  <c r="AP36" i="11"/>
  <c r="C36" i="11" s="1"/>
  <c r="AP28" i="11"/>
  <c r="C28" i="11" s="1"/>
  <c r="O43" i="11"/>
  <c r="AM43" i="11"/>
  <c r="AP49" i="11"/>
  <c r="C49" i="11" s="1"/>
  <c r="I43" i="11"/>
  <c r="AP20" i="11"/>
  <c r="C20" i="11" s="1"/>
  <c r="U43" i="11"/>
  <c r="AG43" i="11"/>
  <c r="AP54" i="11"/>
  <c r="C54" i="11" s="1"/>
  <c r="AP51" i="11"/>
  <c r="C51" i="11" s="1"/>
  <c r="AP30" i="11"/>
  <c r="C30" i="11" s="1"/>
  <c r="F67" i="11"/>
  <c r="I67" i="11"/>
  <c r="AP34" i="11"/>
  <c r="C34" i="11" s="1"/>
  <c r="AP44" i="11"/>
  <c r="AP53" i="11"/>
  <c r="C53" i="11" s="1"/>
  <c r="AP29" i="11"/>
  <c r="C29" i="11" s="1"/>
  <c r="F43" i="11"/>
  <c r="AP47" i="11"/>
  <c r="C47" i="11" s="1"/>
  <c r="AP55" i="11"/>
  <c r="C55" i="11" s="1"/>
  <c r="AP38" i="11"/>
  <c r="C38" i="11" s="1"/>
  <c r="AJ67" i="11"/>
  <c r="AP37" i="11"/>
  <c r="C37" i="11" s="1"/>
  <c r="AP41" i="11"/>
  <c r="C41" i="11" s="1"/>
  <c r="AP66" i="11"/>
  <c r="C66" i="11" s="1"/>
  <c r="AM67" i="11"/>
  <c r="AP40" i="11"/>
  <c r="C40" i="11" s="1"/>
  <c r="AD43" i="11"/>
  <c r="C62" i="11" l="1"/>
  <c r="AP67" i="11"/>
  <c r="C44" i="11"/>
  <c r="AP43" i="11"/>
  <c r="AN19" i="10" l="1"/>
  <c r="AN20" i="10"/>
  <c r="AN21" i="10"/>
  <c r="B18" i="10"/>
  <c r="F9" i="1"/>
  <c r="E9" i="1"/>
  <c r="D9" i="1"/>
  <c r="AN18" i="10"/>
  <c r="W18" i="12" l="1"/>
  <c r="X18" i="12" s="1"/>
  <c r="X22" i="12" s="1"/>
  <c r="AF18" i="12"/>
  <c r="AG18" i="12" s="1"/>
  <c r="AG22" i="12" s="1"/>
  <c r="W18" i="14"/>
  <c r="X18" i="14" s="1"/>
  <c r="X22" i="14" s="1"/>
  <c r="X70" i="14" s="1"/>
  <c r="Z18" i="12"/>
  <c r="AA18" i="12" s="1"/>
  <c r="AA22" i="12" s="1"/>
  <c r="Z18" i="14"/>
  <c r="AA18" i="14" s="1"/>
  <c r="AA22" i="14" s="1"/>
  <c r="AA70" i="14" s="1"/>
  <c r="AF18" i="15"/>
  <c r="AG18" i="15" s="1"/>
  <c r="AG22" i="15" s="1"/>
  <c r="K18" i="14"/>
  <c r="L18" i="14" s="1"/>
  <c r="L22" i="14" s="1"/>
  <c r="L70" i="14" s="1"/>
  <c r="AC18" i="15"/>
  <c r="AD18" i="15" s="1"/>
  <c r="AD22" i="15" s="1"/>
  <c r="AO18" i="12"/>
  <c r="AC18" i="13"/>
  <c r="AD18" i="13" s="1"/>
  <c r="AD22" i="13" s="1"/>
  <c r="AO18" i="14"/>
  <c r="AL18" i="12"/>
  <c r="AM18" i="12" s="1"/>
  <c r="AM22" i="12" s="1"/>
  <c r="H18" i="15"/>
  <c r="I18" i="15" s="1"/>
  <c r="I22" i="15" s="1"/>
  <c r="AF18" i="14"/>
  <c r="AG18" i="14" s="1"/>
  <c r="AG22" i="14" s="1"/>
  <c r="AG70" i="14" s="1"/>
  <c r="AI18" i="13"/>
  <c r="AJ18" i="13" s="1"/>
  <c r="AJ22" i="13" s="1"/>
  <c r="K18" i="13"/>
  <c r="L18" i="13" s="1"/>
  <c r="L22" i="13" s="1"/>
  <c r="W18" i="15"/>
  <c r="X18" i="15" s="1"/>
  <c r="X22" i="15" s="1"/>
  <c r="AO18" i="13"/>
  <c r="Q18" i="13"/>
  <c r="R18" i="13" s="1"/>
  <c r="R22" i="13" s="1"/>
  <c r="AI18" i="12"/>
  <c r="AJ18" i="12" s="1"/>
  <c r="AJ22" i="12" s="1"/>
  <c r="AL18" i="13"/>
  <c r="AM18" i="13" s="1"/>
  <c r="AM22" i="13" s="1"/>
  <c r="W18" i="13"/>
  <c r="X18" i="13" s="1"/>
  <c r="X22" i="13" s="1"/>
  <c r="AI18" i="15"/>
  <c r="AJ18" i="15" s="1"/>
  <c r="AJ22" i="15" s="1"/>
  <c r="Z18" i="15"/>
  <c r="AA18" i="15" s="1"/>
  <c r="AA22" i="15" s="1"/>
  <c r="E18" i="14"/>
  <c r="F18" i="14" s="1"/>
  <c r="Z18" i="13"/>
  <c r="AA18" i="13" s="1"/>
  <c r="AA22" i="13" s="1"/>
  <c r="K18" i="12"/>
  <c r="L18" i="12" s="1"/>
  <c r="L22" i="12" s="1"/>
  <c r="Q18" i="12"/>
  <c r="R18" i="12" s="1"/>
  <c r="R22" i="12" s="1"/>
  <c r="E18" i="13"/>
  <c r="F18" i="13" s="1"/>
  <c r="K18" i="15"/>
  <c r="L18" i="15" s="1"/>
  <c r="L22" i="15" s="1"/>
  <c r="T18" i="13"/>
  <c r="U18" i="13" s="1"/>
  <c r="U22" i="13" s="1"/>
  <c r="AF18" i="13"/>
  <c r="AG18" i="13" s="1"/>
  <c r="AG22" i="13" s="1"/>
  <c r="E18" i="12"/>
  <c r="F18" i="12" s="1"/>
  <c r="AO18" i="15"/>
  <c r="AC18" i="14"/>
  <c r="AD18" i="14" s="1"/>
  <c r="AD22" i="14" s="1"/>
  <c r="AD70" i="14" s="1"/>
  <c r="N18" i="14"/>
  <c r="O18" i="14" s="1"/>
  <c r="O22" i="14" s="1"/>
  <c r="O70" i="14" s="1"/>
  <c r="AL18" i="14"/>
  <c r="AM18" i="14" s="1"/>
  <c r="AM22" i="14" s="1"/>
  <c r="AM70" i="14" s="1"/>
  <c r="N18" i="13"/>
  <c r="O18" i="13" s="1"/>
  <c r="O22" i="13" s="1"/>
  <c r="H18" i="13"/>
  <c r="I18" i="13" s="1"/>
  <c r="I22" i="13" s="1"/>
  <c r="T18" i="12"/>
  <c r="U18" i="12" s="1"/>
  <c r="U22" i="12" s="1"/>
  <c r="N18" i="12"/>
  <c r="O18" i="12" s="1"/>
  <c r="O22" i="12" s="1"/>
  <c r="Q18" i="15"/>
  <c r="R18" i="15" s="1"/>
  <c r="R22" i="15" s="1"/>
  <c r="N18" i="15"/>
  <c r="O18" i="15" s="1"/>
  <c r="O22" i="15" s="1"/>
  <c r="T18" i="15"/>
  <c r="U18" i="15" s="1"/>
  <c r="U22" i="15" s="1"/>
  <c r="AL18" i="15"/>
  <c r="AM18" i="15" s="1"/>
  <c r="AM22" i="15" s="1"/>
  <c r="Q18" i="14"/>
  <c r="R18" i="14" s="1"/>
  <c r="R22" i="14" s="1"/>
  <c r="R70" i="14" s="1"/>
  <c r="E18" i="15"/>
  <c r="F18" i="15" s="1"/>
  <c r="H18" i="12"/>
  <c r="I18" i="12" s="1"/>
  <c r="I22" i="12" s="1"/>
  <c r="H18" i="14"/>
  <c r="I18" i="14" s="1"/>
  <c r="I22" i="14" s="1"/>
  <c r="I70" i="14" s="1"/>
  <c r="AC18" i="12"/>
  <c r="AD18" i="12" s="1"/>
  <c r="AD22" i="12" s="1"/>
  <c r="AI18" i="14"/>
  <c r="AJ18" i="14" s="1"/>
  <c r="AJ22" i="14" s="1"/>
  <c r="AJ70" i="14" s="1"/>
  <c r="T18" i="14"/>
  <c r="U18" i="14" s="1"/>
  <c r="U22" i="14" s="1"/>
  <c r="U70" i="14" s="1"/>
  <c r="T18" i="11"/>
  <c r="U18" i="11" s="1"/>
  <c r="AC18" i="11"/>
  <c r="AD18" i="11" s="1"/>
  <c r="Q18" i="11"/>
  <c r="R18" i="11" s="1"/>
  <c r="E18" i="11"/>
  <c r="F18" i="11" s="1"/>
  <c r="AI18" i="11"/>
  <c r="AJ18" i="11" s="1"/>
  <c r="K18" i="11"/>
  <c r="L18" i="11" s="1"/>
  <c r="AL18" i="11"/>
  <c r="AM18" i="11" s="1"/>
  <c r="Z18" i="11"/>
  <c r="AA18" i="11" s="1"/>
  <c r="AO18" i="11"/>
  <c r="AF18" i="11"/>
  <c r="AG18" i="11" s="1"/>
  <c r="N18" i="11"/>
  <c r="O18" i="11" s="1"/>
  <c r="W18" i="11"/>
  <c r="X18" i="11" s="1"/>
  <c r="H18" i="11"/>
  <c r="I18" i="11" s="1"/>
  <c r="AN25" i="10"/>
  <c r="AN26" i="10"/>
  <c r="AN27" i="10"/>
  <c r="AN28" i="10"/>
  <c r="AN29" i="10"/>
  <c r="AN30" i="10"/>
  <c r="AN31" i="10"/>
  <c r="AN32" i="10"/>
  <c r="AN33" i="10"/>
  <c r="AN34" i="10"/>
  <c r="AN35" i="10"/>
  <c r="AN36" i="10"/>
  <c r="AN37" i="10"/>
  <c r="AN38" i="10"/>
  <c r="AN39" i="10"/>
  <c r="AN40" i="10"/>
  <c r="AN41" i="10"/>
  <c r="AN42" i="10"/>
  <c r="AN44" i="10"/>
  <c r="AN45" i="10"/>
  <c r="AN46" i="10"/>
  <c r="AN47" i="10"/>
  <c r="AN48" i="10"/>
  <c r="AN49" i="10"/>
  <c r="AN50" i="10"/>
  <c r="AN51" i="10"/>
  <c r="AN52" i="10"/>
  <c r="AN53" i="10"/>
  <c r="AN54" i="10"/>
  <c r="AN55" i="10"/>
  <c r="AN56" i="10"/>
  <c r="AN57" i="10"/>
  <c r="AN58" i="10"/>
  <c r="AN59" i="10"/>
  <c r="AN60" i="10"/>
  <c r="AN61" i="10"/>
  <c r="AN62" i="10"/>
  <c r="AN63" i="10"/>
  <c r="AN64" i="10"/>
  <c r="AN65" i="10"/>
  <c r="AN66" i="10"/>
  <c r="AN17" i="10"/>
  <c r="C6" i="10"/>
  <c r="B61" i="10"/>
  <c r="B62" i="10"/>
  <c r="B63" i="10"/>
  <c r="B64" i="10"/>
  <c r="B65" i="10"/>
  <c r="B66" i="10"/>
  <c r="B53" i="10"/>
  <c r="B54" i="10"/>
  <c r="B55" i="10"/>
  <c r="B56" i="10"/>
  <c r="B57" i="10"/>
  <c r="B58" i="10"/>
  <c r="B59" i="10"/>
  <c r="B60" i="10"/>
  <c r="B32" i="10"/>
  <c r="B33" i="10"/>
  <c r="B34" i="10"/>
  <c r="B35" i="10"/>
  <c r="B36" i="10"/>
  <c r="B37" i="10"/>
  <c r="B38" i="10"/>
  <c r="B39" i="10"/>
  <c r="B40" i="10"/>
  <c r="B41" i="10"/>
  <c r="B42" i="10"/>
  <c r="B44" i="10"/>
  <c r="B45" i="10"/>
  <c r="B46" i="10"/>
  <c r="B47" i="10"/>
  <c r="B48" i="10"/>
  <c r="B49" i="10"/>
  <c r="B50" i="10"/>
  <c r="B51" i="10"/>
  <c r="B52" i="10"/>
  <c r="B19" i="10"/>
  <c r="B20" i="10"/>
  <c r="B21" i="10"/>
  <c r="B25" i="10"/>
  <c r="B26" i="10"/>
  <c r="B27" i="10"/>
  <c r="B28" i="10"/>
  <c r="B29" i="10"/>
  <c r="B30" i="10"/>
  <c r="B31" i="10"/>
  <c r="B17" i="10"/>
  <c r="AO18" i="10" l="1"/>
  <c r="Q24" i="10"/>
  <c r="R24" i="10" s="1"/>
  <c r="AI24" i="10"/>
  <c r="AJ24" i="10" s="1"/>
  <c r="AC24" i="10"/>
  <c r="AD24" i="10" s="1"/>
  <c r="W24" i="10"/>
  <c r="X24" i="10" s="1"/>
  <c r="E23" i="10"/>
  <c r="F23" i="10" s="1"/>
  <c r="Q23" i="10"/>
  <c r="R23" i="10" s="1"/>
  <c r="K24" i="10"/>
  <c r="L24" i="10" s="1"/>
  <c r="AL23" i="10"/>
  <c r="AM23" i="10" s="1"/>
  <c r="AO23" i="10"/>
  <c r="AO24" i="10"/>
  <c r="AI23" i="10"/>
  <c r="AJ23" i="10" s="1"/>
  <c r="W23" i="10"/>
  <c r="X23" i="10" s="1"/>
  <c r="Z23" i="10"/>
  <c r="AA23" i="10" s="1"/>
  <c r="AC23" i="10"/>
  <c r="AD23" i="10" s="1"/>
  <c r="H23" i="10"/>
  <c r="I23" i="10" s="1"/>
  <c r="AF23" i="10"/>
  <c r="AG23" i="10" s="1"/>
  <c r="E24" i="10"/>
  <c r="F24" i="10" s="1"/>
  <c r="K23" i="10"/>
  <c r="L23" i="10" s="1"/>
  <c r="N23" i="10"/>
  <c r="O23" i="10" s="1"/>
  <c r="N24" i="10"/>
  <c r="O24" i="10" s="1"/>
  <c r="T23" i="10"/>
  <c r="U23" i="10" s="1"/>
  <c r="Z24" i="10"/>
  <c r="AA24" i="10" s="1"/>
  <c r="AF24" i="10"/>
  <c r="AG24" i="10" s="1"/>
  <c r="AL24" i="10"/>
  <c r="AM24" i="10" s="1"/>
  <c r="H24" i="10"/>
  <c r="I24" i="10" s="1"/>
  <c r="T24" i="10"/>
  <c r="U24" i="10" s="1"/>
  <c r="E62" i="10"/>
  <c r="F62" i="10" s="1"/>
  <c r="AA22" i="11"/>
  <c r="AA70" i="11" s="1"/>
  <c r="R22" i="11"/>
  <c r="R70" i="11" s="1"/>
  <c r="AD22" i="11"/>
  <c r="AD70" i="11" s="1"/>
  <c r="AM22" i="11"/>
  <c r="AM70" i="11" s="1"/>
  <c r="AJ22" i="11"/>
  <c r="AJ70" i="11" s="1"/>
  <c r="I22" i="11"/>
  <c r="I70" i="11" s="1"/>
  <c r="L22" i="11"/>
  <c r="L70" i="11" s="1"/>
  <c r="X22" i="11"/>
  <c r="X70" i="11" s="1"/>
  <c r="O22" i="11"/>
  <c r="O70" i="11" s="1"/>
  <c r="U22" i="11"/>
  <c r="U70" i="11" s="1"/>
  <c r="AG22" i="11"/>
  <c r="AG70" i="11" s="1"/>
  <c r="F22" i="13"/>
  <c r="AP18" i="13"/>
  <c r="AP18" i="15"/>
  <c r="F22" i="15"/>
  <c r="F22" i="12"/>
  <c r="AP18" i="12"/>
  <c r="AP18" i="11"/>
  <c r="F22" i="11"/>
  <c r="F70" i="11" s="1"/>
  <c r="F73" i="11" s="1"/>
  <c r="AP18" i="14"/>
  <c r="F22" i="14"/>
  <c r="F70" i="14" s="1"/>
  <c r="F73" i="14" s="1"/>
  <c r="H18" i="10"/>
  <c r="I18" i="10" s="1"/>
  <c r="N18" i="10"/>
  <c r="O18" i="10" s="1"/>
  <c r="W18" i="10"/>
  <c r="X18" i="10" s="1"/>
  <c r="AI18" i="10"/>
  <c r="AJ18" i="10" s="1"/>
  <c r="Q18" i="10"/>
  <c r="R18" i="10" s="1"/>
  <c r="AL18" i="10"/>
  <c r="AM18" i="10" s="1"/>
  <c r="AF18" i="10"/>
  <c r="AG18" i="10" s="1"/>
  <c r="E21" i="10"/>
  <c r="F21" i="10" s="1"/>
  <c r="AF21" i="10"/>
  <c r="AG21" i="10" s="1"/>
  <c r="AI21" i="10"/>
  <c r="AJ21" i="10" s="1"/>
  <c r="AL21" i="10"/>
  <c r="AM21" i="10" s="1"/>
  <c r="AO21" i="10"/>
  <c r="Q21" i="10"/>
  <c r="R21" i="10" s="1"/>
  <c r="Z21" i="10"/>
  <c r="AA21" i="10" s="1"/>
  <c r="H21" i="10"/>
  <c r="I21" i="10" s="1"/>
  <c r="K21" i="10"/>
  <c r="L21" i="10" s="1"/>
  <c r="N21" i="10"/>
  <c r="O21" i="10" s="1"/>
  <c r="T21" i="10"/>
  <c r="U21" i="10" s="1"/>
  <c r="W21" i="10"/>
  <c r="X21" i="10" s="1"/>
  <c r="AC21" i="10"/>
  <c r="AD21" i="10" s="1"/>
  <c r="E17" i="10"/>
  <c r="F17" i="10" s="1"/>
  <c r="AC18" i="10"/>
  <c r="AD18" i="10" s="1"/>
  <c r="AC20" i="10"/>
  <c r="AD20" i="10" s="1"/>
  <c r="E20" i="10"/>
  <c r="F20" i="10" s="1"/>
  <c r="AF20" i="10"/>
  <c r="AG20" i="10" s="1"/>
  <c r="AI20" i="10"/>
  <c r="AJ20" i="10" s="1"/>
  <c r="AL20" i="10"/>
  <c r="AM20" i="10" s="1"/>
  <c r="AO20" i="10"/>
  <c r="Q20" i="10"/>
  <c r="R20" i="10" s="1"/>
  <c r="Z20" i="10"/>
  <c r="AA20" i="10" s="1"/>
  <c r="H20" i="10"/>
  <c r="I20" i="10" s="1"/>
  <c r="K20" i="10"/>
  <c r="L20" i="10" s="1"/>
  <c r="N20" i="10"/>
  <c r="O20" i="10" s="1"/>
  <c r="T20" i="10"/>
  <c r="U20" i="10" s="1"/>
  <c r="W20" i="10"/>
  <c r="X20" i="10" s="1"/>
  <c r="AI19" i="10"/>
  <c r="AJ19" i="10" s="1"/>
  <c r="E19" i="10"/>
  <c r="F19" i="10" s="1"/>
  <c r="AL19" i="10"/>
  <c r="AM19" i="10" s="1"/>
  <c r="AO19" i="10"/>
  <c r="H19" i="10"/>
  <c r="I19" i="10" s="1"/>
  <c r="T19" i="10"/>
  <c r="U19" i="10" s="1"/>
  <c r="W19" i="10"/>
  <c r="X19" i="10" s="1"/>
  <c r="Z19" i="10"/>
  <c r="AA19" i="10" s="1"/>
  <c r="AF19" i="10"/>
  <c r="AG19" i="10" s="1"/>
  <c r="K19" i="10"/>
  <c r="L19" i="10" s="1"/>
  <c r="N19" i="10"/>
  <c r="O19" i="10" s="1"/>
  <c r="Q19" i="10"/>
  <c r="R19" i="10" s="1"/>
  <c r="AC19" i="10"/>
  <c r="AD19" i="10" s="1"/>
  <c r="E18" i="10"/>
  <c r="F18" i="10" s="1"/>
  <c r="K18" i="10"/>
  <c r="L18" i="10" s="1"/>
  <c r="T18" i="10"/>
  <c r="U18" i="10" s="1"/>
  <c r="Z18" i="10"/>
  <c r="AA18" i="10" s="1"/>
  <c r="AF52" i="10"/>
  <c r="AG52" i="10" s="1"/>
  <c r="AC17" i="10"/>
  <c r="AD17" i="10" s="1"/>
  <c r="Z52" i="10"/>
  <c r="AA52" i="10" s="1"/>
  <c r="H17" i="10"/>
  <c r="I17" i="10" s="1"/>
  <c r="Q53" i="10"/>
  <c r="R53" i="10" s="1"/>
  <c r="AC53" i="10"/>
  <c r="AD53" i="10" s="1"/>
  <c r="AO17" i="10"/>
  <c r="Z55" i="10"/>
  <c r="AA55" i="10" s="1"/>
  <c r="AI55" i="10"/>
  <c r="AJ55" i="10" s="1"/>
  <c r="Q38" i="10"/>
  <c r="R38" i="10" s="1"/>
  <c r="T38" i="10"/>
  <c r="U38" i="10" s="1"/>
  <c r="E53" i="10"/>
  <c r="F53" i="10" s="1"/>
  <c r="AF55" i="10"/>
  <c r="AG55" i="10" s="1"/>
  <c r="AC55" i="10"/>
  <c r="AD55" i="10" s="1"/>
  <c r="AI53" i="10"/>
  <c r="AJ53" i="10" s="1"/>
  <c r="AL17" i="10"/>
  <c r="AM17" i="10" s="1"/>
  <c r="T37" i="10"/>
  <c r="U37" i="10" s="1"/>
  <c r="W35" i="10"/>
  <c r="X35" i="10" s="1"/>
  <c r="Q55" i="10"/>
  <c r="R55" i="10" s="1"/>
  <c r="K37" i="10"/>
  <c r="L37" i="10" s="1"/>
  <c r="T35" i="10"/>
  <c r="U35" i="10" s="1"/>
  <c r="T17" i="10"/>
  <c r="U17" i="10" s="1"/>
  <c r="W17" i="10"/>
  <c r="X17" i="10" s="1"/>
  <c r="Z17" i="10"/>
  <c r="AA17" i="10" s="1"/>
  <c r="AF17" i="10"/>
  <c r="AG17" i="10" s="1"/>
  <c r="AI17" i="10"/>
  <c r="AJ17" i="10" s="1"/>
  <c r="K17" i="10"/>
  <c r="L17" i="10" s="1"/>
  <c r="N17" i="10"/>
  <c r="O17" i="10" s="1"/>
  <c r="N55" i="10"/>
  <c r="O55" i="10" s="1"/>
  <c r="E55" i="10"/>
  <c r="F55" i="10" s="1"/>
  <c r="H66" i="10"/>
  <c r="I66" i="10" s="1"/>
  <c r="N36" i="10"/>
  <c r="O36" i="10" s="1"/>
  <c r="Q36" i="10"/>
  <c r="R36" i="10" s="1"/>
  <c r="Z36" i="10"/>
  <c r="AA36" i="10" s="1"/>
  <c r="AC51" i="10"/>
  <c r="AD51" i="10" s="1"/>
  <c r="AO51" i="10"/>
  <c r="Z35" i="10"/>
  <c r="AA35" i="10" s="1"/>
  <c r="W65" i="10"/>
  <c r="X65" i="10" s="1"/>
  <c r="K62" i="10"/>
  <c r="L62" i="10" s="1"/>
  <c r="Q60" i="10"/>
  <c r="R60" i="10" s="1"/>
  <c r="Q17" i="10"/>
  <c r="R17" i="10" s="1"/>
  <c r="Q54" i="10"/>
  <c r="R54" i="10" s="1"/>
  <c r="N35" i="10"/>
  <c r="O35" i="10" s="1"/>
  <c r="E37" i="10"/>
  <c r="F37" i="10" s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AP23" i="10" l="1"/>
  <c r="C23" i="10" s="1"/>
  <c r="AP24" i="10"/>
  <c r="C24" i="10" s="1"/>
  <c r="F18" i="1"/>
  <c r="F26" i="1"/>
  <c r="F38" i="1"/>
  <c r="F19" i="1"/>
  <c r="F27" i="1"/>
  <c r="F35" i="1"/>
  <c r="F39" i="1"/>
  <c r="F47" i="1"/>
  <c r="F51" i="1"/>
  <c r="F55" i="1"/>
  <c r="F22" i="1"/>
  <c r="F30" i="1"/>
  <c r="F34" i="1"/>
  <c r="F42" i="1"/>
  <c r="F46" i="1"/>
  <c r="F50" i="1"/>
  <c r="F54" i="1"/>
  <c r="F15" i="1"/>
  <c r="F23" i="1"/>
  <c r="F31" i="1"/>
  <c r="F43" i="1"/>
  <c r="F16" i="1"/>
  <c r="F20" i="1"/>
  <c r="F24" i="1"/>
  <c r="F28" i="1"/>
  <c r="F32" i="1"/>
  <c r="F36" i="1"/>
  <c r="F40" i="1"/>
  <c r="F44" i="1"/>
  <c r="F48" i="1"/>
  <c r="F52" i="1"/>
  <c r="F17" i="1"/>
  <c r="F21" i="1"/>
  <c r="F25" i="1"/>
  <c r="F29" i="1"/>
  <c r="F33" i="1"/>
  <c r="F37" i="1"/>
  <c r="F41" i="1"/>
  <c r="F45" i="1"/>
  <c r="F49" i="1"/>
  <c r="F53" i="1"/>
  <c r="Q34" i="10"/>
  <c r="R34" i="10" s="1"/>
  <c r="W31" i="10"/>
  <c r="X31" i="10" s="1"/>
  <c r="AC35" i="10"/>
  <c r="AD35" i="10" s="1"/>
  <c r="AO39" i="10"/>
  <c r="AI44" i="10"/>
  <c r="AJ44" i="10" s="1"/>
  <c r="H48" i="10"/>
  <c r="I48" i="10" s="1"/>
  <c r="E52" i="10"/>
  <c r="F52" i="10" s="1"/>
  <c r="E56" i="10"/>
  <c r="F56" i="10" s="1"/>
  <c r="AF60" i="10"/>
  <c r="AG60" i="10" s="1"/>
  <c r="Q64" i="10"/>
  <c r="R64" i="10" s="1"/>
  <c r="E26" i="10"/>
  <c r="F26" i="10" s="1"/>
  <c r="AC38" i="10"/>
  <c r="AD38" i="10" s="1"/>
  <c r="H47" i="10"/>
  <c r="I47" i="10" s="1"/>
  <c r="W55" i="10"/>
  <c r="X55" i="10" s="1"/>
  <c r="K59" i="10"/>
  <c r="L59" i="10" s="1"/>
  <c r="H63" i="10"/>
  <c r="I63" i="10" s="1"/>
  <c r="N27" i="10"/>
  <c r="O27" i="10" s="1"/>
  <c r="E28" i="10"/>
  <c r="F28" i="10" s="1"/>
  <c r="AC32" i="10"/>
  <c r="AD32" i="10" s="1"/>
  <c r="AL36" i="10"/>
  <c r="AM36" i="10" s="1"/>
  <c r="AI40" i="10"/>
  <c r="AJ40" i="10" s="1"/>
  <c r="AI45" i="10"/>
  <c r="AJ45" i="10" s="1"/>
  <c r="N49" i="10"/>
  <c r="O49" i="10" s="1"/>
  <c r="K53" i="10"/>
  <c r="L53" i="10" s="1"/>
  <c r="AC57" i="10"/>
  <c r="AD57" i="10" s="1"/>
  <c r="K61" i="10"/>
  <c r="L61" i="10" s="1"/>
  <c r="Q65" i="10"/>
  <c r="R65" i="10" s="1"/>
  <c r="AL30" i="10"/>
  <c r="AM30" i="10" s="1"/>
  <c r="AF42" i="10"/>
  <c r="AG42" i="10" s="1"/>
  <c r="Q51" i="10"/>
  <c r="R51" i="10" s="1"/>
  <c r="AL25" i="10"/>
  <c r="AM25" i="10" s="1"/>
  <c r="AO29" i="10"/>
  <c r="T33" i="10"/>
  <c r="U33" i="10" s="1"/>
  <c r="AF37" i="10"/>
  <c r="AG37" i="10" s="1"/>
  <c r="W41" i="10"/>
  <c r="X41" i="10" s="1"/>
  <c r="W46" i="10"/>
  <c r="X46" i="10" s="1"/>
  <c r="H50" i="10"/>
  <c r="I50" i="10" s="1"/>
  <c r="K54" i="10"/>
  <c r="L54" i="10" s="1"/>
  <c r="Z58" i="10"/>
  <c r="AA58" i="10" s="1"/>
  <c r="AL62" i="10"/>
  <c r="AM62" i="10" s="1"/>
  <c r="N66" i="10"/>
  <c r="O66" i="10" s="1"/>
  <c r="I73" i="11"/>
  <c r="C18" i="12"/>
  <c r="AP22" i="12"/>
  <c r="I73" i="14"/>
  <c r="L73" i="14" s="1"/>
  <c r="O73" i="14" s="1"/>
  <c r="R73" i="14" s="1"/>
  <c r="U73" i="14" s="1"/>
  <c r="X73" i="14" s="1"/>
  <c r="AA73" i="14" s="1"/>
  <c r="AD73" i="14" s="1"/>
  <c r="AG73" i="14" s="1"/>
  <c r="AJ73" i="14" s="1"/>
  <c r="AM73" i="14" s="1"/>
  <c r="C18" i="14"/>
  <c r="AP22" i="14"/>
  <c r="C18" i="13"/>
  <c r="AP22" i="13"/>
  <c r="AP70" i="14"/>
  <c r="AP70" i="11"/>
  <c r="C18" i="11"/>
  <c r="AP22" i="11"/>
  <c r="C18" i="15"/>
  <c r="AP22" i="15"/>
  <c r="AP20" i="10"/>
  <c r="C20" i="10" s="1"/>
  <c r="AP21" i="10"/>
  <c r="C21" i="10" s="1"/>
  <c r="AP19" i="10"/>
  <c r="AP18" i="10"/>
  <c r="C18" i="10" s="1"/>
  <c r="H35" i="10"/>
  <c r="I35" i="10" s="1"/>
  <c r="AL64" i="10"/>
  <c r="AM64" i="10" s="1"/>
  <c r="H54" i="10"/>
  <c r="I54" i="10" s="1"/>
  <c r="H32" i="10"/>
  <c r="I32" i="10" s="1"/>
  <c r="AI35" i="10"/>
  <c r="AJ35" i="10" s="1"/>
  <c r="N54" i="10"/>
  <c r="O54" i="10" s="1"/>
  <c r="K47" i="10"/>
  <c r="L47" i="10" s="1"/>
  <c r="AL49" i="10"/>
  <c r="AM49" i="10" s="1"/>
  <c r="T52" i="10"/>
  <c r="U52" i="10" s="1"/>
  <c r="E49" i="10"/>
  <c r="F49" i="10" s="1"/>
  <c r="AL35" i="10"/>
  <c r="AM35" i="10" s="1"/>
  <c r="AL48" i="10"/>
  <c r="AM48" i="10" s="1"/>
  <c r="AF62" i="10"/>
  <c r="AG62" i="10" s="1"/>
  <c r="AI49" i="10"/>
  <c r="AJ49" i="10" s="1"/>
  <c r="T46" i="10"/>
  <c r="U46" i="10" s="1"/>
  <c r="H36" i="10"/>
  <c r="I36" i="10" s="1"/>
  <c r="H64" i="10"/>
  <c r="I64" i="10" s="1"/>
  <c r="T49" i="10"/>
  <c r="U49" i="10" s="1"/>
  <c r="AO40" i="10"/>
  <c r="T65" i="10"/>
  <c r="U65" i="10" s="1"/>
  <c r="K49" i="10"/>
  <c r="L49" i="10" s="1"/>
  <c r="H29" i="10"/>
  <c r="I29" i="10" s="1"/>
  <c r="N31" i="10"/>
  <c r="O31" i="10" s="1"/>
  <c r="W44" i="10"/>
  <c r="X44" i="10" s="1"/>
  <c r="AI48" i="10"/>
  <c r="AJ48" i="10" s="1"/>
  <c r="Z61" i="10"/>
  <c r="AA61" i="10" s="1"/>
  <c r="W61" i="10"/>
  <c r="X61" i="10" s="1"/>
  <c r="Z45" i="10"/>
  <c r="AA45" i="10" s="1"/>
  <c r="Q35" i="10"/>
  <c r="R35" i="10" s="1"/>
  <c r="AO66" i="10"/>
  <c r="AL33" i="10"/>
  <c r="AM33" i="10" s="1"/>
  <c r="T60" i="10"/>
  <c r="U60" i="10" s="1"/>
  <c r="AO48" i="10"/>
  <c r="K33" i="10"/>
  <c r="L33" i="10" s="1"/>
  <c r="AL52" i="10"/>
  <c r="AM52" i="10" s="1"/>
  <c r="K31" i="10"/>
  <c r="L31" i="10" s="1"/>
  <c r="AO34" i="10"/>
  <c r="W34" i="10"/>
  <c r="X34" i="10" s="1"/>
  <c r="N53" i="10"/>
  <c r="O53" i="10" s="1"/>
  <c r="E35" i="10"/>
  <c r="F35" i="10" s="1"/>
  <c r="Q31" i="10"/>
  <c r="R31" i="10" s="1"/>
  <c r="E30" i="10"/>
  <c r="F30" i="10" s="1"/>
  <c r="T28" i="10"/>
  <c r="U28" i="10" s="1"/>
  <c r="N28" i="10"/>
  <c r="O28" i="10" s="1"/>
  <c r="H62" i="10"/>
  <c r="I62" i="10" s="1"/>
  <c r="H37" i="10"/>
  <c r="I37" i="10" s="1"/>
  <c r="Q37" i="10"/>
  <c r="R37" i="10" s="1"/>
  <c r="T50" i="10"/>
  <c r="U50" i="10" s="1"/>
  <c r="AL46" i="10"/>
  <c r="AM46" i="10" s="1"/>
  <c r="Q52" i="10"/>
  <c r="R52" i="10" s="1"/>
  <c r="Z38" i="10"/>
  <c r="AA38" i="10" s="1"/>
  <c r="N33" i="10"/>
  <c r="O33" i="10" s="1"/>
  <c r="K50" i="10"/>
  <c r="L50" i="10" s="1"/>
  <c r="AI32" i="10"/>
  <c r="AJ32" i="10" s="1"/>
  <c r="AL51" i="10"/>
  <c r="AM51" i="10" s="1"/>
  <c r="AL34" i="10"/>
  <c r="AM34" i="10" s="1"/>
  <c r="AC66" i="10"/>
  <c r="AD66" i="10" s="1"/>
  <c r="AI38" i="10"/>
  <c r="AJ38" i="10" s="1"/>
  <c r="AO30" i="10"/>
  <c r="AL60" i="10"/>
  <c r="AM60" i="10" s="1"/>
  <c r="AI54" i="10"/>
  <c r="AJ54" i="10" s="1"/>
  <c r="AI37" i="10"/>
  <c r="AJ37" i="10" s="1"/>
  <c r="Q27" i="10"/>
  <c r="R27" i="10" s="1"/>
  <c r="H49" i="10"/>
  <c r="I49" i="10" s="1"/>
  <c r="AL45" i="10"/>
  <c r="AM45" i="10" s="1"/>
  <c r="Q66" i="10"/>
  <c r="R66" i="10" s="1"/>
  <c r="AF30" i="10"/>
  <c r="AG30" i="10" s="1"/>
  <c r="H33" i="10"/>
  <c r="I33" i="10" s="1"/>
  <c r="AO50" i="10"/>
  <c r="AI36" i="10"/>
  <c r="AJ36" i="10" s="1"/>
  <c r="Z64" i="10"/>
  <c r="AA64" i="10" s="1"/>
  <c r="N50" i="10"/>
  <c r="O50" i="10" s="1"/>
  <c r="AC37" i="10"/>
  <c r="AD37" i="10" s="1"/>
  <c r="AF51" i="10"/>
  <c r="AG51" i="10" s="1"/>
  <c r="T32" i="10"/>
  <c r="U32" i="10" s="1"/>
  <c r="AL63" i="10"/>
  <c r="AM63" i="10" s="1"/>
  <c r="AF29" i="10"/>
  <c r="AG29" i="10" s="1"/>
  <c r="W33" i="10"/>
  <c r="X33" i="10" s="1"/>
  <c r="E61" i="10"/>
  <c r="F61" i="10" s="1"/>
  <c r="E48" i="10"/>
  <c r="F48" i="10" s="1"/>
  <c r="H61" i="10"/>
  <c r="I61" i="10" s="1"/>
  <c r="AI34" i="10"/>
  <c r="AJ34" i="10" s="1"/>
  <c r="H52" i="10"/>
  <c r="I52" i="10" s="1"/>
  <c r="W53" i="10"/>
  <c r="X53" i="10" s="1"/>
  <c r="Q32" i="10"/>
  <c r="R32" i="10" s="1"/>
  <c r="AC65" i="10"/>
  <c r="AD65" i="10" s="1"/>
  <c r="Z48" i="10"/>
  <c r="AA48" i="10" s="1"/>
  <c r="W37" i="10"/>
  <c r="X37" i="10" s="1"/>
  <c r="H55" i="10"/>
  <c r="I55" i="10" s="1"/>
  <c r="AC45" i="10"/>
  <c r="AD45" i="10" s="1"/>
  <c r="Q28" i="10"/>
  <c r="R28" i="10" s="1"/>
  <c r="AF54" i="10"/>
  <c r="AG54" i="10" s="1"/>
  <c r="Z54" i="10"/>
  <c r="AA54" i="10" s="1"/>
  <c r="K55" i="10"/>
  <c r="L55" i="10" s="1"/>
  <c r="K32" i="10"/>
  <c r="L32" i="10" s="1"/>
  <c r="K51" i="10"/>
  <c r="L51" i="10" s="1"/>
  <c r="K48" i="10"/>
  <c r="L48" i="10" s="1"/>
  <c r="T48" i="10"/>
  <c r="U48" i="10" s="1"/>
  <c r="AO55" i="10"/>
  <c r="T34" i="10"/>
  <c r="U34" i="10" s="1"/>
  <c r="H65" i="10"/>
  <c r="I65" i="10" s="1"/>
  <c r="AL58" i="10"/>
  <c r="AM58" i="10" s="1"/>
  <c r="AC27" i="10"/>
  <c r="AD27" i="10" s="1"/>
  <c r="H42" i="10"/>
  <c r="I42" i="10" s="1"/>
  <c r="E39" i="10"/>
  <c r="F39" i="10" s="1"/>
  <c r="AO60" i="10"/>
  <c r="AI30" i="10"/>
  <c r="AJ30" i="10" s="1"/>
  <c r="AI58" i="10"/>
  <c r="AJ58" i="10" s="1"/>
  <c r="AI56" i="10"/>
  <c r="AJ56" i="10" s="1"/>
  <c r="N60" i="10"/>
  <c r="O60" i="10" s="1"/>
  <c r="AI41" i="10"/>
  <c r="AJ41" i="10" s="1"/>
  <c r="AL54" i="10"/>
  <c r="AM54" i="10" s="1"/>
  <c r="AO31" i="10"/>
  <c r="AL41" i="10"/>
  <c r="AM41" i="10" s="1"/>
  <c r="N64" i="10"/>
  <c r="O64" i="10" s="1"/>
  <c r="AO54" i="10"/>
  <c r="AF35" i="10"/>
  <c r="AG35" i="10" s="1"/>
  <c r="Z34" i="10"/>
  <c r="AA34" i="10" s="1"/>
  <c r="E59" i="10"/>
  <c r="F59" i="10" s="1"/>
  <c r="N62" i="10"/>
  <c r="O62" i="10" s="1"/>
  <c r="E34" i="10"/>
  <c r="F34" i="10" s="1"/>
  <c r="AF31" i="10"/>
  <c r="AG31" i="10" s="1"/>
  <c r="H57" i="10"/>
  <c r="I57" i="10" s="1"/>
  <c r="W57" i="10"/>
  <c r="X57" i="10" s="1"/>
  <c r="AO46" i="10"/>
  <c r="AC60" i="10"/>
  <c r="AD60" i="10" s="1"/>
  <c r="W28" i="10"/>
  <c r="X28" i="10" s="1"/>
  <c r="N56" i="10"/>
  <c r="O56" i="10" s="1"/>
  <c r="W39" i="10"/>
  <c r="X39" i="10" s="1"/>
  <c r="Z60" i="10"/>
  <c r="AA60" i="10" s="1"/>
  <c r="AC29" i="10"/>
  <c r="AD29" i="10" s="1"/>
  <c r="W58" i="10"/>
  <c r="X58" i="10" s="1"/>
  <c r="AC56" i="10"/>
  <c r="AD56" i="10" s="1"/>
  <c r="K26" i="10"/>
  <c r="L26" i="10" s="1"/>
  <c r="Q62" i="10"/>
  <c r="R62" i="10" s="1"/>
  <c r="T61" i="10"/>
  <c r="U61" i="10" s="1"/>
  <c r="N32" i="10"/>
  <c r="O32" i="10" s="1"/>
  <c r="Z49" i="10"/>
  <c r="AA49" i="10" s="1"/>
  <c r="AI50" i="10"/>
  <c r="AJ50" i="10" s="1"/>
  <c r="AC42" i="10"/>
  <c r="AD42" i="10" s="1"/>
  <c r="AF49" i="10"/>
  <c r="AG49" i="10" s="1"/>
  <c r="AL55" i="10"/>
  <c r="AM55" i="10" s="1"/>
  <c r="T53" i="10"/>
  <c r="U53" i="10" s="1"/>
  <c r="AF36" i="10"/>
  <c r="AG36" i="10" s="1"/>
  <c r="AC41" i="10"/>
  <c r="AD41" i="10" s="1"/>
  <c r="AC39" i="10"/>
  <c r="AD39" i="10" s="1"/>
  <c r="Z27" i="10"/>
  <c r="AA27" i="10" s="1"/>
  <c r="K28" i="10"/>
  <c r="L28" i="10" s="1"/>
  <c r="T44" i="10"/>
  <c r="U44" i="10" s="1"/>
  <c r="Z39" i="10"/>
  <c r="AA39" i="10" s="1"/>
  <c r="T29" i="10"/>
  <c r="U29" i="10" s="1"/>
  <c r="AC40" i="10"/>
  <c r="AD40" i="10" s="1"/>
  <c r="N45" i="10"/>
  <c r="O45" i="10" s="1"/>
  <c r="Z41" i="10"/>
  <c r="AA41" i="10" s="1"/>
  <c r="Q40" i="10"/>
  <c r="R40" i="10" s="1"/>
  <c r="AO62" i="10"/>
  <c r="T63" i="10"/>
  <c r="U63" i="10" s="1"/>
  <c r="AO25" i="10"/>
  <c r="Q42" i="10"/>
  <c r="R42" i="10" s="1"/>
  <c r="T62" i="10"/>
  <c r="U62" i="10" s="1"/>
  <c r="AC61" i="10"/>
  <c r="AD61" i="10" s="1"/>
  <c r="H28" i="10"/>
  <c r="I28" i="10" s="1"/>
  <c r="Z47" i="10"/>
  <c r="AA47" i="10" s="1"/>
  <c r="AI25" i="10"/>
  <c r="AJ25" i="10" s="1"/>
  <c r="AO65" i="10"/>
  <c r="Q33" i="10"/>
  <c r="R33" i="10" s="1"/>
  <c r="AL56" i="10"/>
  <c r="AM56" i="10" s="1"/>
  <c r="E41" i="10"/>
  <c r="F41" i="10" s="1"/>
  <c r="Z56" i="10"/>
  <c r="AA56" i="10" s="1"/>
  <c r="N39" i="10"/>
  <c r="O39" i="10" s="1"/>
  <c r="AI26" i="10"/>
  <c r="AJ26" i="10" s="1"/>
  <c r="AL44" i="10"/>
  <c r="AM44" i="10" s="1"/>
  <c r="N41" i="10"/>
  <c r="O41" i="10" s="1"/>
  <c r="Z44" i="10"/>
  <c r="AA44" i="10" s="1"/>
  <c r="AL26" i="10"/>
  <c r="AM26" i="10" s="1"/>
  <c r="AL28" i="10"/>
  <c r="AM28" i="10" s="1"/>
  <c r="Q46" i="10"/>
  <c r="R46" i="10" s="1"/>
  <c r="W48" i="10"/>
  <c r="X48" i="10" s="1"/>
  <c r="AI57" i="10"/>
  <c r="AJ57" i="10" s="1"/>
  <c r="Q25" i="10"/>
  <c r="R25" i="10" s="1"/>
  <c r="Z40" i="10"/>
  <c r="AA40" i="10" s="1"/>
  <c r="K45" i="10"/>
  <c r="L45" i="10" s="1"/>
  <c r="N46" i="10"/>
  <c r="O46" i="10" s="1"/>
  <c r="Z59" i="10"/>
  <c r="AA59" i="10" s="1"/>
  <c r="T66" i="10"/>
  <c r="U66" i="10" s="1"/>
  <c r="K40" i="10"/>
  <c r="L40" i="10" s="1"/>
  <c r="AC49" i="10"/>
  <c r="AD49" i="10" s="1"/>
  <c r="Z63" i="10"/>
  <c r="AA63" i="10" s="1"/>
  <c r="T47" i="10"/>
  <c r="U47" i="10" s="1"/>
  <c r="T54" i="10"/>
  <c r="U54" i="10" s="1"/>
  <c r="AC64" i="10"/>
  <c r="AD64" i="10" s="1"/>
  <c r="W66" i="10"/>
  <c r="X66" i="10" s="1"/>
  <c r="E40" i="10"/>
  <c r="F40" i="10" s="1"/>
  <c r="E57" i="10"/>
  <c r="F57" i="10" s="1"/>
  <c r="W40" i="10"/>
  <c r="X40" i="10" s="1"/>
  <c r="AF39" i="10"/>
  <c r="AG39" i="10" s="1"/>
  <c r="N42" i="10"/>
  <c r="O42" i="10" s="1"/>
  <c r="AO61" i="10"/>
  <c r="H56" i="10"/>
  <c r="I56" i="10" s="1"/>
  <c r="AI28" i="10"/>
  <c r="AJ28" i="10" s="1"/>
  <c r="Z42" i="10"/>
  <c r="AA42" i="10" s="1"/>
  <c r="AF25" i="10"/>
  <c r="AG25" i="10" s="1"/>
  <c r="E58" i="10"/>
  <c r="F58" i="10" s="1"/>
  <c r="AO45" i="10"/>
  <c r="AF64" i="10"/>
  <c r="AG64" i="10" s="1"/>
  <c r="AF34" i="10"/>
  <c r="AG34" i="10" s="1"/>
  <c r="E31" i="10"/>
  <c r="F31" i="10" s="1"/>
  <c r="E42" i="10"/>
  <c r="F42" i="10" s="1"/>
  <c r="AC52" i="10"/>
  <c r="AD52" i="10" s="1"/>
  <c r="Z32" i="10"/>
  <c r="AA32" i="10" s="1"/>
  <c r="Z66" i="10"/>
  <c r="AA66" i="10" s="1"/>
  <c r="W62" i="10"/>
  <c r="X62" i="10" s="1"/>
  <c r="AI47" i="10"/>
  <c r="AJ47" i="10" s="1"/>
  <c r="E64" i="10"/>
  <c r="F64" i="10" s="1"/>
  <c r="H53" i="10"/>
  <c r="I53" i="10" s="1"/>
  <c r="N61" i="10"/>
  <c r="O61" i="10" s="1"/>
  <c r="Q39" i="10"/>
  <c r="R39" i="10" s="1"/>
  <c r="N40" i="10"/>
  <c r="O40" i="10" s="1"/>
  <c r="AI61" i="10"/>
  <c r="AJ61" i="10" s="1"/>
  <c r="N48" i="10"/>
  <c r="O48" i="10" s="1"/>
  <c r="AC48" i="10"/>
  <c r="AD48" i="10" s="1"/>
  <c r="K42" i="10"/>
  <c r="L42" i="10" s="1"/>
  <c r="AO28" i="10"/>
  <c r="W50" i="10"/>
  <c r="X50" i="10" s="1"/>
  <c r="T55" i="10"/>
  <c r="U55" i="10" s="1"/>
  <c r="W42" i="10"/>
  <c r="X42" i="10" s="1"/>
  <c r="AC25" i="10"/>
  <c r="AD25" i="10" s="1"/>
  <c r="AL27" i="10"/>
  <c r="AM27" i="10" s="1"/>
  <c r="H45" i="10"/>
  <c r="I45" i="10" s="1"/>
  <c r="N65" i="10"/>
  <c r="O65" i="10" s="1"/>
  <c r="W25" i="10"/>
  <c r="X25" i="10" s="1"/>
  <c r="K64" i="10"/>
  <c r="L64" i="10" s="1"/>
  <c r="AO36" i="10"/>
  <c r="W47" i="10"/>
  <c r="X47" i="10" s="1"/>
  <c r="W63" i="10"/>
  <c r="X63" i="10" s="1"/>
  <c r="K36" i="10"/>
  <c r="L36" i="10" s="1"/>
  <c r="AO52" i="10"/>
  <c r="Z33" i="10"/>
  <c r="AA33" i="10" s="1"/>
  <c r="W56" i="10"/>
  <c r="X56" i="10" s="1"/>
  <c r="E47" i="10"/>
  <c r="F47" i="10" s="1"/>
  <c r="T56" i="10"/>
  <c r="U56" i="10" s="1"/>
  <c r="W59" i="10"/>
  <c r="X59" i="10" s="1"/>
  <c r="Z26" i="10"/>
  <c r="AA26" i="10" s="1"/>
  <c r="W27" i="10"/>
  <c r="X27" i="10" s="1"/>
  <c r="AF28" i="10"/>
  <c r="AG28" i="10" s="1"/>
  <c r="E65" i="10"/>
  <c r="F65" i="10" s="1"/>
  <c r="AF44" i="10"/>
  <c r="AG44" i="10" s="1"/>
  <c r="AO42" i="10"/>
  <c r="Z25" i="10"/>
  <c r="AA25" i="10" s="1"/>
  <c r="T45" i="10"/>
  <c r="U45" i="10" s="1"/>
  <c r="T30" i="10"/>
  <c r="U30" i="10" s="1"/>
  <c r="AI51" i="10"/>
  <c r="AJ51" i="10" s="1"/>
  <c r="T51" i="10"/>
  <c r="U51" i="10" s="1"/>
  <c r="AO35" i="10"/>
  <c r="K30" i="10"/>
  <c r="L30" i="10" s="1"/>
  <c r="N37" i="10"/>
  <c r="O37" i="10" s="1"/>
  <c r="N51" i="10"/>
  <c r="O51" i="10" s="1"/>
  <c r="W64" i="10"/>
  <c r="X64" i="10" s="1"/>
  <c r="AC59" i="10"/>
  <c r="AD59" i="10" s="1"/>
  <c r="AF32" i="10"/>
  <c r="AG32" i="10" s="1"/>
  <c r="AL50" i="10"/>
  <c r="AM50" i="10" s="1"/>
  <c r="W54" i="10"/>
  <c r="X54" i="10" s="1"/>
  <c r="E45" i="10"/>
  <c r="F45" i="10" s="1"/>
  <c r="AL32" i="10"/>
  <c r="AM32" i="10" s="1"/>
  <c r="H26" i="10"/>
  <c r="I26" i="10" s="1"/>
  <c r="AC46" i="10"/>
  <c r="AD46" i="10" s="1"/>
  <c r="AO26" i="10"/>
  <c r="E46" i="10"/>
  <c r="F46" i="10" s="1"/>
  <c r="Q41" i="10"/>
  <c r="R41" i="10" s="1"/>
  <c r="AF46" i="10"/>
  <c r="AG46" i="10" s="1"/>
  <c r="AC44" i="10"/>
  <c r="AD44" i="10" s="1"/>
  <c r="AL42" i="10"/>
  <c r="AM42" i="10" s="1"/>
  <c r="Z29" i="10"/>
  <c r="AA29" i="10" s="1"/>
  <c r="AO58" i="10"/>
  <c r="K35" i="10"/>
  <c r="L35" i="10" s="1"/>
  <c r="AI64" i="10"/>
  <c r="AJ64" i="10" s="1"/>
  <c r="AL66" i="10"/>
  <c r="AM66" i="10" s="1"/>
  <c r="T40" i="10"/>
  <c r="U40" i="10" s="1"/>
  <c r="Z50" i="10"/>
  <c r="AA50" i="10" s="1"/>
  <c r="E33" i="10"/>
  <c r="F33" i="10" s="1"/>
  <c r="AF63" i="10"/>
  <c r="AG63" i="10" s="1"/>
  <c r="Z62" i="10"/>
  <c r="AA62" i="10" s="1"/>
  <c r="AC34" i="10"/>
  <c r="AD34" i="10" s="1"/>
  <c r="T36" i="10"/>
  <c r="U36" i="10" s="1"/>
  <c r="T64" i="10"/>
  <c r="U64" i="10" s="1"/>
  <c r="AF40" i="10"/>
  <c r="AG40" i="10" s="1"/>
  <c r="N59" i="10"/>
  <c r="O59" i="10" s="1"/>
  <c r="AO47" i="10"/>
  <c r="W26" i="10"/>
  <c r="X26" i="10" s="1"/>
  <c r="T27" i="10"/>
  <c r="U27" i="10" s="1"/>
  <c r="AL57" i="10"/>
  <c r="AM57" i="10" s="1"/>
  <c r="N44" i="10"/>
  <c r="O44" i="10" s="1"/>
  <c r="K27" i="10"/>
  <c r="L27" i="10" s="1"/>
  <c r="AO37" i="10"/>
  <c r="Q57" i="10"/>
  <c r="R57" i="10" s="1"/>
  <c r="AL65" i="10"/>
  <c r="AM65" i="10" s="1"/>
  <c r="AF48" i="10"/>
  <c r="AG48" i="10" s="1"/>
  <c r="E44" i="10"/>
  <c r="F44" i="10" s="1"/>
  <c r="W29" i="10"/>
  <c r="X29" i="10" s="1"/>
  <c r="Q45" i="10"/>
  <c r="R45" i="10" s="1"/>
  <c r="W30" i="10"/>
  <c r="X30" i="10" s="1"/>
  <c r="AI52" i="10"/>
  <c r="AJ52" i="10" s="1"/>
  <c r="AC26" i="10"/>
  <c r="AD26" i="10" s="1"/>
  <c r="Q59" i="10"/>
  <c r="R59" i="10" s="1"/>
  <c r="AF56" i="10"/>
  <c r="AG56" i="10" s="1"/>
  <c r="H58" i="10"/>
  <c r="I58" i="10" s="1"/>
  <c r="AO49" i="10"/>
  <c r="AC47" i="10"/>
  <c r="AD47" i="10" s="1"/>
  <c r="K38" i="10"/>
  <c r="L38" i="10" s="1"/>
  <c r="AI59" i="10"/>
  <c r="AJ59" i="10" s="1"/>
  <c r="W32" i="10"/>
  <c r="X32" i="10" s="1"/>
  <c r="W52" i="10"/>
  <c r="X52" i="10" s="1"/>
  <c r="E38" i="10"/>
  <c r="F38" i="10" s="1"/>
  <c r="Q49" i="10"/>
  <c r="R49" i="10" s="1"/>
  <c r="N25" i="10"/>
  <c r="O25" i="10" s="1"/>
  <c r="AO59" i="10"/>
  <c r="T58" i="10"/>
  <c r="U58" i="10" s="1"/>
  <c r="AI63" i="10"/>
  <c r="AJ63" i="10" s="1"/>
  <c r="Z57" i="10"/>
  <c r="AA57" i="10" s="1"/>
  <c r="H59" i="10"/>
  <c r="I59" i="10" s="1"/>
  <c r="AF65" i="10"/>
  <c r="AG65" i="10" s="1"/>
  <c r="K39" i="10"/>
  <c r="L39" i="10" s="1"/>
  <c r="Q44" i="10"/>
  <c r="R44" i="10" s="1"/>
  <c r="Z30" i="10"/>
  <c r="AA30" i="10" s="1"/>
  <c r="N29" i="10"/>
  <c r="O29" i="10" s="1"/>
  <c r="N58" i="10"/>
  <c r="O58" i="10" s="1"/>
  <c r="K60" i="10"/>
  <c r="L60" i="10" s="1"/>
  <c r="N38" i="10"/>
  <c r="O38" i="10" s="1"/>
  <c r="Z51" i="10"/>
  <c r="AA51" i="10" s="1"/>
  <c r="AO32" i="10"/>
  <c r="AI62" i="10"/>
  <c r="AJ62" i="10" s="1"/>
  <c r="AF66" i="10"/>
  <c r="AG66" i="10" s="1"/>
  <c r="AL31" i="10"/>
  <c r="AM31" i="10" s="1"/>
  <c r="W45" i="10"/>
  <c r="X45" i="10" s="1"/>
  <c r="E66" i="10"/>
  <c r="F66" i="10" s="1"/>
  <c r="AF61" i="10"/>
  <c r="AG61" i="10" s="1"/>
  <c r="AC62" i="10"/>
  <c r="AD62" i="10" s="1"/>
  <c r="H51" i="10"/>
  <c r="I51" i="10" s="1"/>
  <c r="N26" i="10"/>
  <c r="O26" i="10" s="1"/>
  <c r="Q61" i="10"/>
  <c r="R61" i="10" s="1"/>
  <c r="AF59" i="10"/>
  <c r="AG59" i="10" s="1"/>
  <c r="AF47" i="10"/>
  <c r="AG47" i="10" s="1"/>
  <c r="AC28" i="10"/>
  <c r="AD28" i="10" s="1"/>
  <c r="AF41" i="10"/>
  <c r="AG41" i="10" s="1"/>
  <c r="AL38" i="10"/>
  <c r="AM38" i="10" s="1"/>
  <c r="Q48" i="10"/>
  <c r="R48" i="10" s="1"/>
  <c r="E54" i="10"/>
  <c r="F54" i="10" s="1"/>
  <c r="AL37" i="10"/>
  <c r="AM37" i="10" s="1"/>
  <c r="AL40" i="10"/>
  <c r="AM40" i="10" s="1"/>
  <c r="T26" i="10"/>
  <c r="U26" i="10" s="1"/>
  <c r="AF26" i="10"/>
  <c r="AG26" i="10" s="1"/>
  <c r="E25" i="10"/>
  <c r="F25" i="10" s="1"/>
  <c r="AC63" i="10"/>
  <c r="AD63" i="10" s="1"/>
  <c r="K41" i="10"/>
  <c r="L41" i="10" s="1"/>
  <c r="K34" i="10"/>
  <c r="L34" i="10" s="1"/>
  <c r="AF58" i="10"/>
  <c r="AG58" i="10" s="1"/>
  <c r="N57" i="10"/>
  <c r="O57" i="10" s="1"/>
  <c r="Q50" i="10"/>
  <c r="R50" i="10" s="1"/>
  <c r="H27" i="10"/>
  <c r="I27" i="10" s="1"/>
  <c r="AI60" i="10"/>
  <c r="AJ60" i="10" s="1"/>
  <c r="H38" i="10"/>
  <c r="I38" i="10" s="1"/>
  <c r="H39" i="10"/>
  <c r="I39" i="10" s="1"/>
  <c r="H44" i="10"/>
  <c r="I44" i="10" s="1"/>
  <c r="Q30" i="10"/>
  <c r="R30" i="10" s="1"/>
  <c r="K29" i="10"/>
  <c r="L29" i="10" s="1"/>
  <c r="AO57" i="10"/>
  <c r="Z28" i="10"/>
  <c r="AA28" i="10" s="1"/>
  <c r="AI66" i="10"/>
  <c r="AJ66" i="10" s="1"/>
  <c r="AO64" i="10"/>
  <c r="AO63" i="10"/>
  <c r="E50" i="10"/>
  <c r="F50" i="10" s="1"/>
  <c r="W36" i="10"/>
  <c r="X36" i="10" s="1"/>
  <c r="AC50" i="10"/>
  <c r="AD50" i="10" s="1"/>
  <c r="AC33" i="10"/>
  <c r="AD33" i="10" s="1"/>
  <c r="E51" i="10"/>
  <c r="F51" i="10" s="1"/>
  <c r="AF57" i="10"/>
  <c r="AG57" i="10" s="1"/>
  <c r="T42" i="10"/>
  <c r="U42" i="10" s="1"/>
  <c r="N52" i="10"/>
  <c r="O52" i="10" s="1"/>
  <c r="H34" i="10"/>
  <c r="I34" i="10" s="1"/>
  <c r="T57" i="10"/>
  <c r="U57" i="10" s="1"/>
  <c r="AC58" i="10"/>
  <c r="AD58" i="10" s="1"/>
  <c r="T25" i="10"/>
  <c r="U25" i="10" s="1"/>
  <c r="Q26" i="10"/>
  <c r="R26" i="10" s="1"/>
  <c r="Z65" i="10"/>
  <c r="AA65" i="10" s="1"/>
  <c r="N34" i="10"/>
  <c r="O34" i="10" s="1"/>
  <c r="E27" i="10"/>
  <c r="F27" i="10" s="1"/>
  <c r="H31" i="10"/>
  <c r="I31" i="10" s="1"/>
  <c r="T41" i="10"/>
  <c r="U41" i="10" s="1"/>
  <c r="AI42" i="10"/>
  <c r="AJ42" i="10" s="1"/>
  <c r="AF33" i="10"/>
  <c r="AG33" i="10" s="1"/>
  <c r="Q63" i="10"/>
  <c r="R63" i="10" s="1"/>
  <c r="K44" i="10"/>
  <c r="L44" i="10" s="1"/>
  <c r="AI65" i="10"/>
  <c r="AJ65" i="10" s="1"/>
  <c r="W60" i="10"/>
  <c r="X60" i="10" s="1"/>
  <c r="H46" i="10"/>
  <c r="I46" i="10" s="1"/>
  <c r="K52" i="10"/>
  <c r="L52" i="10" s="1"/>
  <c r="AI27" i="10"/>
  <c r="AJ27" i="10" s="1"/>
  <c r="H25" i="10"/>
  <c r="I25" i="10" s="1"/>
  <c r="E29" i="10"/>
  <c r="F29" i="10" s="1"/>
  <c r="AF38" i="10"/>
  <c r="AG38" i="10" s="1"/>
  <c r="AL39" i="10"/>
  <c r="AM39" i="10" s="1"/>
  <c r="AO44" i="10"/>
  <c r="N30" i="10"/>
  <c r="O30" i="10" s="1"/>
  <c r="AL29" i="10"/>
  <c r="AM29" i="10" s="1"/>
  <c r="Q56" i="10"/>
  <c r="R56" i="10" s="1"/>
  <c r="AC30" i="10"/>
  <c r="AD30" i="10" s="1"/>
  <c r="AI31" i="10"/>
  <c r="AJ31" i="10" s="1"/>
  <c r="T59" i="10"/>
  <c r="U59" i="10" s="1"/>
  <c r="K66" i="10"/>
  <c r="L66" i="10" s="1"/>
  <c r="AL59" i="10"/>
  <c r="AM59" i="10" s="1"/>
  <c r="AC36" i="10"/>
  <c r="AD36" i="10" s="1"/>
  <c r="E36" i="10"/>
  <c r="F36" i="10" s="1"/>
  <c r="E63" i="10"/>
  <c r="F63" i="10" s="1"/>
  <c r="AC54" i="10"/>
  <c r="AD54" i="10" s="1"/>
  <c r="K65" i="10"/>
  <c r="L65" i="10" s="1"/>
  <c r="T39" i="10"/>
  <c r="U39" i="10" s="1"/>
  <c r="H40" i="10"/>
  <c r="I40" i="10" s="1"/>
  <c r="K25" i="10"/>
  <c r="L25" i="10" s="1"/>
  <c r="Q58" i="10"/>
  <c r="R58" i="10" s="1"/>
  <c r="Z31" i="10"/>
  <c r="AA31" i="10" s="1"/>
  <c r="AC31" i="10"/>
  <c r="AD31" i="10" s="1"/>
  <c r="W51" i="10"/>
  <c r="X51" i="10" s="1"/>
  <c r="K57" i="10"/>
  <c r="L57" i="10" s="1"/>
  <c r="N47" i="10"/>
  <c r="O47" i="10" s="1"/>
  <c r="AF45" i="10"/>
  <c r="AG45" i="10" s="1"/>
  <c r="H41" i="10"/>
  <c r="I41" i="10" s="1"/>
  <c r="E32" i="10"/>
  <c r="F32" i="10" s="1"/>
  <c r="AO33" i="10"/>
  <c r="K63" i="10"/>
  <c r="L63" i="10" s="1"/>
  <c r="AO41" i="10"/>
  <c r="AI46" i="10"/>
  <c r="AJ46" i="10" s="1"/>
  <c r="AF53" i="10"/>
  <c r="AG53" i="10" s="1"/>
  <c r="AO27" i="10"/>
  <c r="Q29" i="10"/>
  <c r="R29" i="10" s="1"/>
  <c r="Z46" i="10"/>
  <c r="AA46" i="10" s="1"/>
  <c r="AO38" i="10"/>
  <c r="AI39" i="10"/>
  <c r="AJ39" i="10" s="1"/>
  <c r="E60" i="10"/>
  <c r="F60" i="10" s="1"/>
  <c r="H30" i="10"/>
  <c r="I30" i="10" s="1"/>
  <c r="AI29" i="10"/>
  <c r="AJ29" i="10" s="1"/>
  <c r="AO56" i="10"/>
  <c r="Z37" i="10"/>
  <c r="AA37" i="10" s="1"/>
  <c r="AL61" i="10"/>
  <c r="AM61" i="10" s="1"/>
  <c r="AO53" i="10"/>
  <c r="W38" i="10"/>
  <c r="X38" i="10" s="1"/>
  <c r="AI33" i="10"/>
  <c r="AJ33" i="10" s="1"/>
  <c r="H60" i="10"/>
  <c r="I60" i="10" s="1"/>
  <c r="K58" i="10"/>
  <c r="L58" i="10" s="1"/>
  <c r="K46" i="10"/>
  <c r="L46" i="10" s="1"/>
  <c r="K56" i="10"/>
  <c r="L56" i="10" s="1"/>
  <c r="Q47" i="10"/>
  <c r="R47" i="10" s="1"/>
  <c r="AL47" i="10"/>
  <c r="AM47" i="10" s="1"/>
  <c r="Z53" i="10"/>
  <c r="AA53" i="10" s="1"/>
  <c r="AL53" i="10"/>
  <c r="AM53" i="10" s="1"/>
  <c r="AF27" i="10"/>
  <c r="AG27" i="10" s="1"/>
  <c r="T31" i="10"/>
  <c r="U31" i="10" s="1"/>
  <c r="W49" i="10"/>
  <c r="X49" i="10" s="1"/>
  <c r="AF50" i="10"/>
  <c r="AG50" i="10" s="1"/>
  <c r="N63" i="10"/>
  <c r="O63" i="10" s="1"/>
  <c r="X22" i="10"/>
  <c r="AM22" i="10"/>
  <c r="O22" i="10"/>
  <c r="AP17" i="10"/>
  <c r="U22" i="10"/>
  <c r="R22" i="10"/>
  <c r="AD22" i="10"/>
  <c r="L22" i="10"/>
  <c r="AJ22" i="10"/>
  <c r="AG22" i="10"/>
  <c r="I22" i="10"/>
  <c r="AA22" i="10"/>
  <c r="AI64" i="15" l="1"/>
  <c r="AJ64" i="15" s="1"/>
  <c r="AF64" i="15"/>
  <c r="AG64" i="15" s="1"/>
  <c r="Q64" i="15"/>
  <c r="R64" i="15" s="1"/>
  <c r="AL64" i="15"/>
  <c r="AM64" i="15" s="1"/>
  <c r="W64" i="15"/>
  <c r="X64" i="15" s="1"/>
  <c r="N64" i="15"/>
  <c r="O64" i="15" s="1"/>
  <c r="E64" i="15"/>
  <c r="F64" i="15" s="1"/>
  <c r="T64" i="15"/>
  <c r="U64" i="15" s="1"/>
  <c r="K64" i="15"/>
  <c r="L64" i="15" s="1"/>
  <c r="Z64" i="15"/>
  <c r="AA64" i="15" s="1"/>
  <c r="AC64" i="15"/>
  <c r="AD64" i="15" s="1"/>
  <c r="AO64" i="15"/>
  <c r="H64" i="15"/>
  <c r="I64" i="15" s="1"/>
  <c r="Q52" i="15"/>
  <c r="R52" i="15" s="1"/>
  <c r="AF52" i="15"/>
  <c r="AG52" i="15" s="1"/>
  <c r="AO52" i="15"/>
  <c r="H52" i="15"/>
  <c r="I52" i="15" s="1"/>
  <c r="E52" i="15"/>
  <c r="F52" i="15" s="1"/>
  <c r="N52" i="15"/>
  <c r="O52" i="15" s="1"/>
  <c r="Z52" i="15"/>
  <c r="AA52" i="15" s="1"/>
  <c r="AI52" i="15"/>
  <c r="AJ52" i="15" s="1"/>
  <c r="W52" i="15"/>
  <c r="X52" i="15" s="1"/>
  <c r="K52" i="15"/>
  <c r="L52" i="15" s="1"/>
  <c r="T52" i="15"/>
  <c r="U52" i="15" s="1"/>
  <c r="AL52" i="15"/>
  <c r="AM52" i="15" s="1"/>
  <c r="AC52" i="15"/>
  <c r="AD52" i="15" s="1"/>
  <c r="AO44" i="15"/>
  <c r="AL44" i="15"/>
  <c r="AM44" i="15" s="1"/>
  <c r="W44" i="15"/>
  <c r="X44" i="15" s="1"/>
  <c r="AI44" i="15"/>
  <c r="AJ44" i="15" s="1"/>
  <c r="K44" i="15"/>
  <c r="L44" i="15" s="1"/>
  <c r="H44" i="15"/>
  <c r="I44" i="15" s="1"/>
  <c r="Q44" i="15"/>
  <c r="R44" i="15" s="1"/>
  <c r="T44" i="15"/>
  <c r="U44" i="15" s="1"/>
  <c r="N44" i="15"/>
  <c r="O44" i="15" s="1"/>
  <c r="Z44" i="15"/>
  <c r="AA44" i="15" s="1"/>
  <c r="E44" i="15"/>
  <c r="F44" i="15" s="1"/>
  <c r="AF44" i="15"/>
  <c r="AG44" i="15" s="1"/>
  <c r="AC44" i="15"/>
  <c r="AD44" i="15" s="1"/>
  <c r="AL59" i="15"/>
  <c r="AM59" i="15" s="1"/>
  <c r="H59" i="15"/>
  <c r="I59" i="15" s="1"/>
  <c r="N59" i="15"/>
  <c r="O59" i="15" s="1"/>
  <c r="K59" i="15"/>
  <c r="L59" i="15" s="1"/>
  <c r="E59" i="15"/>
  <c r="F59" i="15" s="1"/>
  <c r="AI59" i="15"/>
  <c r="AJ59" i="15" s="1"/>
  <c r="T59" i="15"/>
  <c r="U59" i="15" s="1"/>
  <c r="Z59" i="15"/>
  <c r="AA59" i="15" s="1"/>
  <c r="AC59" i="15"/>
  <c r="AD59" i="15" s="1"/>
  <c r="AO59" i="15"/>
  <c r="Q59" i="15"/>
  <c r="R59" i="15" s="1"/>
  <c r="AF59" i="15"/>
  <c r="AG59" i="15" s="1"/>
  <c r="W59" i="15"/>
  <c r="X59" i="15" s="1"/>
  <c r="T55" i="15"/>
  <c r="U55" i="15" s="1"/>
  <c r="AF55" i="15"/>
  <c r="AG55" i="15" s="1"/>
  <c r="H55" i="15"/>
  <c r="I55" i="15" s="1"/>
  <c r="AL55" i="15"/>
  <c r="AM55" i="15" s="1"/>
  <c r="AO55" i="15"/>
  <c r="K55" i="15"/>
  <c r="L55" i="15" s="1"/>
  <c r="Q55" i="15"/>
  <c r="R55" i="15" s="1"/>
  <c r="N55" i="15"/>
  <c r="O55" i="15" s="1"/>
  <c r="W55" i="15"/>
  <c r="X55" i="15" s="1"/>
  <c r="Z55" i="15"/>
  <c r="AA55" i="15" s="1"/>
  <c r="AC55" i="15"/>
  <c r="AD55" i="15" s="1"/>
  <c r="E55" i="15"/>
  <c r="F55" i="15" s="1"/>
  <c r="AI55" i="15"/>
  <c r="AJ55" i="15" s="1"/>
  <c r="AF42" i="15"/>
  <c r="AG42" i="15" s="1"/>
  <c r="AI42" i="15"/>
  <c r="AJ42" i="15" s="1"/>
  <c r="H42" i="15"/>
  <c r="I42" i="15" s="1"/>
  <c r="Z42" i="15"/>
  <c r="AA42" i="15" s="1"/>
  <c r="W42" i="15"/>
  <c r="X42" i="15" s="1"/>
  <c r="AC42" i="15"/>
  <c r="AD42" i="15" s="1"/>
  <c r="N42" i="15"/>
  <c r="O42" i="15" s="1"/>
  <c r="T42" i="15"/>
  <c r="U42" i="15" s="1"/>
  <c r="AO42" i="15"/>
  <c r="Q42" i="15"/>
  <c r="R42" i="15" s="1"/>
  <c r="E42" i="15"/>
  <c r="F42" i="15" s="1"/>
  <c r="AL42" i="15"/>
  <c r="AM42" i="15" s="1"/>
  <c r="K42" i="15"/>
  <c r="L42" i="15" s="1"/>
  <c r="AL38" i="15"/>
  <c r="AM38" i="15" s="1"/>
  <c r="N38" i="15"/>
  <c r="O38" i="15" s="1"/>
  <c r="AO38" i="15"/>
  <c r="W38" i="15"/>
  <c r="X38" i="15" s="1"/>
  <c r="K38" i="15"/>
  <c r="L38" i="15" s="1"/>
  <c r="Z38" i="15"/>
  <c r="AA38" i="15" s="1"/>
  <c r="E38" i="15"/>
  <c r="F38" i="15" s="1"/>
  <c r="H38" i="15"/>
  <c r="I38" i="15" s="1"/>
  <c r="AF38" i="15"/>
  <c r="AG38" i="15" s="1"/>
  <c r="AI38" i="15"/>
  <c r="AJ38" i="15" s="1"/>
  <c r="Q38" i="15"/>
  <c r="R38" i="15" s="1"/>
  <c r="T38" i="15"/>
  <c r="U38" i="15" s="1"/>
  <c r="AC38" i="15"/>
  <c r="AD38" i="15" s="1"/>
  <c r="E26" i="15"/>
  <c r="F26" i="15" s="1"/>
  <c r="AI26" i="15"/>
  <c r="AJ26" i="15" s="1"/>
  <c r="K26" i="15"/>
  <c r="L26" i="15" s="1"/>
  <c r="AO26" i="15"/>
  <c r="H26" i="15"/>
  <c r="I26" i="15" s="1"/>
  <c r="AL26" i="15"/>
  <c r="AM26" i="15" s="1"/>
  <c r="Q26" i="15"/>
  <c r="R26" i="15" s="1"/>
  <c r="AC26" i="15"/>
  <c r="AD26" i="15" s="1"/>
  <c r="AF26" i="15"/>
  <c r="AG26" i="15" s="1"/>
  <c r="Z26" i="15"/>
  <c r="AA26" i="15" s="1"/>
  <c r="N26" i="15"/>
  <c r="O26" i="15" s="1"/>
  <c r="T26" i="15"/>
  <c r="U26" i="15" s="1"/>
  <c r="W26" i="15"/>
  <c r="X26" i="15" s="1"/>
  <c r="K41" i="15"/>
  <c r="L41" i="15" s="1"/>
  <c r="AI41" i="15"/>
  <c r="AJ41" i="15" s="1"/>
  <c r="AO41" i="15"/>
  <c r="Q41" i="15"/>
  <c r="R41" i="15" s="1"/>
  <c r="T41" i="15"/>
  <c r="U41" i="15" s="1"/>
  <c r="W41" i="15"/>
  <c r="X41" i="15" s="1"/>
  <c r="Z41" i="15"/>
  <c r="AA41" i="15" s="1"/>
  <c r="AF41" i="15"/>
  <c r="AG41" i="15" s="1"/>
  <c r="E41" i="15"/>
  <c r="F41" i="15" s="1"/>
  <c r="AL41" i="15"/>
  <c r="AM41" i="15" s="1"/>
  <c r="H41" i="15"/>
  <c r="I41" i="15" s="1"/>
  <c r="N41" i="15"/>
  <c r="O41" i="15" s="1"/>
  <c r="AC41" i="15"/>
  <c r="AD41" i="15" s="1"/>
  <c r="AL33" i="15"/>
  <c r="AM33" i="15" s="1"/>
  <c r="E33" i="15"/>
  <c r="F33" i="15" s="1"/>
  <c r="T33" i="15"/>
  <c r="U33" i="15" s="1"/>
  <c r="Q33" i="15"/>
  <c r="R33" i="15" s="1"/>
  <c r="AF33" i="15"/>
  <c r="AG33" i="15" s="1"/>
  <c r="K33" i="15"/>
  <c r="L33" i="15" s="1"/>
  <c r="N33" i="15"/>
  <c r="O33" i="15" s="1"/>
  <c r="Z33" i="15"/>
  <c r="AA33" i="15" s="1"/>
  <c r="H33" i="15"/>
  <c r="I33" i="15" s="1"/>
  <c r="AI33" i="15"/>
  <c r="AJ33" i="15" s="1"/>
  <c r="AC33" i="15"/>
  <c r="AD33" i="15" s="1"/>
  <c r="AO33" i="15"/>
  <c r="W33" i="15"/>
  <c r="X33" i="15" s="1"/>
  <c r="AO45" i="15"/>
  <c r="AI45" i="15"/>
  <c r="AJ45" i="15" s="1"/>
  <c r="K45" i="15"/>
  <c r="L45" i="15" s="1"/>
  <c r="H45" i="15"/>
  <c r="I45" i="15" s="1"/>
  <c r="W45" i="15"/>
  <c r="X45" i="15" s="1"/>
  <c r="AC45" i="15"/>
  <c r="AD45" i="15" s="1"/>
  <c r="T45" i="15"/>
  <c r="U45" i="15" s="1"/>
  <c r="N45" i="15"/>
  <c r="O45" i="15" s="1"/>
  <c r="Q45" i="15"/>
  <c r="R45" i="15" s="1"/>
  <c r="E45" i="15"/>
  <c r="F45" i="15" s="1"/>
  <c r="AF45" i="15"/>
  <c r="AG45" i="15" s="1"/>
  <c r="Z45" i="15"/>
  <c r="AA45" i="15" s="1"/>
  <c r="AL45" i="15"/>
  <c r="AM45" i="15" s="1"/>
  <c r="H40" i="15"/>
  <c r="I40" i="15" s="1"/>
  <c r="AL40" i="15"/>
  <c r="AM40" i="15" s="1"/>
  <c r="AF40" i="15"/>
  <c r="AG40" i="15" s="1"/>
  <c r="AI40" i="15"/>
  <c r="AJ40" i="15" s="1"/>
  <c r="T40" i="15"/>
  <c r="U40" i="15" s="1"/>
  <c r="AO40" i="15"/>
  <c r="E40" i="15"/>
  <c r="F40" i="15" s="1"/>
  <c r="W40" i="15"/>
  <c r="X40" i="15" s="1"/>
  <c r="K40" i="15"/>
  <c r="L40" i="15" s="1"/>
  <c r="N40" i="15"/>
  <c r="O40" i="15" s="1"/>
  <c r="Z40" i="15"/>
  <c r="AA40" i="15" s="1"/>
  <c r="Q40" i="15"/>
  <c r="R40" i="15" s="1"/>
  <c r="AC40" i="15"/>
  <c r="AD40" i="15" s="1"/>
  <c r="E32" i="15"/>
  <c r="F32" i="15" s="1"/>
  <c r="AF32" i="15"/>
  <c r="AG32" i="15" s="1"/>
  <c r="AL32" i="15"/>
  <c r="AM32" i="15" s="1"/>
  <c r="K32" i="15"/>
  <c r="L32" i="15" s="1"/>
  <c r="Z32" i="15"/>
  <c r="AA32" i="15" s="1"/>
  <c r="AC32" i="15"/>
  <c r="AD32" i="15" s="1"/>
  <c r="AI32" i="15"/>
  <c r="AJ32" i="15" s="1"/>
  <c r="H32" i="15"/>
  <c r="I32" i="15" s="1"/>
  <c r="AO32" i="15"/>
  <c r="Q32" i="15"/>
  <c r="R32" i="15" s="1"/>
  <c r="W32" i="15"/>
  <c r="X32" i="15" s="1"/>
  <c r="T32" i="15"/>
  <c r="U32" i="15" s="1"/>
  <c r="N32" i="15"/>
  <c r="O32" i="15" s="1"/>
  <c r="N66" i="15"/>
  <c r="O66" i="15" s="1"/>
  <c r="AI66" i="15"/>
  <c r="AJ66" i="15" s="1"/>
  <c r="AO66" i="15"/>
  <c r="AL66" i="15"/>
  <c r="AM66" i="15" s="1"/>
  <c r="K66" i="15"/>
  <c r="L66" i="15" s="1"/>
  <c r="AF66" i="15"/>
  <c r="AG66" i="15" s="1"/>
  <c r="Q66" i="15"/>
  <c r="R66" i="15" s="1"/>
  <c r="AC66" i="15"/>
  <c r="AD66" i="15" s="1"/>
  <c r="W66" i="15"/>
  <c r="X66" i="15" s="1"/>
  <c r="Z66" i="15"/>
  <c r="AA66" i="15" s="1"/>
  <c r="T66" i="15"/>
  <c r="U66" i="15" s="1"/>
  <c r="E66" i="15"/>
  <c r="F66" i="15" s="1"/>
  <c r="H66" i="15"/>
  <c r="I66" i="15" s="1"/>
  <c r="AO49" i="15"/>
  <c r="AC49" i="15"/>
  <c r="AD49" i="15" s="1"/>
  <c r="AF49" i="15"/>
  <c r="AG49" i="15" s="1"/>
  <c r="Z49" i="15"/>
  <c r="AA49" i="15" s="1"/>
  <c r="E49" i="15"/>
  <c r="F49" i="15" s="1"/>
  <c r="H49" i="15"/>
  <c r="I49" i="15" s="1"/>
  <c r="K49" i="15"/>
  <c r="L49" i="15" s="1"/>
  <c r="AL49" i="15"/>
  <c r="AM49" i="15" s="1"/>
  <c r="AI49" i="15"/>
  <c r="AJ49" i="15" s="1"/>
  <c r="N49" i="15"/>
  <c r="O49" i="15" s="1"/>
  <c r="T49" i="15"/>
  <c r="U49" i="15" s="1"/>
  <c r="W49" i="15"/>
  <c r="X49" i="15" s="1"/>
  <c r="Q49" i="15"/>
  <c r="R49" i="15" s="1"/>
  <c r="T36" i="15"/>
  <c r="U36" i="15" s="1"/>
  <c r="H36" i="15"/>
  <c r="I36" i="15" s="1"/>
  <c r="AC36" i="15"/>
  <c r="AD36" i="15" s="1"/>
  <c r="N36" i="15"/>
  <c r="O36" i="15" s="1"/>
  <c r="Q36" i="15"/>
  <c r="R36" i="15" s="1"/>
  <c r="W36" i="15"/>
  <c r="X36" i="15" s="1"/>
  <c r="AO36" i="15"/>
  <c r="AI36" i="15"/>
  <c r="AJ36" i="15" s="1"/>
  <c r="Z36" i="15"/>
  <c r="AA36" i="15" s="1"/>
  <c r="K36" i="15"/>
  <c r="L36" i="15" s="1"/>
  <c r="AF36" i="15"/>
  <c r="AG36" i="15" s="1"/>
  <c r="AL36" i="15"/>
  <c r="AM36" i="15" s="1"/>
  <c r="E36" i="15"/>
  <c r="F36" i="15" s="1"/>
  <c r="H28" i="15"/>
  <c r="I28" i="15" s="1"/>
  <c r="W28" i="15"/>
  <c r="X28" i="15" s="1"/>
  <c r="T28" i="15"/>
  <c r="U28" i="15" s="1"/>
  <c r="AI28" i="15"/>
  <c r="AJ28" i="15" s="1"/>
  <c r="K28" i="15"/>
  <c r="L28" i="15" s="1"/>
  <c r="Q28" i="15"/>
  <c r="R28" i="15" s="1"/>
  <c r="N28" i="15"/>
  <c r="O28" i="15" s="1"/>
  <c r="AC28" i="15"/>
  <c r="AD28" i="15" s="1"/>
  <c r="AO28" i="15"/>
  <c r="AL28" i="15"/>
  <c r="AM28" i="15" s="1"/>
  <c r="AF28" i="15"/>
  <c r="AG28" i="15" s="1"/>
  <c r="Z28" i="15"/>
  <c r="AA28" i="15" s="1"/>
  <c r="E28" i="15"/>
  <c r="F28" i="15" s="1"/>
  <c r="N51" i="15"/>
  <c r="O51" i="15" s="1"/>
  <c r="T51" i="15"/>
  <c r="U51" i="15" s="1"/>
  <c r="Q51" i="15"/>
  <c r="R51" i="15" s="1"/>
  <c r="Z51" i="15"/>
  <c r="AA51" i="15" s="1"/>
  <c r="W51" i="15"/>
  <c r="X51" i="15" s="1"/>
  <c r="AO51" i="15"/>
  <c r="AF51" i="15"/>
  <c r="AG51" i="15" s="1"/>
  <c r="AL51" i="15"/>
  <c r="AM51" i="15" s="1"/>
  <c r="H51" i="15"/>
  <c r="I51" i="15" s="1"/>
  <c r="AI51" i="15"/>
  <c r="AJ51" i="15" s="1"/>
  <c r="AC51" i="15"/>
  <c r="AD51" i="15" s="1"/>
  <c r="K51" i="15"/>
  <c r="L51" i="15" s="1"/>
  <c r="E51" i="15"/>
  <c r="F51" i="15" s="1"/>
  <c r="E47" i="15"/>
  <c r="F47" i="15" s="1"/>
  <c r="N47" i="15"/>
  <c r="O47" i="15" s="1"/>
  <c r="AO47" i="15"/>
  <c r="AC47" i="15"/>
  <c r="AD47" i="15" s="1"/>
  <c r="Q47" i="15"/>
  <c r="R47" i="15" s="1"/>
  <c r="Z47" i="15"/>
  <c r="AA47" i="15" s="1"/>
  <c r="H47" i="15"/>
  <c r="I47" i="15" s="1"/>
  <c r="K47" i="15"/>
  <c r="L47" i="15" s="1"/>
  <c r="AL47" i="15"/>
  <c r="AM47" i="15" s="1"/>
  <c r="T47" i="15"/>
  <c r="U47" i="15" s="1"/>
  <c r="W47" i="15"/>
  <c r="X47" i="15" s="1"/>
  <c r="AF47" i="15"/>
  <c r="AG47" i="15" s="1"/>
  <c r="AI47" i="15"/>
  <c r="AJ47" i="15" s="1"/>
  <c r="AF54" i="15"/>
  <c r="AG54" i="15" s="1"/>
  <c r="Z54" i="15"/>
  <c r="AA54" i="15" s="1"/>
  <c r="N54" i="15"/>
  <c r="O54" i="15" s="1"/>
  <c r="Q54" i="15"/>
  <c r="R54" i="15" s="1"/>
  <c r="AC54" i="15"/>
  <c r="AD54" i="15" s="1"/>
  <c r="AI54" i="15"/>
  <c r="AJ54" i="15" s="1"/>
  <c r="AL54" i="15"/>
  <c r="AM54" i="15" s="1"/>
  <c r="K54" i="15"/>
  <c r="L54" i="15" s="1"/>
  <c r="W54" i="15"/>
  <c r="X54" i="15" s="1"/>
  <c r="E54" i="15"/>
  <c r="F54" i="15" s="1"/>
  <c r="T54" i="15"/>
  <c r="U54" i="15" s="1"/>
  <c r="H54" i="15"/>
  <c r="I54" i="15" s="1"/>
  <c r="AO54" i="15"/>
  <c r="E25" i="15"/>
  <c r="F25" i="15" s="1"/>
  <c r="AC25" i="15"/>
  <c r="AD25" i="15" s="1"/>
  <c r="AO25" i="15"/>
  <c r="K25" i="15"/>
  <c r="L25" i="15" s="1"/>
  <c r="H25" i="15"/>
  <c r="I25" i="15" s="1"/>
  <c r="AF25" i="15"/>
  <c r="AG25" i="15" s="1"/>
  <c r="AI25" i="15"/>
  <c r="AJ25" i="15" s="1"/>
  <c r="Q25" i="15"/>
  <c r="R25" i="15" s="1"/>
  <c r="W25" i="15"/>
  <c r="X25" i="15" s="1"/>
  <c r="AL25" i="15"/>
  <c r="AM25" i="15" s="1"/>
  <c r="T25" i="15"/>
  <c r="U25" i="15" s="1"/>
  <c r="N25" i="15"/>
  <c r="O25" i="15" s="1"/>
  <c r="Z25" i="15"/>
  <c r="AA25" i="15" s="1"/>
  <c r="AF65" i="15"/>
  <c r="AG65" i="15" s="1"/>
  <c r="AO65" i="15"/>
  <c r="K65" i="15"/>
  <c r="L65" i="15" s="1"/>
  <c r="AC65" i="15"/>
  <c r="AD65" i="15" s="1"/>
  <c r="T65" i="15"/>
  <c r="U65" i="15" s="1"/>
  <c r="N65" i="15"/>
  <c r="O65" i="15" s="1"/>
  <c r="Q65" i="15"/>
  <c r="R65" i="15" s="1"/>
  <c r="Z65" i="15"/>
  <c r="AA65" i="15" s="1"/>
  <c r="E65" i="15"/>
  <c r="F65" i="15" s="1"/>
  <c r="AI65" i="15"/>
  <c r="AJ65" i="15" s="1"/>
  <c r="AL65" i="15"/>
  <c r="AM65" i="15" s="1"/>
  <c r="H65" i="15"/>
  <c r="I65" i="15" s="1"/>
  <c r="W65" i="15"/>
  <c r="X65" i="15" s="1"/>
  <c r="T61" i="15"/>
  <c r="U61" i="15" s="1"/>
  <c r="N61" i="15"/>
  <c r="O61" i="15" s="1"/>
  <c r="W61" i="15"/>
  <c r="X61" i="15" s="1"/>
  <c r="AI61" i="15"/>
  <c r="AJ61" i="15" s="1"/>
  <c r="Q61" i="15"/>
  <c r="R61" i="15" s="1"/>
  <c r="K61" i="15"/>
  <c r="L61" i="15" s="1"/>
  <c r="Z61" i="15"/>
  <c r="AA61" i="15" s="1"/>
  <c r="AO61" i="15"/>
  <c r="E61" i="15"/>
  <c r="F61" i="15" s="1"/>
  <c r="AL61" i="15"/>
  <c r="AM61" i="15" s="1"/>
  <c r="AC61" i="15"/>
  <c r="AD61" i="15" s="1"/>
  <c r="H61" i="15"/>
  <c r="I61" i="15" s="1"/>
  <c r="AF61" i="15"/>
  <c r="AG61" i="15" s="1"/>
  <c r="AF35" i="15"/>
  <c r="AG35" i="15" s="1"/>
  <c r="E35" i="15"/>
  <c r="F35" i="15" s="1"/>
  <c r="H35" i="15"/>
  <c r="I35" i="15" s="1"/>
  <c r="AC35" i="15"/>
  <c r="AD35" i="15" s="1"/>
  <c r="N35" i="15"/>
  <c r="O35" i="15" s="1"/>
  <c r="Z35" i="15"/>
  <c r="AA35" i="15" s="1"/>
  <c r="AL35" i="15"/>
  <c r="AM35" i="15" s="1"/>
  <c r="T35" i="15"/>
  <c r="U35" i="15" s="1"/>
  <c r="AI35" i="15"/>
  <c r="AJ35" i="15" s="1"/>
  <c r="Q35" i="15"/>
  <c r="R35" i="15" s="1"/>
  <c r="K35" i="15"/>
  <c r="L35" i="15" s="1"/>
  <c r="AO35" i="15"/>
  <c r="W35" i="15"/>
  <c r="X35" i="15" s="1"/>
  <c r="AC57" i="15"/>
  <c r="AD57" i="15" s="1"/>
  <c r="Z57" i="15"/>
  <c r="AA57" i="15" s="1"/>
  <c r="W57" i="15"/>
  <c r="X57" i="15" s="1"/>
  <c r="AL57" i="15"/>
  <c r="AM57" i="15" s="1"/>
  <c r="AF57" i="15"/>
  <c r="AG57" i="15" s="1"/>
  <c r="E57" i="15"/>
  <c r="F57" i="15" s="1"/>
  <c r="N57" i="15"/>
  <c r="O57" i="15" s="1"/>
  <c r="H57" i="15"/>
  <c r="I57" i="15" s="1"/>
  <c r="AO57" i="15"/>
  <c r="AI57" i="15"/>
  <c r="AJ57" i="15" s="1"/>
  <c r="T57" i="15"/>
  <c r="U57" i="15" s="1"/>
  <c r="K57" i="15"/>
  <c r="L57" i="15" s="1"/>
  <c r="Q57" i="15"/>
  <c r="R57" i="15" s="1"/>
  <c r="E62" i="15"/>
  <c r="F62" i="15" s="1"/>
  <c r="T62" i="15"/>
  <c r="U62" i="15" s="1"/>
  <c r="Q62" i="15"/>
  <c r="R62" i="15" s="1"/>
  <c r="AO62" i="15"/>
  <c r="N62" i="15"/>
  <c r="O62" i="15" s="1"/>
  <c r="H62" i="15"/>
  <c r="I62" i="15" s="1"/>
  <c r="AI62" i="15"/>
  <c r="AJ62" i="15" s="1"/>
  <c r="AC62" i="15"/>
  <c r="AD62" i="15" s="1"/>
  <c r="K62" i="15"/>
  <c r="L62" i="15" s="1"/>
  <c r="Z62" i="15"/>
  <c r="AA62" i="15" s="1"/>
  <c r="AL62" i="15"/>
  <c r="AM62" i="15" s="1"/>
  <c r="AF62" i="15"/>
  <c r="AG62" i="15" s="1"/>
  <c r="W62" i="15"/>
  <c r="X62" i="15" s="1"/>
  <c r="Q46" i="15"/>
  <c r="R46" i="15" s="1"/>
  <c r="AO46" i="15"/>
  <c r="E46" i="15"/>
  <c r="F46" i="15" s="1"/>
  <c r="AF46" i="15"/>
  <c r="AG46" i="15" s="1"/>
  <c r="K46" i="15"/>
  <c r="L46" i="15" s="1"/>
  <c r="AL46" i="15"/>
  <c r="AM46" i="15" s="1"/>
  <c r="Z46" i="15"/>
  <c r="AA46" i="15" s="1"/>
  <c r="AC46" i="15"/>
  <c r="AD46" i="15" s="1"/>
  <c r="AI46" i="15"/>
  <c r="AJ46" i="15" s="1"/>
  <c r="H46" i="15"/>
  <c r="I46" i="15" s="1"/>
  <c r="N46" i="15"/>
  <c r="O46" i="15" s="1"/>
  <c r="W46" i="15"/>
  <c r="X46" i="15" s="1"/>
  <c r="T46" i="15"/>
  <c r="U46" i="15" s="1"/>
  <c r="E37" i="15"/>
  <c r="F37" i="15" s="1"/>
  <c r="T37" i="15"/>
  <c r="U37" i="15" s="1"/>
  <c r="AL37" i="15"/>
  <c r="AM37" i="15" s="1"/>
  <c r="Q37" i="15"/>
  <c r="R37" i="15" s="1"/>
  <c r="K37" i="15"/>
  <c r="L37" i="15" s="1"/>
  <c r="AO37" i="15"/>
  <c r="Z37" i="15"/>
  <c r="AA37" i="15" s="1"/>
  <c r="AC37" i="15"/>
  <c r="AD37" i="15" s="1"/>
  <c r="H37" i="15"/>
  <c r="I37" i="15" s="1"/>
  <c r="AI37" i="15"/>
  <c r="AJ37" i="15" s="1"/>
  <c r="W37" i="15"/>
  <c r="X37" i="15" s="1"/>
  <c r="N37" i="15"/>
  <c r="O37" i="15" s="1"/>
  <c r="AF37" i="15"/>
  <c r="AG37" i="15" s="1"/>
  <c r="AI60" i="15"/>
  <c r="AJ60" i="15" s="1"/>
  <c r="AF60" i="15"/>
  <c r="AG60" i="15" s="1"/>
  <c r="AC60" i="15"/>
  <c r="AD60" i="15" s="1"/>
  <c r="T60" i="15"/>
  <c r="U60" i="15" s="1"/>
  <c r="Z60" i="15"/>
  <c r="AA60" i="15" s="1"/>
  <c r="AL60" i="15"/>
  <c r="AM60" i="15" s="1"/>
  <c r="H60" i="15"/>
  <c r="I60" i="15" s="1"/>
  <c r="E60" i="15"/>
  <c r="F60" i="15" s="1"/>
  <c r="K60" i="15"/>
  <c r="L60" i="15" s="1"/>
  <c r="N60" i="15"/>
  <c r="O60" i="15" s="1"/>
  <c r="W60" i="15"/>
  <c r="X60" i="15" s="1"/>
  <c r="AO60" i="15"/>
  <c r="Q60" i="15"/>
  <c r="R60" i="15" s="1"/>
  <c r="AC56" i="15"/>
  <c r="AD56" i="15" s="1"/>
  <c r="Q56" i="15"/>
  <c r="R56" i="15" s="1"/>
  <c r="N56" i="15"/>
  <c r="O56" i="15" s="1"/>
  <c r="AF56" i="15"/>
  <c r="AG56" i="15" s="1"/>
  <c r="W56" i="15"/>
  <c r="X56" i="15" s="1"/>
  <c r="K56" i="15"/>
  <c r="L56" i="15" s="1"/>
  <c r="T56" i="15"/>
  <c r="U56" i="15" s="1"/>
  <c r="H56" i="15"/>
  <c r="I56" i="15" s="1"/>
  <c r="AI56" i="15"/>
  <c r="AJ56" i="15" s="1"/>
  <c r="Z56" i="15"/>
  <c r="AA56" i="15" s="1"/>
  <c r="AO56" i="15"/>
  <c r="AL56" i="15"/>
  <c r="AM56" i="15" s="1"/>
  <c r="E56" i="15"/>
  <c r="F56" i="15" s="1"/>
  <c r="Q48" i="15"/>
  <c r="R48" i="15" s="1"/>
  <c r="AI48" i="15"/>
  <c r="AJ48" i="15" s="1"/>
  <c r="K48" i="15"/>
  <c r="L48" i="15" s="1"/>
  <c r="AL48" i="15"/>
  <c r="AM48" i="15" s="1"/>
  <c r="H48" i="15"/>
  <c r="I48" i="15" s="1"/>
  <c r="W48" i="15"/>
  <c r="X48" i="15" s="1"/>
  <c r="E48" i="15"/>
  <c r="F48" i="15" s="1"/>
  <c r="Z48" i="15"/>
  <c r="AA48" i="15" s="1"/>
  <c r="T48" i="15"/>
  <c r="U48" i="15" s="1"/>
  <c r="N48" i="15"/>
  <c r="O48" i="15" s="1"/>
  <c r="AC48" i="15"/>
  <c r="AD48" i="15" s="1"/>
  <c r="AF48" i="15"/>
  <c r="AG48" i="15" s="1"/>
  <c r="AO48" i="15"/>
  <c r="AF39" i="15"/>
  <c r="AG39" i="15" s="1"/>
  <c r="AO39" i="15"/>
  <c r="AC39" i="15"/>
  <c r="AD39" i="15" s="1"/>
  <c r="K39" i="15"/>
  <c r="L39" i="15" s="1"/>
  <c r="N39" i="15"/>
  <c r="O39" i="15" s="1"/>
  <c r="H39" i="15"/>
  <c r="I39" i="15" s="1"/>
  <c r="W39" i="15"/>
  <c r="X39" i="15" s="1"/>
  <c r="Z39" i="15"/>
  <c r="AA39" i="15" s="1"/>
  <c r="E39" i="15"/>
  <c r="F39" i="15" s="1"/>
  <c r="T39" i="15"/>
  <c r="U39" i="15" s="1"/>
  <c r="AL39" i="15"/>
  <c r="AM39" i="15" s="1"/>
  <c r="AI39" i="15"/>
  <c r="AJ39" i="15" s="1"/>
  <c r="Q39" i="15"/>
  <c r="R39" i="15" s="1"/>
  <c r="AC31" i="15"/>
  <c r="AD31" i="15" s="1"/>
  <c r="N31" i="15"/>
  <c r="O31" i="15" s="1"/>
  <c r="AO31" i="15"/>
  <c r="T31" i="15"/>
  <c r="U31" i="15" s="1"/>
  <c r="Z31" i="15"/>
  <c r="AA31" i="15" s="1"/>
  <c r="W31" i="15"/>
  <c r="X31" i="15" s="1"/>
  <c r="AI31" i="15"/>
  <c r="AJ31" i="15" s="1"/>
  <c r="Q31" i="15"/>
  <c r="R31" i="15" s="1"/>
  <c r="H31" i="15"/>
  <c r="I31" i="15" s="1"/>
  <c r="K31" i="15"/>
  <c r="L31" i="15" s="1"/>
  <c r="AF31" i="15"/>
  <c r="AG31" i="15" s="1"/>
  <c r="AL31" i="15"/>
  <c r="AM31" i="15" s="1"/>
  <c r="E31" i="15"/>
  <c r="F31" i="15" s="1"/>
  <c r="AC27" i="15"/>
  <c r="AD27" i="15" s="1"/>
  <c r="E27" i="15"/>
  <c r="F27" i="15" s="1"/>
  <c r="AI27" i="15"/>
  <c r="AJ27" i="15" s="1"/>
  <c r="H27" i="15"/>
  <c r="I27" i="15" s="1"/>
  <c r="K27" i="15"/>
  <c r="L27" i="15" s="1"/>
  <c r="W27" i="15"/>
  <c r="X27" i="15" s="1"/>
  <c r="N27" i="15"/>
  <c r="O27" i="15" s="1"/>
  <c r="AO27" i="15"/>
  <c r="Z27" i="15"/>
  <c r="AA27" i="15" s="1"/>
  <c r="T27" i="15"/>
  <c r="U27" i="15" s="1"/>
  <c r="AL27" i="15"/>
  <c r="AM27" i="15" s="1"/>
  <c r="Q27" i="15"/>
  <c r="R27" i="15" s="1"/>
  <c r="AF27" i="15"/>
  <c r="AG27" i="15" s="1"/>
  <c r="AI63" i="15"/>
  <c r="AJ63" i="15" s="1"/>
  <c r="AL63" i="15"/>
  <c r="AM63" i="15" s="1"/>
  <c r="W63" i="15"/>
  <c r="X63" i="15" s="1"/>
  <c r="AO63" i="15"/>
  <c r="AC63" i="15"/>
  <c r="AD63" i="15" s="1"/>
  <c r="K63" i="15"/>
  <c r="L63" i="15" s="1"/>
  <c r="N63" i="15"/>
  <c r="O63" i="15" s="1"/>
  <c r="E63" i="15"/>
  <c r="F63" i="15" s="1"/>
  <c r="Z63" i="15"/>
  <c r="AA63" i="15" s="1"/>
  <c r="T63" i="15"/>
  <c r="U63" i="15" s="1"/>
  <c r="AF63" i="15"/>
  <c r="AG63" i="15" s="1"/>
  <c r="Q63" i="15"/>
  <c r="R63" i="15" s="1"/>
  <c r="H63" i="15"/>
  <c r="I63" i="15" s="1"/>
  <c r="Q34" i="15"/>
  <c r="R34" i="15" s="1"/>
  <c r="AF34" i="15"/>
  <c r="AG34" i="15" s="1"/>
  <c r="AO34" i="15"/>
  <c r="H34" i="15"/>
  <c r="I34" i="15" s="1"/>
  <c r="K34" i="15"/>
  <c r="L34" i="15" s="1"/>
  <c r="AC34" i="15"/>
  <c r="AD34" i="15" s="1"/>
  <c r="AI34" i="15"/>
  <c r="AJ34" i="15" s="1"/>
  <c r="T34" i="15"/>
  <c r="U34" i="15" s="1"/>
  <c r="Z34" i="15"/>
  <c r="AA34" i="15" s="1"/>
  <c r="AL34" i="15"/>
  <c r="AM34" i="15" s="1"/>
  <c r="W34" i="15"/>
  <c r="X34" i="15" s="1"/>
  <c r="N34" i="15"/>
  <c r="O34" i="15" s="1"/>
  <c r="E34" i="15"/>
  <c r="F34" i="15" s="1"/>
  <c r="Q30" i="15"/>
  <c r="R30" i="15" s="1"/>
  <c r="W30" i="15"/>
  <c r="X30" i="15" s="1"/>
  <c r="AI30" i="15"/>
  <c r="AJ30" i="15" s="1"/>
  <c r="N30" i="15"/>
  <c r="O30" i="15" s="1"/>
  <c r="K30" i="15"/>
  <c r="L30" i="15" s="1"/>
  <c r="AC30" i="15"/>
  <c r="AD30" i="15" s="1"/>
  <c r="AO30" i="15"/>
  <c r="AL30" i="15"/>
  <c r="AM30" i="15" s="1"/>
  <c r="T30" i="15"/>
  <c r="U30" i="15" s="1"/>
  <c r="AF30" i="15"/>
  <c r="AG30" i="15" s="1"/>
  <c r="E30" i="15"/>
  <c r="F30" i="15" s="1"/>
  <c r="H30" i="15"/>
  <c r="I30" i="15" s="1"/>
  <c r="Z30" i="15"/>
  <c r="AA30" i="15" s="1"/>
  <c r="AF53" i="15"/>
  <c r="AG53" i="15" s="1"/>
  <c r="AI53" i="15"/>
  <c r="AJ53" i="15" s="1"/>
  <c r="Q53" i="15"/>
  <c r="R53" i="15" s="1"/>
  <c r="K53" i="15"/>
  <c r="L53" i="15" s="1"/>
  <c r="AL53" i="15"/>
  <c r="AM53" i="15" s="1"/>
  <c r="E53" i="15"/>
  <c r="F53" i="15" s="1"/>
  <c r="AC53" i="15"/>
  <c r="AD53" i="15" s="1"/>
  <c r="N53" i="15"/>
  <c r="O53" i="15" s="1"/>
  <c r="T53" i="15"/>
  <c r="U53" i="15" s="1"/>
  <c r="W53" i="15"/>
  <c r="X53" i="15" s="1"/>
  <c r="AO53" i="15"/>
  <c r="H53" i="15"/>
  <c r="I53" i="15" s="1"/>
  <c r="Z53" i="15"/>
  <c r="AA53" i="15" s="1"/>
  <c r="AC58" i="15"/>
  <c r="AD58" i="15" s="1"/>
  <c r="AF58" i="15"/>
  <c r="AG58" i="15" s="1"/>
  <c r="W58" i="15"/>
  <c r="X58" i="15" s="1"/>
  <c r="T58" i="15"/>
  <c r="U58" i="15" s="1"/>
  <c r="AI58" i="15"/>
  <c r="AJ58" i="15" s="1"/>
  <c r="Z58" i="15"/>
  <c r="AA58" i="15" s="1"/>
  <c r="K58" i="15"/>
  <c r="L58" i="15" s="1"/>
  <c r="AL58" i="15"/>
  <c r="AM58" i="15" s="1"/>
  <c r="N58" i="15"/>
  <c r="O58" i="15" s="1"/>
  <c r="AO58" i="15"/>
  <c r="H58" i="15"/>
  <c r="I58" i="15" s="1"/>
  <c r="Q58" i="15"/>
  <c r="R58" i="15" s="1"/>
  <c r="E58" i="15"/>
  <c r="F58" i="15" s="1"/>
  <c r="W50" i="15"/>
  <c r="X50" i="15" s="1"/>
  <c r="Z50" i="15"/>
  <c r="AA50" i="15" s="1"/>
  <c r="Q50" i="15"/>
  <c r="R50" i="15" s="1"/>
  <c r="AF50" i="15"/>
  <c r="AG50" i="15" s="1"/>
  <c r="AL50" i="15"/>
  <c r="AM50" i="15" s="1"/>
  <c r="AI50" i="15"/>
  <c r="AJ50" i="15" s="1"/>
  <c r="T50" i="15"/>
  <c r="U50" i="15" s="1"/>
  <c r="H50" i="15"/>
  <c r="I50" i="15" s="1"/>
  <c r="AO50" i="15"/>
  <c r="AC50" i="15"/>
  <c r="AD50" i="15" s="1"/>
  <c r="N50" i="15"/>
  <c r="O50" i="15" s="1"/>
  <c r="E50" i="15"/>
  <c r="F50" i="15" s="1"/>
  <c r="K50" i="15"/>
  <c r="L50" i="15" s="1"/>
  <c r="AI29" i="15"/>
  <c r="AJ29" i="15" s="1"/>
  <c r="T29" i="15"/>
  <c r="U29" i="15" s="1"/>
  <c r="AC29" i="15"/>
  <c r="AD29" i="15" s="1"/>
  <c r="W29" i="15"/>
  <c r="X29" i="15" s="1"/>
  <c r="Z29" i="15"/>
  <c r="AA29" i="15" s="1"/>
  <c r="AF29" i="15"/>
  <c r="AG29" i="15" s="1"/>
  <c r="N29" i="15"/>
  <c r="O29" i="15" s="1"/>
  <c r="H29" i="15"/>
  <c r="I29" i="15" s="1"/>
  <c r="AL29" i="15"/>
  <c r="AM29" i="15" s="1"/>
  <c r="Q29" i="15"/>
  <c r="R29" i="15" s="1"/>
  <c r="K29" i="15"/>
  <c r="L29" i="15" s="1"/>
  <c r="AO29" i="15"/>
  <c r="E29" i="15"/>
  <c r="F29" i="15" s="1"/>
  <c r="H64" i="13"/>
  <c r="I64" i="13" s="1"/>
  <c r="AC64" i="13"/>
  <c r="AD64" i="13" s="1"/>
  <c r="E64" i="13"/>
  <c r="F64" i="13" s="1"/>
  <c r="Z64" i="13"/>
  <c r="AA64" i="13" s="1"/>
  <c r="Q64" i="13"/>
  <c r="R64" i="13" s="1"/>
  <c r="AL64" i="13"/>
  <c r="AM64" i="13" s="1"/>
  <c r="AO64" i="13"/>
  <c r="AF64" i="13"/>
  <c r="AG64" i="13" s="1"/>
  <c r="W64" i="13"/>
  <c r="X64" i="13" s="1"/>
  <c r="N64" i="13"/>
  <c r="O64" i="13" s="1"/>
  <c r="AI64" i="13"/>
  <c r="AJ64" i="13" s="1"/>
  <c r="T64" i="13"/>
  <c r="U64" i="13" s="1"/>
  <c r="K64" i="13"/>
  <c r="L64" i="13" s="1"/>
  <c r="AI60" i="13"/>
  <c r="AJ60" i="13" s="1"/>
  <c r="AL60" i="13"/>
  <c r="AM60" i="13" s="1"/>
  <c r="E60" i="13"/>
  <c r="F60" i="13" s="1"/>
  <c r="W60" i="13"/>
  <c r="X60" i="13" s="1"/>
  <c r="T60" i="13"/>
  <c r="U60" i="13" s="1"/>
  <c r="AF60" i="13"/>
  <c r="AG60" i="13" s="1"/>
  <c r="Z60" i="13"/>
  <c r="AA60" i="13" s="1"/>
  <c r="AC60" i="13"/>
  <c r="AD60" i="13" s="1"/>
  <c r="Q60" i="13"/>
  <c r="R60" i="13" s="1"/>
  <c r="K60" i="13"/>
  <c r="L60" i="13" s="1"/>
  <c r="AO60" i="13"/>
  <c r="N60" i="13"/>
  <c r="O60" i="13" s="1"/>
  <c r="H60" i="13"/>
  <c r="I60" i="13" s="1"/>
  <c r="Z56" i="13"/>
  <c r="AA56" i="13" s="1"/>
  <c r="W56" i="13"/>
  <c r="X56" i="13" s="1"/>
  <c r="E56" i="13"/>
  <c r="F56" i="13" s="1"/>
  <c r="AF56" i="13"/>
  <c r="AG56" i="13" s="1"/>
  <c r="AO56" i="13"/>
  <c r="AL56" i="13"/>
  <c r="AM56" i="13" s="1"/>
  <c r="H56" i="13"/>
  <c r="I56" i="13" s="1"/>
  <c r="N56" i="13"/>
  <c r="O56" i="13" s="1"/>
  <c r="K56" i="13"/>
  <c r="L56" i="13" s="1"/>
  <c r="T56" i="13"/>
  <c r="U56" i="13" s="1"/>
  <c r="AI56" i="13"/>
  <c r="AJ56" i="13" s="1"/>
  <c r="Q56" i="13"/>
  <c r="R56" i="13" s="1"/>
  <c r="AC56" i="13"/>
  <c r="AD56" i="13" s="1"/>
  <c r="Z52" i="13"/>
  <c r="AA52" i="13" s="1"/>
  <c r="W52" i="13"/>
  <c r="X52" i="13" s="1"/>
  <c r="H52" i="13"/>
  <c r="I52" i="13" s="1"/>
  <c r="AC52" i="13"/>
  <c r="AD52" i="13" s="1"/>
  <c r="AI52" i="13"/>
  <c r="AJ52" i="13" s="1"/>
  <c r="AF52" i="13"/>
  <c r="AG52" i="13" s="1"/>
  <c r="Q52" i="13"/>
  <c r="R52" i="13" s="1"/>
  <c r="AL52" i="13"/>
  <c r="AM52" i="13" s="1"/>
  <c r="K52" i="13"/>
  <c r="L52" i="13" s="1"/>
  <c r="E52" i="13"/>
  <c r="F52" i="13" s="1"/>
  <c r="N52" i="13"/>
  <c r="O52" i="13" s="1"/>
  <c r="AO52" i="13"/>
  <c r="T52" i="13"/>
  <c r="U52" i="13" s="1"/>
  <c r="AL48" i="13"/>
  <c r="AM48" i="13" s="1"/>
  <c r="N48" i="13"/>
  <c r="O48" i="13" s="1"/>
  <c r="K48" i="13"/>
  <c r="L48" i="13" s="1"/>
  <c r="H48" i="13"/>
  <c r="I48" i="13" s="1"/>
  <c r="Q48" i="13"/>
  <c r="R48" i="13" s="1"/>
  <c r="T48" i="13"/>
  <c r="U48" i="13" s="1"/>
  <c r="AO48" i="13"/>
  <c r="E48" i="13"/>
  <c r="F48" i="13" s="1"/>
  <c r="AI48" i="13"/>
  <c r="AJ48" i="13" s="1"/>
  <c r="AC48" i="13"/>
  <c r="AD48" i="13" s="1"/>
  <c r="AF48" i="13"/>
  <c r="AG48" i="13" s="1"/>
  <c r="W48" i="13"/>
  <c r="X48" i="13" s="1"/>
  <c r="Z48" i="13"/>
  <c r="AA48" i="13" s="1"/>
  <c r="AF44" i="13"/>
  <c r="AG44" i="13" s="1"/>
  <c r="E44" i="13"/>
  <c r="F44" i="13" s="1"/>
  <c r="AI44" i="13"/>
  <c r="AJ44" i="13" s="1"/>
  <c r="AL44" i="13"/>
  <c r="AM44" i="13" s="1"/>
  <c r="AO44" i="13"/>
  <c r="AC44" i="13"/>
  <c r="AD44" i="13" s="1"/>
  <c r="Q44" i="13"/>
  <c r="R44" i="13" s="1"/>
  <c r="T44" i="13"/>
  <c r="U44" i="13" s="1"/>
  <c r="N44" i="13"/>
  <c r="O44" i="13" s="1"/>
  <c r="K44" i="13"/>
  <c r="L44" i="13" s="1"/>
  <c r="W44" i="13"/>
  <c r="X44" i="13" s="1"/>
  <c r="Z44" i="13"/>
  <c r="AA44" i="13" s="1"/>
  <c r="H44" i="13"/>
  <c r="I44" i="13" s="1"/>
  <c r="Q39" i="13"/>
  <c r="R39" i="13" s="1"/>
  <c r="E39" i="13"/>
  <c r="F39" i="13" s="1"/>
  <c r="K39" i="13"/>
  <c r="L39" i="13" s="1"/>
  <c r="Z39" i="13"/>
  <c r="AA39" i="13" s="1"/>
  <c r="W39" i="13"/>
  <c r="X39" i="13" s="1"/>
  <c r="N39" i="13"/>
  <c r="O39" i="13" s="1"/>
  <c r="H39" i="13"/>
  <c r="I39" i="13" s="1"/>
  <c r="AL39" i="13"/>
  <c r="AM39" i="13" s="1"/>
  <c r="AO39" i="13"/>
  <c r="T39" i="13"/>
  <c r="U39" i="13" s="1"/>
  <c r="AC39" i="13"/>
  <c r="AD39" i="13" s="1"/>
  <c r="AI39" i="13"/>
  <c r="AJ39" i="13" s="1"/>
  <c r="AF39" i="13"/>
  <c r="AG39" i="13" s="1"/>
  <c r="AO35" i="13"/>
  <c r="T35" i="13"/>
  <c r="U35" i="13" s="1"/>
  <c r="Z35" i="13"/>
  <c r="AA35" i="13" s="1"/>
  <c r="AL35" i="13"/>
  <c r="AM35" i="13" s="1"/>
  <c r="Q35" i="13"/>
  <c r="R35" i="13" s="1"/>
  <c r="N35" i="13"/>
  <c r="O35" i="13" s="1"/>
  <c r="W35" i="13"/>
  <c r="X35" i="13" s="1"/>
  <c r="K35" i="13"/>
  <c r="L35" i="13" s="1"/>
  <c r="AC35" i="13"/>
  <c r="AD35" i="13" s="1"/>
  <c r="AF35" i="13"/>
  <c r="AG35" i="13" s="1"/>
  <c r="E35" i="13"/>
  <c r="F35" i="13" s="1"/>
  <c r="H35" i="13"/>
  <c r="I35" i="13" s="1"/>
  <c r="AI35" i="13"/>
  <c r="AJ35" i="13" s="1"/>
  <c r="N31" i="13"/>
  <c r="O31" i="13" s="1"/>
  <c r="Z31" i="13"/>
  <c r="AA31" i="13" s="1"/>
  <c r="AO31" i="13"/>
  <c r="H31" i="13"/>
  <c r="I31" i="13" s="1"/>
  <c r="W31" i="13"/>
  <c r="X31" i="13" s="1"/>
  <c r="AL31" i="13"/>
  <c r="AM31" i="13" s="1"/>
  <c r="K31" i="13"/>
  <c r="L31" i="13" s="1"/>
  <c r="T31" i="13"/>
  <c r="U31" i="13" s="1"/>
  <c r="AI31" i="13"/>
  <c r="AJ31" i="13" s="1"/>
  <c r="AC31" i="13"/>
  <c r="AD31" i="13" s="1"/>
  <c r="AF31" i="13"/>
  <c r="AG31" i="13" s="1"/>
  <c r="E31" i="13"/>
  <c r="F31" i="13" s="1"/>
  <c r="Q31" i="13"/>
  <c r="R31" i="13" s="1"/>
  <c r="Q27" i="13"/>
  <c r="R27" i="13" s="1"/>
  <c r="AI27" i="13"/>
  <c r="AJ27" i="13" s="1"/>
  <c r="H27" i="13"/>
  <c r="I27" i="13" s="1"/>
  <c r="AC27" i="13"/>
  <c r="AD27" i="13" s="1"/>
  <c r="E27" i="13"/>
  <c r="F27" i="13" s="1"/>
  <c r="K27" i="13"/>
  <c r="L27" i="13" s="1"/>
  <c r="AO27" i="13"/>
  <c r="N27" i="13"/>
  <c r="O27" i="13" s="1"/>
  <c r="AL27" i="13"/>
  <c r="AM27" i="13" s="1"/>
  <c r="W27" i="13"/>
  <c r="X27" i="13" s="1"/>
  <c r="T27" i="13"/>
  <c r="U27" i="13" s="1"/>
  <c r="Z27" i="13"/>
  <c r="AA27" i="13" s="1"/>
  <c r="AF27" i="13"/>
  <c r="AG27" i="13" s="1"/>
  <c r="W63" i="13"/>
  <c r="X63" i="13" s="1"/>
  <c r="T63" i="13"/>
  <c r="U63" i="13" s="1"/>
  <c r="K63" i="13"/>
  <c r="L63" i="13" s="1"/>
  <c r="AL63" i="13"/>
  <c r="AM63" i="13" s="1"/>
  <c r="N63" i="13"/>
  <c r="O63" i="13" s="1"/>
  <c r="AF63" i="13"/>
  <c r="AG63" i="13" s="1"/>
  <c r="AO63" i="13"/>
  <c r="Z63" i="13"/>
  <c r="AA63" i="13" s="1"/>
  <c r="Q63" i="13"/>
  <c r="R63" i="13" s="1"/>
  <c r="AI63" i="13"/>
  <c r="AJ63" i="13" s="1"/>
  <c r="E63" i="13"/>
  <c r="F63" i="13" s="1"/>
  <c r="AC63" i="13"/>
  <c r="AD63" i="13" s="1"/>
  <c r="H63" i="13"/>
  <c r="I63" i="13" s="1"/>
  <c r="Z59" i="13"/>
  <c r="AA59" i="13" s="1"/>
  <c r="Q59" i="13"/>
  <c r="R59" i="13" s="1"/>
  <c r="AC59" i="13"/>
  <c r="AD59" i="13" s="1"/>
  <c r="N59" i="13"/>
  <c r="O59" i="13" s="1"/>
  <c r="AO59" i="13"/>
  <c r="AL59" i="13"/>
  <c r="AM59" i="13" s="1"/>
  <c r="K59" i="13"/>
  <c r="L59" i="13" s="1"/>
  <c r="H59" i="13"/>
  <c r="I59" i="13" s="1"/>
  <c r="W59" i="13"/>
  <c r="X59" i="13" s="1"/>
  <c r="AF59" i="13"/>
  <c r="AG59" i="13" s="1"/>
  <c r="T59" i="13"/>
  <c r="U59" i="13" s="1"/>
  <c r="E59" i="13"/>
  <c r="F59" i="13" s="1"/>
  <c r="AI59" i="13"/>
  <c r="AJ59" i="13" s="1"/>
  <c r="AL55" i="13"/>
  <c r="AM55" i="13" s="1"/>
  <c r="N55" i="13"/>
  <c r="O55" i="13" s="1"/>
  <c r="H55" i="13"/>
  <c r="I55" i="13" s="1"/>
  <c r="K55" i="13"/>
  <c r="L55" i="13" s="1"/>
  <c r="T55" i="13"/>
  <c r="U55" i="13" s="1"/>
  <c r="Q55" i="13"/>
  <c r="R55" i="13" s="1"/>
  <c r="AF55" i="13"/>
  <c r="AG55" i="13" s="1"/>
  <c r="Z55" i="13"/>
  <c r="AA55" i="13" s="1"/>
  <c r="E55" i="13"/>
  <c r="F55" i="13" s="1"/>
  <c r="AC55" i="13"/>
  <c r="AD55" i="13" s="1"/>
  <c r="AI55" i="13"/>
  <c r="AJ55" i="13" s="1"/>
  <c r="W55" i="13"/>
  <c r="X55" i="13" s="1"/>
  <c r="AO55" i="13"/>
  <c r="W51" i="13"/>
  <c r="X51" i="13" s="1"/>
  <c r="AO51" i="13"/>
  <c r="AL51" i="13"/>
  <c r="AM51" i="13" s="1"/>
  <c r="Q51" i="13"/>
  <c r="R51" i="13" s="1"/>
  <c r="E51" i="13"/>
  <c r="F51" i="13" s="1"/>
  <c r="T51" i="13"/>
  <c r="U51" i="13" s="1"/>
  <c r="AC51" i="13"/>
  <c r="AD51" i="13" s="1"/>
  <c r="Z51" i="13"/>
  <c r="AA51" i="13" s="1"/>
  <c r="H51" i="13"/>
  <c r="I51" i="13" s="1"/>
  <c r="N51" i="13"/>
  <c r="O51" i="13" s="1"/>
  <c r="AI51" i="13"/>
  <c r="AJ51" i="13" s="1"/>
  <c r="K51" i="13"/>
  <c r="L51" i="13" s="1"/>
  <c r="AF51" i="13"/>
  <c r="AG51" i="13" s="1"/>
  <c r="Z47" i="13"/>
  <c r="AA47" i="13" s="1"/>
  <c r="H47" i="13"/>
  <c r="I47" i="13" s="1"/>
  <c r="N47" i="13"/>
  <c r="O47" i="13" s="1"/>
  <c r="AC47" i="13"/>
  <c r="AD47" i="13" s="1"/>
  <c r="AF47" i="13"/>
  <c r="AG47" i="13" s="1"/>
  <c r="K47" i="13"/>
  <c r="L47" i="13" s="1"/>
  <c r="W47" i="13"/>
  <c r="X47" i="13" s="1"/>
  <c r="E47" i="13"/>
  <c r="F47" i="13" s="1"/>
  <c r="T47" i="13"/>
  <c r="U47" i="13" s="1"/>
  <c r="AL47" i="13"/>
  <c r="AM47" i="13" s="1"/>
  <c r="AO47" i="13"/>
  <c r="Q47" i="13"/>
  <c r="R47" i="13" s="1"/>
  <c r="AI47" i="13"/>
  <c r="AJ47" i="13" s="1"/>
  <c r="N42" i="13"/>
  <c r="O42" i="13" s="1"/>
  <c r="AC42" i="13"/>
  <c r="AD42" i="13" s="1"/>
  <c r="Z42" i="13"/>
  <c r="AA42" i="13" s="1"/>
  <c r="T42" i="13"/>
  <c r="U42" i="13" s="1"/>
  <c r="AL42" i="13"/>
  <c r="AM42" i="13" s="1"/>
  <c r="W42" i="13"/>
  <c r="X42" i="13" s="1"/>
  <c r="AO42" i="13"/>
  <c r="H42" i="13"/>
  <c r="I42" i="13" s="1"/>
  <c r="K42" i="13"/>
  <c r="L42" i="13" s="1"/>
  <c r="E42" i="13"/>
  <c r="F42" i="13" s="1"/>
  <c r="AF42" i="13"/>
  <c r="AG42" i="13" s="1"/>
  <c r="Q42" i="13"/>
  <c r="R42" i="13" s="1"/>
  <c r="AI42" i="13"/>
  <c r="AJ42" i="13" s="1"/>
  <c r="AL38" i="13"/>
  <c r="AM38" i="13" s="1"/>
  <c r="H38" i="13"/>
  <c r="I38" i="13" s="1"/>
  <c r="T38" i="13"/>
  <c r="U38" i="13" s="1"/>
  <c r="Q38" i="13"/>
  <c r="R38" i="13" s="1"/>
  <c r="W38" i="13"/>
  <c r="X38" i="13" s="1"/>
  <c r="AF38" i="13"/>
  <c r="AG38" i="13" s="1"/>
  <c r="AO38" i="13"/>
  <c r="N38" i="13"/>
  <c r="O38" i="13" s="1"/>
  <c r="AI38" i="13"/>
  <c r="AJ38" i="13" s="1"/>
  <c r="K38" i="13"/>
  <c r="L38" i="13" s="1"/>
  <c r="E38" i="13"/>
  <c r="F38" i="13" s="1"/>
  <c r="Z38" i="13"/>
  <c r="AA38" i="13" s="1"/>
  <c r="AC38" i="13"/>
  <c r="AD38" i="13" s="1"/>
  <c r="K34" i="13"/>
  <c r="L34" i="13" s="1"/>
  <c r="Q34" i="13"/>
  <c r="R34" i="13" s="1"/>
  <c r="AO34" i="13"/>
  <c r="N34" i="13"/>
  <c r="O34" i="13" s="1"/>
  <c r="AC34" i="13"/>
  <c r="AD34" i="13" s="1"/>
  <c r="AI34" i="13"/>
  <c r="AJ34" i="13" s="1"/>
  <c r="H34" i="13"/>
  <c r="I34" i="13" s="1"/>
  <c r="AF34" i="13"/>
  <c r="AG34" i="13" s="1"/>
  <c r="T34" i="13"/>
  <c r="U34" i="13" s="1"/>
  <c r="AL34" i="13"/>
  <c r="AM34" i="13" s="1"/>
  <c r="Z34" i="13"/>
  <c r="AA34" i="13" s="1"/>
  <c r="W34" i="13"/>
  <c r="X34" i="13" s="1"/>
  <c r="E34" i="13"/>
  <c r="F34" i="13" s="1"/>
  <c r="AF30" i="13"/>
  <c r="AG30" i="13" s="1"/>
  <c r="K30" i="13"/>
  <c r="L30" i="13" s="1"/>
  <c r="AC30" i="13"/>
  <c r="AD30" i="13" s="1"/>
  <c r="H30" i="13"/>
  <c r="I30" i="13" s="1"/>
  <c r="AO30" i="13"/>
  <c r="AL30" i="13"/>
  <c r="AM30" i="13" s="1"/>
  <c r="E30" i="13"/>
  <c r="F30" i="13" s="1"/>
  <c r="N30" i="13"/>
  <c r="O30" i="13" s="1"/>
  <c r="Q30" i="13"/>
  <c r="R30" i="13" s="1"/>
  <c r="Z30" i="13"/>
  <c r="AA30" i="13" s="1"/>
  <c r="W30" i="13"/>
  <c r="X30" i="13" s="1"/>
  <c r="T30" i="13"/>
  <c r="U30" i="13" s="1"/>
  <c r="AI30" i="13"/>
  <c r="AJ30" i="13" s="1"/>
  <c r="K26" i="13"/>
  <c r="L26" i="13" s="1"/>
  <c r="AC26" i="13"/>
  <c r="AD26" i="13" s="1"/>
  <c r="Z26" i="13"/>
  <c r="AA26" i="13" s="1"/>
  <c r="AF26" i="13"/>
  <c r="AG26" i="13" s="1"/>
  <c r="E26" i="13"/>
  <c r="F26" i="13" s="1"/>
  <c r="N26" i="13"/>
  <c r="O26" i="13" s="1"/>
  <c r="W26" i="13"/>
  <c r="X26" i="13" s="1"/>
  <c r="Q26" i="13"/>
  <c r="R26" i="13" s="1"/>
  <c r="AL26" i="13"/>
  <c r="AM26" i="13" s="1"/>
  <c r="AO26" i="13"/>
  <c r="AI26" i="13"/>
  <c r="AJ26" i="13" s="1"/>
  <c r="H26" i="13"/>
  <c r="I26" i="13" s="1"/>
  <c r="T26" i="13"/>
  <c r="U26" i="13" s="1"/>
  <c r="AF54" i="13"/>
  <c r="AG54" i="13" s="1"/>
  <c r="H54" i="13"/>
  <c r="I54" i="13" s="1"/>
  <c r="T54" i="13"/>
  <c r="U54" i="13" s="1"/>
  <c r="Z54" i="13"/>
  <c r="AA54" i="13" s="1"/>
  <c r="AC54" i="13"/>
  <c r="AD54" i="13" s="1"/>
  <c r="K54" i="13"/>
  <c r="L54" i="13" s="1"/>
  <c r="AI54" i="13"/>
  <c r="AJ54" i="13" s="1"/>
  <c r="Q54" i="13"/>
  <c r="R54" i="13" s="1"/>
  <c r="N54" i="13"/>
  <c r="O54" i="13" s="1"/>
  <c r="AO54" i="13"/>
  <c r="E54" i="13"/>
  <c r="F54" i="13" s="1"/>
  <c r="W54" i="13"/>
  <c r="X54" i="13" s="1"/>
  <c r="AL54" i="13"/>
  <c r="AM54" i="13" s="1"/>
  <c r="AI41" i="13"/>
  <c r="AJ41" i="13" s="1"/>
  <c r="E41" i="13"/>
  <c r="F41" i="13" s="1"/>
  <c r="H41" i="13"/>
  <c r="I41" i="13" s="1"/>
  <c r="AF41" i="13"/>
  <c r="AG41" i="13" s="1"/>
  <c r="K41" i="13"/>
  <c r="L41" i="13" s="1"/>
  <c r="Q41" i="13"/>
  <c r="R41" i="13" s="1"/>
  <c r="Z41" i="13"/>
  <c r="AA41" i="13" s="1"/>
  <c r="AO41" i="13"/>
  <c r="N41" i="13"/>
  <c r="O41" i="13" s="1"/>
  <c r="T41" i="13"/>
  <c r="U41" i="13" s="1"/>
  <c r="W41" i="13"/>
  <c r="X41" i="13" s="1"/>
  <c r="AL41" i="13"/>
  <c r="AM41" i="13" s="1"/>
  <c r="AC41" i="13"/>
  <c r="AD41" i="13" s="1"/>
  <c r="W33" i="13"/>
  <c r="X33" i="13" s="1"/>
  <c r="K33" i="13"/>
  <c r="L33" i="13" s="1"/>
  <c r="AI33" i="13"/>
  <c r="AJ33" i="13" s="1"/>
  <c r="AF33" i="13"/>
  <c r="AG33" i="13" s="1"/>
  <c r="E33" i="13"/>
  <c r="F33" i="13" s="1"/>
  <c r="H33" i="13"/>
  <c r="I33" i="13" s="1"/>
  <c r="T33" i="13"/>
  <c r="U33" i="13" s="1"/>
  <c r="AC33" i="13"/>
  <c r="AD33" i="13" s="1"/>
  <c r="Z33" i="13"/>
  <c r="AA33" i="13" s="1"/>
  <c r="AL33" i="13"/>
  <c r="AM33" i="13" s="1"/>
  <c r="AO33" i="13"/>
  <c r="N33" i="13"/>
  <c r="O33" i="13" s="1"/>
  <c r="Q33" i="13"/>
  <c r="R33" i="13" s="1"/>
  <c r="W25" i="13"/>
  <c r="X25" i="13" s="1"/>
  <c r="AI25" i="13"/>
  <c r="AJ25" i="13" s="1"/>
  <c r="Q25" i="13"/>
  <c r="R25" i="13" s="1"/>
  <c r="AL25" i="13"/>
  <c r="AM25" i="13" s="1"/>
  <c r="H25" i="13"/>
  <c r="I25" i="13" s="1"/>
  <c r="AC25" i="13"/>
  <c r="AD25" i="13" s="1"/>
  <c r="AO25" i="13"/>
  <c r="N25" i="13"/>
  <c r="O25" i="13" s="1"/>
  <c r="E25" i="13"/>
  <c r="F25" i="13" s="1"/>
  <c r="K25" i="13"/>
  <c r="L25" i="13" s="1"/>
  <c r="T25" i="13"/>
  <c r="U25" i="13" s="1"/>
  <c r="AF25" i="13"/>
  <c r="AG25" i="13" s="1"/>
  <c r="Z25" i="13"/>
  <c r="AA25" i="13" s="1"/>
  <c r="T65" i="13"/>
  <c r="U65" i="13" s="1"/>
  <c r="N65" i="13"/>
  <c r="O65" i="13" s="1"/>
  <c r="AO65" i="13"/>
  <c r="AL65" i="13"/>
  <c r="AM65" i="13" s="1"/>
  <c r="Q65" i="13"/>
  <c r="R65" i="13" s="1"/>
  <c r="K65" i="13"/>
  <c r="L65" i="13" s="1"/>
  <c r="W65" i="13"/>
  <c r="X65" i="13" s="1"/>
  <c r="AC65" i="13"/>
  <c r="AD65" i="13" s="1"/>
  <c r="H65" i="13"/>
  <c r="I65" i="13" s="1"/>
  <c r="AI65" i="13"/>
  <c r="AJ65" i="13" s="1"/>
  <c r="E65" i="13"/>
  <c r="F65" i="13" s="1"/>
  <c r="AF65" i="13"/>
  <c r="AG65" i="13" s="1"/>
  <c r="Z65" i="13"/>
  <c r="AA65" i="13" s="1"/>
  <c r="N61" i="13"/>
  <c r="O61" i="13" s="1"/>
  <c r="T61" i="13"/>
  <c r="U61" i="13" s="1"/>
  <c r="Q61" i="13"/>
  <c r="R61" i="13" s="1"/>
  <c r="K61" i="13"/>
  <c r="L61" i="13" s="1"/>
  <c r="Z61" i="13"/>
  <c r="AA61" i="13" s="1"/>
  <c r="AL61" i="13"/>
  <c r="AM61" i="13" s="1"/>
  <c r="AO61" i="13"/>
  <c r="H61" i="13"/>
  <c r="I61" i="13" s="1"/>
  <c r="W61" i="13"/>
  <c r="X61" i="13" s="1"/>
  <c r="AC61" i="13"/>
  <c r="AD61" i="13" s="1"/>
  <c r="E61" i="13"/>
  <c r="F61" i="13" s="1"/>
  <c r="AF61" i="13"/>
  <c r="AG61" i="13" s="1"/>
  <c r="AI61" i="13"/>
  <c r="AJ61" i="13" s="1"/>
  <c r="AO57" i="13"/>
  <c r="H57" i="13"/>
  <c r="I57" i="13" s="1"/>
  <c r="T57" i="13"/>
  <c r="U57" i="13" s="1"/>
  <c r="Q57" i="13"/>
  <c r="R57" i="13" s="1"/>
  <c r="W57" i="13"/>
  <c r="X57" i="13" s="1"/>
  <c r="K57" i="13"/>
  <c r="L57" i="13" s="1"/>
  <c r="AF57" i="13"/>
  <c r="AG57" i="13" s="1"/>
  <c r="AL57" i="13"/>
  <c r="AM57" i="13" s="1"/>
  <c r="E57" i="13"/>
  <c r="F57" i="13" s="1"/>
  <c r="Z57" i="13"/>
  <c r="AA57" i="13" s="1"/>
  <c r="N57" i="13"/>
  <c r="O57" i="13" s="1"/>
  <c r="AC57" i="13"/>
  <c r="AD57" i="13" s="1"/>
  <c r="AI57" i="13"/>
  <c r="AJ57" i="13" s="1"/>
  <c r="W53" i="13"/>
  <c r="X53" i="13" s="1"/>
  <c r="H53" i="13"/>
  <c r="I53" i="13" s="1"/>
  <c r="N53" i="13"/>
  <c r="O53" i="13" s="1"/>
  <c r="AL53" i="13"/>
  <c r="AM53" i="13" s="1"/>
  <c r="AC53" i="13"/>
  <c r="AD53" i="13" s="1"/>
  <c r="K53" i="13"/>
  <c r="L53" i="13" s="1"/>
  <c r="Z53" i="13"/>
  <c r="AA53" i="13" s="1"/>
  <c r="Q53" i="13"/>
  <c r="R53" i="13" s="1"/>
  <c r="AF53" i="13"/>
  <c r="AG53" i="13" s="1"/>
  <c r="AI53" i="13"/>
  <c r="AJ53" i="13" s="1"/>
  <c r="E53" i="13"/>
  <c r="F53" i="13" s="1"/>
  <c r="T53" i="13"/>
  <c r="U53" i="13" s="1"/>
  <c r="AO53" i="13"/>
  <c r="T45" i="13"/>
  <c r="U45" i="13" s="1"/>
  <c r="AO45" i="13"/>
  <c r="N45" i="13"/>
  <c r="O45" i="13" s="1"/>
  <c r="K45" i="13"/>
  <c r="L45" i="13" s="1"/>
  <c r="AI45" i="13"/>
  <c r="AJ45" i="13" s="1"/>
  <c r="Z45" i="13"/>
  <c r="AA45" i="13" s="1"/>
  <c r="Q45" i="13"/>
  <c r="R45" i="13" s="1"/>
  <c r="AL45" i="13"/>
  <c r="AM45" i="13" s="1"/>
  <c r="W45" i="13"/>
  <c r="X45" i="13" s="1"/>
  <c r="AF45" i="13"/>
  <c r="AG45" i="13" s="1"/>
  <c r="H45" i="13"/>
  <c r="I45" i="13" s="1"/>
  <c r="E45" i="13"/>
  <c r="F45" i="13" s="1"/>
  <c r="AC45" i="13"/>
  <c r="AD45" i="13" s="1"/>
  <c r="N40" i="13"/>
  <c r="O40" i="13" s="1"/>
  <c r="E40" i="13"/>
  <c r="F40" i="13" s="1"/>
  <c r="AI40" i="13"/>
  <c r="AJ40" i="13" s="1"/>
  <c r="K40" i="13"/>
  <c r="L40" i="13" s="1"/>
  <c r="H40" i="13"/>
  <c r="I40" i="13" s="1"/>
  <c r="AL40" i="13"/>
  <c r="AM40" i="13" s="1"/>
  <c r="W40" i="13"/>
  <c r="X40" i="13" s="1"/>
  <c r="AF40" i="13"/>
  <c r="AG40" i="13" s="1"/>
  <c r="T40" i="13"/>
  <c r="U40" i="13" s="1"/>
  <c r="AC40" i="13"/>
  <c r="AD40" i="13" s="1"/>
  <c r="AO40" i="13"/>
  <c r="Z40" i="13"/>
  <c r="AA40" i="13" s="1"/>
  <c r="Q40" i="13"/>
  <c r="R40" i="13" s="1"/>
  <c r="AC32" i="13"/>
  <c r="AD32" i="13" s="1"/>
  <c r="AO32" i="13"/>
  <c r="Z32" i="13"/>
  <c r="AA32" i="13" s="1"/>
  <c r="AL32" i="13"/>
  <c r="AM32" i="13" s="1"/>
  <c r="AF32" i="13"/>
  <c r="AG32" i="13" s="1"/>
  <c r="E32" i="13"/>
  <c r="F32" i="13" s="1"/>
  <c r="K32" i="13"/>
  <c r="L32" i="13" s="1"/>
  <c r="T32" i="13"/>
  <c r="U32" i="13" s="1"/>
  <c r="AI32" i="13"/>
  <c r="AJ32" i="13" s="1"/>
  <c r="N32" i="13"/>
  <c r="O32" i="13" s="1"/>
  <c r="H32" i="13"/>
  <c r="I32" i="13" s="1"/>
  <c r="Q32" i="13"/>
  <c r="R32" i="13" s="1"/>
  <c r="W32" i="13"/>
  <c r="X32" i="13" s="1"/>
  <c r="AI66" i="13"/>
  <c r="AJ66" i="13" s="1"/>
  <c r="Z66" i="13"/>
  <c r="AA66" i="13" s="1"/>
  <c r="K66" i="13"/>
  <c r="L66" i="13" s="1"/>
  <c r="AL66" i="13"/>
  <c r="AM66" i="13" s="1"/>
  <c r="E66" i="13"/>
  <c r="F66" i="13" s="1"/>
  <c r="N66" i="13"/>
  <c r="O66" i="13" s="1"/>
  <c r="AF66" i="13"/>
  <c r="AG66" i="13" s="1"/>
  <c r="W66" i="13"/>
  <c r="X66" i="13" s="1"/>
  <c r="AO66" i="13"/>
  <c r="H66" i="13"/>
  <c r="I66" i="13" s="1"/>
  <c r="T66" i="13"/>
  <c r="U66" i="13" s="1"/>
  <c r="AC66" i="13"/>
  <c r="AD66" i="13" s="1"/>
  <c r="Q66" i="13"/>
  <c r="R66" i="13" s="1"/>
  <c r="AF62" i="13"/>
  <c r="AG62" i="13" s="1"/>
  <c r="E62" i="13"/>
  <c r="F62" i="13" s="1"/>
  <c r="AI62" i="13"/>
  <c r="AJ62" i="13" s="1"/>
  <c r="Q62" i="13"/>
  <c r="R62" i="13" s="1"/>
  <c r="Z62" i="13"/>
  <c r="AA62" i="13" s="1"/>
  <c r="K62" i="13"/>
  <c r="L62" i="13" s="1"/>
  <c r="AO62" i="13"/>
  <c r="AL62" i="13"/>
  <c r="AM62" i="13" s="1"/>
  <c r="W62" i="13"/>
  <c r="X62" i="13" s="1"/>
  <c r="H62" i="13"/>
  <c r="I62" i="13" s="1"/>
  <c r="N62" i="13"/>
  <c r="O62" i="13" s="1"/>
  <c r="T62" i="13"/>
  <c r="U62" i="13" s="1"/>
  <c r="AC62" i="13"/>
  <c r="AD62" i="13" s="1"/>
  <c r="AI58" i="13"/>
  <c r="AJ58" i="13" s="1"/>
  <c r="AF58" i="13"/>
  <c r="AG58" i="13" s="1"/>
  <c r="AC58" i="13"/>
  <c r="AD58" i="13" s="1"/>
  <c r="AL58" i="13"/>
  <c r="AM58" i="13" s="1"/>
  <c r="E58" i="13"/>
  <c r="F58" i="13" s="1"/>
  <c r="Z58" i="13"/>
  <c r="AA58" i="13" s="1"/>
  <c r="W58" i="13"/>
  <c r="X58" i="13" s="1"/>
  <c r="H58" i="13"/>
  <c r="I58" i="13" s="1"/>
  <c r="T58" i="13"/>
  <c r="U58" i="13" s="1"/>
  <c r="AO58" i="13"/>
  <c r="N58" i="13"/>
  <c r="O58" i="13" s="1"/>
  <c r="Q58" i="13"/>
  <c r="R58" i="13" s="1"/>
  <c r="K58" i="13"/>
  <c r="L58" i="13" s="1"/>
  <c r="AF50" i="13"/>
  <c r="AG50" i="13" s="1"/>
  <c r="AI50" i="13"/>
  <c r="AJ50" i="13" s="1"/>
  <c r="H50" i="13"/>
  <c r="I50" i="13" s="1"/>
  <c r="W50" i="13"/>
  <c r="X50" i="13" s="1"/>
  <c r="Z50" i="13"/>
  <c r="AA50" i="13" s="1"/>
  <c r="AL50" i="13"/>
  <c r="AM50" i="13" s="1"/>
  <c r="AO50" i="13"/>
  <c r="K50" i="13"/>
  <c r="L50" i="13" s="1"/>
  <c r="E50" i="13"/>
  <c r="F50" i="13" s="1"/>
  <c r="T50" i="13"/>
  <c r="U50" i="13" s="1"/>
  <c r="N50" i="13"/>
  <c r="O50" i="13" s="1"/>
  <c r="AC50" i="13"/>
  <c r="AD50" i="13" s="1"/>
  <c r="Q50" i="13"/>
  <c r="R50" i="13" s="1"/>
  <c r="AC46" i="13"/>
  <c r="AD46" i="13" s="1"/>
  <c r="AF46" i="13"/>
  <c r="AG46" i="13" s="1"/>
  <c r="T46" i="13"/>
  <c r="U46" i="13" s="1"/>
  <c r="E46" i="13"/>
  <c r="F46" i="13" s="1"/>
  <c r="Z46" i="13"/>
  <c r="AA46" i="13" s="1"/>
  <c r="W46" i="13"/>
  <c r="X46" i="13" s="1"/>
  <c r="K46" i="13"/>
  <c r="L46" i="13" s="1"/>
  <c r="AI46" i="13"/>
  <c r="AJ46" i="13" s="1"/>
  <c r="N46" i="13"/>
  <c r="O46" i="13" s="1"/>
  <c r="H46" i="13"/>
  <c r="I46" i="13" s="1"/>
  <c r="AL46" i="13"/>
  <c r="AM46" i="13" s="1"/>
  <c r="AO46" i="13"/>
  <c r="Q46" i="13"/>
  <c r="R46" i="13" s="1"/>
  <c r="AF37" i="13"/>
  <c r="AG37" i="13" s="1"/>
  <c r="Q37" i="13"/>
  <c r="R37" i="13" s="1"/>
  <c r="T37" i="13"/>
  <c r="U37" i="13" s="1"/>
  <c r="N37" i="13"/>
  <c r="O37" i="13" s="1"/>
  <c r="AC37" i="13"/>
  <c r="AD37" i="13" s="1"/>
  <c r="AL37" i="13"/>
  <c r="AM37" i="13" s="1"/>
  <c r="E37" i="13"/>
  <c r="F37" i="13" s="1"/>
  <c r="W37" i="13"/>
  <c r="X37" i="13" s="1"/>
  <c r="K37" i="13"/>
  <c r="L37" i="13" s="1"/>
  <c r="Z37" i="13"/>
  <c r="AA37" i="13" s="1"/>
  <c r="AO37" i="13"/>
  <c r="H37" i="13"/>
  <c r="I37" i="13" s="1"/>
  <c r="AI37" i="13"/>
  <c r="AJ37" i="13" s="1"/>
  <c r="E29" i="13"/>
  <c r="F29" i="13" s="1"/>
  <c r="Z29" i="13"/>
  <c r="AA29" i="13" s="1"/>
  <c r="T29" i="13"/>
  <c r="U29" i="13" s="1"/>
  <c r="AC29" i="13"/>
  <c r="AD29" i="13" s="1"/>
  <c r="W29" i="13"/>
  <c r="X29" i="13" s="1"/>
  <c r="Q29" i="13"/>
  <c r="R29" i="13" s="1"/>
  <c r="AI29" i="13"/>
  <c r="AJ29" i="13" s="1"/>
  <c r="AF29" i="13"/>
  <c r="AG29" i="13" s="1"/>
  <c r="N29" i="13"/>
  <c r="O29" i="13" s="1"/>
  <c r="H29" i="13"/>
  <c r="I29" i="13" s="1"/>
  <c r="AL29" i="13"/>
  <c r="AM29" i="13" s="1"/>
  <c r="AO29" i="13"/>
  <c r="K29" i="13"/>
  <c r="L29" i="13" s="1"/>
  <c r="K49" i="13"/>
  <c r="L49" i="13" s="1"/>
  <c r="AO49" i="13"/>
  <c r="AL49" i="13"/>
  <c r="AM49" i="13" s="1"/>
  <c r="Z49" i="13"/>
  <c r="AA49" i="13" s="1"/>
  <c r="N49" i="13"/>
  <c r="O49" i="13" s="1"/>
  <c r="Q49" i="13"/>
  <c r="R49" i="13" s="1"/>
  <c r="W49" i="13"/>
  <c r="X49" i="13" s="1"/>
  <c r="AI49" i="13"/>
  <c r="AJ49" i="13" s="1"/>
  <c r="AC49" i="13"/>
  <c r="AD49" i="13" s="1"/>
  <c r="H49" i="13"/>
  <c r="I49" i="13" s="1"/>
  <c r="E49" i="13"/>
  <c r="F49" i="13" s="1"/>
  <c r="AF49" i="13"/>
  <c r="AG49" i="13" s="1"/>
  <c r="T49" i="13"/>
  <c r="U49" i="13" s="1"/>
  <c r="H36" i="13"/>
  <c r="I36" i="13" s="1"/>
  <c r="AO36" i="13"/>
  <c r="AL36" i="13"/>
  <c r="AM36" i="13" s="1"/>
  <c r="T36" i="13"/>
  <c r="U36" i="13" s="1"/>
  <c r="AF36" i="13"/>
  <c r="AG36" i="13" s="1"/>
  <c r="Q36" i="13"/>
  <c r="R36" i="13" s="1"/>
  <c r="AI36" i="13"/>
  <c r="AJ36" i="13" s="1"/>
  <c r="E36" i="13"/>
  <c r="F36" i="13" s="1"/>
  <c r="K36" i="13"/>
  <c r="L36" i="13" s="1"/>
  <c r="Z36" i="13"/>
  <c r="AA36" i="13" s="1"/>
  <c r="AC36" i="13"/>
  <c r="AD36" i="13" s="1"/>
  <c r="N36" i="13"/>
  <c r="O36" i="13" s="1"/>
  <c r="W36" i="13"/>
  <c r="X36" i="13" s="1"/>
  <c r="N28" i="13"/>
  <c r="O28" i="13" s="1"/>
  <c r="E28" i="13"/>
  <c r="F28" i="13" s="1"/>
  <c r="AI28" i="13"/>
  <c r="AJ28" i="13" s="1"/>
  <c r="AL28" i="13"/>
  <c r="AM28" i="13" s="1"/>
  <c r="K28" i="13"/>
  <c r="L28" i="13" s="1"/>
  <c r="AO28" i="13"/>
  <c r="Q28" i="13"/>
  <c r="R28" i="13" s="1"/>
  <c r="W28" i="13"/>
  <c r="X28" i="13" s="1"/>
  <c r="Z28" i="13"/>
  <c r="AA28" i="13" s="1"/>
  <c r="T28" i="13"/>
  <c r="U28" i="13" s="1"/>
  <c r="H28" i="13"/>
  <c r="I28" i="13" s="1"/>
  <c r="AC28" i="13"/>
  <c r="AD28" i="13" s="1"/>
  <c r="AF28" i="13"/>
  <c r="AG28" i="13" s="1"/>
  <c r="W66" i="12"/>
  <c r="X66" i="12" s="1"/>
  <c r="AL66" i="12"/>
  <c r="AM66" i="12" s="1"/>
  <c r="AI66" i="12"/>
  <c r="AJ66" i="12" s="1"/>
  <c r="E66" i="12"/>
  <c r="F66" i="12" s="1"/>
  <c r="N66" i="12"/>
  <c r="O66" i="12" s="1"/>
  <c r="K66" i="12"/>
  <c r="L66" i="12" s="1"/>
  <c r="H66" i="12"/>
  <c r="I66" i="12" s="1"/>
  <c r="T66" i="12"/>
  <c r="U66" i="12" s="1"/>
  <c r="Q66" i="12"/>
  <c r="R66" i="12" s="1"/>
  <c r="AF66" i="12"/>
  <c r="AG66" i="12" s="1"/>
  <c r="AO66" i="12"/>
  <c r="Z66" i="12"/>
  <c r="AA66" i="12" s="1"/>
  <c r="AC66" i="12"/>
  <c r="AD66" i="12" s="1"/>
  <c r="E62" i="12"/>
  <c r="F62" i="12" s="1"/>
  <c r="W62" i="12"/>
  <c r="X62" i="12" s="1"/>
  <c r="AO62" i="12"/>
  <c r="T62" i="12"/>
  <c r="U62" i="12" s="1"/>
  <c r="N62" i="12"/>
  <c r="O62" i="12" s="1"/>
  <c r="H62" i="12"/>
  <c r="I62" i="12" s="1"/>
  <c r="K62" i="12"/>
  <c r="L62" i="12" s="1"/>
  <c r="Q62" i="12"/>
  <c r="R62" i="12" s="1"/>
  <c r="AF62" i="12"/>
  <c r="AG62" i="12" s="1"/>
  <c r="Z62" i="12"/>
  <c r="AA62" i="12" s="1"/>
  <c r="AI62" i="12"/>
  <c r="AJ62" i="12" s="1"/>
  <c r="AL62" i="12"/>
  <c r="AM62" i="12" s="1"/>
  <c r="AC62" i="12"/>
  <c r="AD62" i="12" s="1"/>
  <c r="Z58" i="12"/>
  <c r="AA58" i="12" s="1"/>
  <c r="AC58" i="12"/>
  <c r="AD58" i="12" s="1"/>
  <c r="T58" i="12"/>
  <c r="U58" i="12" s="1"/>
  <c r="W58" i="12"/>
  <c r="X58" i="12" s="1"/>
  <c r="AO58" i="12"/>
  <c r="AI58" i="12"/>
  <c r="AJ58" i="12" s="1"/>
  <c r="H58" i="12"/>
  <c r="I58" i="12" s="1"/>
  <c r="AL58" i="12"/>
  <c r="AM58" i="12" s="1"/>
  <c r="E58" i="12"/>
  <c r="F58" i="12" s="1"/>
  <c r="Q58" i="12"/>
  <c r="R58" i="12" s="1"/>
  <c r="K58" i="12"/>
  <c r="L58" i="12" s="1"/>
  <c r="AF58" i="12"/>
  <c r="AG58" i="12" s="1"/>
  <c r="N58" i="12"/>
  <c r="O58" i="12" s="1"/>
  <c r="H50" i="12"/>
  <c r="I50" i="12" s="1"/>
  <c r="K50" i="12"/>
  <c r="L50" i="12" s="1"/>
  <c r="N50" i="12"/>
  <c r="O50" i="12" s="1"/>
  <c r="AC50" i="12"/>
  <c r="AD50" i="12" s="1"/>
  <c r="Z50" i="12"/>
  <c r="AA50" i="12" s="1"/>
  <c r="Q50" i="12"/>
  <c r="R50" i="12" s="1"/>
  <c r="W50" i="12"/>
  <c r="X50" i="12" s="1"/>
  <c r="AF50" i="12"/>
  <c r="AG50" i="12" s="1"/>
  <c r="E50" i="12"/>
  <c r="F50" i="12" s="1"/>
  <c r="T50" i="12"/>
  <c r="U50" i="12" s="1"/>
  <c r="AI50" i="12"/>
  <c r="AJ50" i="12" s="1"/>
  <c r="AO50" i="12"/>
  <c r="AL50" i="12"/>
  <c r="AM50" i="12" s="1"/>
  <c r="H46" i="12"/>
  <c r="I46" i="12" s="1"/>
  <c r="N46" i="12"/>
  <c r="O46" i="12" s="1"/>
  <c r="Q46" i="12"/>
  <c r="R46" i="12" s="1"/>
  <c r="AO46" i="12"/>
  <c r="T46" i="12"/>
  <c r="U46" i="12" s="1"/>
  <c r="AL46" i="12"/>
  <c r="AM46" i="12" s="1"/>
  <c r="AI46" i="12"/>
  <c r="AJ46" i="12" s="1"/>
  <c r="E46" i="12"/>
  <c r="F46" i="12" s="1"/>
  <c r="AC46" i="12"/>
  <c r="AD46" i="12" s="1"/>
  <c r="W46" i="12"/>
  <c r="X46" i="12" s="1"/>
  <c r="Z46" i="12"/>
  <c r="AA46" i="12" s="1"/>
  <c r="K46" i="12"/>
  <c r="L46" i="12" s="1"/>
  <c r="AF46" i="12"/>
  <c r="AG46" i="12" s="1"/>
  <c r="W37" i="12"/>
  <c r="X37" i="12" s="1"/>
  <c r="Z37" i="12"/>
  <c r="AA37" i="12" s="1"/>
  <c r="E37" i="12"/>
  <c r="F37" i="12" s="1"/>
  <c r="AC37" i="12"/>
  <c r="AD37" i="12" s="1"/>
  <c r="AI37" i="12"/>
  <c r="AJ37" i="12" s="1"/>
  <c r="N37" i="12"/>
  <c r="O37" i="12" s="1"/>
  <c r="AO37" i="12"/>
  <c r="T37" i="12"/>
  <c r="U37" i="12" s="1"/>
  <c r="AL37" i="12"/>
  <c r="AM37" i="12" s="1"/>
  <c r="Q37" i="12"/>
  <c r="R37" i="12" s="1"/>
  <c r="H37" i="12"/>
  <c r="I37" i="12" s="1"/>
  <c r="K37" i="12"/>
  <c r="L37" i="12" s="1"/>
  <c r="AF37" i="12"/>
  <c r="AG37" i="12" s="1"/>
  <c r="AI29" i="12"/>
  <c r="AJ29" i="12" s="1"/>
  <c r="AO29" i="12"/>
  <c r="K29" i="12"/>
  <c r="L29" i="12" s="1"/>
  <c r="Z29" i="12"/>
  <c r="AA29" i="12" s="1"/>
  <c r="E29" i="12"/>
  <c r="F29" i="12" s="1"/>
  <c r="AL29" i="12"/>
  <c r="AM29" i="12" s="1"/>
  <c r="Q29" i="12"/>
  <c r="R29" i="12" s="1"/>
  <c r="W29" i="12"/>
  <c r="X29" i="12" s="1"/>
  <c r="AF29" i="12"/>
  <c r="AG29" i="12" s="1"/>
  <c r="AC29" i="12"/>
  <c r="AD29" i="12" s="1"/>
  <c r="N29" i="12"/>
  <c r="O29" i="12" s="1"/>
  <c r="T29" i="12"/>
  <c r="U29" i="12" s="1"/>
  <c r="H29" i="12"/>
  <c r="I29" i="12" s="1"/>
  <c r="E49" i="12"/>
  <c r="F49" i="12" s="1"/>
  <c r="Z49" i="12"/>
  <c r="AA49" i="12" s="1"/>
  <c r="Q49" i="12"/>
  <c r="R49" i="12" s="1"/>
  <c r="AC49" i="12"/>
  <c r="AD49" i="12" s="1"/>
  <c r="W49" i="12"/>
  <c r="X49" i="12" s="1"/>
  <c r="AO49" i="12"/>
  <c r="AF49" i="12"/>
  <c r="AG49" i="12" s="1"/>
  <c r="AL49" i="12"/>
  <c r="AM49" i="12" s="1"/>
  <c r="AI49" i="12"/>
  <c r="AJ49" i="12" s="1"/>
  <c r="N49" i="12"/>
  <c r="O49" i="12" s="1"/>
  <c r="T49" i="12"/>
  <c r="U49" i="12" s="1"/>
  <c r="K49" i="12"/>
  <c r="L49" i="12" s="1"/>
  <c r="H49" i="12"/>
  <c r="I49" i="12" s="1"/>
  <c r="AF36" i="12"/>
  <c r="AG36" i="12" s="1"/>
  <c r="AL36" i="12"/>
  <c r="AM36" i="12" s="1"/>
  <c r="K36" i="12"/>
  <c r="L36" i="12" s="1"/>
  <c r="N36" i="12"/>
  <c r="O36" i="12" s="1"/>
  <c r="AI36" i="12"/>
  <c r="AJ36" i="12" s="1"/>
  <c r="H36" i="12"/>
  <c r="I36" i="12" s="1"/>
  <c r="E36" i="12"/>
  <c r="F36" i="12" s="1"/>
  <c r="AO36" i="12"/>
  <c r="Z36" i="12"/>
  <c r="AA36" i="12" s="1"/>
  <c r="Q36" i="12"/>
  <c r="R36" i="12" s="1"/>
  <c r="T36" i="12"/>
  <c r="U36" i="12" s="1"/>
  <c r="W36" i="12"/>
  <c r="X36" i="12" s="1"/>
  <c r="AC36" i="12"/>
  <c r="AD36" i="12" s="1"/>
  <c r="N28" i="12"/>
  <c r="O28" i="12" s="1"/>
  <c r="W28" i="12"/>
  <c r="X28" i="12" s="1"/>
  <c r="AI28" i="12"/>
  <c r="AJ28" i="12" s="1"/>
  <c r="Z28" i="12"/>
  <c r="AA28" i="12" s="1"/>
  <c r="K28" i="12"/>
  <c r="L28" i="12" s="1"/>
  <c r="AC28" i="12"/>
  <c r="AD28" i="12" s="1"/>
  <c r="AO28" i="12"/>
  <c r="H28" i="12"/>
  <c r="I28" i="12" s="1"/>
  <c r="AF28" i="12"/>
  <c r="AG28" i="12" s="1"/>
  <c r="Q28" i="12"/>
  <c r="R28" i="12" s="1"/>
  <c r="AL28" i="12"/>
  <c r="AM28" i="12" s="1"/>
  <c r="T28" i="12"/>
  <c r="U28" i="12" s="1"/>
  <c r="E28" i="12"/>
  <c r="F28" i="12" s="1"/>
  <c r="AF64" i="12"/>
  <c r="AG64" i="12" s="1"/>
  <c r="E64" i="12"/>
  <c r="F64" i="12" s="1"/>
  <c r="K64" i="12"/>
  <c r="L64" i="12" s="1"/>
  <c r="AO64" i="12"/>
  <c r="Z64" i="12"/>
  <c r="AA64" i="12" s="1"/>
  <c r="AC64" i="12"/>
  <c r="AD64" i="12" s="1"/>
  <c r="W64" i="12"/>
  <c r="X64" i="12" s="1"/>
  <c r="AI64" i="12"/>
  <c r="AJ64" i="12" s="1"/>
  <c r="AL64" i="12"/>
  <c r="AM64" i="12" s="1"/>
  <c r="H64" i="12"/>
  <c r="I64" i="12" s="1"/>
  <c r="N64" i="12"/>
  <c r="O64" i="12" s="1"/>
  <c r="T64" i="12"/>
  <c r="U64" i="12" s="1"/>
  <c r="Q64" i="12"/>
  <c r="R64" i="12" s="1"/>
  <c r="E60" i="12"/>
  <c r="F60" i="12" s="1"/>
  <c r="AI60" i="12"/>
  <c r="AJ60" i="12" s="1"/>
  <c r="AO60" i="12"/>
  <c r="Z60" i="12"/>
  <c r="AA60" i="12" s="1"/>
  <c r="AL60" i="12"/>
  <c r="AM60" i="12" s="1"/>
  <c r="AF60" i="12"/>
  <c r="AG60" i="12" s="1"/>
  <c r="AC60" i="12"/>
  <c r="AD60" i="12" s="1"/>
  <c r="N60" i="12"/>
  <c r="O60" i="12" s="1"/>
  <c r="T60" i="12"/>
  <c r="U60" i="12" s="1"/>
  <c r="Q60" i="12"/>
  <c r="R60" i="12" s="1"/>
  <c r="W60" i="12"/>
  <c r="X60" i="12" s="1"/>
  <c r="K60" i="12"/>
  <c r="L60" i="12" s="1"/>
  <c r="H60" i="12"/>
  <c r="I60" i="12" s="1"/>
  <c r="T56" i="12"/>
  <c r="U56" i="12" s="1"/>
  <c r="AI56" i="12"/>
  <c r="AJ56" i="12" s="1"/>
  <c r="Q56" i="12"/>
  <c r="R56" i="12" s="1"/>
  <c r="AC56" i="12"/>
  <c r="AD56" i="12" s="1"/>
  <c r="Z56" i="12"/>
  <c r="AA56" i="12" s="1"/>
  <c r="H56" i="12"/>
  <c r="I56" i="12" s="1"/>
  <c r="W56" i="12"/>
  <c r="X56" i="12" s="1"/>
  <c r="AL56" i="12"/>
  <c r="AM56" i="12" s="1"/>
  <c r="N56" i="12"/>
  <c r="O56" i="12" s="1"/>
  <c r="AF56" i="12"/>
  <c r="AG56" i="12" s="1"/>
  <c r="AO56" i="12"/>
  <c r="K56" i="12"/>
  <c r="L56" i="12" s="1"/>
  <c r="E56" i="12"/>
  <c r="F56" i="12" s="1"/>
  <c r="Z52" i="12"/>
  <c r="AA52" i="12" s="1"/>
  <c r="AC52" i="12"/>
  <c r="AD52" i="12" s="1"/>
  <c r="E52" i="12"/>
  <c r="F52" i="12" s="1"/>
  <c r="W52" i="12"/>
  <c r="X52" i="12" s="1"/>
  <c r="AO52" i="12"/>
  <c r="AI52" i="12"/>
  <c r="AJ52" i="12" s="1"/>
  <c r="T52" i="12"/>
  <c r="U52" i="12" s="1"/>
  <c r="AL52" i="12"/>
  <c r="AM52" i="12" s="1"/>
  <c r="AF52" i="12"/>
  <c r="AG52" i="12" s="1"/>
  <c r="Q52" i="12"/>
  <c r="R52" i="12" s="1"/>
  <c r="N52" i="12"/>
  <c r="O52" i="12" s="1"/>
  <c r="K52" i="12"/>
  <c r="L52" i="12" s="1"/>
  <c r="H52" i="12"/>
  <c r="I52" i="12" s="1"/>
  <c r="AC48" i="12"/>
  <c r="AD48" i="12" s="1"/>
  <c r="K48" i="12"/>
  <c r="L48" i="12" s="1"/>
  <c r="N48" i="12"/>
  <c r="O48" i="12" s="1"/>
  <c r="H48" i="12"/>
  <c r="I48" i="12" s="1"/>
  <c r="AO48" i="12"/>
  <c r="AF48" i="12"/>
  <c r="AG48" i="12" s="1"/>
  <c r="Z48" i="12"/>
  <c r="AA48" i="12" s="1"/>
  <c r="E48" i="12"/>
  <c r="F48" i="12" s="1"/>
  <c r="T48" i="12"/>
  <c r="U48" i="12" s="1"/>
  <c r="Q48" i="12"/>
  <c r="R48" i="12" s="1"/>
  <c r="W48" i="12"/>
  <c r="X48" i="12" s="1"/>
  <c r="AL48" i="12"/>
  <c r="AM48" i="12" s="1"/>
  <c r="AI48" i="12"/>
  <c r="AJ48" i="12" s="1"/>
  <c r="AC44" i="12"/>
  <c r="AD44" i="12" s="1"/>
  <c r="N44" i="12"/>
  <c r="O44" i="12" s="1"/>
  <c r="T44" i="12"/>
  <c r="U44" i="12" s="1"/>
  <c r="W44" i="12"/>
  <c r="X44" i="12" s="1"/>
  <c r="Q44" i="12"/>
  <c r="R44" i="12" s="1"/>
  <c r="Z44" i="12"/>
  <c r="AA44" i="12" s="1"/>
  <c r="AF44" i="12"/>
  <c r="AG44" i="12" s="1"/>
  <c r="H44" i="12"/>
  <c r="I44" i="12" s="1"/>
  <c r="K44" i="12"/>
  <c r="L44" i="12" s="1"/>
  <c r="E44" i="12"/>
  <c r="F44" i="12" s="1"/>
  <c r="AL44" i="12"/>
  <c r="AM44" i="12" s="1"/>
  <c r="AI44" i="12"/>
  <c r="AJ44" i="12" s="1"/>
  <c r="AO44" i="12"/>
  <c r="AC39" i="12"/>
  <c r="AD39" i="12" s="1"/>
  <c r="AI39" i="12"/>
  <c r="AJ39" i="12" s="1"/>
  <c r="Q39" i="12"/>
  <c r="R39" i="12" s="1"/>
  <c r="AF39" i="12"/>
  <c r="AG39" i="12" s="1"/>
  <c r="Z39" i="12"/>
  <c r="AA39" i="12" s="1"/>
  <c r="AO39" i="12"/>
  <c r="T39" i="12"/>
  <c r="U39" i="12" s="1"/>
  <c r="E39" i="12"/>
  <c r="F39" i="12" s="1"/>
  <c r="K39" i="12"/>
  <c r="L39" i="12" s="1"/>
  <c r="H39" i="12"/>
  <c r="I39" i="12" s="1"/>
  <c r="AL39" i="12"/>
  <c r="AM39" i="12" s="1"/>
  <c r="W39" i="12"/>
  <c r="X39" i="12" s="1"/>
  <c r="N39" i="12"/>
  <c r="O39" i="12" s="1"/>
  <c r="AF35" i="12"/>
  <c r="AG35" i="12" s="1"/>
  <c r="N35" i="12"/>
  <c r="O35" i="12" s="1"/>
  <c r="W35" i="12"/>
  <c r="X35" i="12" s="1"/>
  <c r="Z35" i="12"/>
  <c r="AA35" i="12" s="1"/>
  <c r="AC35" i="12"/>
  <c r="AD35" i="12" s="1"/>
  <c r="K35" i="12"/>
  <c r="L35" i="12" s="1"/>
  <c r="AO35" i="12"/>
  <c r="T35" i="12"/>
  <c r="U35" i="12" s="1"/>
  <c r="AL35" i="12"/>
  <c r="AM35" i="12" s="1"/>
  <c r="Q35" i="12"/>
  <c r="R35" i="12" s="1"/>
  <c r="AI35" i="12"/>
  <c r="AJ35" i="12" s="1"/>
  <c r="E35" i="12"/>
  <c r="F35" i="12" s="1"/>
  <c r="H35" i="12"/>
  <c r="I35" i="12" s="1"/>
  <c r="AI31" i="12"/>
  <c r="AJ31" i="12" s="1"/>
  <c r="H31" i="12"/>
  <c r="I31" i="12" s="1"/>
  <c r="AL31" i="12"/>
  <c r="AM31" i="12" s="1"/>
  <c r="E31" i="12"/>
  <c r="F31" i="12" s="1"/>
  <c r="K31" i="12"/>
  <c r="L31" i="12" s="1"/>
  <c r="T31" i="12"/>
  <c r="U31" i="12" s="1"/>
  <c r="W31" i="12"/>
  <c r="X31" i="12" s="1"/>
  <c r="N31" i="12"/>
  <c r="O31" i="12" s="1"/>
  <c r="AF31" i="12"/>
  <c r="AG31" i="12" s="1"/>
  <c r="Z31" i="12"/>
  <c r="AA31" i="12" s="1"/>
  <c r="AO31" i="12"/>
  <c r="Q31" i="12"/>
  <c r="R31" i="12" s="1"/>
  <c r="AC31" i="12"/>
  <c r="AD31" i="12" s="1"/>
  <c r="AC27" i="12"/>
  <c r="AD27" i="12" s="1"/>
  <c r="Z27" i="12"/>
  <c r="AA27" i="12" s="1"/>
  <c r="AL27" i="12"/>
  <c r="AM27" i="12" s="1"/>
  <c r="Q27" i="12"/>
  <c r="R27" i="12" s="1"/>
  <c r="K27" i="12"/>
  <c r="L27" i="12" s="1"/>
  <c r="W27" i="12"/>
  <c r="X27" i="12" s="1"/>
  <c r="AF27" i="12"/>
  <c r="AG27" i="12" s="1"/>
  <c r="AO27" i="12"/>
  <c r="H27" i="12"/>
  <c r="I27" i="12" s="1"/>
  <c r="T27" i="12"/>
  <c r="U27" i="12" s="1"/>
  <c r="N27" i="12"/>
  <c r="O27" i="12" s="1"/>
  <c r="E27" i="12"/>
  <c r="F27" i="12" s="1"/>
  <c r="AI27" i="12"/>
  <c r="AJ27" i="12" s="1"/>
  <c r="W63" i="12"/>
  <c r="X63" i="12" s="1"/>
  <c r="Z63" i="12"/>
  <c r="AA63" i="12" s="1"/>
  <c r="T63" i="12"/>
  <c r="U63" i="12" s="1"/>
  <c r="Q63" i="12"/>
  <c r="R63" i="12" s="1"/>
  <c r="K63" i="12"/>
  <c r="L63" i="12" s="1"/>
  <c r="H63" i="12"/>
  <c r="I63" i="12" s="1"/>
  <c r="N63" i="12"/>
  <c r="O63" i="12" s="1"/>
  <c r="AO63" i="12"/>
  <c r="AL63" i="12"/>
  <c r="AM63" i="12" s="1"/>
  <c r="AC63" i="12"/>
  <c r="AD63" i="12" s="1"/>
  <c r="E63" i="12"/>
  <c r="F63" i="12" s="1"/>
  <c r="AF63" i="12"/>
  <c r="AG63" i="12" s="1"/>
  <c r="AI63" i="12"/>
  <c r="AJ63" i="12" s="1"/>
  <c r="AL59" i="12"/>
  <c r="AM59" i="12" s="1"/>
  <c r="N59" i="12"/>
  <c r="O59" i="12" s="1"/>
  <c r="Z59" i="12"/>
  <c r="AA59" i="12" s="1"/>
  <c r="AC59" i="12"/>
  <c r="AD59" i="12" s="1"/>
  <c r="Q59" i="12"/>
  <c r="R59" i="12" s="1"/>
  <c r="AF59" i="12"/>
  <c r="AG59" i="12" s="1"/>
  <c r="T59" i="12"/>
  <c r="U59" i="12" s="1"/>
  <c r="K59" i="12"/>
  <c r="L59" i="12" s="1"/>
  <c r="H59" i="12"/>
  <c r="I59" i="12" s="1"/>
  <c r="W59" i="12"/>
  <c r="X59" i="12" s="1"/>
  <c r="AI59" i="12"/>
  <c r="AJ59" i="12" s="1"/>
  <c r="AO59" i="12"/>
  <c r="E59" i="12"/>
  <c r="F59" i="12" s="1"/>
  <c r="AC55" i="12"/>
  <c r="AD55" i="12" s="1"/>
  <c r="AL55" i="12"/>
  <c r="AM55" i="12" s="1"/>
  <c r="AO55" i="12"/>
  <c r="AF55" i="12"/>
  <c r="AG55" i="12" s="1"/>
  <c r="N55" i="12"/>
  <c r="O55" i="12" s="1"/>
  <c r="E55" i="12"/>
  <c r="F55" i="12" s="1"/>
  <c r="K55" i="12"/>
  <c r="L55" i="12" s="1"/>
  <c r="Q55" i="12"/>
  <c r="R55" i="12" s="1"/>
  <c r="AI55" i="12"/>
  <c r="AJ55" i="12" s="1"/>
  <c r="H55" i="12"/>
  <c r="I55" i="12" s="1"/>
  <c r="Z55" i="12"/>
  <c r="AA55" i="12" s="1"/>
  <c r="T55" i="12"/>
  <c r="U55" i="12" s="1"/>
  <c r="W55" i="12"/>
  <c r="X55" i="12" s="1"/>
  <c r="AI51" i="12"/>
  <c r="AJ51" i="12" s="1"/>
  <c r="Z51" i="12"/>
  <c r="AA51" i="12" s="1"/>
  <c r="Q51" i="12"/>
  <c r="R51" i="12" s="1"/>
  <c r="E51" i="12"/>
  <c r="F51" i="12" s="1"/>
  <c r="AF51" i="12"/>
  <c r="AG51" i="12" s="1"/>
  <c r="T51" i="12"/>
  <c r="U51" i="12" s="1"/>
  <c r="AC51" i="12"/>
  <c r="AD51" i="12" s="1"/>
  <c r="W51" i="12"/>
  <c r="X51" i="12" s="1"/>
  <c r="AL51" i="12"/>
  <c r="AM51" i="12" s="1"/>
  <c r="K51" i="12"/>
  <c r="L51" i="12" s="1"/>
  <c r="H51" i="12"/>
  <c r="I51" i="12" s="1"/>
  <c r="N51" i="12"/>
  <c r="O51" i="12" s="1"/>
  <c r="AO51" i="12"/>
  <c r="Z47" i="12"/>
  <c r="AA47" i="12" s="1"/>
  <c r="E47" i="12"/>
  <c r="F47" i="12" s="1"/>
  <c r="T47" i="12"/>
  <c r="U47" i="12" s="1"/>
  <c r="AI47" i="12"/>
  <c r="AJ47" i="12" s="1"/>
  <c r="AO47" i="12"/>
  <c r="AC47" i="12"/>
  <c r="AD47" i="12" s="1"/>
  <c r="Q47" i="12"/>
  <c r="R47" i="12" s="1"/>
  <c r="N47" i="12"/>
  <c r="O47" i="12" s="1"/>
  <c r="AF47" i="12"/>
  <c r="AG47" i="12" s="1"/>
  <c r="K47" i="12"/>
  <c r="L47" i="12" s="1"/>
  <c r="AL47" i="12"/>
  <c r="AM47" i="12" s="1"/>
  <c r="W47" i="12"/>
  <c r="X47" i="12" s="1"/>
  <c r="H47" i="12"/>
  <c r="I47" i="12" s="1"/>
  <c r="E42" i="12"/>
  <c r="F42" i="12" s="1"/>
  <c r="AL42" i="12"/>
  <c r="AM42" i="12" s="1"/>
  <c r="N42" i="12"/>
  <c r="O42" i="12" s="1"/>
  <c r="H42" i="12"/>
  <c r="I42" i="12" s="1"/>
  <c r="K42" i="12"/>
  <c r="L42" i="12" s="1"/>
  <c r="AF42" i="12"/>
  <c r="AG42" i="12" s="1"/>
  <c r="AI42" i="12"/>
  <c r="AJ42" i="12" s="1"/>
  <c r="Q42" i="12"/>
  <c r="R42" i="12" s="1"/>
  <c r="Z42" i="12"/>
  <c r="AA42" i="12" s="1"/>
  <c r="W42" i="12"/>
  <c r="X42" i="12" s="1"/>
  <c r="AO42" i="12"/>
  <c r="AC42" i="12"/>
  <c r="AD42" i="12" s="1"/>
  <c r="T42" i="12"/>
  <c r="U42" i="12" s="1"/>
  <c r="K38" i="12"/>
  <c r="L38" i="12" s="1"/>
  <c r="T38" i="12"/>
  <c r="U38" i="12" s="1"/>
  <c r="E38" i="12"/>
  <c r="F38" i="12" s="1"/>
  <c r="W38" i="12"/>
  <c r="X38" i="12" s="1"/>
  <c r="Z38" i="12"/>
  <c r="AA38" i="12" s="1"/>
  <c r="H38" i="12"/>
  <c r="I38" i="12" s="1"/>
  <c r="AF38" i="12"/>
  <c r="AG38" i="12" s="1"/>
  <c r="AO38" i="12"/>
  <c r="N38" i="12"/>
  <c r="O38" i="12" s="1"/>
  <c r="AC38" i="12"/>
  <c r="AD38" i="12" s="1"/>
  <c r="AI38" i="12"/>
  <c r="AJ38" i="12" s="1"/>
  <c r="Q38" i="12"/>
  <c r="R38" i="12" s="1"/>
  <c r="AL38" i="12"/>
  <c r="AM38" i="12" s="1"/>
  <c r="AF34" i="12"/>
  <c r="AG34" i="12" s="1"/>
  <c r="AO34" i="12"/>
  <c r="AC34" i="12"/>
  <c r="AD34" i="12" s="1"/>
  <c r="Z34" i="12"/>
  <c r="AA34" i="12" s="1"/>
  <c r="AI34" i="12"/>
  <c r="AJ34" i="12" s="1"/>
  <c r="N34" i="12"/>
  <c r="O34" i="12" s="1"/>
  <c r="T34" i="12"/>
  <c r="U34" i="12" s="1"/>
  <c r="Q34" i="12"/>
  <c r="R34" i="12" s="1"/>
  <c r="H34" i="12"/>
  <c r="I34" i="12" s="1"/>
  <c r="E34" i="12"/>
  <c r="F34" i="12" s="1"/>
  <c r="AL34" i="12"/>
  <c r="AM34" i="12" s="1"/>
  <c r="W34" i="12"/>
  <c r="X34" i="12" s="1"/>
  <c r="K34" i="12"/>
  <c r="L34" i="12" s="1"/>
  <c r="AC30" i="12"/>
  <c r="AD30" i="12" s="1"/>
  <c r="Q30" i="12"/>
  <c r="R30" i="12" s="1"/>
  <c r="T30" i="12"/>
  <c r="U30" i="12" s="1"/>
  <c r="Z30" i="12"/>
  <c r="AA30" i="12" s="1"/>
  <c r="W30" i="12"/>
  <c r="X30" i="12" s="1"/>
  <c r="K30" i="12"/>
  <c r="L30" i="12" s="1"/>
  <c r="AF30" i="12"/>
  <c r="AG30" i="12" s="1"/>
  <c r="H30" i="12"/>
  <c r="I30" i="12" s="1"/>
  <c r="E30" i="12"/>
  <c r="F30" i="12" s="1"/>
  <c r="AO30" i="12"/>
  <c r="AL30" i="12"/>
  <c r="AM30" i="12" s="1"/>
  <c r="AI30" i="12"/>
  <c r="AJ30" i="12" s="1"/>
  <c r="N30" i="12"/>
  <c r="O30" i="12" s="1"/>
  <c r="AL26" i="12"/>
  <c r="AM26" i="12" s="1"/>
  <c r="Q26" i="12"/>
  <c r="R26" i="12" s="1"/>
  <c r="H26" i="12"/>
  <c r="I26" i="12" s="1"/>
  <c r="N26" i="12"/>
  <c r="O26" i="12" s="1"/>
  <c r="AI26" i="12"/>
  <c r="AJ26" i="12" s="1"/>
  <c r="K26" i="12"/>
  <c r="L26" i="12" s="1"/>
  <c r="T26" i="12"/>
  <c r="U26" i="12" s="1"/>
  <c r="E26" i="12"/>
  <c r="F26" i="12" s="1"/>
  <c r="AC26" i="12"/>
  <c r="AD26" i="12" s="1"/>
  <c r="W26" i="12"/>
  <c r="X26" i="12" s="1"/>
  <c r="Z26" i="12"/>
  <c r="AA26" i="12" s="1"/>
  <c r="AO26" i="12"/>
  <c r="AF26" i="12"/>
  <c r="AG26" i="12" s="1"/>
  <c r="AF54" i="12"/>
  <c r="AG54" i="12" s="1"/>
  <c r="AL54" i="12"/>
  <c r="AM54" i="12" s="1"/>
  <c r="E54" i="12"/>
  <c r="F54" i="12" s="1"/>
  <c r="Z54" i="12"/>
  <c r="AA54" i="12" s="1"/>
  <c r="AO54" i="12"/>
  <c r="H54" i="12"/>
  <c r="I54" i="12" s="1"/>
  <c r="AI54" i="12"/>
  <c r="AJ54" i="12" s="1"/>
  <c r="Q54" i="12"/>
  <c r="R54" i="12" s="1"/>
  <c r="N54" i="12"/>
  <c r="O54" i="12" s="1"/>
  <c r="W54" i="12"/>
  <c r="X54" i="12" s="1"/>
  <c r="K54" i="12"/>
  <c r="L54" i="12" s="1"/>
  <c r="AC54" i="12"/>
  <c r="AD54" i="12" s="1"/>
  <c r="T54" i="12"/>
  <c r="U54" i="12" s="1"/>
  <c r="T41" i="12"/>
  <c r="U41" i="12" s="1"/>
  <c r="W41" i="12"/>
  <c r="X41" i="12" s="1"/>
  <c r="AC41" i="12"/>
  <c r="AD41" i="12" s="1"/>
  <c r="Z41" i="12"/>
  <c r="AA41" i="12" s="1"/>
  <c r="AI41" i="12"/>
  <c r="AJ41" i="12" s="1"/>
  <c r="AF41" i="12"/>
  <c r="AG41" i="12" s="1"/>
  <c r="N41" i="12"/>
  <c r="O41" i="12" s="1"/>
  <c r="Q41" i="12"/>
  <c r="R41" i="12" s="1"/>
  <c r="H41" i="12"/>
  <c r="I41" i="12" s="1"/>
  <c r="AL41" i="12"/>
  <c r="AM41" i="12" s="1"/>
  <c r="AO41" i="12"/>
  <c r="K41" i="12"/>
  <c r="L41" i="12" s="1"/>
  <c r="E41" i="12"/>
  <c r="F41" i="12" s="1"/>
  <c r="T33" i="12"/>
  <c r="U33" i="12" s="1"/>
  <c r="AL33" i="12"/>
  <c r="AM33" i="12" s="1"/>
  <c r="N33" i="12"/>
  <c r="O33" i="12" s="1"/>
  <c r="K33" i="12"/>
  <c r="L33" i="12" s="1"/>
  <c r="H33" i="12"/>
  <c r="I33" i="12" s="1"/>
  <c r="AO33" i="12"/>
  <c r="Q33" i="12"/>
  <c r="R33" i="12" s="1"/>
  <c r="E33" i="12"/>
  <c r="F33" i="12" s="1"/>
  <c r="W33" i="12"/>
  <c r="X33" i="12" s="1"/>
  <c r="Z33" i="12"/>
  <c r="AA33" i="12" s="1"/>
  <c r="AI33" i="12"/>
  <c r="AJ33" i="12" s="1"/>
  <c r="AF33" i="12"/>
  <c r="AG33" i="12" s="1"/>
  <c r="AC33" i="12"/>
  <c r="AD33" i="12" s="1"/>
  <c r="Q25" i="12"/>
  <c r="R25" i="12" s="1"/>
  <c r="AI25" i="12"/>
  <c r="AJ25" i="12" s="1"/>
  <c r="T25" i="12"/>
  <c r="U25" i="12" s="1"/>
  <c r="Z25" i="12"/>
  <c r="AA25" i="12" s="1"/>
  <c r="AC25" i="12"/>
  <c r="AD25" i="12" s="1"/>
  <c r="K25" i="12"/>
  <c r="L25" i="12" s="1"/>
  <c r="AO25" i="12"/>
  <c r="E25" i="12"/>
  <c r="F25" i="12" s="1"/>
  <c r="N25" i="12"/>
  <c r="O25" i="12" s="1"/>
  <c r="W25" i="12"/>
  <c r="X25" i="12" s="1"/>
  <c r="H25" i="12"/>
  <c r="I25" i="12" s="1"/>
  <c r="AF25" i="12"/>
  <c r="AG25" i="12" s="1"/>
  <c r="AL25" i="12"/>
  <c r="AM25" i="12" s="1"/>
  <c r="E65" i="12"/>
  <c r="F65" i="12" s="1"/>
  <c r="H65" i="12"/>
  <c r="I65" i="12" s="1"/>
  <c r="Z65" i="12"/>
  <c r="AA65" i="12" s="1"/>
  <c r="K65" i="12"/>
  <c r="L65" i="12" s="1"/>
  <c r="AO65" i="12"/>
  <c r="AF65" i="12"/>
  <c r="AG65" i="12" s="1"/>
  <c r="AC65" i="12"/>
  <c r="AD65" i="12" s="1"/>
  <c r="W65" i="12"/>
  <c r="X65" i="12" s="1"/>
  <c r="AI65" i="12"/>
  <c r="AJ65" i="12" s="1"/>
  <c r="AL65" i="12"/>
  <c r="AM65" i="12" s="1"/>
  <c r="N65" i="12"/>
  <c r="O65" i="12" s="1"/>
  <c r="T65" i="12"/>
  <c r="U65" i="12" s="1"/>
  <c r="Q65" i="12"/>
  <c r="R65" i="12" s="1"/>
  <c r="AL61" i="12"/>
  <c r="AM61" i="12" s="1"/>
  <c r="T61" i="12"/>
  <c r="U61" i="12" s="1"/>
  <c r="W61" i="12"/>
  <c r="X61" i="12" s="1"/>
  <c r="AO61" i="12"/>
  <c r="AI61" i="12"/>
  <c r="AJ61" i="12" s="1"/>
  <c r="AF61" i="12"/>
  <c r="AG61" i="12" s="1"/>
  <c r="Z61" i="12"/>
  <c r="AA61" i="12" s="1"/>
  <c r="E61" i="12"/>
  <c r="F61" i="12" s="1"/>
  <c r="Q61" i="12"/>
  <c r="R61" i="12" s="1"/>
  <c r="K61" i="12"/>
  <c r="L61" i="12" s="1"/>
  <c r="H61" i="12"/>
  <c r="I61" i="12" s="1"/>
  <c r="N61" i="12"/>
  <c r="O61" i="12" s="1"/>
  <c r="AC61" i="12"/>
  <c r="AD61" i="12" s="1"/>
  <c r="W57" i="12"/>
  <c r="X57" i="12" s="1"/>
  <c r="Z57" i="12"/>
  <c r="AA57" i="12" s="1"/>
  <c r="Q57" i="12"/>
  <c r="R57" i="12" s="1"/>
  <c r="T57" i="12"/>
  <c r="U57" i="12" s="1"/>
  <c r="K57" i="12"/>
  <c r="L57" i="12" s="1"/>
  <c r="AC57" i="12"/>
  <c r="AD57" i="12" s="1"/>
  <c r="AO57" i="12"/>
  <c r="N57" i="12"/>
  <c r="O57" i="12" s="1"/>
  <c r="H57" i="12"/>
  <c r="I57" i="12" s="1"/>
  <c r="E57" i="12"/>
  <c r="F57" i="12" s="1"/>
  <c r="AL57" i="12"/>
  <c r="AM57" i="12" s="1"/>
  <c r="AI57" i="12"/>
  <c r="AJ57" i="12" s="1"/>
  <c r="AF57" i="12"/>
  <c r="AG57" i="12" s="1"/>
  <c r="AF53" i="12"/>
  <c r="AG53" i="12" s="1"/>
  <c r="AC53" i="12"/>
  <c r="AD53" i="12" s="1"/>
  <c r="Z53" i="12"/>
  <c r="AA53" i="12" s="1"/>
  <c r="W53" i="12"/>
  <c r="X53" i="12" s="1"/>
  <c r="Q53" i="12"/>
  <c r="R53" i="12" s="1"/>
  <c r="AL53" i="12"/>
  <c r="AM53" i="12" s="1"/>
  <c r="K53" i="12"/>
  <c r="L53" i="12" s="1"/>
  <c r="H53" i="12"/>
  <c r="I53" i="12" s="1"/>
  <c r="T53" i="12"/>
  <c r="U53" i="12" s="1"/>
  <c r="N53" i="12"/>
  <c r="O53" i="12" s="1"/>
  <c r="AI53" i="12"/>
  <c r="AJ53" i="12" s="1"/>
  <c r="AO53" i="12"/>
  <c r="E53" i="12"/>
  <c r="F53" i="12" s="1"/>
  <c r="E45" i="12"/>
  <c r="F45" i="12" s="1"/>
  <c r="K45" i="12"/>
  <c r="L45" i="12" s="1"/>
  <c r="N45" i="12"/>
  <c r="O45" i="12" s="1"/>
  <c r="AC45" i="12"/>
  <c r="AD45" i="12" s="1"/>
  <c r="AI45" i="12"/>
  <c r="AJ45" i="12" s="1"/>
  <c r="T45" i="12"/>
  <c r="U45" i="12" s="1"/>
  <c r="H45" i="12"/>
  <c r="I45" i="12" s="1"/>
  <c r="AO45" i="12"/>
  <c r="AL45" i="12"/>
  <c r="AM45" i="12" s="1"/>
  <c r="AF45" i="12"/>
  <c r="AG45" i="12" s="1"/>
  <c r="Q45" i="12"/>
  <c r="R45" i="12" s="1"/>
  <c r="Z45" i="12"/>
  <c r="AA45" i="12" s="1"/>
  <c r="W45" i="12"/>
  <c r="X45" i="12" s="1"/>
  <c r="N40" i="12"/>
  <c r="O40" i="12" s="1"/>
  <c r="Z40" i="12"/>
  <c r="AA40" i="12" s="1"/>
  <c r="W40" i="12"/>
  <c r="X40" i="12" s="1"/>
  <c r="AL40" i="12"/>
  <c r="AM40" i="12" s="1"/>
  <c r="K40" i="12"/>
  <c r="L40" i="12" s="1"/>
  <c r="H40" i="12"/>
  <c r="I40" i="12" s="1"/>
  <c r="E40" i="12"/>
  <c r="F40" i="12" s="1"/>
  <c r="Q40" i="12"/>
  <c r="R40" i="12" s="1"/>
  <c r="AI40" i="12"/>
  <c r="AJ40" i="12" s="1"/>
  <c r="AF40" i="12"/>
  <c r="AG40" i="12" s="1"/>
  <c r="AO40" i="12"/>
  <c r="AC40" i="12"/>
  <c r="AD40" i="12" s="1"/>
  <c r="T40" i="12"/>
  <c r="U40" i="12" s="1"/>
  <c r="AC32" i="12"/>
  <c r="AD32" i="12" s="1"/>
  <c r="W32" i="12"/>
  <c r="X32" i="12" s="1"/>
  <c r="AL32" i="12"/>
  <c r="AM32" i="12" s="1"/>
  <c r="AI32" i="12"/>
  <c r="AJ32" i="12" s="1"/>
  <c r="Q32" i="12"/>
  <c r="R32" i="12" s="1"/>
  <c r="T32" i="12"/>
  <c r="U32" i="12" s="1"/>
  <c r="AF32" i="12"/>
  <c r="AG32" i="12" s="1"/>
  <c r="E32" i="12"/>
  <c r="F32" i="12" s="1"/>
  <c r="AO32" i="12"/>
  <c r="H32" i="12"/>
  <c r="I32" i="12" s="1"/>
  <c r="K32" i="12"/>
  <c r="L32" i="12" s="1"/>
  <c r="N32" i="12"/>
  <c r="O32" i="12" s="1"/>
  <c r="Z32" i="12"/>
  <c r="AA32" i="12" s="1"/>
  <c r="L73" i="11"/>
  <c r="O73" i="11" s="1"/>
  <c r="R73" i="11" s="1"/>
  <c r="U73" i="11" s="1"/>
  <c r="X73" i="11" s="1"/>
  <c r="AA73" i="11" s="1"/>
  <c r="AD73" i="11" s="1"/>
  <c r="AG73" i="11" s="1"/>
  <c r="AJ73" i="11" s="1"/>
  <c r="AM73" i="11" s="1"/>
  <c r="AM43" i="10"/>
  <c r="C17" i="10"/>
  <c r="AP22" i="10"/>
  <c r="AP40" i="10"/>
  <c r="C40" i="10" s="1"/>
  <c r="AP32" i="10"/>
  <c r="C32" i="10" s="1"/>
  <c r="AP35" i="10"/>
  <c r="C35" i="10" s="1"/>
  <c r="AP55" i="10"/>
  <c r="C55" i="10" s="1"/>
  <c r="AP37" i="10"/>
  <c r="C37" i="10" s="1"/>
  <c r="AP65" i="10"/>
  <c r="C65" i="10" s="1"/>
  <c r="AP54" i="10"/>
  <c r="C54" i="10" s="1"/>
  <c r="AP66" i="10"/>
  <c r="C66" i="10" s="1"/>
  <c r="AP52" i="10"/>
  <c r="C52" i="10" s="1"/>
  <c r="AP39" i="10"/>
  <c r="C39" i="10" s="1"/>
  <c r="AP30" i="10"/>
  <c r="C30" i="10" s="1"/>
  <c r="AP47" i="10"/>
  <c r="C47" i="10" s="1"/>
  <c r="AP42" i="10"/>
  <c r="C42" i="10" s="1"/>
  <c r="AP38" i="10"/>
  <c r="C38" i="10" s="1"/>
  <c r="AP25" i="10"/>
  <c r="C25" i="10" s="1"/>
  <c r="AP57" i="10"/>
  <c r="C57" i="10" s="1"/>
  <c r="F43" i="10"/>
  <c r="AP49" i="10"/>
  <c r="C49" i="10" s="1"/>
  <c r="I67" i="10"/>
  <c r="AP63" i="10"/>
  <c r="C63" i="10" s="1"/>
  <c r="AP59" i="10"/>
  <c r="C59" i="10" s="1"/>
  <c r="AP60" i="10"/>
  <c r="C60" i="10" s="1"/>
  <c r="AA43" i="10"/>
  <c r="AP58" i="10"/>
  <c r="C58" i="10" s="1"/>
  <c r="R43" i="10"/>
  <c r="AP28" i="10"/>
  <c r="C28" i="10" s="1"/>
  <c r="AP36" i="10"/>
  <c r="C36" i="10" s="1"/>
  <c r="U43" i="10"/>
  <c r="AP26" i="10"/>
  <c r="C26" i="10" s="1"/>
  <c r="AP33" i="10"/>
  <c r="C33" i="10" s="1"/>
  <c r="AP56" i="10"/>
  <c r="C56" i="10" s="1"/>
  <c r="AP41" i="10"/>
  <c r="C41" i="10" s="1"/>
  <c r="AP34" i="10"/>
  <c r="C34" i="10" s="1"/>
  <c r="AP31" i="10"/>
  <c r="C31" i="10" s="1"/>
  <c r="AJ43" i="10"/>
  <c r="AP44" i="10"/>
  <c r="C44" i="10" s="1"/>
  <c r="AP51" i="10"/>
  <c r="C51" i="10" s="1"/>
  <c r="AD67" i="10"/>
  <c r="U67" i="10"/>
  <c r="X67" i="10"/>
  <c r="AA67" i="10"/>
  <c r="F67" i="10"/>
  <c r="AP48" i="10"/>
  <c r="C48" i="10" s="1"/>
  <c r="AP64" i="10"/>
  <c r="C64" i="10" s="1"/>
  <c r="AP61" i="10"/>
  <c r="C61" i="10" s="1"/>
  <c r="AM67" i="10"/>
  <c r="AP45" i="10"/>
  <c r="C45" i="10" s="1"/>
  <c r="AG67" i="10"/>
  <c r="X43" i="10"/>
  <c r="AJ67" i="10"/>
  <c r="AP27" i="10"/>
  <c r="C27" i="10" s="1"/>
  <c r="R67" i="10"/>
  <c r="AP53" i="10"/>
  <c r="C53" i="10" s="1"/>
  <c r="AP46" i="10"/>
  <c r="C46" i="10" s="1"/>
  <c r="L43" i="10"/>
  <c r="AG43" i="10"/>
  <c r="AP62" i="10"/>
  <c r="AP29" i="10"/>
  <c r="C29" i="10" s="1"/>
  <c r="AD43" i="10"/>
  <c r="O43" i="10"/>
  <c r="AP50" i="10"/>
  <c r="C50" i="10" s="1"/>
  <c r="L67" i="10"/>
  <c r="I43" i="10"/>
  <c r="O67" i="10"/>
  <c r="AP66" i="15" l="1"/>
  <c r="C66" i="15" s="1"/>
  <c r="AP55" i="15"/>
  <c r="C55" i="15" s="1"/>
  <c r="AP37" i="13"/>
  <c r="C37" i="13" s="1"/>
  <c r="AP61" i="13"/>
  <c r="C61" i="13" s="1"/>
  <c r="AP54" i="13"/>
  <c r="C54" i="13" s="1"/>
  <c r="AP55" i="13"/>
  <c r="C55" i="13" s="1"/>
  <c r="AP31" i="13"/>
  <c r="C31" i="13" s="1"/>
  <c r="AP34" i="15"/>
  <c r="C34" i="15" s="1"/>
  <c r="AP36" i="15"/>
  <c r="C36" i="15" s="1"/>
  <c r="AP58" i="15"/>
  <c r="C58" i="15" s="1"/>
  <c r="AP51" i="15"/>
  <c r="C51" i="15" s="1"/>
  <c r="AP42" i="15"/>
  <c r="C42" i="15" s="1"/>
  <c r="AP30" i="15"/>
  <c r="C30" i="15" s="1"/>
  <c r="AP56" i="15"/>
  <c r="C56" i="15" s="1"/>
  <c r="AP62" i="15"/>
  <c r="C62" i="15" s="1"/>
  <c r="AP57" i="15"/>
  <c r="C57" i="15" s="1"/>
  <c r="AP65" i="15"/>
  <c r="C65" i="15" s="1"/>
  <c r="R43" i="15"/>
  <c r="F43" i="15"/>
  <c r="AJ43" i="15"/>
  <c r="AG43" i="15"/>
  <c r="AG67" i="15"/>
  <c r="U67" i="15"/>
  <c r="AJ67" i="15"/>
  <c r="AM67" i="15"/>
  <c r="AP64" i="15"/>
  <c r="C64" i="15" s="1"/>
  <c r="AP29" i="15"/>
  <c r="C29" i="15" s="1"/>
  <c r="AP27" i="15"/>
  <c r="C27" i="15" s="1"/>
  <c r="L43" i="15"/>
  <c r="I43" i="15"/>
  <c r="AA43" i="15"/>
  <c r="AM43" i="15"/>
  <c r="AP45" i="15"/>
  <c r="C45" i="15" s="1"/>
  <c r="AP26" i="15"/>
  <c r="C26" i="15" s="1"/>
  <c r="AP38" i="15"/>
  <c r="C38" i="15" s="1"/>
  <c r="AP59" i="15"/>
  <c r="C59" i="15" s="1"/>
  <c r="F67" i="15"/>
  <c r="AP44" i="15"/>
  <c r="R67" i="15"/>
  <c r="X67" i="15"/>
  <c r="AP53" i="15"/>
  <c r="C53" i="15" s="1"/>
  <c r="AP63" i="15"/>
  <c r="C63" i="15" s="1"/>
  <c r="AP48" i="15"/>
  <c r="C48" i="15" s="1"/>
  <c r="AP37" i="15"/>
  <c r="C37" i="15" s="1"/>
  <c r="AP35" i="15"/>
  <c r="C35" i="15" s="1"/>
  <c r="AP61" i="15"/>
  <c r="C61" i="15" s="1"/>
  <c r="AP28" i="15"/>
  <c r="C28" i="15" s="1"/>
  <c r="O43" i="15"/>
  <c r="AD43" i="15"/>
  <c r="X43" i="15"/>
  <c r="U43" i="15"/>
  <c r="AP32" i="15"/>
  <c r="C32" i="15" s="1"/>
  <c r="AA67" i="15"/>
  <c r="I67" i="15"/>
  <c r="AP50" i="15"/>
  <c r="C50" i="15" s="1"/>
  <c r="AP31" i="15"/>
  <c r="C31" i="15" s="1"/>
  <c r="AP39" i="15"/>
  <c r="C39" i="15" s="1"/>
  <c r="AP60" i="15"/>
  <c r="C60" i="15" s="1"/>
  <c r="AP46" i="15"/>
  <c r="C46" i="15" s="1"/>
  <c r="AP25" i="15"/>
  <c r="C25" i="15" s="1"/>
  <c r="AP54" i="15"/>
  <c r="C54" i="15" s="1"/>
  <c r="AP47" i="15"/>
  <c r="C47" i="15" s="1"/>
  <c r="AP49" i="15"/>
  <c r="C49" i="15" s="1"/>
  <c r="AP40" i="15"/>
  <c r="C40" i="15" s="1"/>
  <c r="AP33" i="15"/>
  <c r="C33" i="15" s="1"/>
  <c r="AP41" i="15"/>
  <c r="C41" i="15" s="1"/>
  <c r="AD67" i="15"/>
  <c r="O67" i="15"/>
  <c r="L67" i="15"/>
  <c r="AP52" i="15"/>
  <c r="C52" i="15" s="1"/>
  <c r="AP28" i="13"/>
  <c r="C28" i="13" s="1"/>
  <c r="AP29" i="13"/>
  <c r="C29" i="13" s="1"/>
  <c r="AP46" i="13"/>
  <c r="C46" i="13" s="1"/>
  <c r="AP50" i="13"/>
  <c r="C50" i="13" s="1"/>
  <c r="I43" i="13"/>
  <c r="AJ43" i="13"/>
  <c r="AP40" i="13"/>
  <c r="C40" i="13" s="1"/>
  <c r="AP26" i="13"/>
  <c r="C26" i="13" s="1"/>
  <c r="AP30" i="13"/>
  <c r="C30" i="13" s="1"/>
  <c r="AP34" i="13"/>
  <c r="C34" i="13" s="1"/>
  <c r="AP51" i="13"/>
  <c r="C51" i="13" s="1"/>
  <c r="AP35" i="13"/>
  <c r="C35" i="13" s="1"/>
  <c r="I67" i="13"/>
  <c r="L67" i="13"/>
  <c r="AM67" i="13"/>
  <c r="AP44" i="13"/>
  <c r="F67" i="13"/>
  <c r="AG67" i="13"/>
  <c r="AP48" i="13"/>
  <c r="C48" i="13" s="1"/>
  <c r="AP52" i="13"/>
  <c r="C52" i="13" s="1"/>
  <c r="AP56" i="13"/>
  <c r="C56" i="13" s="1"/>
  <c r="AP60" i="13"/>
  <c r="C60" i="13" s="1"/>
  <c r="AP66" i="13"/>
  <c r="C66" i="13" s="1"/>
  <c r="F43" i="13"/>
  <c r="U43" i="13"/>
  <c r="AP45" i="13"/>
  <c r="C45" i="13" s="1"/>
  <c r="AP57" i="13"/>
  <c r="C57" i="13" s="1"/>
  <c r="AP41" i="13"/>
  <c r="C41" i="13" s="1"/>
  <c r="AP47" i="13"/>
  <c r="C47" i="13" s="1"/>
  <c r="AP59" i="13"/>
  <c r="C59" i="13" s="1"/>
  <c r="AA67" i="13"/>
  <c r="O67" i="13"/>
  <c r="AP64" i="13"/>
  <c r="C64" i="13" s="1"/>
  <c r="AP49" i="13"/>
  <c r="C49" i="13" s="1"/>
  <c r="AP58" i="13"/>
  <c r="C58" i="13" s="1"/>
  <c r="AA43" i="13"/>
  <c r="AM43" i="13"/>
  <c r="O43" i="13"/>
  <c r="AP32" i="13"/>
  <c r="C32" i="13" s="1"/>
  <c r="AP38" i="13"/>
  <c r="C38" i="13" s="1"/>
  <c r="AP42" i="13"/>
  <c r="C42" i="13" s="1"/>
  <c r="AP27" i="13"/>
  <c r="C27" i="13" s="1"/>
  <c r="X67" i="13"/>
  <c r="U67" i="13"/>
  <c r="AD67" i="13"/>
  <c r="AP36" i="13"/>
  <c r="C36" i="13" s="1"/>
  <c r="AP62" i="13"/>
  <c r="C62" i="13" s="1"/>
  <c r="X43" i="13"/>
  <c r="AG43" i="13"/>
  <c r="R43" i="13"/>
  <c r="AD43" i="13"/>
  <c r="L43" i="13"/>
  <c r="AP53" i="13"/>
  <c r="C53" i="13" s="1"/>
  <c r="AP65" i="13"/>
  <c r="C65" i="13" s="1"/>
  <c r="AP25" i="13"/>
  <c r="C25" i="13" s="1"/>
  <c r="AP33" i="13"/>
  <c r="C33" i="13" s="1"/>
  <c r="AP63" i="13"/>
  <c r="C63" i="13" s="1"/>
  <c r="AP39" i="13"/>
  <c r="C39" i="13" s="1"/>
  <c r="R67" i="13"/>
  <c r="AJ67" i="13"/>
  <c r="AJ43" i="12"/>
  <c r="R43" i="12"/>
  <c r="AM43" i="12"/>
  <c r="U43" i="12"/>
  <c r="AP31" i="12"/>
  <c r="C31" i="12" s="1"/>
  <c r="AP28" i="12"/>
  <c r="C28" i="12" s="1"/>
  <c r="X43" i="12"/>
  <c r="AG43" i="12"/>
  <c r="I43" i="12"/>
  <c r="AP40" i="12"/>
  <c r="C40" i="12" s="1"/>
  <c r="AP53" i="12"/>
  <c r="C53" i="12" s="1"/>
  <c r="AP34" i="12"/>
  <c r="C34" i="12" s="1"/>
  <c r="AP42" i="12"/>
  <c r="C42" i="12" s="1"/>
  <c r="AP55" i="12"/>
  <c r="C55" i="12" s="1"/>
  <c r="AP35" i="12"/>
  <c r="C35" i="12" s="1"/>
  <c r="AJ67" i="12"/>
  <c r="AG67" i="12"/>
  <c r="X67" i="12"/>
  <c r="AP56" i="12"/>
  <c r="C56" i="12" s="1"/>
  <c r="AP60" i="12"/>
  <c r="C60" i="12" s="1"/>
  <c r="AD43" i="12"/>
  <c r="F43" i="12"/>
  <c r="L43" i="12"/>
  <c r="AP57" i="12"/>
  <c r="C57" i="12" s="1"/>
  <c r="AP65" i="12"/>
  <c r="C65" i="12" s="1"/>
  <c r="AP41" i="12"/>
  <c r="C41" i="12" s="1"/>
  <c r="AP30" i="12"/>
  <c r="C30" i="12" s="1"/>
  <c r="AP38" i="12"/>
  <c r="C38" i="12" s="1"/>
  <c r="AP47" i="12"/>
  <c r="C47" i="12" s="1"/>
  <c r="AP59" i="12"/>
  <c r="C59" i="12" s="1"/>
  <c r="L67" i="12"/>
  <c r="AD67" i="12"/>
  <c r="AP49" i="12"/>
  <c r="C49" i="12" s="1"/>
  <c r="AP37" i="12"/>
  <c r="C37" i="12" s="1"/>
  <c r="AP50" i="12"/>
  <c r="C50" i="12" s="1"/>
  <c r="AA43" i="12"/>
  <c r="O43" i="12"/>
  <c r="AP32" i="12"/>
  <c r="C32" i="12" s="1"/>
  <c r="AP33" i="12"/>
  <c r="C33" i="12" s="1"/>
  <c r="AP54" i="12"/>
  <c r="C54" i="12" s="1"/>
  <c r="AP26" i="12"/>
  <c r="C26" i="12" s="1"/>
  <c r="AP51" i="12"/>
  <c r="C51" i="12" s="1"/>
  <c r="AP27" i="12"/>
  <c r="C27" i="12" s="1"/>
  <c r="AP39" i="12"/>
  <c r="C39" i="12" s="1"/>
  <c r="AM67" i="12"/>
  <c r="R67" i="12"/>
  <c r="U67" i="12"/>
  <c r="AP48" i="12"/>
  <c r="C48" i="12" s="1"/>
  <c r="AP36" i="12"/>
  <c r="C36" i="12" s="1"/>
  <c r="AP29" i="12"/>
  <c r="C29" i="12" s="1"/>
  <c r="AP46" i="12"/>
  <c r="C46" i="12" s="1"/>
  <c r="AP62" i="12"/>
  <c r="C62" i="12" s="1"/>
  <c r="AP66" i="12"/>
  <c r="C66" i="12" s="1"/>
  <c r="AP45" i="12"/>
  <c r="C45" i="12" s="1"/>
  <c r="AP61" i="12"/>
  <c r="C61" i="12" s="1"/>
  <c r="AP25" i="12"/>
  <c r="C25" i="12" s="1"/>
  <c r="AP63" i="12"/>
  <c r="C63" i="12" s="1"/>
  <c r="AP44" i="12"/>
  <c r="F67" i="12"/>
  <c r="I67" i="12"/>
  <c r="AA67" i="12"/>
  <c r="O67" i="12"/>
  <c r="AP52" i="12"/>
  <c r="C52" i="12" s="1"/>
  <c r="AP64" i="12"/>
  <c r="C64" i="12" s="1"/>
  <c r="AP58" i="12"/>
  <c r="C58" i="12" s="1"/>
  <c r="C62" i="10"/>
  <c r="AP67" i="10"/>
  <c r="AM70" i="10"/>
  <c r="AP43" i="10"/>
  <c r="AA70" i="10"/>
  <c r="I70" i="10"/>
  <c r="AJ70" i="10"/>
  <c r="R70" i="10"/>
  <c r="L70" i="10"/>
  <c r="X70" i="10"/>
  <c r="U70" i="10"/>
  <c r="AG70" i="10"/>
  <c r="O70" i="10"/>
  <c r="AD70" i="10"/>
  <c r="B6" i="1"/>
  <c r="AA70" i="13" l="1"/>
  <c r="AM70" i="13"/>
  <c r="AD70" i="13"/>
  <c r="X70" i="13"/>
  <c r="AM70" i="15"/>
  <c r="L70" i="13"/>
  <c r="F70" i="13"/>
  <c r="F73" i="13" s="1"/>
  <c r="X70" i="15"/>
  <c r="AG70" i="13"/>
  <c r="O70" i="13"/>
  <c r="U70" i="15"/>
  <c r="O70" i="15"/>
  <c r="AG70" i="15"/>
  <c r="AJ70" i="15"/>
  <c r="F70" i="15"/>
  <c r="C44" i="15"/>
  <c r="AP67" i="15"/>
  <c r="I70" i="15"/>
  <c r="AP43" i="15"/>
  <c r="AD70" i="15"/>
  <c r="AA70" i="15"/>
  <c r="L70" i="15"/>
  <c r="R70" i="15"/>
  <c r="U70" i="13"/>
  <c r="AJ70" i="13"/>
  <c r="R70" i="13"/>
  <c r="I70" i="13"/>
  <c r="AP43" i="13"/>
  <c r="C44" i="13"/>
  <c r="AP67" i="13"/>
  <c r="R70" i="12"/>
  <c r="AM70" i="12"/>
  <c r="AJ70" i="12"/>
  <c r="U70" i="12"/>
  <c r="F70" i="12"/>
  <c r="F73" i="12" s="1"/>
  <c r="AG70" i="12"/>
  <c r="AA70" i="12"/>
  <c r="C44" i="12"/>
  <c r="AP67" i="12"/>
  <c r="L70" i="12"/>
  <c r="I70" i="12"/>
  <c r="AP43" i="12"/>
  <c r="AD70" i="12"/>
  <c r="X70" i="12"/>
  <c r="O70" i="12"/>
  <c r="F22" i="10"/>
  <c r="F70" i="10" s="1"/>
  <c r="AP70" i="13" l="1"/>
  <c r="F73" i="15"/>
  <c r="I73" i="15" s="1"/>
  <c r="L73" i="15" s="1"/>
  <c r="O73" i="15" s="1"/>
  <c r="R73" i="15" s="1"/>
  <c r="U73" i="15" s="1"/>
  <c r="X73" i="15" s="1"/>
  <c r="AA73" i="15" s="1"/>
  <c r="AD73" i="15" s="1"/>
  <c r="AG73" i="15" s="1"/>
  <c r="AJ73" i="15" s="1"/>
  <c r="AM73" i="15" s="1"/>
  <c r="AP70" i="15"/>
  <c r="I73" i="13"/>
  <c r="L73" i="13" s="1"/>
  <c r="O73" i="13" s="1"/>
  <c r="R73" i="13" s="1"/>
  <c r="U73" i="13" s="1"/>
  <c r="X73" i="13" s="1"/>
  <c r="AA73" i="13" s="1"/>
  <c r="AD73" i="13" s="1"/>
  <c r="AG73" i="13" s="1"/>
  <c r="AJ73" i="13" s="1"/>
  <c r="AM73" i="13" s="1"/>
  <c r="I73" i="12"/>
  <c r="L73" i="12" s="1"/>
  <c r="O73" i="12" s="1"/>
  <c r="R73" i="12" s="1"/>
  <c r="U73" i="12" s="1"/>
  <c r="X73" i="12" s="1"/>
  <c r="AA73" i="12" s="1"/>
  <c r="AD73" i="12" s="1"/>
  <c r="AG73" i="12" s="1"/>
  <c r="AJ73" i="12" s="1"/>
  <c r="AM73" i="12" s="1"/>
  <c r="AP70" i="12"/>
  <c r="F73" i="10"/>
  <c r="I73" i="10" s="1"/>
  <c r="L73" i="10" s="1"/>
  <c r="O73" i="10" s="1"/>
  <c r="R73" i="10" s="1"/>
  <c r="U73" i="10" s="1"/>
  <c r="X73" i="10" s="1"/>
  <c r="AA73" i="10" s="1"/>
  <c r="AD73" i="10" s="1"/>
  <c r="AG73" i="10" s="1"/>
  <c r="AJ73" i="10" s="1"/>
  <c r="AM73" i="10" s="1"/>
  <c r="AP70" i="10"/>
  <c r="C19" i="10"/>
</calcChain>
</file>

<file path=xl/sharedStrings.xml><?xml version="1.0" encoding="utf-8"?>
<sst xmlns="http://schemas.openxmlformats.org/spreadsheetml/2006/main" count="637" uniqueCount="123">
  <si>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</si>
  <si>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</si>
  <si>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</si>
  <si>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</si>
  <si>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</si>
  <si>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</si>
  <si>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</si>
  <si>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</si>
  <si>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</si>
  <si>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</si>
  <si>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</si>
  <si>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</si>
  <si>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</si>
  <si>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De 1 à 5 salariés</t>
  </si>
  <si>
    <t>De 6 à 10 salariés</t>
  </si>
  <si>
    <t>Au-delà de 10 salariés</t>
  </si>
  <si>
    <t>Type</t>
  </si>
  <si>
    <t>FACTURATION</t>
  </si>
  <si>
    <t>REDUCTION</t>
  </si>
  <si>
    <t>REGUL</t>
  </si>
  <si>
    <t>ANNEE CIVILE :</t>
  </si>
  <si>
    <t>Forfait gestion sociale</t>
  </si>
  <si>
    <t>Bulletins (tarif unitaire)</t>
  </si>
  <si>
    <t>Forfait création</t>
  </si>
  <si>
    <t>Forfait reprise</t>
  </si>
  <si>
    <t>Lettre de promesse d'embauche</t>
  </si>
  <si>
    <t>Déclaration préalable à l'embauche</t>
  </si>
  <si>
    <t>Contrat de travail spécifique</t>
  </si>
  <si>
    <t>Avenant contrat classique</t>
  </si>
  <si>
    <t>Avenant contrat spécifique</t>
  </si>
  <si>
    <t>Contrat CERFA appentissage</t>
  </si>
  <si>
    <t>Constat de rupture à l'amiable CDD</t>
  </si>
  <si>
    <t>Rupture contrat d'apprentissage</t>
  </si>
  <si>
    <t>Documents de fin de contrat</t>
  </si>
  <si>
    <t>Mission</t>
  </si>
  <si>
    <t>Déclaration accident de travail</t>
  </si>
  <si>
    <t>DSN évenementielle</t>
  </si>
  <si>
    <t>Avenant de renouvell. périoade essai</t>
  </si>
  <si>
    <t>Simul bulletin salaire</t>
  </si>
  <si>
    <t>Estimation indemnité départ</t>
  </si>
  <si>
    <t>Lettre d'avertissement</t>
  </si>
  <si>
    <t>Courrier salariés / administratif</t>
  </si>
  <si>
    <t>Courrier rupture période d'essai</t>
  </si>
  <si>
    <t>Courrier info fin de période d'essai</t>
  </si>
  <si>
    <t>Licenciement économique individuel</t>
  </si>
  <si>
    <t>Licenciement économique collectif</t>
  </si>
  <si>
    <t>Licenciement inaptitude</t>
  </si>
  <si>
    <t>Licenciement motif personnel</t>
  </si>
  <si>
    <t>Licenciement fin de chantier</t>
  </si>
  <si>
    <t>Rupture conventionnelle</t>
  </si>
  <si>
    <t>Procédure de mise à pied</t>
  </si>
  <si>
    <t>Assist. mise en place activ. partielle</t>
  </si>
  <si>
    <t>Assist. état mensuel activ. partielle</t>
  </si>
  <si>
    <t>Audit social complet</t>
  </si>
  <si>
    <t>Assist. contrôle URSSAF</t>
  </si>
  <si>
    <t>Assist. réalisation paye sur site</t>
  </si>
  <si>
    <t>Mise en conformité décision unilatérale</t>
  </si>
  <si>
    <t>Mise en conformité par référendum</t>
  </si>
  <si>
    <t>Dénonciation usage</t>
  </si>
  <si>
    <t>Mise en place accord d'entreprise</t>
  </si>
  <si>
    <t>Accord d'intéressement</t>
  </si>
  <si>
    <t>Accord de participation</t>
  </si>
  <si>
    <t>Règlement intérieur</t>
  </si>
  <si>
    <t>Assistance rédaction note de service</t>
  </si>
  <si>
    <t>Elections des représentants du pers.</t>
  </si>
  <si>
    <t>Affiches obligatoires</t>
  </si>
  <si>
    <t>Document unique risque professionnels</t>
  </si>
  <si>
    <t>Missions exceptionnelles</t>
  </si>
  <si>
    <t>Missions</t>
  </si>
  <si>
    <t>P.U.</t>
  </si>
  <si>
    <t>Montant</t>
  </si>
  <si>
    <t>TOTAL MISSIONS EXCEPTIONNELLES</t>
  </si>
  <si>
    <t>TOTAL GENERAL</t>
  </si>
  <si>
    <t>X</t>
  </si>
  <si>
    <t>Régul N-1</t>
  </si>
  <si>
    <t>Collaborateur :</t>
  </si>
  <si>
    <t>Effectif moyen prévu :</t>
  </si>
  <si>
    <t>N° client :</t>
  </si>
  <si>
    <t>Contrat de travail classique</t>
  </si>
  <si>
    <r>
      <rPr>
        <u/>
        <sz val="11"/>
        <color theme="1"/>
        <rFont val="Calibri"/>
        <family val="2"/>
        <scheme val="minor"/>
      </rPr>
      <t>Informations utiles au dossier</t>
    </r>
    <r>
      <rPr>
        <sz val="11"/>
        <color theme="1"/>
        <rFont val="Calibri"/>
        <family val="2"/>
        <scheme val="minor"/>
      </rPr>
      <t xml:space="preserve"> :</t>
    </r>
  </si>
  <si>
    <t>Qté</t>
  </si>
  <si>
    <t>Liste bureaux</t>
  </si>
  <si>
    <t>Nazha Hassani</t>
  </si>
  <si>
    <t>Perpignan</t>
  </si>
  <si>
    <t>Saint Estève</t>
  </si>
  <si>
    <t>Argelès sur Mer</t>
  </si>
  <si>
    <t>TOTAL SO1 Mission social</t>
  </si>
  <si>
    <t>TOTAL SO2 Social conseil</t>
  </si>
  <si>
    <t>Nom client :</t>
  </si>
  <si>
    <t>Bulletins refaits (tarif unitaire)</t>
  </si>
  <si>
    <t>5100000</t>
  </si>
  <si>
    <r>
      <t xml:space="preserve">Forfaits
 </t>
    </r>
    <r>
      <rPr>
        <b/>
        <sz val="11"/>
        <color theme="1"/>
        <rFont val="Calibri"/>
        <family val="2"/>
        <scheme val="minor"/>
      </rPr>
      <t>SO1 Mission social</t>
    </r>
  </si>
  <si>
    <r>
      <t xml:space="preserve">Missions ponctuelles
</t>
    </r>
    <r>
      <rPr>
        <b/>
        <sz val="11"/>
        <color theme="1"/>
        <rFont val="Calibri"/>
        <family val="2"/>
        <scheme val="minor"/>
      </rPr>
      <t>SO2 Social conseil</t>
    </r>
  </si>
  <si>
    <t xml:space="preserve"> </t>
  </si>
  <si>
    <t>BUREAU :</t>
  </si>
  <si>
    <t>Anne-Marie Subra</t>
  </si>
  <si>
    <t>Sebastien Terrie</t>
  </si>
  <si>
    <t>Victoria Peron</t>
  </si>
  <si>
    <t>Severine Lencou</t>
  </si>
  <si>
    <t>Francoise Olive</t>
  </si>
  <si>
    <t>Clara Bouneggar</t>
  </si>
  <si>
    <t>Brigitte Cayo</t>
  </si>
  <si>
    <t>Mehdi Chaal</t>
  </si>
  <si>
    <t>Liste collaborateurs</t>
  </si>
  <si>
    <t>Code couleur</t>
  </si>
  <si>
    <t>52791</t>
  </si>
  <si>
    <t>Siret : 41913018200019</t>
  </si>
  <si>
    <t>TARIF PREFERENTIEL 15.5€/BULLETIN</t>
  </si>
  <si>
    <t>TARIF PREFERENTIEL 15.50€/BULLETIN</t>
  </si>
  <si>
    <t>00262</t>
  </si>
  <si>
    <t>00264</t>
  </si>
  <si>
    <t>00771</t>
  </si>
  <si>
    <t>00131</t>
  </si>
  <si>
    <t>Divers</t>
  </si>
  <si>
    <t>Estimation indemn départ : Mr BACHTOLD</t>
  </si>
  <si>
    <t>Planchand</t>
  </si>
  <si>
    <t>Tous les sites</t>
  </si>
  <si>
    <t>Tous les collaborateurs</t>
  </si>
  <si>
    <t>Site</t>
  </si>
  <si>
    <t>Navigation entre feuilles de calcul d'un classeur</t>
  </si>
  <si>
    <t>La feuille de calcul sélectionnée est alors activée et s'affiche à l'écran. </t>
  </si>
  <si>
    <t xml:space="preserve">Effectuez un clic droit sur les flèches situées en bas à gauche </t>
  </si>
  <si>
    <t>Une liste s'affiche. Si la feuille de calcul recherchée y est mentionnée, cliquez dessus pour l'activer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</si>
</sst>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trike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5"/>
      <color rgb="FF303030"/>
      <name val="Roboto"/>
    </font>
    <font>
      <sz val="10"/>
      <color rgb="FF303030"/>
      <name val="Roboto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FE6CD"/>
        <bgColor indexed="64"/>
      </patternFill>
    </fill>
    <fill>
      <patternFill patternType="solid">
        <fgColor rgb="FFE7FFE7"/>
        <bgColor indexed="64"/>
      </patternFill>
    </fill>
    <fill>
      <patternFill patternType="solid">
        <fgColor rgb="FFE7F6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99"/>
        <bgColor indexed="64"/>
      </patternFill>
    </fill>
  </fills>
  <borders count="96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hair">
        <color auto="1"/>
      </bottom>
      <diagonal/>
    </border>
    <border>
      <left style="double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thin">
        <color indexed="64"/>
      </bottom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/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/>
      <top style="hair">
        <color auto="1"/>
      </top>
      <bottom style="thin">
        <color auto="1"/>
      </bottom>
      <diagonal/>
    </border>
    <border>
      <left style="hair">
        <color auto="1"/>
      </left>
      <right/>
      <top/>
      <bottom style="double">
        <color auto="1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/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thin">
        <color indexed="64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indexed="64"/>
      </bottom>
      <diagonal/>
    </border>
    <border>
      <left style="thin">
        <color auto="1"/>
      </left>
      <right style="hair">
        <color auto="1"/>
      </right>
      <top style="double">
        <color auto="1"/>
      </top>
      <bottom style="double">
        <color indexed="64"/>
      </bottom>
      <diagonal/>
    </border>
    <border>
      <left style="hair">
        <color auto="1"/>
      </left>
      <right/>
      <top style="double">
        <color auto="1"/>
      </top>
      <bottom style="double">
        <color indexed="64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indexed="64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double">
        <color auto="1"/>
      </bottom>
      <diagonal/>
    </border>
    <border>
      <left style="hair">
        <color auto="1"/>
      </left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thin">
        <color indexed="64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hair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double">
        <color auto="1"/>
      </left>
      <right style="hair">
        <color auto="1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 style="hair">
        <color auto="1"/>
      </right>
      <top style="thin">
        <color indexed="64"/>
      </top>
      <bottom style="double">
        <color indexed="64"/>
      </bottom>
      <diagonal/>
    </border>
    <border>
      <left style="hair">
        <color auto="1"/>
      </left>
      <right style="thin">
        <color auto="1"/>
      </right>
      <top style="thin">
        <color indexed="64"/>
      </top>
      <bottom style="double">
        <color indexed="64"/>
      </bottom>
      <diagonal/>
    </border>
    <border>
      <left style="hair">
        <color auto="1"/>
      </left>
      <right style="double">
        <color auto="1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hair">
        <color auto="1"/>
      </right>
      <top/>
      <bottom style="double">
        <color indexed="64"/>
      </bottom>
      <diagonal/>
    </border>
    <border>
      <left style="thin">
        <color auto="1"/>
      </left>
      <right style="hair">
        <color auto="1"/>
      </right>
      <top/>
      <bottom style="double">
        <color indexed="64"/>
      </bottom>
      <diagonal/>
    </border>
    <border>
      <left style="hair">
        <color auto="1"/>
      </left>
      <right style="thin">
        <color auto="1"/>
      </right>
      <top/>
      <bottom style="double">
        <color indexed="64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thin">
        <color indexed="64"/>
      </bottom>
      <diagonal/>
    </border>
    <border>
      <left style="hair">
        <color auto="1"/>
      </left>
      <right/>
      <top style="double">
        <color auto="1"/>
      </top>
      <bottom style="thin">
        <color indexed="64"/>
      </bottom>
      <diagonal/>
    </border>
    <border>
      <left/>
      <right style="hair">
        <color auto="1"/>
      </right>
      <top style="double">
        <color auto="1"/>
      </top>
      <bottom style="thin">
        <color indexed="64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/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/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double">
        <color auto="1"/>
      </right>
      <top/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auto="1"/>
      </right>
      <top/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234">
    <xf numFmtId="0" fontId="0" fillId="0" borderId="0" xfId="0"/>
    <xf numFmtId="0" fontId="0" fillId="0" borderId="0" xfId="0" applyAlignment="1" applyProtection="1">
      <alignment vertical="center"/>
    </xf>
    <xf numFmtId="0" fontId="0" fillId="0" borderId="15" xfId="0" applyBorder="1" applyAlignment="1" applyProtection="1">
      <alignment vertical="center"/>
    </xf>
    <xf numFmtId="0" fontId="0" fillId="2" borderId="15" xfId="0" applyFill="1" applyBorder="1" applyAlignment="1" applyProtection="1">
      <alignment horizontal="left" vertical="center"/>
      <protection locked="0"/>
    </xf>
    <xf numFmtId="0" fontId="0" fillId="2" borderId="15" xfId="0" applyFill="1" applyBorder="1" applyAlignment="1" applyProtection="1">
      <alignment vertical="center"/>
      <protection locked="0"/>
    </xf>
    <xf numFmtId="0" fontId="0" fillId="4" borderId="37" xfId="0" applyFill="1" applyBorder="1" applyAlignment="1" applyProtection="1">
      <alignment horizontal="center" vertical="center" wrapText="1"/>
    </xf>
    <xf numFmtId="0" fontId="0" fillId="4" borderId="38" xfId="0" applyFill="1" applyBorder="1" applyAlignment="1" applyProtection="1">
      <alignment horizontal="center" vertical="center" wrapText="1"/>
    </xf>
    <xf numFmtId="0" fontId="0" fillId="4" borderId="35" xfId="0" applyFill="1" applyBorder="1" applyAlignment="1" applyProtection="1">
      <alignment horizontal="center" vertical="center" wrapText="1"/>
    </xf>
    <xf numFmtId="0" fontId="0" fillId="4" borderId="34" xfId="0" applyFill="1" applyBorder="1" applyAlignment="1" applyProtection="1">
      <alignment horizontal="center" vertical="center"/>
    </xf>
    <xf numFmtId="0" fontId="0" fillId="4" borderId="58" xfId="0" applyFill="1" applyBorder="1" applyAlignment="1" applyProtection="1">
      <alignment vertical="center"/>
    </xf>
    <xf numFmtId="0" fontId="0" fillId="5" borderId="7" xfId="0" applyFill="1" applyBorder="1" applyAlignment="1" applyProtection="1">
      <alignment vertical="center"/>
    </xf>
    <xf numFmtId="0" fontId="0" fillId="5" borderId="59" xfId="0" applyFill="1" applyBorder="1" applyAlignment="1" applyProtection="1">
      <alignment vertical="center"/>
    </xf>
    <xf numFmtId="0" fontId="0" fillId="5" borderId="12" xfId="0" applyFill="1" applyBorder="1" applyAlignment="1" applyProtection="1">
      <alignment vertical="center"/>
    </xf>
    <xf numFmtId="0" fontId="0" fillId="5" borderId="60" xfId="0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49" xfId="0" applyBorder="1" applyAlignment="1">
      <alignment vertical="center"/>
    </xf>
    <xf numFmtId="0" fontId="0" fillId="0" borderId="62" xfId="0" applyBorder="1" applyAlignment="1">
      <alignment vertical="center"/>
    </xf>
    <xf numFmtId="0" fontId="0" fillId="0" borderId="53" xfId="0" applyBorder="1" applyAlignment="1">
      <alignment vertical="center"/>
    </xf>
    <xf numFmtId="0" fontId="0" fillId="0" borderId="14" xfId="0" applyBorder="1" applyAlignment="1">
      <alignment vertical="center"/>
    </xf>
    <xf numFmtId="0" fontId="0" fillId="0" borderId="76" xfId="0" applyBorder="1" applyAlignment="1">
      <alignment vertical="center"/>
    </xf>
    <xf numFmtId="0" fontId="0" fillId="0" borderId="78" xfId="0" applyBorder="1" applyAlignment="1">
      <alignment vertical="center"/>
    </xf>
    <xf numFmtId="0" fontId="0" fillId="0" borderId="79" xfId="0" applyBorder="1" applyAlignment="1">
      <alignment vertical="center"/>
    </xf>
    <xf numFmtId="0" fontId="0" fillId="7" borderId="7" xfId="0" applyFill="1" applyBorder="1" applyAlignment="1" applyProtection="1">
      <alignment vertical="center"/>
    </xf>
    <xf numFmtId="0" fontId="0" fillId="7" borderId="59" xfId="0" applyFill="1" applyBorder="1" applyAlignment="1" applyProtection="1">
      <alignment vertical="center"/>
    </xf>
    <xf numFmtId="0" fontId="0" fillId="7" borderId="60" xfId="0" applyFill="1" applyBorder="1" applyAlignment="1" applyProtection="1">
      <alignment vertical="center"/>
    </xf>
    <xf numFmtId="0" fontId="0" fillId="8" borderId="28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0" fillId="8" borderId="51" xfId="0" applyFill="1" applyBorder="1" applyAlignment="1">
      <alignment vertical="center"/>
    </xf>
    <xf numFmtId="0" fontId="1" fillId="7" borderId="65" xfId="0" applyFont="1" applyFill="1" applyBorder="1" applyAlignment="1">
      <alignment vertical="center"/>
    </xf>
    <xf numFmtId="0" fontId="1" fillId="7" borderId="42" xfId="0" applyFont="1" applyFill="1" applyBorder="1" applyAlignment="1">
      <alignment horizontal="center" vertical="center"/>
    </xf>
    <xf numFmtId="0" fontId="1" fillId="7" borderId="41" xfId="0" applyFont="1" applyFill="1" applyBorder="1" applyAlignment="1">
      <alignment vertical="center"/>
    </xf>
    <xf numFmtId="0" fontId="1" fillId="7" borderId="66" xfId="0" applyFont="1" applyFill="1" applyBorder="1" applyAlignment="1">
      <alignment vertical="center"/>
    </xf>
    <xf numFmtId="0" fontId="1" fillId="7" borderId="40" xfId="0" applyFont="1" applyFill="1" applyBorder="1" applyAlignment="1">
      <alignment vertical="center"/>
    </xf>
    <xf numFmtId="0" fontId="1" fillId="5" borderId="65" xfId="0" applyFont="1" applyFill="1" applyBorder="1" applyAlignment="1">
      <alignment vertical="center"/>
    </xf>
    <xf numFmtId="0" fontId="1" fillId="5" borderId="42" xfId="0" applyFont="1" applyFill="1" applyBorder="1" applyAlignment="1">
      <alignment horizontal="center" vertical="center"/>
    </xf>
    <xf numFmtId="0" fontId="1" fillId="5" borderId="41" xfId="0" applyFont="1" applyFill="1" applyBorder="1" applyAlignment="1">
      <alignment vertical="center"/>
    </xf>
    <xf numFmtId="0" fontId="1" fillId="5" borderId="66" xfId="0" applyFont="1" applyFill="1" applyBorder="1" applyAlignment="1">
      <alignment vertical="center"/>
    </xf>
    <xf numFmtId="0" fontId="1" fillId="5" borderId="40" xfId="0" applyFont="1" applyFill="1" applyBorder="1" applyAlignment="1">
      <alignment vertical="center"/>
    </xf>
    <xf numFmtId="0" fontId="1" fillId="6" borderId="69" xfId="0" applyFont="1" applyFill="1" applyBorder="1" applyAlignment="1">
      <alignment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vertical="center"/>
    </xf>
    <xf numFmtId="0" fontId="1" fillId="6" borderId="70" xfId="0" applyFont="1" applyFill="1" applyBorder="1" applyAlignment="1">
      <alignment vertical="center"/>
    </xf>
    <xf numFmtId="0" fontId="1" fillId="6" borderId="20" xfId="0" applyFont="1" applyFill="1" applyBorder="1" applyAlignment="1">
      <alignment vertical="center"/>
    </xf>
    <xf numFmtId="0" fontId="1" fillId="8" borderId="72" xfId="0" applyFont="1" applyFill="1" applyBorder="1" applyAlignment="1">
      <alignment vertical="center"/>
    </xf>
    <xf numFmtId="0" fontId="1" fillId="8" borderId="73" xfId="0" applyFont="1" applyFill="1" applyBorder="1" applyAlignment="1">
      <alignment horizontal="center" vertical="center"/>
    </xf>
    <xf numFmtId="0" fontId="1" fillId="8" borderId="32" xfId="0" applyFont="1" applyFill="1" applyBorder="1" applyAlignment="1">
      <alignment vertical="center"/>
    </xf>
    <xf numFmtId="0" fontId="1" fillId="8" borderId="74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0" fillId="2" borderId="62" xfId="0" applyFill="1" applyBorder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13" xfId="0" applyFill="1" applyBorder="1" applyAlignment="1">
      <alignment vertical="center"/>
    </xf>
    <xf numFmtId="2" fontId="0" fillId="0" borderId="3" xfId="0" applyNumberFormat="1" applyBorder="1" applyAlignment="1">
      <alignment vertical="center"/>
    </xf>
    <xf numFmtId="2" fontId="0" fillId="0" borderId="4" xfId="0" applyNumberFormat="1" applyBorder="1" applyAlignment="1">
      <alignment vertical="center"/>
    </xf>
    <xf numFmtId="2" fontId="0" fillId="0" borderId="22" xfId="0" applyNumberFormat="1" applyBorder="1" applyAlignment="1">
      <alignment vertical="center"/>
    </xf>
    <xf numFmtId="2" fontId="1" fillId="7" borderId="42" xfId="0" applyNumberFormat="1" applyFont="1" applyFill="1" applyBorder="1" applyAlignment="1">
      <alignment vertical="center"/>
    </xf>
    <xf numFmtId="2" fontId="1" fillId="5" borderId="42" xfId="0" applyNumberFormat="1" applyFont="1" applyFill="1" applyBorder="1" applyAlignment="1">
      <alignment vertical="center"/>
    </xf>
    <xf numFmtId="2" fontId="1" fillId="6" borderId="23" xfId="0" applyNumberFormat="1" applyFont="1" applyFill="1" applyBorder="1" applyAlignment="1">
      <alignment vertical="center"/>
    </xf>
    <xf numFmtId="2" fontId="0" fillId="0" borderId="0" xfId="0" applyNumberFormat="1" applyAlignment="1">
      <alignment vertical="center"/>
    </xf>
    <xf numFmtId="2" fontId="1" fillId="8" borderId="73" xfId="0" applyNumberFormat="1" applyFont="1" applyFill="1" applyBorder="1" applyAlignment="1">
      <alignment vertical="center"/>
    </xf>
    <xf numFmtId="2" fontId="0" fillId="0" borderId="48" xfId="0" applyNumberFormat="1" applyBorder="1" applyAlignment="1">
      <alignment vertical="center"/>
    </xf>
    <xf numFmtId="2" fontId="0" fillId="0" borderId="50" xfId="0" applyNumberFormat="1" applyBorder="1" applyAlignment="1">
      <alignment vertical="center"/>
    </xf>
    <xf numFmtId="2" fontId="0" fillId="0" borderId="18" xfId="0" applyNumberFormat="1" applyBorder="1" applyAlignment="1">
      <alignment vertical="center"/>
    </xf>
    <xf numFmtId="2" fontId="1" fillId="7" borderId="68" xfId="0" applyNumberFormat="1" applyFont="1" applyFill="1" applyBorder="1" applyAlignment="1">
      <alignment vertical="center"/>
    </xf>
    <xf numFmtId="2" fontId="0" fillId="0" borderId="55" xfId="0" applyNumberFormat="1" applyBorder="1" applyAlignment="1">
      <alignment vertical="center"/>
    </xf>
    <xf numFmtId="2" fontId="1" fillId="5" borderId="68" xfId="0" applyNumberFormat="1" applyFont="1" applyFill="1" applyBorder="1" applyAlignment="1">
      <alignment vertical="center"/>
    </xf>
    <xf numFmtId="2" fontId="1" fillId="6" borderId="61" xfId="0" applyNumberFormat="1" applyFont="1" applyFill="1" applyBorder="1" applyAlignment="1">
      <alignment vertical="center"/>
    </xf>
    <xf numFmtId="2" fontId="0" fillId="0" borderId="82" xfId="0" applyNumberFormat="1" applyBorder="1" applyAlignment="1">
      <alignment vertical="center"/>
    </xf>
    <xf numFmtId="2" fontId="1" fillId="8" borderId="75" xfId="0" applyNumberFormat="1" applyFont="1" applyFill="1" applyBorder="1" applyAlignment="1">
      <alignment vertical="center"/>
    </xf>
    <xf numFmtId="2" fontId="0" fillId="0" borderId="80" xfId="0" applyNumberFormat="1" applyBorder="1" applyAlignment="1">
      <alignment vertical="center"/>
    </xf>
    <xf numFmtId="0" fontId="0" fillId="2" borderId="49" xfId="0" applyFill="1" applyBorder="1" applyAlignment="1">
      <alignment vertical="center"/>
    </xf>
    <xf numFmtId="0" fontId="0" fillId="2" borderId="53" xfId="0" applyFill="1" applyBorder="1" applyAlignment="1">
      <alignment vertical="center"/>
    </xf>
    <xf numFmtId="0" fontId="0" fillId="2" borderId="1" xfId="0" applyFill="1" applyBorder="1" applyAlignment="1">
      <alignment vertical="center"/>
    </xf>
    <xf numFmtId="0" fontId="0" fillId="2" borderId="14" xfId="0" applyFill="1" applyBorder="1" applyAlignment="1">
      <alignment vertical="center"/>
    </xf>
    <xf numFmtId="0" fontId="4" fillId="8" borderId="69" xfId="0" applyFont="1" applyFill="1" applyBorder="1" applyAlignment="1">
      <alignment vertical="center"/>
    </xf>
    <xf numFmtId="0" fontId="4" fillId="8" borderId="23" xfId="0" applyFont="1" applyFill="1" applyBorder="1" applyAlignment="1">
      <alignment horizontal="center" vertical="center"/>
    </xf>
    <xf numFmtId="0" fontId="4" fillId="8" borderId="21" xfId="0" applyFont="1" applyFill="1" applyBorder="1" applyAlignment="1">
      <alignment vertical="center"/>
    </xf>
    <xf numFmtId="2" fontId="4" fillId="8" borderId="23" xfId="0" applyNumberFormat="1" applyFont="1" applyFill="1" applyBorder="1" applyAlignment="1">
      <alignment vertical="center"/>
    </xf>
    <xf numFmtId="0" fontId="4" fillId="8" borderId="20" xfId="0" applyFont="1" applyFill="1" applyBorder="1" applyAlignment="1">
      <alignment vertical="center"/>
    </xf>
    <xf numFmtId="2" fontId="4" fillId="8" borderId="61" xfId="0" applyNumberFormat="1" applyFont="1" applyFill="1" applyBorder="1" applyAlignment="1">
      <alignment vertical="center"/>
    </xf>
    <xf numFmtId="2" fontId="0" fillId="2" borderId="77" xfId="0" applyNumberFormat="1" applyFill="1" applyBorder="1" applyAlignment="1">
      <alignment vertical="center"/>
    </xf>
    <xf numFmtId="0" fontId="1" fillId="8" borderId="47" xfId="0" applyFont="1" applyFill="1" applyBorder="1" applyAlignment="1">
      <alignment vertical="center"/>
    </xf>
    <xf numFmtId="0" fontId="1" fillId="8" borderId="25" xfId="0" applyFont="1" applyFill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2" borderId="56" xfId="0" applyFill="1" applyBorder="1" applyAlignment="1">
      <alignment vertical="center"/>
    </xf>
    <xf numFmtId="2" fontId="0" fillId="0" borderId="64" xfId="0" applyNumberFormat="1" applyBorder="1" applyAlignment="1">
      <alignment vertical="center"/>
    </xf>
    <xf numFmtId="2" fontId="0" fillId="0" borderId="9" xfId="0" applyNumberFormat="1" applyBorder="1" applyAlignment="1">
      <alignment vertical="center"/>
    </xf>
    <xf numFmtId="2" fontId="0" fillId="0" borderId="11" xfId="0" applyNumberFormat="1" applyBorder="1" applyAlignment="1">
      <alignment vertical="center"/>
    </xf>
    <xf numFmtId="2" fontId="1" fillId="7" borderId="67" xfId="0" applyNumberFormat="1" applyFont="1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2" fontId="1" fillId="5" borderId="67" xfId="0" applyNumberFormat="1" applyFont="1" applyFill="1" applyBorder="1" applyAlignment="1">
      <alignment vertical="center"/>
    </xf>
    <xf numFmtId="2" fontId="1" fillId="6" borderId="71" xfId="0" applyNumberFormat="1" applyFont="1" applyFill="1" applyBorder="1" applyAlignment="1">
      <alignment vertical="center"/>
    </xf>
    <xf numFmtId="0" fontId="0" fillId="8" borderId="51" xfId="0" applyFill="1" applyBorder="1" applyAlignment="1">
      <alignment horizontal="left" vertical="center"/>
    </xf>
    <xf numFmtId="0" fontId="0" fillId="8" borderId="30" xfId="0" applyFill="1" applyBorder="1" applyAlignment="1">
      <alignment horizontal="left" vertical="center"/>
    </xf>
    <xf numFmtId="0" fontId="0" fillId="8" borderId="28" xfId="0" applyFill="1" applyBorder="1" applyAlignment="1">
      <alignment horizontal="left" vertical="center"/>
    </xf>
    <xf numFmtId="0" fontId="0" fillId="8" borderId="57" xfId="0" applyFill="1" applyBorder="1" applyAlignment="1">
      <alignment horizontal="left" vertical="center"/>
    </xf>
    <xf numFmtId="0" fontId="0" fillId="8" borderId="63" xfId="0" applyFill="1" applyBorder="1" applyAlignment="1">
      <alignment horizontal="left" vertical="center"/>
    </xf>
    <xf numFmtId="0" fontId="0" fillId="8" borderId="29" xfId="0" applyFill="1" applyBorder="1" applyAlignment="1">
      <alignment horizontal="left" vertical="center"/>
    </xf>
    <xf numFmtId="0" fontId="0" fillId="8" borderId="52" xfId="0" applyFill="1" applyBorder="1" applyAlignment="1">
      <alignment horizontal="left" vertical="center"/>
    </xf>
    <xf numFmtId="0" fontId="0" fillId="0" borderId="44" xfId="0" applyBorder="1" applyAlignment="1">
      <alignment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vertical="center"/>
    </xf>
    <xf numFmtId="2" fontId="0" fillId="2" borderId="38" xfId="0" applyNumberFormat="1" applyFill="1" applyBorder="1" applyAlignment="1">
      <alignment vertical="center"/>
    </xf>
    <xf numFmtId="0" fontId="0" fillId="0" borderId="46" xfId="0" applyBorder="1" applyAlignment="1">
      <alignment vertical="center"/>
    </xf>
    <xf numFmtId="0" fontId="0" fillId="0" borderId="83" xfId="0" applyBorder="1" applyAlignment="1">
      <alignment vertical="center"/>
    </xf>
    <xf numFmtId="0" fontId="2" fillId="0" borderId="84" xfId="0" applyFont="1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44" fontId="0" fillId="2" borderId="56" xfId="0" applyNumberFormat="1" applyFill="1" applyBorder="1" applyAlignment="1" applyProtection="1">
      <alignment horizontal="center" vertical="center"/>
    </xf>
    <xf numFmtId="44" fontId="0" fillId="2" borderId="2" xfId="0" applyNumberFormat="1" applyFill="1" applyBorder="1" applyAlignment="1" applyProtection="1">
      <alignment horizontal="center" vertical="center"/>
    </xf>
    <xf numFmtId="44" fontId="0" fillId="2" borderId="55" xfId="0" applyNumberFormat="1" applyFill="1" applyBorder="1" applyAlignment="1" applyProtection="1">
      <alignment horizontal="center" vertical="center"/>
    </xf>
    <xf numFmtId="44" fontId="0" fillId="2" borderId="8" xfId="0" applyNumberFormat="1" applyFill="1" applyBorder="1" applyAlignment="1" applyProtection="1">
      <alignment horizontal="center" vertical="center"/>
    </xf>
    <xf numFmtId="44" fontId="0" fillId="2" borderId="1" xfId="0" applyNumberFormat="1" applyFill="1" applyBorder="1" applyAlignment="1" applyProtection="1">
      <alignment horizontal="center" vertical="center"/>
    </xf>
    <xf numFmtId="44" fontId="0" fillId="2" borderId="50" xfId="0" applyNumberFormat="1" applyFill="1" applyBorder="1" applyAlignment="1" applyProtection="1">
      <alignment horizontal="center" vertical="center"/>
    </xf>
    <xf numFmtId="44" fontId="0" fillId="2" borderId="57" xfId="0" applyNumberFormat="1" applyFill="1" applyBorder="1" applyAlignment="1" applyProtection="1">
      <alignment horizontal="center" vertical="center"/>
    </xf>
    <xf numFmtId="44" fontId="0" fillId="2" borderId="30" xfId="0" applyNumberFormat="1" applyFill="1" applyBorder="1" applyAlignment="1" applyProtection="1">
      <alignment horizontal="center" vertical="center"/>
    </xf>
    <xf numFmtId="44" fontId="0" fillId="2" borderId="52" xfId="0" applyNumberFormat="1" applyFill="1" applyBorder="1" applyAlignment="1" applyProtection="1">
      <alignment horizontal="center" vertical="center"/>
    </xf>
    <xf numFmtId="44" fontId="0" fillId="2" borderId="10" xfId="0" applyNumberFormat="1" applyFill="1" applyBorder="1" applyAlignment="1" applyProtection="1">
      <alignment horizontal="center" vertical="center"/>
    </xf>
    <xf numFmtId="44" fontId="0" fillId="2" borderId="14" xfId="0" applyNumberFormat="1" applyFill="1" applyBorder="1" applyAlignment="1" applyProtection="1">
      <alignment horizontal="center" vertical="center"/>
    </xf>
    <xf numFmtId="44" fontId="0" fillId="2" borderId="18" xfId="0" applyNumberFormat="1" applyFill="1" applyBorder="1" applyAlignment="1" applyProtection="1">
      <alignment horizontal="center" vertical="center"/>
    </xf>
    <xf numFmtId="0" fontId="7" fillId="6" borderId="7" xfId="0" applyFont="1" applyFill="1" applyBorder="1" applyAlignment="1" applyProtection="1">
      <alignment vertical="center"/>
    </xf>
    <xf numFmtId="44" fontId="7" fillId="2" borderId="56" xfId="0" applyNumberFormat="1" applyFont="1" applyFill="1" applyBorder="1" applyAlignment="1" applyProtection="1">
      <alignment horizontal="center" vertical="center"/>
    </xf>
    <xf numFmtId="44" fontId="7" fillId="2" borderId="2" xfId="0" applyNumberFormat="1" applyFont="1" applyFill="1" applyBorder="1" applyAlignment="1" applyProtection="1">
      <alignment horizontal="center" vertical="center"/>
    </xf>
    <xf numFmtId="44" fontId="7" fillId="2" borderId="55" xfId="0" applyNumberFormat="1" applyFont="1" applyFill="1" applyBorder="1" applyAlignment="1" applyProtection="1">
      <alignment horizontal="center" vertical="center"/>
    </xf>
    <xf numFmtId="0" fontId="7" fillId="6" borderId="59" xfId="0" applyFont="1" applyFill="1" applyBorder="1" applyAlignment="1" applyProtection="1">
      <alignment vertical="center"/>
    </xf>
    <xf numFmtId="44" fontId="7" fillId="2" borderId="8" xfId="0" applyNumberFormat="1" applyFont="1" applyFill="1" applyBorder="1" applyAlignment="1" applyProtection="1">
      <alignment horizontal="center" vertical="center"/>
    </xf>
    <xf numFmtId="44" fontId="7" fillId="2" borderId="1" xfId="0" applyNumberFormat="1" applyFont="1" applyFill="1" applyBorder="1" applyAlignment="1" applyProtection="1">
      <alignment horizontal="center" vertical="center"/>
    </xf>
    <xf numFmtId="44" fontId="7" fillId="2" borderId="50" xfId="0" applyNumberFormat="1" applyFont="1" applyFill="1" applyBorder="1" applyAlignment="1" applyProtection="1">
      <alignment horizontal="center" vertical="center"/>
    </xf>
    <xf numFmtId="0" fontId="7" fillId="6" borderId="60" xfId="0" applyFont="1" applyFill="1" applyBorder="1" applyAlignment="1" applyProtection="1">
      <alignment vertical="center"/>
    </xf>
    <xf numFmtId="44" fontId="7" fillId="2" borderId="57" xfId="0" applyNumberFormat="1" applyFont="1" applyFill="1" applyBorder="1" applyAlignment="1" applyProtection="1">
      <alignment horizontal="center" vertical="center"/>
    </xf>
    <xf numFmtId="44" fontId="7" fillId="2" borderId="30" xfId="0" applyNumberFormat="1" applyFont="1" applyFill="1" applyBorder="1" applyAlignment="1" applyProtection="1">
      <alignment horizontal="center" vertical="center"/>
    </xf>
    <xf numFmtId="44" fontId="7" fillId="2" borderId="52" xfId="0" applyNumberFormat="1" applyFont="1" applyFill="1" applyBorder="1" applyAlignment="1" applyProtection="1">
      <alignment horizontal="center" vertical="center"/>
    </xf>
    <xf numFmtId="0" fontId="0" fillId="0" borderId="85" xfId="0" applyFill="1" applyBorder="1" applyAlignment="1">
      <alignment vertical="center"/>
    </xf>
    <xf numFmtId="0" fontId="0" fillId="0" borderId="86" xfId="0" applyBorder="1"/>
    <xf numFmtId="0" fontId="0" fillId="0" borderId="88" xfId="0" applyBorder="1"/>
    <xf numFmtId="0" fontId="0" fillId="0" borderId="87" xfId="0" applyBorder="1"/>
    <xf numFmtId="0" fontId="0" fillId="0" borderId="0" xfId="0" applyBorder="1"/>
    <xf numFmtId="0" fontId="0" fillId="0" borderId="89" xfId="0" applyBorder="1"/>
    <xf numFmtId="0" fontId="0" fillId="0" borderId="83" xfId="0" applyBorder="1"/>
    <xf numFmtId="0" fontId="0" fillId="0" borderId="54" xfId="0" applyBorder="1"/>
    <xf numFmtId="0" fontId="0" fillId="0" borderId="84" xfId="0" applyBorder="1"/>
    <xf numFmtId="2" fontId="0" fillId="2" borderId="80" xfId="0" applyNumberFormat="1" applyFill="1" applyBorder="1" applyAlignment="1">
      <alignment vertical="center"/>
    </xf>
    <xf numFmtId="0" fontId="1" fillId="8" borderId="31" xfId="0" applyFont="1" applyFill="1" applyBorder="1" applyAlignment="1">
      <alignment vertical="center"/>
    </xf>
    <xf numFmtId="0" fontId="0" fillId="0" borderId="90" xfId="0" applyBorder="1" applyAlignment="1">
      <alignment vertical="center"/>
    </xf>
    <xf numFmtId="0" fontId="4" fillId="8" borderId="70" xfId="0" applyFont="1" applyFill="1" applyBorder="1" applyAlignment="1">
      <alignment vertical="center"/>
    </xf>
    <xf numFmtId="0" fontId="0" fillId="4" borderId="91" xfId="0" applyFill="1" applyBorder="1" applyAlignment="1" applyProtection="1">
      <alignment horizontal="center" vertical="center" wrapText="1"/>
    </xf>
    <xf numFmtId="44" fontId="0" fillId="2" borderId="92" xfId="0" applyNumberFormat="1" applyFill="1" applyBorder="1" applyAlignment="1" applyProtection="1">
      <alignment horizontal="left" vertical="center"/>
    </xf>
    <xf numFmtId="44" fontId="0" fillId="2" borderId="93" xfId="0" applyNumberFormat="1" applyFill="1" applyBorder="1" applyAlignment="1" applyProtection="1">
      <alignment horizontal="left" vertical="center"/>
    </xf>
    <xf numFmtId="0" fontId="0" fillId="0" borderId="62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2" fontId="0" fillId="0" borderId="3" xfId="0" applyNumberFormat="1" applyFill="1" applyBorder="1" applyAlignment="1">
      <alignment vertical="center"/>
    </xf>
    <xf numFmtId="2" fontId="0" fillId="0" borderId="55" xfId="0" applyNumberFormat="1" applyFill="1" applyBorder="1" applyAlignment="1">
      <alignment vertical="center"/>
    </xf>
    <xf numFmtId="0" fontId="0" fillId="0" borderId="49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2" fontId="0" fillId="0" borderId="4" xfId="0" applyNumberFormat="1" applyFill="1" applyBorder="1" applyAlignment="1">
      <alignment vertical="center"/>
    </xf>
    <xf numFmtId="0" fontId="0" fillId="0" borderId="8" xfId="0" applyFill="1" applyBorder="1" applyAlignment="1">
      <alignment vertical="center"/>
    </xf>
    <xf numFmtId="2" fontId="0" fillId="0" borderId="9" xfId="0" applyNumberFormat="1" applyFill="1" applyBorder="1" applyAlignment="1">
      <alignment vertical="center"/>
    </xf>
    <xf numFmtId="0" fontId="0" fillId="0" borderId="6" xfId="0" applyFill="1" applyBorder="1" applyAlignment="1">
      <alignment vertical="center"/>
    </xf>
    <xf numFmtId="2" fontId="0" fillId="0" borderId="50" xfId="0" applyNumberFormat="1" applyFill="1" applyBorder="1" applyAlignment="1">
      <alignment vertical="center"/>
    </xf>
    <xf numFmtId="0" fontId="0" fillId="0" borderId="53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2" fontId="0" fillId="0" borderId="22" xfId="0" applyNumberFormat="1" applyFill="1" applyBorder="1" applyAlignment="1">
      <alignment vertical="center"/>
    </xf>
    <xf numFmtId="0" fontId="0" fillId="0" borderId="10" xfId="0" applyFill="1" applyBorder="1" applyAlignment="1">
      <alignment vertical="center"/>
    </xf>
    <xf numFmtId="2" fontId="0" fillId="0" borderId="11" xfId="0" applyNumberForma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2" fontId="0" fillId="0" borderId="18" xfId="0" applyNumberFormat="1" applyFill="1" applyBorder="1" applyAlignment="1">
      <alignment vertical="center"/>
    </xf>
    <xf numFmtId="2" fontId="0" fillId="0" borderId="48" xfId="0" applyNumberFormat="1" applyFill="1" applyBorder="1" applyAlignment="1">
      <alignment vertical="center"/>
    </xf>
    <xf numFmtId="2" fontId="0" fillId="0" borderId="38" xfId="0" applyNumberFormat="1" applyFill="1" applyBorder="1" applyAlignment="1">
      <alignment vertical="center"/>
    </xf>
    <xf numFmtId="2" fontId="0" fillId="0" borderId="77" xfId="0" applyNumberFormat="1" applyFill="1" applyBorder="1" applyAlignment="1">
      <alignment vertical="center"/>
    </xf>
    <xf numFmtId="0" fontId="0" fillId="0" borderId="90" xfId="0" applyFill="1" applyBorder="1" applyAlignment="1">
      <alignment vertical="center"/>
    </xf>
    <xf numFmtId="0" fontId="0" fillId="0" borderId="78" xfId="0" applyFill="1" applyBorder="1" applyAlignment="1">
      <alignment vertical="center"/>
    </xf>
    <xf numFmtId="0" fontId="1" fillId="8" borderId="25" xfId="0" applyFont="1" applyFill="1" applyBorder="1" applyAlignment="1">
      <alignment horizontal="center" vertical="center"/>
    </xf>
    <xf numFmtId="0" fontId="0" fillId="7" borderId="95" xfId="0" applyFill="1" applyBorder="1" applyAlignment="1" applyProtection="1">
      <alignment vertical="center"/>
    </xf>
    <xf numFmtId="0" fontId="0" fillId="6" borderId="95" xfId="0" applyFill="1" applyBorder="1" applyAlignment="1" applyProtection="1">
      <alignment vertical="center"/>
    </xf>
    <xf numFmtId="0" fontId="0" fillId="9" borderId="95" xfId="0" applyFill="1" applyBorder="1" applyAlignment="1" applyProtection="1">
      <alignment vertical="center"/>
    </xf>
    <xf numFmtId="0" fontId="0" fillId="5" borderId="95" xfId="0" applyFill="1" applyBorder="1" applyAlignment="1" applyProtection="1">
      <alignment vertical="center"/>
    </xf>
    <xf numFmtId="0" fontId="0" fillId="0" borderId="95" xfId="0" applyBorder="1" applyAlignment="1" applyProtection="1">
      <alignment vertical="center"/>
    </xf>
    <xf numFmtId="0" fontId="0" fillId="10" borderId="95" xfId="0" applyFill="1" applyBorder="1" applyAlignment="1" applyProtection="1">
      <alignment vertical="center"/>
    </xf>
    <xf numFmtId="0" fontId="0" fillId="11" borderId="95" xfId="0" applyFill="1" applyBorder="1" applyAlignment="1" applyProtection="1">
      <alignment vertical="center"/>
    </xf>
    <xf numFmtId="0" fontId="0" fillId="12" borderId="95" xfId="0" applyFill="1" applyBorder="1" applyAlignment="1" applyProtection="1">
      <alignment vertical="center"/>
    </xf>
    <xf numFmtId="0" fontId="0" fillId="13" borderId="93" xfId="0" applyFill="1" applyBorder="1" applyAlignment="1" applyProtection="1">
      <alignment vertical="center"/>
    </xf>
    <xf numFmtId="0" fontId="9" fillId="0" borderId="86" xfId="0" applyFont="1" applyBorder="1"/>
    <xf numFmtId="44" fontId="0" fillId="2" borderId="94" xfId="0" applyNumberFormat="1" applyFill="1" applyBorder="1" applyAlignment="1" applyProtection="1">
      <alignment horizontal="left" vertical="center"/>
    </xf>
    <xf numFmtId="0" fontId="0" fillId="0" borderId="93" xfId="0" applyFill="1" applyBorder="1" applyAlignment="1" applyProtection="1">
      <alignment vertical="center"/>
    </xf>
    <xf numFmtId="0" fontId="0" fillId="0" borderId="84" xfId="0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 indent="1"/>
    </xf>
    <xf numFmtId="0" fontId="11" fillId="0" borderId="0" xfId="0" applyFont="1" applyAlignment="1">
      <alignment horizontal="left" vertical="center"/>
    </xf>
    <xf numFmtId="0" fontId="12" fillId="0" borderId="0" xfId="1" applyAlignment="1">
      <alignment horizontal="left" vertical="center" indent="2"/>
    </xf>
    <xf numFmtId="0" fontId="12" fillId="0" borderId="0" xfId="1" applyAlignment="1">
      <alignment horizontal="left" vertical="center"/>
    </xf>
    <xf numFmtId="0" fontId="1" fillId="8" borderId="25" xfId="0" applyFont="1" applyFill="1" applyBorder="1" applyAlignment="1">
      <alignment horizontal="center" vertical="center"/>
    </xf>
    <xf numFmtId="2" fontId="0" fillId="0" borderId="80" xfId="0" applyNumberFormat="1" applyFill="1" applyBorder="1" applyAlignment="1">
      <alignment vertical="center"/>
    </xf>
    <xf numFmtId="0" fontId="0" fillId="7" borderId="16" xfId="0" applyFill="1" applyBorder="1" applyAlignment="1" applyProtection="1">
      <alignment horizontal="center" vertical="center" wrapText="1"/>
    </xf>
    <xf numFmtId="0" fontId="0" fillId="7" borderId="17" xfId="0" applyFill="1" applyBorder="1" applyAlignment="1" applyProtection="1">
      <alignment horizontal="center" vertical="center"/>
    </xf>
    <xf numFmtId="0" fontId="0" fillId="7" borderId="19" xfId="0" applyFill="1" applyBorder="1" applyAlignment="1" applyProtection="1">
      <alignment horizontal="center" vertical="center"/>
    </xf>
    <xf numFmtId="0" fontId="0" fillId="5" borderId="16" xfId="0" applyFill="1" applyBorder="1" applyAlignment="1" applyProtection="1">
      <alignment horizontal="center" vertical="center" wrapText="1"/>
    </xf>
    <xf numFmtId="0" fontId="0" fillId="5" borderId="17" xfId="0" applyFill="1" applyBorder="1" applyAlignment="1" applyProtection="1">
      <alignment horizontal="center" vertical="center" wrapText="1"/>
    </xf>
    <xf numFmtId="0" fontId="0" fillId="5" borderId="19" xfId="0" applyFill="1" applyBorder="1" applyAlignment="1" applyProtection="1">
      <alignment horizontal="center" vertical="center" wrapText="1"/>
    </xf>
    <xf numFmtId="0" fontId="7" fillId="6" borderId="16" xfId="0" applyFont="1" applyFill="1" applyBorder="1" applyAlignment="1" applyProtection="1">
      <alignment horizontal="center" vertical="center" wrapText="1"/>
    </xf>
    <xf numFmtId="0" fontId="7" fillId="6" borderId="17" xfId="0" applyFont="1" applyFill="1" applyBorder="1" applyAlignment="1" applyProtection="1">
      <alignment horizontal="center" vertical="center" wrapText="1"/>
    </xf>
    <xf numFmtId="0" fontId="7" fillId="6" borderId="19" xfId="0" applyFont="1" applyFill="1" applyBorder="1" applyAlignment="1" applyProtection="1">
      <alignment horizontal="center" vertical="center" wrapText="1"/>
    </xf>
    <xf numFmtId="0" fontId="5" fillId="3" borderId="34" xfId="0" applyFont="1" applyFill="1" applyBorder="1" applyAlignment="1" applyProtection="1">
      <alignment horizontal="center" vertical="center"/>
    </xf>
    <xf numFmtId="0" fontId="5" fillId="3" borderId="33" xfId="0" applyFont="1" applyFill="1" applyBorder="1" applyAlignment="1" applyProtection="1">
      <alignment horizontal="center" vertical="center"/>
    </xf>
    <xf numFmtId="0" fontId="5" fillId="3" borderId="81" xfId="0" applyFont="1" applyFill="1" applyBorder="1" applyAlignment="1" applyProtection="1">
      <alignment horizontal="center" vertical="center"/>
    </xf>
    <xf numFmtId="0" fontId="1" fillId="8" borderId="24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45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8" borderId="47" xfId="0" applyFont="1" applyFill="1" applyBorder="1" applyAlignment="1">
      <alignment horizontal="center" vertical="center"/>
    </xf>
    <xf numFmtId="0" fontId="1" fillId="8" borderId="48" xfId="0" applyFont="1" applyFill="1" applyBorder="1" applyAlignment="1">
      <alignment horizontal="center" vertical="center"/>
    </xf>
    <xf numFmtId="0" fontId="6" fillId="0" borderId="46" xfId="0" applyFont="1" applyFill="1" applyBorder="1" applyAlignment="1">
      <alignment horizontal="left" vertical="center"/>
    </xf>
    <xf numFmtId="0" fontId="6" fillId="0" borderId="39" xfId="0" applyFont="1" applyFill="1" applyBorder="1" applyAlignment="1">
      <alignment horizontal="left" vertical="center"/>
    </xf>
    <xf numFmtId="0" fontId="6" fillId="0" borderId="43" xfId="0" applyFont="1" applyFill="1" applyBorder="1" applyAlignment="1">
      <alignment horizontal="left" vertical="center"/>
    </xf>
    <xf numFmtId="49" fontId="6" fillId="0" borderId="46" xfId="0" applyNumberFormat="1" applyFont="1" applyFill="1" applyBorder="1" applyAlignment="1">
      <alignment horizontal="left" vertical="center"/>
    </xf>
    <xf numFmtId="49" fontId="6" fillId="0" borderId="39" xfId="0" applyNumberFormat="1" applyFont="1" applyFill="1" applyBorder="1" applyAlignment="1">
      <alignment horizontal="left" vertical="center"/>
    </xf>
    <xf numFmtId="49" fontId="6" fillId="0" borderId="43" xfId="0" applyNumberFormat="1" applyFont="1" applyFill="1" applyBorder="1" applyAlignment="1">
      <alignment horizontal="left" vertical="center"/>
    </xf>
    <xf numFmtId="0" fontId="6" fillId="2" borderId="46" xfId="0" applyFont="1" applyFill="1" applyBorder="1" applyAlignment="1">
      <alignment horizontal="left" vertical="center"/>
    </xf>
    <xf numFmtId="0" fontId="6" fillId="2" borderId="39" xfId="0" applyFont="1" applyFill="1" applyBorder="1" applyAlignment="1">
      <alignment horizontal="left" vertical="center"/>
    </xf>
    <xf numFmtId="0" fontId="6" fillId="2" borderId="43" xfId="0" applyFont="1" applyFill="1" applyBorder="1" applyAlignment="1">
      <alignment horizontal="left" vertical="center"/>
    </xf>
    <xf numFmtId="0" fontId="6" fillId="2" borderId="46" xfId="0" applyFont="1" applyFill="1" applyBorder="1" applyAlignment="1" applyProtection="1">
      <alignment horizontal="left" vertical="center"/>
      <protection locked="0"/>
    </xf>
    <xf numFmtId="0" fontId="6" fillId="2" borderId="39" xfId="0" applyFont="1" applyFill="1" applyBorder="1" applyAlignment="1" applyProtection="1">
      <alignment horizontal="left" vertical="center"/>
      <protection locked="0"/>
    </xf>
    <xf numFmtId="0" fontId="6" fillId="2" borderId="43" xfId="0" applyFont="1" applyFill="1" applyBorder="1" applyAlignment="1" applyProtection="1">
      <alignment horizontal="left" vertical="center"/>
      <protection locked="0"/>
    </xf>
    <xf numFmtId="49" fontId="6" fillId="2" borderId="46" xfId="0" applyNumberFormat="1" applyFont="1" applyFill="1" applyBorder="1" applyAlignment="1">
      <alignment horizontal="left" vertical="center"/>
    </xf>
    <xf numFmtId="49" fontId="6" fillId="2" borderId="39" xfId="0" applyNumberFormat="1" applyFont="1" applyFill="1" applyBorder="1" applyAlignment="1">
      <alignment horizontal="left" vertical="center"/>
    </xf>
    <xf numFmtId="49" fontId="6" fillId="2" borderId="43" xfId="0" applyNumberFormat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E7F6FF"/>
      <color rgb="FFFFFF99"/>
      <color rgb="FFFFCCCC"/>
      <color rgb="FFFFCCFF"/>
      <color rgb="FFCCFF99"/>
      <color rgb="FFEAEAEA"/>
      <color rgb="FFE7FFE7"/>
      <color rgb="FFFFE6CD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76200</xdr:colOff>
      <xdr:row>61</xdr:row>
      <xdr:rowOff>28575</xdr:rowOff>
    </xdr:from>
    <xdr:to>
      <xdr:col>1</xdr:col>
      <xdr:colOff>742950</xdr:colOff>
      <xdr:row>63</xdr:row>
      <xdr:rowOff>95250</xdr:rowOff>
    </xdr:to>
    <xdr:pic>
      <xdr:nvPicPr>
        <xdr:cNvPr id="5" name="Image 4" descr="https://img-19.ccm2.net/EHt-u1f4K7ZK1E5VEq5OHG_GynY=/09e359a31bfb4dbaaf27ce8fcaeb7998/ccm-encyclopedia/udYJC572-01-07-excel-1-s-s-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867650"/>
          <a:ext cx="666750" cy="447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209550</xdr:colOff>
      <xdr:row>66</xdr:row>
      <xdr:rowOff>28575</xdr:rowOff>
    </xdr:from>
    <xdr:to>
      <xdr:col>2</xdr:col>
      <xdr:colOff>1609725</xdr:colOff>
      <xdr:row>83</xdr:row>
      <xdr:rowOff>133350</xdr:rowOff>
    </xdr:to>
    <xdr:pic>
      <xdr:nvPicPr>
        <xdr:cNvPr id="9" name="Image 8"/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t="65008" r="84946" b="2488"/>
        <a:stretch/>
      </xdr:blipFill>
      <xdr:spPr>
        <a:xfrm>
          <a:off x="209550" y="8629650"/>
          <a:ext cx="2752725" cy="33432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178731</xdr:colOff>
      <xdr:row>0</xdr:row>
      <xdr:rowOff>0</xdr:rowOff>
    </xdr:from>
    <xdr:ext cx="3865290" cy="937629"/>
    <xdr:sp macro="[0]!SomOnglets" textlink="">
      <xdr:nvSpPr>
        <xdr:cNvPr id="2" name="Rectangle 1"/>
        <xdr:cNvSpPr/>
      </xdr:nvSpPr>
      <xdr:spPr>
        <a:xfrm>
          <a:off x="4422648" y="0"/>
          <a:ext cx="386529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algn="ctr"/>
          <a:r>
            <a:rPr lang="fr-FR" sz="5400" b="1" cap="none" spc="0">
              <a:ln/>
              <a:solidFill>
                <a:schemeClr val="accent1">
                  <a:lumMod val="75000"/>
                </a:schemeClr>
              </a:solidFill>
              <a:effectLst/>
            </a:rPr>
            <a:t>Lancer calcul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en.delpouve.EXCOFSO/Downloads/Tableau%20de%20suivi%20social%202018%20ST%20ESTEVE%20ARGELES%20(d'apr&#232;s%20liste%20du%2005-01-18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suivi%20social%202018%20ST%20ESTEVE%20ARGELES%20(d'apr&#232;s%20liste%20du%2005-01-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Synthèse clients"/>
      <sheetName val="Totaux mensuels"/>
      <sheetName val="1-50"/>
      <sheetName val="51-100"/>
      <sheetName val="101-150"/>
      <sheetName val="151-200"/>
      <sheetName val="201-250"/>
      <sheetName val="251-300"/>
      <sheetName val="Matrice"/>
      <sheetName val="A3 PLANS SARL"/>
      <sheetName val="ARENY SASU (LES ANGLES)"/>
      <sheetName val="ARENY SASU (PUYVALADOR)"/>
      <sheetName val="ASSANTE Thierry"/>
      <sheetName val="AUTOS JPM SARL"/>
      <sheetName val="AUTO SERVICE DU RIBERAL SARL"/>
      <sheetName val="BENKCY SARL"/>
      <sheetName val="CASH GRAINES SARL"/>
      <sheetName val="CASH GRAINES SUD SARL"/>
      <sheetName val="CATALA Xavier"/>
      <sheetName val="CONSEIL STOCKAGE TRANSPORT SAS"/>
      <sheetName val="CRISPA SAS"/>
      <sheetName val="DASSE TP SAS"/>
      <sheetName val="EGCOM SARL"/>
      <sheetName val="FLAMGAZ SAS"/>
      <sheetName val="FUENTES GUY SARL (52703)"/>
      <sheetName val="GL 3D SAS"/>
      <sheetName val="GROUPE CGNS SC"/>
      <sheetName val="IT ME EURL"/>
      <sheetName val="JPM AUTOS SARL"/>
      <sheetName val="KLOTZ CYRIL"/>
      <sheetName val="LE CANN CYRIL EURL (SEE)"/>
      <sheetName val="LES AIGLES D'ARGELES SARL"/>
      <sheetName val="LES CYCLES DE LA MARENDE SARL"/>
      <sheetName val="MEOAC SNC"/>
      <sheetName val="RESTAURATION BELTRA SARL"/>
      <sheetName val="RUBIO SCP"/>
      <sheetName val="SERRES-COUSINE Anne"/>
      <sheetName val="SINE DIE SAS"/>
      <sheetName val="SO 66 SARL"/>
      <sheetName val="SOHO FLOWERS &amp; GARDEN SARL"/>
      <sheetName val="XAVBOX SASU"/>
      <sheetName val="4 E G SARL"/>
      <sheetName val="AL DENTE SARL"/>
      <sheetName val="ALTER ENERGIES SARL (00151)"/>
      <sheetName val="ALTER ENERGIES SARL (00152)"/>
      <sheetName val="ALTER SERVICES SARL"/>
      <sheetName val="AM CONSTRUCTIONS SASU"/>
      <sheetName val="ANDONE SARL"/>
      <sheetName val="ASA DU CANAL DE LA PLAINE ASSO"/>
      <sheetName val="ASA 3 COURS D'EAU ASSO"/>
      <sheetName val="AUGUET Xavier"/>
      <sheetName val="AUTOMOBILES SD EURL"/>
      <sheetName val="BERTINELLI (D'EXPLOITAT°) EURL"/>
      <sheetName val="BIORAILLA EARL"/>
      <sheetName val="BLEIZ MOR SARL (LA NOISETTE)"/>
      <sheetName val="BONAFOS Sylvie (00731)"/>
      <sheetName val="BONAFOS Sylvie (00732)"/>
      <sheetName val="CABINET CEBEX SARL"/>
      <sheetName val="CASTELLAR Moïse (LA GANOTTE)"/>
      <sheetName val="CAZES DIEZ Lisette (02711)"/>
      <sheetName val="CAZES DIEZ Lisette (02712)"/>
      <sheetName val="CAZES DIEZ Lisette (02713)"/>
      <sheetName val="CAZES DIEZ Lisette (02714)"/>
      <sheetName val="CHAMORIN SAS"/>
      <sheetName val="CN COSTRUCTIONS SARL"/>
      <sheetName val="ENED SARL"/>
      <sheetName val="EURODEF SARL"/>
      <sheetName val="FACADES DU SUD EURL"/>
      <sheetName val="GARAGE HAMELIN G.H.D. SARL"/>
      <sheetName val="GARCIA FRERES SARL"/>
      <sheetName val="INTER LIQUIDE SARL"/>
      <sheetName val="JARDINS D'ESTAVAR (LES) SARL"/>
      <sheetName val="J.F.B SARL"/>
      <sheetName val="JF CONSTRUCTIONS SARL"/>
      <sheetName val="LIGEON Benjamin"/>
      <sheetName val="LIMKY EURL"/>
      <sheetName val="LIONEL FUNERAIRE SASU"/>
      <sheetName val="LLORY Philippe"/>
      <sheetName val="LYROMAR SAS"/>
      <sheetName val="NAUTILUS ROUSSILLON SAS"/>
      <sheetName val="NAVISUD SARL"/>
      <sheetName val="P.A.C.S. SARL"/>
      <sheetName val="PUIG BRUNO (D'EXPLOITAT°) EURL"/>
      <sheetName val="PUNTUNET Yves"/>
      <sheetName val="SAINT ESTEVE AUTOS SARL"/>
      <sheetName val="SODIAC SAS"/>
      <sheetName val="TOLLIAP SARL"/>
      <sheetName val="VILLACEQUE Nathalie (59541)"/>
      <sheetName val="VILLACEQUE Nathalie (59542)"/>
      <sheetName val="WARELE SARL"/>
      <sheetName val="XL COMMUNICATION SARL"/>
      <sheetName val="100% ISO SARL"/>
      <sheetName val="ANTIER Eric"/>
      <sheetName val="ASAYCOM SASU"/>
      <sheetName val="AUTO SAINTES SASU"/>
      <sheetName val="BOADAS &amp; CASTELLO SARL"/>
      <sheetName val="BPC SARL"/>
      <sheetName val="BT EXPANSION SARL"/>
      <sheetName val="CLENS SAS"/>
      <sheetName val="DECO'BA EURL"/>
      <sheetName val="DETESTA SAS"/>
      <sheetName val="DIORCA 66 SAS"/>
      <sheetName val="EL FOURAT ENVIRONNEMENT SARL"/>
      <sheetName val="ESPACE COTE MENUISERIE SARL"/>
      <sheetName val="FERRARIS M."/>
      <sheetName val="FDM AUTO SARL"/>
      <sheetName val="FUNNY WAY SARL"/>
      <sheetName val="GROUPE OBRE SAS"/>
      <sheetName val="GWNCC SARL"/>
      <sheetName val="LA MEDUSE SARL"/>
      <sheetName val="HODEOU SARL"/>
      <sheetName val="HP 66 SAS (07852)"/>
      <sheetName val="HP 66 SAS (07853)"/>
      <sheetName val="HP 66 SAS (07854)"/>
      <sheetName val="ISOBAT SAS"/>
      <sheetName val="LE FOURNIL DE PALMYRE SARL"/>
      <sheetName val="LE PANIER DE MARIE SARL"/>
      <sheetName val="LE PIANNENQ"/>
      <sheetName val="OBRE MATERIAUX SARL"/>
      <sheetName val="PAT &amp; CO SARL"/>
      <sheetName val="PYRAMIDE SARL"/>
      <sheetName val="ABC ECHAFAUDAGES SARL"/>
      <sheetName val="ACAVAL SARL"/>
      <sheetName val="ARMADA SARL"/>
      <sheetName val="BAUDIN NADEIGE"/>
      <sheetName val="BENEDETTI BALMIGERE BREUIL SCP"/>
      <sheetName val="BOUDDHA SUN SAS"/>
      <sheetName val="BUISAN ET FILS SAS"/>
      <sheetName val="CAP SUD VALORISATION SAS"/>
      <sheetName val="CLARET Paul"/>
      <sheetName val="CLAR'OPTIQUE SAS"/>
      <sheetName val="D&amp;J BUSINESS GROUP SAS"/>
      <sheetName val="EL CELLER IBERIC SAS"/>
      <sheetName val="FALGUERAS ET FILS SAS"/>
      <sheetName val="FEUILLETES &amp; CIE SASU"/>
      <sheetName val="GALLY Jonathan (02671)"/>
      <sheetName val="GALLY Jonathan (02701)"/>
      <sheetName val="GEB GROUPE ERIC BRUET GIE"/>
      <sheetName val="GONTHIER HABITAT SASU"/>
      <sheetName val="GROUPE ERIC BRUET SAS"/>
      <sheetName val="HIROPA EURL"/>
      <sheetName val="HOTEL ALINOES EURL"/>
      <sheetName val="HUMBERT Thierry"/>
      <sheetName val="INDIGEN DESIGN SAS"/>
      <sheetName val="JDPS SARL"/>
      <sheetName val="JSA MORIN SASU"/>
      <sheetName val="KONTHARK SAS"/>
      <sheetName val="KOTAO SARL"/>
      <sheetName val="LECONTE Paule"/>
      <sheetName val="MADI BAGE SAS"/>
      <sheetName val="MCL MENUISERIE SASU"/>
      <sheetName val="MEZZANO Corinne"/>
      <sheetName val="MM DISTRIBUTION SARL"/>
      <sheetName val="MOUDAT Michel"/>
      <sheetName val="NAULET Jérome"/>
      <sheetName val="NEOVINO SARL"/>
      <sheetName val="OASIS SARL"/>
      <sheetName val="OROME SASU"/>
      <sheetName val="POMPES FUEBRES MARBR. SUD MED"/>
      <sheetName val="POMPES FUNEBRES ST GEORGES SARL"/>
      <sheetName val="ROUSSILLON ALU SARL"/>
      <sheetName val="ROUSSILLON PORTAILS ALU SARL"/>
      <sheetName val="SALERAT Suruden"/>
      <sheetName val="SOC. CATALANE D.CARRELAGE SASU"/>
      <sheetName val="SOCIETE D'ENDUITS PROJETES SARL"/>
      <sheetName val="SOUSA CONSTRUCTION SARL"/>
      <sheetName val="STOAH SAS"/>
      <sheetName val="TAXIS LA SOLERIENNE EURL"/>
      <sheetName val="TRANS EUROPE AMB. 66 SARL "/>
      <sheetName val="AMBRE SARL"/>
      <sheetName val="CHARLINE SARL"/>
      <sheetName val="CLIM. ET CHAUF. IBANEZ SAS"/>
      <sheetName val="CLV ASSURANCES SARL"/>
      <sheetName val="CUGNIN MANALI"/>
      <sheetName val="DEMER MARTIAL"/>
      <sheetName val="ESPACE BOIS SARL"/>
      <sheetName val="FORT SARL"/>
      <sheetName val="FP2L PAYSAGES EURL"/>
      <sheetName val="FULLIQUET PUJOL SARL"/>
      <sheetName val="GEO ET FLO SARL"/>
      <sheetName val="HP 66 SAS (07851)"/>
      <sheetName val="JARDIN SAINT SEBASTIEN SARL"/>
      <sheetName val="LE JARDIN DE COLLIOURE SARL"/>
      <sheetName val="LA TABLE DE JORDI SARL"/>
      <sheetName val="LE PLACE R'EP SNC"/>
      <sheetName val="LE RENDEZ-VOUS SNC"/>
      <sheetName val="LES 3 F SARL"/>
      <sheetName val="LES ARCADES VAUBAN SARL"/>
      <sheetName val="LES CRAYONS DU JARDIN SARL"/>
      <sheetName val="LES ELFES SARL"/>
      <sheetName val="LES MIMOSAS SAS"/>
      <sheetName val="LES OLIVIERS SAS"/>
      <sheetName val="PASCAL'EPOQUE SARL"/>
      <sheetName val="LOMBARD ANNICK"/>
      <sheetName val="SMFD SASU"/>
      <sheetName val="SOL PIERRE SARL"/>
      <sheetName val="SAS BOCARRE"/>
      <sheetName val="client vide 7"/>
      <sheetName val="client vide 8"/>
      <sheetName val="client vide 9"/>
      <sheetName val="client vide 10"/>
      <sheetName val="client vide 11"/>
      <sheetName val="client vide 12"/>
      <sheetName val="client vide 13"/>
      <sheetName val="client vide 14"/>
      <sheetName val="client vide 15"/>
      <sheetName val="client vide 16"/>
      <sheetName val="client vide 17"/>
      <sheetName val="client vide 18"/>
      <sheetName val="client vide 19"/>
      <sheetName val="client vide 20"/>
      <sheetName val="client vide 21"/>
      <sheetName val="CLT (204)"/>
      <sheetName val="CLT (205)"/>
      <sheetName val="CLT (206)"/>
      <sheetName val="CLT (207)"/>
      <sheetName val="CLT (208)"/>
      <sheetName val="CLT (209)"/>
      <sheetName val="CLT (210)"/>
      <sheetName val="CLT (211)"/>
      <sheetName val="CLT (212)"/>
      <sheetName val="CLT (213)"/>
      <sheetName val="CLT (214)"/>
      <sheetName val="CLT (215)"/>
      <sheetName val="CLT (216)"/>
      <sheetName val="CLT (217)"/>
      <sheetName val="CLT (218)"/>
      <sheetName val="CLT (219)"/>
      <sheetName val="CLT (220)"/>
      <sheetName val="CLT (221)"/>
      <sheetName val="CLT (222)"/>
      <sheetName val="CLT (223)"/>
      <sheetName val="CLT (224)"/>
      <sheetName val="CLT (225)"/>
      <sheetName val="CLT (226)"/>
      <sheetName val="CLT (227)"/>
      <sheetName val="CLT (228)"/>
      <sheetName val="CLT (229)"/>
      <sheetName val="CLT (230)"/>
      <sheetName val="CLT (231)"/>
      <sheetName val="CLT (232)"/>
      <sheetName val="CLT (233)"/>
      <sheetName val="CLT (234)"/>
      <sheetName val="CLT (235)"/>
      <sheetName val="CLT (236)"/>
      <sheetName val="CLT (237)"/>
      <sheetName val="CLT (238)"/>
      <sheetName val="CLT (239)"/>
      <sheetName val="CLT (240)"/>
      <sheetName val="CLT (241)"/>
      <sheetName val="CLT (242)"/>
      <sheetName val="CLT (243)"/>
      <sheetName val="CLT (244)"/>
      <sheetName val="CLT (245)"/>
      <sheetName val="CLT (246)"/>
      <sheetName val="CLT (247)"/>
      <sheetName val="CLT (248)"/>
      <sheetName val="CLT (249)"/>
      <sheetName val="CLT (250)"/>
      <sheetName val="CLT (251)"/>
      <sheetName val="CLT (252)"/>
      <sheetName val="CLT (253)"/>
      <sheetName val="CLT (254)"/>
      <sheetName val="CLT (255)"/>
      <sheetName val="CLT (256)"/>
      <sheetName val="CLT (257)"/>
      <sheetName val="CLT (258)"/>
      <sheetName val="CLT (259)"/>
      <sheetName val="CLT (260)"/>
      <sheetName val="CLT (261)"/>
      <sheetName val="CLT (262)"/>
      <sheetName val="CLT (263)"/>
      <sheetName val="CLT (264)"/>
      <sheetName val="CLT (265)"/>
      <sheetName val="CLT (266)"/>
      <sheetName val="CLT (267)"/>
      <sheetName val="CLT (268)"/>
      <sheetName val="CLT (269)"/>
      <sheetName val="CLT (270)"/>
      <sheetName val="CLT (271)"/>
      <sheetName val="CLT (272)"/>
      <sheetName val="CLT (273)"/>
      <sheetName val="CLT (274)"/>
      <sheetName val="CLT (275)"/>
      <sheetName val="CLT (276)"/>
      <sheetName val="CLT (277)"/>
      <sheetName val="CLT (278)"/>
      <sheetName val="CLT (279)"/>
      <sheetName val="CLT (280)"/>
      <sheetName val="CLT (281)"/>
      <sheetName val="CLT (282)"/>
      <sheetName val="CLT (283)"/>
      <sheetName val="CLT (284)"/>
      <sheetName val="CLT (285)"/>
      <sheetName val="CLT (286)"/>
      <sheetName val="CLT (287)"/>
      <sheetName val="CLT (288)"/>
      <sheetName val="CLT (289)"/>
      <sheetName val="CLT (290)"/>
      <sheetName val="CLT (291)"/>
      <sheetName val="CLT (292)"/>
      <sheetName val="CLT (293)"/>
      <sheetName val="CLT (294)"/>
      <sheetName val="CLT (295)"/>
      <sheetName val="CLT (296)"/>
      <sheetName val="CLT (297)"/>
      <sheetName val="CLT (298)"/>
      <sheetName val="CLT (299)"/>
      <sheetName val="CLT (300)"/>
    </sheetNames>
    <sheetDataSet>
      <sheetData sheetId="0">
        <row r="7">
          <cell r="C7" t="str">
            <v>Mission</v>
          </cell>
        </row>
        <row r="9">
          <cell r="C9" t="str">
            <v>Bulletins refaits (tarif unitaire)</v>
          </cell>
        </row>
        <row r="10">
          <cell r="C10" t="str">
            <v>Forfait gestion sociale</v>
          </cell>
        </row>
        <row r="11">
          <cell r="C11" t="str">
            <v>Forfait création</v>
          </cell>
        </row>
        <row r="12">
          <cell r="C12" t="str">
            <v>Forfait reprise</v>
          </cell>
        </row>
        <row r="13">
          <cell r="C13" t="str">
            <v>Divers</v>
          </cell>
        </row>
        <row r="14">
          <cell r="C14" t="str">
            <v>Lettre de promesse d'embauche</v>
          </cell>
        </row>
        <row r="15">
          <cell r="C15" t="str">
            <v>Déclaration préalable à l'embauche</v>
          </cell>
        </row>
        <row r="16">
          <cell r="C16" t="str">
            <v>Contrat de travail classique</v>
          </cell>
        </row>
        <row r="17">
          <cell r="C17" t="str">
            <v>Contrat de travail spécifique</v>
          </cell>
        </row>
        <row r="18">
          <cell r="C18" t="str">
            <v>Avenant contrat classique</v>
          </cell>
        </row>
        <row r="19">
          <cell r="C19" t="str">
            <v>Avenant contrat spécifique</v>
          </cell>
        </row>
        <row r="20">
          <cell r="C20" t="str">
            <v>Contrat CERFA appentissage</v>
          </cell>
        </row>
        <row r="21">
          <cell r="C21" t="str">
            <v>Constat de rupture à l'amiable CDD</v>
          </cell>
        </row>
        <row r="22">
          <cell r="C22" t="str">
            <v>Rupture contrat d'apprentissage</v>
          </cell>
        </row>
        <row r="23">
          <cell r="C23" t="str">
            <v>Documents de fin de contrat</v>
          </cell>
        </row>
        <row r="24">
          <cell r="C24" t="str">
            <v>Déclaration accident de travail</v>
          </cell>
        </row>
        <row r="25">
          <cell r="C25" t="str">
            <v>DSN évenementielle</v>
          </cell>
        </row>
        <row r="26">
          <cell r="C26" t="str">
            <v>Avenant de renouvell. périoade essai</v>
          </cell>
        </row>
        <row r="27">
          <cell r="C27" t="str">
            <v>Courrier info fin de période d'essai</v>
          </cell>
        </row>
        <row r="28">
          <cell r="C28" t="str">
            <v>Courrier rupture période d'essai</v>
          </cell>
        </row>
        <row r="29">
          <cell r="C29" t="str">
            <v>Simul bulletin salaire</v>
          </cell>
        </row>
        <row r="30">
          <cell r="C30" t="str">
            <v>Estimation indemnité départ</v>
          </cell>
        </row>
        <row r="31">
          <cell r="C31" t="str">
            <v>Lettre d'avertissement</v>
          </cell>
        </row>
        <row r="32">
          <cell r="C32" t="str">
            <v>Courrier salariés / administratif</v>
          </cell>
        </row>
        <row r="33">
          <cell r="C33" t="str">
            <v>Licenciement économique individuel</v>
          </cell>
        </row>
        <row r="34">
          <cell r="C34" t="str">
            <v>Licenciement économique collectif</v>
          </cell>
        </row>
        <row r="35">
          <cell r="C35" t="str">
            <v>Licenciement inaptitude</v>
          </cell>
        </row>
        <row r="36">
          <cell r="C36" t="str">
            <v>Licenciement motif personnel</v>
          </cell>
        </row>
        <row r="37">
          <cell r="C37" t="str">
            <v>Licenciement fin de chantier</v>
          </cell>
        </row>
        <row r="38">
          <cell r="C38" t="str">
            <v>Rupture conventionnelle</v>
          </cell>
        </row>
        <row r="39">
          <cell r="C39" t="str">
            <v>Procédure de mise à pied</v>
          </cell>
        </row>
        <row r="40">
          <cell r="C40" t="str">
            <v>Assist. mise en place activ. partielle</v>
          </cell>
        </row>
        <row r="41">
          <cell r="C41" t="str">
            <v>Assist. état mensuel activ. partielle</v>
          </cell>
        </row>
        <row r="42">
          <cell r="C42" t="str">
            <v>Assist. contrôle URSSAF</v>
          </cell>
        </row>
        <row r="43">
          <cell r="C43" t="str">
            <v>Audit social complet</v>
          </cell>
        </row>
        <row r="44">
          <cell r="C44" t="str">
            <v>Assist. réalisation paye sur site</v>
          </cell>
        </row>
        <row r="45">
          <cell r="C45" t="str">
            <v>Mise en conformité décision unilatérale</v>
          </cell>
        </row>
        <row r="46">
          <cell r="C46" t="str">
            <v>Mise en conformité par référendum</v>
          </cell>
        </row>
        <row r="47">
          <cell r="C47" t="str">
            <v>Dénonciation usage</v>
          </cell>
        </row>
        <row r="48">
          <cell r="C48" t="str">
            <v>Mise en place accord d'entreprise</v>
          </cell>
        </row>
        <row r="49">
          <cell r="C49" t="str">
            <v>Accord d'intéressement</v>
          </cell>
        </row>
        <row r="50">
          <cell r="C50" t="str">
            <v>Accord de participation</v>
          </cell>
        </row>
        <row r="51">
          <cell r="C51" t="str">
            <v>Règlement intérieur</v>
          </cell>
        </row>
        <row r="52">
          <cell r="C52" t="str">
            <v>Assistance rédaction note de service</v>
          </cell>
        </row>
        <row r="53">
          <cell r="C53" t="str">
            <v>Elections des représentants du pers.</v>
          </cell>
        </row>
        <row r="54">
          <cell r="C54" t="str">
            <v>Affiches obligatoires</v>
          </cell>
        </row>
        <row r="55">
          <cell r="C55" t="str">
            <v>Document unique risque professionnels</v>
          </cell>
        </row>
      </sheetData>
      <sheetData sheetId="1"/>
      <sheetData sheetId="2"/>
      <sheetData sheetId="3">
        <row r="44">
          <cell r="G44">
            <v>0</v>
          </cell>
        </row>
        <row r="71">
          <cell r="I71">
            <v>0</v>
          </cell>
          <cell r="L71">
            <v>0</v>
          </cell>
          <cell r="O71">
            <v>0</v>
          </cell>
          <cell r="R71">
            <v>0</v>
          </cell>
          <cell r="U71">
            <v>0</v>
          </cell>
          <cell r="X71">
            <v>0</v>
          </cell>
          <cell r="AA71">
            <v>0</v>
          </cell>
          <cell r="AD71">
            <v>0</v>
          </cell>
          <cell r="AG71">
            <v>0</v>
          </cell>
          <cell r="AJ71">
            <v>0</v>
          </cell>
          <cell r="AM71">
            <v>0</v>
          </cell>
        </row>
        <row r="72">
          <cell r="I72">
            <v>0</v>
          </cell>
          <cell r="L72">
            <v>0</v>
          </cell>
          <cell r="O72">
            <v>0</v>
          </cell>
          <cell r="R72">
            <v>0</v>
          </cell>
          <cell r="U72">
            <v>0</v>
          </cell>
          <cell r="X72">
            <v>0</v>
          </cell>
          <cell r="AA72">
            <v>0</v>
          </cell>
          <cell r="AD72">
            <v>0</v>
          </cell>
          <cell r="AG72">
            <v>0</v>
          </cell>
          <cell r="AJ72">
            <v>0</v>
          </cell>
          <cell r="AM72">
            <v>0</v>
          </cell>
        </row>
      </sheetData>
      <sheetData sheetId="4">
        <row r="44">
          <cell r="G44">
            <v>0</v>
          </cell>
        </row>
        <row r="71">
          <cell r="I71">
            <v>0</v>
          </cell>
          <cell r="L71">
            <v>0</v>
          </cell>
          <cell r="O71">
            <v>0</v>
          </cell>
          <cell r="R71">
            <v>0</v>
          </cell>
          <cell r="U71">
            <v>0</v>
          </cell>
          <cell r="X71">
            <v>0</v>
          </cell>
          <cell r="AA71">
            <v>0</v>
          </cell>
          <cell r="AD71">
            <v>0</v>
          </cell>
          <cell r="AG71">
            <v>0</v>
          </cell>
          <cell r="AJ71">
            <v>0</v>
          </cell>
          <cell r="AM71">
            <v>0</v>
          </cell>
        </row>
        <row r="72">
          <cell r="I72">
            <v>0</v>
          </cell>
          <cell r="L72">
            <v>0</v>
          </cell>
          <cell r="O72">
            <v>0</v>
          </cell>
          <cell r="R72">
            <v>0</v>
          </cell>
          <cell r="U72">
            <v>0</v>
          </cell>
          <cell r="X72">
            <v>0</v>
          </cell>
          <cell r="AA72">
            <v>0</v>
          </cell>
          <cell r="AD72">
            <v>0</v>
          </cell>
          <cell r="AG72">
            <v>0</v>
          </cell>
          <cell r="AJ72">
            <v>0</v>
          </cell>
          <cell r="AM72">
            <v>0</v>
          </cell>
        </row>
      </sheetData>
      <sheetData sheetId="5">
        <row r="44">
          <cell r="G44">
            <v>0</v>
          </cell>
        </row>
        <row r="71">
          <cell r="I71">
            <v>0</v>
          </cell>
          <cell r="L71">
            <v>0</v>
          </cell>
          <cell r="O71">
            <v>0</v>
          </cell>
          <cell r="R71">
            <v>0</v>
          </cell>
          <cell r="U71">
            <v>0</v>
          </cell>
          <cell r="X71">
            <v>0</v>
          </cell>
          <cell r="AA71">
            <v>0</v>
          </cell>
          <cell r="AD71">
            <v>0</v>
          </cell>
          <cell r="AG71">
            <v>0</v>
          </cell>
          <cell r="AJ71">
            <v>0</v>
          </cell>
          <cell r="AM71">
            <v>0</v>
          </cell>
        </row>
        <row r="72">
          <cell r="I72">
            <v>0</v>
          </cell>
          <cell r="L72">
            <v>0</v>
          </cell>
          <cell r="O72">
            <v>0</v>
          </cell>
          <cell r="R72">
            <v>0</v>
          </cell>
          <cell r="U72">
            <v>0</v>
          </cell>
          <cell r="X72">
            <v>0</v>
          </cell>
          <cell r="AA72">
            <v>0</v>
          </cell>
          <cell r="AD72">
            <v>0</v>
          </cell>
          <cell r="AG72">
            <v>0</v>
          </cell>
          <cell r="AJ72">
            <v>0</v>
          </cell>
          <cell r="AM72">
            <v>0</v>
          </cell>
        </row>
      </sheetData>
      <sheetData sheetId="6">
        <row r="44">
          <cell r="G44">
            <v>0</v>
          </cell>
        </row>
        <row r="71">
          <cell r="I71">
            <v>0</v>
          </cell>
          <cell r="L71">
            <v>0</v>
          </cell>
          <cell r="O71">
            <v>0</v>
          </cell>
          <cell r="R71">
            <v>0</v>
          </cell>
          <cell r="U71">
            <v>0</v>
          </cell>
          <cell r="X71">
            <v>0</v>
          </cell>
          <cell r="AA71">
            <v>0</v>
          </cell>
          <cell r="AD71">
            <v>0</v>
          </cell>
          <cell r="AG71">
            <v>0</v>
          </cell>
          <cell r="AJ71">
            <v>0</v>
          </cell>
          <cell r="AM71">
            <v>0</v>
          </cell>
        </row>
        <row r="72">
          <cell r="I72">
            <v>0</v>
          </cell>
          <cell r="L72">
            <v>0</v>
          </cell>
          <cell r="O72">
            <v>0</v>
          </cell>
          <cell r="R72">
            <v>0</v>
          </cell>
          <cell r="U72">
            <v>0</v>
          </cell>
          <cell r="X72">
            <v>0</v>
          </cell>
          <cell r="AA72">
            <v>0</v>
          </cell>
          <cell r="AD72">
            <v>0</v>
          </cell>
          <cell r="AG72">
            <v>0</v>
          </cell>
          <cell r="AJ72">
            <v>0</v>
          </cell>
          <cell r="AM72">
            <v>0</v>
          </cell>
        </row>
      </sheetData>
      <sheetData sheetId="7">
        <row r="44">
          <cell r="G44">
            <v>0</v>
          </cell>
        </row>
        <row r="71">
          <cell r="I71">
            <v>0</v>
          </cell>
          <cell r="L71">
            <v>0</v>
          </cell>
          <cell r="O71">
            <v>0</v>
          </cell>
          <cell r="R71">
            <v>0</v>
          </cell>
          <cell r="U71">
            <v>0</v>
          </cell>
          <cell r="X71">
            <v>0</v>
          </cell>
          <cell r="AA71">
            <v>0</v>
          </cell>
          <cell r="AD71">
            <v>0</v>
          </cell>
          <cell r="AG71">
            <v>0</v>
          </cell>
          <cell r="AJ71">
            <v>0</v>
          </cell>
          <cell r="AM71">
            <v>0</v>
          </cell>
        </row>
        <row r="72">
          <cell r="I72">
            <v>0</v>
          </cell>
          <cell r="L72">
            <v>0</v>
          </cell>
          <cell r="O72">
            <v>0</v>
          </cell>
          <cell r="R72">
            <v>0</v>
          </cell>
          <cell r="U72">
            <v>0</v>
          </cell>
          <cell r="X72">
            <v>0</v>
          </cell>
          <cell r="AA72">
            <v>0</v>
          </cell>
          <cell r="AD72">
            <v>0</v>
          </cell>
          <cell r="AG72">
            <v>0</v>
          </cell>
          <cell r="AJ72">
            <v>0</v>
          </cell>
          <cell r="AM72">
            <v>0</v>
          </cell>
        </row>
      </sheetData>
      <sheetData sheetId="8">
        <row r="44">
          <cell r="G44">
            <v>0</v>
          </cell>
        </row>
        <row r="71">
          <cell r="I71">
            <v>0</v>
          </cell>
          <cell r="L71">
            <v>0</v>
          </cell>
          <cell r="O71">
            <v>0</v>
          </cell>
          <cell r="R71">
            <v>0</v>
          </cell>
          <cell r="U71">
            <v>0</v>
          </cell>
          <cell r="X71">
            <v>0</v>
          </cell>
          <cell r="AA71">
            <v>0</v>
          </cell>
          <cell r="AD71">
            <v>0</v>
          </cell>
          <cell r="AG71">
            <v>0</v>
          </cell>
          <cell r="AJ71">
            <v>0</v>
          </cell>
          <cell r="AM71">
            <v>0</v>
          </cell>
        </row>
        <row r="72">
          <cell r="I72">
            <v>0</v>
          </cell>
          <cell r="L72">
            <v>0</v>
          </cell>
          <cell r="O72">
            <v>0</v>
          </cell>
          <cell r="R72">
            <v>0</v>
          </cell>
          <cell r="U72">
            <v>0</v>
          </cell>
          <cell r="X72">
            <v>0</v>
          </cell>
          <cell r="AA72">
            <v>0</v>
          </cell>
          <cell r="AD72">
            <v>0</v>
          </cell>
          <cell r="AG72">
            <v>0</v>
          </cell>
          <cell r="AJ72">
            <v>0</v>
          </cell>
          <cell r="AM72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Synthèse clients"/>
      <sheetName val="Totaux mensuels"/>
      <sheetName val="1-50"/>
      <sheetName val="51-100"/>
      <sheetName val="101-150"/>
      <sheetName val="151-200"/>
      <sheetName val="201-250"/>
      <sheetName val="251-300"/>
      <sheetName val="Matrice"/>
      <sheetName val="A3 PLANS SARL"/>
      <sheetName val="ARENY SASU (LES ANGLES)"/>
      <sheetName val="ARENY SASU (PUYVALADOR)"/>
      <sheetName val="ASSANTE Thierry"/>
      <sheetName val="AUTOS JPM SARL"/>
      <sheetName val="AUTO SERVICE DU RIBERAL SARL"/>
      <sheetName val="BENKCY SARL"/>
      <sheetName val="CASH GRAINES SARL"/>
      <sheetName val="CASH GRAINES SUD SARL"/>
      <sheetName val="CATALA Xavier"/>
      <sheetName val="CONSEIL STOCKAGE TRANSPORT SAS"/>
      <sheetName val="CRISPA SAS"/>
      <sheetName val="DASSE TP SAS"/>
      <sheetName val="EGCOM SARL"/>
      <sheetName val="FLAMGAZ SAS"/>
      <sheetName val="FUENTES GUY SARL (52703)"/>
      <sheetName val="GL 3D SAS"/>
      <sheetName val="GROUPE CGNS SC"/>
      <sheetName val="IT ME EURL"/>
      <sheetName val="JPM AUTOS SARL"/>
      <sheetName val="KLOTZ CYRIL"/>
      <sheetName val="LE CANN CYRIL EURL (SEE)"/>
      <sheetName val="LES AIGLES D'ARGELES SARL"/>
      <sheetName val="LES CYCLES DE LA MARENDE SARL"/>
      <sheetName val="MEOAC SNC"/>
      <sheetName val="RESTAURATION BELTRA SARL"/>
      <sheetName val="RUBIO SCP"/>
      <sheetName val="SERRES-COUSINE Anne"/>
      <sheetName val="SINE DIE SAS"/>
      <sheetName val="SO 66 SARL"/>
      <sheetName val="SOHO FLOWERS &amp; GARDEN SARL"/>
      <sheetName val="XAVBOX SASU"/>
      <sheetName val="4 E G SARL"/>
      <sheetName val="AL DENTE SARL"/>
      <sheetName val="ALTER ENERGIES SARL (00151)"/>
      <sheetName val="ALTER ENERGIES SARL (00152)"/>
      <sheetName val="ALTER SERVICES SARL"/>
      <sheetName val="AM CONSTRUCTIONS SASU"/>
      <sheetName val="ANDONE SARL"/>
      <sheetName val="ASA DU CANAL DE LA PLAINE ASSO"/>
      <sheetName val="ASA 3 COURS D'EAU ASSO"/>
      <sheetName val="AUGUET Xavier"/>
      <sheetName val="AUTOMOBILES SD EURL"/>
      <sheetName val="BERTINELLI (D'EXPLOITAT°) EURL"/>
      <sheetName val="BIORAILLA EARL"/>
      <sheetName val="BLEIZ MOR SARL (LA NOISETTE)"/>
      <sheetName val="BONAFOS Sylvie (00731)"/>
      <sheetName val="BONAFOS Sylvie (00732)"/>
      <sheetName val="CABINET CEBEX SARL"/>
      <sheetName val="CASTELLAR Moïse (LA GANOTTE)"/>
      <sheetName val="CAZES DIEZ Lisette (02711)"/>
      <sheetName val="CAZES DIEZ Lisette (02712)"/>
      <sheetName val="CAZES DIEZ Lisette (02713)"/>
      <sheetName val="CAZES DIEZ Lisette (02714)"/>
      <sheetName val="CHAMORIN SAS"/>
      <sheetName val="CN COSTRUCTIONS SARL"/>
      <sheetName val="ENED SARL"/>
      <sheetName val="EURODEF SARL"/>
      <sheetName val="FACADES DU SUD EURL"/>
      <sheetName val="GARAGE HAMELIN G.H.D. SARL"/>
      <sheetName val="GARCIA FRERES SARL"/>
      <sheetName val="INTER LIQUIDE SARL"/>
      <sheetName val="JARDINS D'ESTAVAR (LES) SARL"/>
      <sheetName val="J.F.B SARL"/>
      <sheetName val="JF CONSTRUCTIONS SARL"/>
      <sheetName val="LIGEON Benjamin"/>
      <sheetName val="LIMKY EURL"/>
      <sheetName val="LIONEL FUNERAIRE SASU"/>
      <sheetName val="LLORY Philippe"/>
      <sheetName val="LYROMAR SAS"/>
      <sheetName val="NAUTILUS ROUSSILLON SAS"/>
      <sheetName val="NAVISUD SARL"/>
      <sheetName val="P.A.C.S. SARL"/>
      <sheetName val="PUIG BRUNO (D'EXPLOITAT°) EURL"/>
      <sheetName val="PUNTUNET Yves"/>
      <sheetName val="SAINT ESTEVE AUTOS SARL"/>
      <sheetName val="SODIAC SAS"/>
      <sheetName val="TOLLIAP SARL"/>
      <sheetName val="VILLACEQUE Nathalie (59541)"/>
      <sheetName val="VILLACEQUE Nathalie (59542)"/>
      <sheetName val="WARELE SARL"/>
      <sheetName val="XL COMMUNICATION SARL"/>
      <sheetName val="100% ISO SARL"/>
      <sheetName val="ANTIER Eric"/>
      <sheetName val="ASAYCOM SASU"/>
      <sheetName val="AUTO SAINTES SASU"/>
      <sheetName val="BOADAS &amp; CASTELLO SARL"/>
      <sheetName val="BPC SARL"/>
      <sheetName val="BT EXPANSION SARL"/>
      <sheetName val="CLENS SAS"/>
      <sheetName val="DECO'BA EURL"/>
      <sheetName val="DETESTA SAS"/>
      <sheetName val="DIORCA 66 SAS"/>
      <sheetName val="EL FOURAT ENVIRONNEMENT SARL"/>
      <sheetName val="ESPACE COTE MENUISERIE SARL"/>
      <sheetName val="FERRARIS M."/>
      <sheetName val="FDM AUTO SARL"/>
      <sheetName val="FUNNY WAY SARL"/>
      <sheetName val="GROUPE OBRE SAS"/>
      <sheetName val="GWNCC SARL"/>
      <sheetName val="LA MEDUSE SARL"/>
      <sheetName val="HODEOU SARL"/>
      <sheetName val="HP 66 SAS (07852)"/>
      <sheetName val="HP 66 SAS (07853)"/>
      <sheetName val="HP 66 SAS (07854)"/>
      <sheetName val="ISOBAT SAS"/>
      <sheetName val="LE FOURNIL DE PALMYRE SARL"/>
      <sheetName val="LE PANIER DE MARIE SARL"/>
      <sheetName val="LE PIANNENQ"/>
      <sheetName val="OBRE MATERIAUX SARL"/>
      <sheetName val="PAT &amp; CO SARL"/>
      <sheetName val="PYRAMIDE SARL"/>
      <sheetName val="ABC ECHAFAUDAGES SARL"/>
      <sheetName val="ACAVAL SARL"/>
      <sheetName val="ARMADA SARL"/>
      <sheetName val="BAUDIN NADEIGE"/>
      <sheetName val="BENEDETTI BALMIGERE BREUIL SCP"/>
      <sheetName val="BOUDDHA SUN SAS"/>
      <sheetName val="BUISAN ET FILS SAS"/>
      <sheetName val="CAP SUD VALORISATION SAS"/>
      <sheetName val="CLARET Paul"/>
      <sheetName val="CLAR'OPTIQUE SAS"/>
      <sheetName val="D&amp;J BUSINESS GROUP SAS"/>
      <sheetName val="EL CELLER IBERIC SAS"/>
      <sheetName val="FALGUERAS ET FILS SAS"/>
      <sheetName val="FEUILLETES &amp; CIE SASU"/>
      <sheetName val="GALLY Jonathan (02671)"/>
      <sheetName val="GALLY Jonathan (02701)"/>
      <sheetName val="GEB GROUPE ERIC BRUET GIE"/>
      <sheetName val="GONTHIER HABITAT SASU"/>
      <sheetName val="GROUPE ERIC BRUET SAS"/>
      <sheetName val="HIROPA EURL"/>
      <sheetName val="HOTEL ALINOES EURL"/>
      <sheetName val="HUMBERT Thierry"/>
      <sheetName val="INDIGEN DESIGN SAS"/>
      <sheetName val="JDPS SARL"/>
      <sheetName val="JSA MORIN SASU"/>
      <sheetName val="KONTHARK SAS"/>
      <sheetName val="KOTAO SARL"/>
      <sheetName val="LECONTE Paule"/>
      <sheetName val="MADI BAGE SAS"/>
      <sheetName val="MCL MENUISERIE SASU"/>
      <sheetName val="MEZZANO Corinne"/>
      <sheetName val="MM DISTRIBUTION SARL"/>
      <sheetName val="MOUDAT Michel"/>
      <sheetName val="NAULET Jérome"/>
      <sheetName val="NEOVINO SARL"/>
      <sheetName val="OASIS SARL"/>
      <sheetName val="OROME SASU"/>
      <sheetName val="POMPES FUEBRES MARBR. SUD MED"/>
      <sheetName val="POMPES FUNEBRES ST GEORGES SARL"/>
      <sheetName val="ROUSSILLON ALU SARL"/>
      <sheetName val="ROUSSILLON PORTAILS ALU SARL"/>
      <sheetName val="SALERAT Suruden"/>
      <sheetName val="SOC. CATALANE D.CARRELAGE SASU"/>
      <sheetName val="SOCIETE D'ENDUITS PROJETES SARL"/>
      <sheetName val="SOUSA CONSTRUCTION SARL"/>
      <sheetName val="STOAH SAS"/>
      <sheetName val="TAXIS LA SOLERIENNE EURL"/>
      <sheetName val="TRANS EUROPE AMB. 66 SARL "/>
      <sheetName val="AMBRE SARL"/>
      <sheetName val="CHARLINE SARL"/>
      <sheetName val="CLIM. ET CHAUF. IBANEZ SAS"/>
      <sheetName val="CLV ASSURANCES SARL"/>
      <sheetName val="CUGNIN MANALI"/>
      <sheetName val="DEMER MARTIAL"/>
      <sheetName val="ESPACE BOIS SARL"/>
      <sheetName val="FORT SARL"/>
      <sheetName val="FP2L PAYSAGES EURL"/>
      <sheetName val="FULLIQUET PUJOL SARL"/>
      <sheetName val="GEO ET FLO SARL"/>
      <sheetName val="HP 66 SAS (07851)"/>
      <sheetName val="JARDIN SAINT SEBASTIEN SARL"/>
      <sheetName val="LE JARDIN DE COLLIOURE SARL"/>
      <sheetName val="LA TABLE DE JORDI SARL"/>
      <sheetName val="LE PLACE R'EP SNC"/>
      <sheetName val="LE RENDEZ-VOUS SNC"/>
      <sheetName val="LES 3 F SARL"/>
      <sheetName val="LES ARCADES VAUBAN SARL"/>
      <sheetName val="LES CRAYONS DU JARDIN SARL"/>
      <sheetName val="LES ELFES SARL"/>
      <sheetName val="LES MIMOSAS SAS"/>
      <sheetName val="LES OLIVIERS SAS"/>
      <sheetName val="PASCAL'EPOQUE SARL"/>
      <sheetName val="LOMBARD ANNICK"/>
      <sheetName val="SMFD SASU"/>
      <sheetName val="SOL PIERRE SARL"/>
      <sheetName val="SAS BOCARRE"/>
      <sheetName val="client vide 7"/>
      <sheetName val="client vide 8"/>
      <sheetName val="client vide 9"/>
      <sheetName val="client vide 10"/>
      <sheetName val="client vide 11"/>
      <sheetName val="client vide 12"/>
      <sheetName val="client vide 13"/>
      <sheetName val="client vide 14"/>
      <sheetName val="client vide 15"/>
      <sheetName val="client vide 16"/>
      <sheetName val="client vide 17"/>
      <sheetName val="client vide 18"/>
      <sheetName val="client vide 19"/>
      <sheetName val="client vide 20"/>
      <sheetName val="client vide 21"/>
      <sheetName val="CLT (204)"/>
      <sheetName val="CLT (205)"/>
      <sheetName val="CLT (206)"/>
      <sheetName val="CLT (207)"/>
      <sheetName val="CLT (208)"/>
      <sheetName val="CLT (209)"/>
      <sheetName val="CLT (210)"/>
      <sheetName val="CLT (211)"/>
      <sheetName val="CLT (212)"/>
      <sheetName val="CLT (213)"/>
      <sheetName val="CLT (214)"/>
      <sheetName val="CLT (215)"/>
      <sheetName val="CLT (216)"/>
      <sheetName val="CLT (217)"/>
      <sheetName val="CLT (218)"/>
      <sheetName val="CLT (219)"/>
      <sheetName val="CLT (220)"/>
      <sheetName val="CLT (221)"/>
      <sheetName val="CLT (222)"/>
      <sheetName val="CLT (223)"/>
      <sheetName val="CLT (224)"/>
      <sheetName val="CLT (225)"/>
      <sheetName val="CLT (226)"/>
      <sheetName val="CLT (227)"/>
      <sheetName val="CLT (228)"/>
      <sheetName val="CLT (229)"/>
      <sheetName val="CLT (230)"/>
      <sheetName val="CLT (231)"/>
      <sheetName val="CLT (232)"/>
      <sheetName val="CLT (233)"/>
      <sheetName val="CLT (234)"/>
      <sheetName val="CLT (235)"/>
      <sheetName val="CLT (236)"/>
      <sheetName val="CLT (237)"/>
      <sheetName val="CLT (238)"/>
      <sheetName val="CLT (239)"/>
      <sheetName val="CLT (240)"/>
      <sheetName val="CLT (241)"/>
      <sheetName val="CLT (242)"/>
      <sheetName val="CLT (243)"/>
      <sheetName val="CLT (244)"/>
      <sheetName val="CLT (245)"/>
      <sheetName val="CLT (246)"/>
      <sheetName val="CLT (247)"/>
      <sheetName val="CLT (248)"/>
      <sheetName val="CLT (249)"/>
      <sheetName val="CLT (250)"/>
      <sheetName val="CLT (251)"/>
      <sheetName val="CLT (252)"/>
      <sheetName val="CLT (253)"/>
      <sheetName val="CLT (254)"/>
      <sheetName val="CLT (255)"/>
      <sheetName val="CLT (256)"/>
      <sheetName val="CLT (257)"/>
      <sheetName val="CLT (258)"/>
      <sheetName val="CLT (259)"/>
      <sheetName val="CLT (260)"/>
      <sheetName val="CLT (261)"/>
      <sheetName val="CLT (262)"/>
      <sheetName val="CLT (263)"/>
      <sheetName val="CLT (264)"/>
      <sheetName val="CLT (265)"/>
      <sheetName val="CLT (266)"/>
      <sheetName val="CLT (267)"/>
      <sheetName val="CLT (268)"/>
      <sheetName val="CLT (269)"/>
      <sheetName val="CLT (270)"/>
      <sheetName val="CLT (271)"/>
      <sheetName val="CLT (272)"/>
      <sheetName val="CLT (273)"/>
      <sheetName val="CLT (274)"/>
      <sheetName val="CLT (275)"/>
      <sheetName val="CLT (276)"/>
      <sheetName val="CLT (277)"/>
      <sheetName val="CLT (278)"/>
      <sheetName val="CLT (279)"/>
      <sheetName val="CLT (280)"/>
      <sheetName val="CLT (281)"/>
      <sheetName val="CLT (282)"/>
      <sheetName val="CLT (283)"/>
      <sheetName val="CLT (284)"/>
      <sheetName val="CLT (285)"/>
      <sheetName val="CLT (286)"/>
      <sheetName val="CLT (287)"/>
      <sheetName val="CLT (288)"/>
      <sheetName val="CLT (289)"/>
      <sheetName val="CLT (290)"/>
      <sheetName val="CLT (291)"/>
      <sheetName val="CLT (292)"/>
      <sheetName val="CLT (293)"/>
      <sheetName val="CLT (294)"/>
      <sheetName val="CLT (295)"/>
      <sheetName val="CLT (296)"/>
      <sheetName val="CLT (297)"/>
      <sheetName val="CLT (298)"/>
      <sheetName val="CLT (299)"/>
      <sheetName val="CLT (300)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 refreshError="1"/>
      <sheetData sheetId="182" refreshError="1"/>
      <sheetData sheetId="183" refreshError="1"/>
      <sheetData sheetId="184" refreshError="1"/>
      <sheetData sheetId="185" refreshError="1"/>
      <sheetData sheetId="186" refreshError="1"/>
      <sheetData sheetId="187" refreshError="1"/>
      <sheetData sheetId="188" refreshError="1"/>
      <sheetData sheetId="189" refreshError="1"/>
      <sheetData sheetId="190" refreshError="1"/>
      <sheetData sheetId="191" refreshError="1"/>
      <sheetData sheetId="192" refreshError="1"/>
      <sheetData sheetId="193" refreshError="1"/>
      <sheetData sheetId="194" refreshError="1"/>
      <sheetData sheetId="195" refreshError="1"/>
      <sheetData sheetId="196" refreshError="1"/>
      <sheetData sheetId="197" refreshError="1"/>
      <sheetData sheetId="198" refreshError="1"/>
      <sheetData sheetId="199" refreshError="1"/>
      <sheetData sheetId="200" refreshError="1"/>
      <sheetData sheetId="201" refreshError="1"/>
      <sheetData sheetId="202" refreshError="1"/>
      <sheetData sheetId="203" refreshError="1"/>
      <sheetData sheetId="204" refreshError="1"/>
      <sheetData sheetId="205" refreshError="1"/>
      <sheetData sheetId="206" refreshError="1"/>
      <sheetData sheetId="207" refreshError="1"/>
      <sheetData sheetId="208" refreshError="1"/>
      <sheetData sheetId="209" refreshError="1"/>
      <sheetData sheetId="210" refreshError="1"/>
      <sheetData sheetId="211" refreshError="1"/>
      <sheetData sheetId="212" refreshError="1"/>
      <sheetData sheetId="213" refreshError="1"/>
      <sheetData sheetId="214" refreshError="1"/>
      <sheetData sheetId="215" refreshError="1"/>
      <sheetData sheetId="216" refreshError="1"/>
      <sheetData sheetId="217" refreshError="1"/>
      <sheetData sheetId="218" refreshError="1"/>
      <sheetData sheetId="219" refreshError="1"/>
      <sheetData sheetId="220" refreshError="1"/>
      <sheetData sheetId="221" refreshError="1"/>
      <sheetData sheetId="222" refreshError="1"/>
      <sheetData sheetId="223" refreshError="1"/>
      <sheetData sheetId="224" refreshError="1"/>
      <sheetData sheetId="225" refreshError="1"/>
      <sheetData sheetId="226" refreshError="1"/>
      <sheetData sheetId="227" refreshError="1"/>
      <sheetData sheetId="228" refreshError="1"/>
      <sheetData sheetId="229" refreshError="1"/>
      <sheetData sheetId="230" refreshError="1"/>
      <sheetData sheetId="231" refreshError="1"/>
      <sheetData sheetId="232" refreshError="1"/>
      <sheetData sheetId="233" refreshError="1"/>
      <sheetData sheetId="234" refreshError="1"/>
      <sheetData sheetId="235" refreshError="1"/>
      <sheetData sheetId="236" refreshError="1"/>
      <sheetData sheetId="237" refreshError="1"/>
      <sheetData sheetId="238" refreshError="1"/>
      <sheetData sheetId="239" refreshError="1"/>
      <sheetData sheetId="240" refreshError="1"/>
      <sheetData sheetId="241" refreshError="1"/>
      <sheetData sheetId="242" refreshError="1"/>
      <sheetData sheetId="243" refreshError="1"/>
      <sheetData sheetId="244" refreshError="1"/>
      <sheetData sheetId="245" refreshError="1"/>
      <sheetData sheetId="246" refreshError="1"/>
      <sheetData sheetId="247" refreshError="1"/>
      <sheetData sheetId="248" refreshError="1"/>
      <sheetData sheetId="249" refreshError="1"/>
      <sheetData sheetId="250" refreshError="1"/>
      <sheetData sheetId="251" refreshError="1"/>
      <sheetData sheetId="252" refreshError="1"/>
      <sheetData sheetId="253" refreshError="1"/>
      <sheetData sheetId="254" refreshError="1"/>
      <sheetData sheetId="255" refreshError="1"/>
      <sheetData sheetId="256" refreshError="1"/>
      <sheetData sheetId="257" refreshError="1"/>
      <sheetData sheetId="258" refreshError="1"/>
      <sheetData sheetId="259" refreshError="1"/>
      <sheetData sheetId="260" refreshError="1"/>
      <sheetData sheetId="261" refreshError="1"/>
      <sheetData sheetId="262" refreshError="1"/>
      <sheetData sheetId="263" refreshError="1"/>
      <sheetData sheetId="264" refreshError="1"/>
      <sheetData sheetId="265" refreshError="1"/>
      <sheetData sheetId="266" refreshError="1"/>
      <sheetData sheetId="267" refreshError="1"/>
      <sheetData sheetId="268" refreshError="1"/>
      <sheetData sheetId="269" refreshError="1"/>
      <sheetData sheetId="270" refreshError="1"/>
      <sheetData sheetId="271" refreshError="1"/>
      <sheetData sheetId="272" refreshError="1"/>
      <sheetData sheetId="273" refreshError="1"/>
      <sheetData sheetId="274" refreshError="1"/>
      <sheetData sheetId="275" refreshError="1"/>
      <sheetData sheetId="276" refreshError="1"/>
      <sheetData sheetId="277" refreshError="1"/>
      <sheetData sheetId="278" refreshError="1"/>
      <sheetData sheetId="279" refreshError="1"/>
      <sheetData sheetId="280" refreshError="1"/>
      <sheetData sheetId="281" refreshError="1"/>
      <sheetData sheetId="282" refreshError="1"/>
      <sheetData sheetId="283" refreshError="1"/>
      <sheetData sheetId="284" refreshError="1"/>
      <sheetData sheetId="285" refreshError="1"/>
      <sheetData sheetId="286" refreshError="1"/>
      <sheetData sheetId="287" refreshError="1"/>
      <sheetData sheetId="288" refreshError="1"/>
      <sheetData sheetId="289" refreshError="1"/>
      <sheetData sheetId="290" refreshError="1"/>
      <sheetData sheetId="291" refreshError="1"/>
      <sheetData sheetId="292" refreshError="1"/>
      <sheetData sheetId="293" refreshError="1"/>
      <sheetData sheetId="294" refreshError="1"/>
      <sheetData sheetId="295" refreshError="1"/>
      <sheetData sheetId="296" refreshError="1"/>
      <sheetData sheetId="297" refreshError="1"/>
      <sheetData sheetId="298" refreshError="1"/>
      <sheetData sheetId="299" refreshError="1"/>
      <sheetData sheetId="300" refreshError="1"/>
      <sheetData sheetId="301" refreshError="1"/>
      <sheetData sheetId="302" refreshError="1"/>
      <sheetData sheetId="303" refreshError="1"/>
      <sheetData sheetId="304" refreshError="1"/>
      <sheetData sheetId="305" refreshError="1"/>
      <sheetData sheetId="306" refreshError="1"/>
      <sheetData sheetId="307" refreshError="1"/>
      <sheetData sheetId="308" refreshError="1"/>
      <sheetData sheetId="30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0.bin"/><Relationship Id="rId3" Type="http://schemas.openxmlformats.org/officeDocument/2006/relationships/printerSettings" Target="../printerSettings/printerSettings15.bin"/><Relationship Id="rId7" Type="http://schemas.openxmlformats.org/officeDocument/2006/relationships/printerSettings" Target="../printerSettings/printerSettings19.bin"/><Relationship Id="rId2" Type="http://schemas.openxmlformats.org/officeDocument/2006/relationships/printerSettings" Target="../printerSettings/printerSettings14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11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17.bin"/><Relationship Id="rId10" Type="http://schemas.openxmlformats.org/officeDocument/2006/relationships/printerSettings" Target="../printerSettings/printerSettings22.bin"/><Relationship Id="rId4" Type="http://schemas.openxmlformats.org/officeDocument/2006/relationships/printerSettings" Target="../printerSettings/printerSettings16.bin"/><Relationship Id="rId9" Type="http://schemas.openxmlformats.org/officeDocument/2006/relationships/printerSettings" Target="../printerSettings/printerSettings2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1.bin"/><Relationship Id="rId3" Type="http://schemas.openxmlformats.org/officeDocument/2006/relationships/printerSettings" Target="../printerSettings/printerSettings26.bin"/><Relationship Id="rId7" Type="http://schemas.openxmlformats.org/officeDocument/2006/relationships/printerSettings" Target="../printerSettings/printerSettings30.bin"/><Relationship Id="rId2" Type="http://schemas.openxmlformats.org/officeDocument/2006/relationships/printerSettings" Target="../printerSettings/printerSettings25.bin"/><Relationship Id="rId1" Type="http://schemas.openxmlformats.org/officeDocument/2006/relationships/printerSettings" Target="../printerSettings/printerSettings24.bin"/><Relationship Id="rId6" Type="http://schemas.openxmlformats.org/officeDocument/2006/relationships/printerSettings" Target="../printerSettings/printerSettings29.bin"/><Relationship Id="rId11" Type="http://schemas.openxmlformats.org/officeDocument/2006/relationships/printerSettings" Target="../printerSettings/printerSettings34.bin"/><Relationship Id="rId5" Type="http://schemas.openxmlformats.org/officeDocument/2006/relationships/printerSettings" Target="../printerSettings/printerSettings28.bin"/><Relationship Id="rId10" Type="http://schemas.openxmlformats.org/officeDocument/2006/relationships/printerSettings" Target="../printerSettings/printerSettings33.bin"/><Relationship Id="rId4" Type="http://schemas.openxmlformats.org/officeDocument/2006/relationships/printerSettings" Target="../printerSettings/printerSettings27.bin"/><Relationship Id="rId9" Type="http://schemas.openxmlformats.org/officeDocument/2006/relationships/printerSettings" Target="../printerSettings/printerSettings3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2.bin"/><Relationship Id="rId3" Type="http://schemas.openxmlformats.org/officeDocument/2006/relationships/printerSettings" Target="../printerSettings/printerSettings37.bin"/><Relationship Id="rId7" Type="http://schemas.openxmlformats.org/officeDocument/2006/relationships/printerSettings" Target="../printerSettings/printerSettings41.bin"/><Relationship Id="rId2" Type="http://schemas.openxmlformats.org/officeDocument/2006/relationships/printerSettings" Target="../printerSettings/printerSettings36.bin"/><Relationship Id="rId1" Type="http://schemas.openxmlformats.org/officeDocument/2006/relationships/printerSettings" Target="../printerSettings/printerSettings35.bin"/><Relationship Id="rId6" Type="http://schemas.openxmlformats.org/officeDocument/2006/relationships/printerSettings" Target="../printerSettings/printerSettings40.bin"/><Relationship Id="rId11" Type="http://schemas.openxmlformats.org/officeDocument/2006/relationships/printerSettings" Target="../printerSettings/printerSettings45.bin"/><Relationship Id="rId5" Type="http://schemas.openxmlformats.org/officeDocument/2006/relationships/printerSettings" Target="../printerSettings/printerSettings39.bin"/><Relationship Id="rId10" Type="http://schemas.openxmlformats.org/officeDocument/2006/relationships/printerSettings" Target="../printerSettings/printerSettings44.bin"/><Relationship Id="rId4" Type="http://schemas.openxmlformats.org/officeDocument/2006/relationships/printerSettings" Target="../printerSettings/printerSettings38.bin"/><Relationship Id="rId9" Type="http://schemas.openxmlformats.org/officeDocument/2006/relationships/printerSettings" Target="../printerSettings/printerSettings43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3.bin"/><Relationship Id="rId3" Type="http://schemas.openxmlformats.org/officeDocument/2006/relationships/printerSettings" Target="../printerSettings/printerSettings48.bin"/><Relationship Id="rId7" Type="http://schemas.openxmlformats.org/officeDocument/2006/relationships/printerSettings" Target="../printerSettings/printerSettings52.bin"/><Relationship Id="rId2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46.bin"/><Relationship Id="rId6" Type="http://schemas.openxmlformats.org/officeDocument/2006/relationships/printerSettings" Target="../printerSettings/printerSettings51.bin"/><Relationship Id="rId11" Type="http://schemas.openxmlformats.org/officeDocument/2006/relationships/printerSettings" Target="../printerSettings/printerSettings56.bin"/><Relationship Id="rId5" Type="http://schemas.openxmlformats.org/officeDocument/2006/relationships/printerSettings" Target="../printerSettings/printerSettings50.bin"/><Relationship Id="rId10" Type="http://schemas.openxmlformats.org/officeDocument/2006/relationships/printerSettings" Target="../printerSettings/printerSettings55.bin"/><Relationship Id="rId4" Type="http://schemas.openxmlformats.org/officeDocument/2006/relationships/printerSettings" Target="../printerSettings/printerSettings49.bin"/><Relationship Id="rId9" Type="http://schemas.openxmlformats.org/officeDocument/2006/relationships/printerSettings" Target="../printerSettings/printerSettings54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4.bin"/><Relationship Id="rId3" Type="http://schemas.openxmlformats.org/officeDocument/2006/relationships/printerSettings" Target="../printerSettings/printerSettings59.bin"/><Relationship Id="rId7" Type="http://schemas.openxmlformats.org/officeDocument/2006/relationships/printerSettings" Target="../printerSettings/printerSettings63.bin"/><Relationship Id="rId2" Type="http://schemas.openxmlformats.org/officeDocument/2006/relationships/printerSettings" Target="../printerSettings/printerSettings58.bin"/><Relationship Id="rId1" Type="http://schemas.openxmlformats.org/officeDocument/2006/relationships/printerSettings" Target="../printerSettings/printerSettings57.bin"/><Relationship Id="rId6" Type="http://schemas.openxmlformats.org/officeDocument/2006/relationships/printerSettings" Target="../printerSettings/printerSettings62.bin"/><Relationship Id="rId11" Type="http://schemas.openxmlformats.org/officeDocument/2006/relationships/printerSettings" Target="../printerSettings/printerSettings67.bin"/><Relationship Id="rId5" Type="http://schemas.openxmlformats.org/officeDocument/2006/relationships/printerSettings" Target="../printerSettings/printerSettings61.bin"/><Relationship Id="rId10" Type="http://schemas.openxmlformats.org/officeDocument/2006/relationships/printerSettings" Target="../printerSettings/printerSettings66.bin"/><Relationship Id="rId4" Type="http://schemas.openxmlformats.org/officeDocument/2006/relationships/printerSettings" Target="../printerSettings/printerSettings60.bin"/><Relationship Id="rId9" Type="http://schemas.openxmlformats.org/officeDocument/2006/relationships/printerSettings" Target="../printerSettings/printerSettings6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75.bin"/><Relationship Id="rId3" Type="http://schemas.openxmlformats.org/officeDocument/2006/relationships/printerSettings" Target="../printerSettings/printerSettings70.bin"/><Relationship Id="rId7" Type="http://schemas.openxmlformats.org/officeDocument/2006/relationships/printerSettings" Target="../printerSettings/printerSettings74.bin"/><Relationship Id="rId2" Type="http://schemas.openxmlformats.org/officeDocument/2006/relationships/printerSettings" Target="../printerSettings/printerSettings69.bin"/><Relationship Id="rId1" Type="http://schemas.openxmlformats.org/officeDocument/2006/relationships/printerSettings" Target="../printerSettings/printerSettings68.bin"/><Relationship Id="rId6" Type="http://schemas.openxmlformats.org/officeDocument/2006/relationships/printerSettings" Target="../printerSettings/printerSettings73.bin"/><Relationship Id="rId11" Type="http://schemas.openxmlformats.org/officeDocument/2006/relationships/printerSettings" Target="../printerSettings/printerSettings78.bin"/><Relationship Id="rId5" Type="http://schemas.openxmlformats.org/officeDocument/2006/relationships/printerSettings" Target="../printerSettings/printerSettings72.bin"/><Relationship Id="rId10" Type="http://schemas.openxmlformats.org/officeDocument/2006/relationships/printerSettings" Target="../printerSettings/printerSettings77.bin"/><Relationship Id="rId4" Type="http://schemas.openxmlformats.org/officeDocument/2006/relationships/printerSettings" Target="../printerSettings/printerSettings71.bin"/><Relationship Id="rId9" Type="http://schemas.openxmlformats.org/officeDocument/2006/relationships/printerSettings" Target="../printerSettings/printerSettings7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K93"/>
  <sheetViews>
    <sheetView workbookViewId="0">
      <selection activeCell="H18" sqref="H18"/>
    </sheetView>
  </sheetViews>
  <sheetFormatPr baseColWidth="10" defaultRowHeight="15" x14ac:dyDescent="0.25"/>
  <cols>
    <col min="1" max="1" width="3.28515625" style="1" customWidth="1"/>
    <col min="2" max="2" width="17" style="1" customWidth="1"/>
    <col min="3" max="3" width="36.7109375" style="1" bestFit="1" customWidth="1"/>
    <col min="4" max="7" width="11.42578125" style="1"/>
    <col min="8" max="8" width="20.7109375" style="1" customWidth="1"/>
    <col min="9" max="9" width="11.42578125" style="1" customWidth="1"/>
    <col min="10" max="10" width="26.85546875" style="1" customWidth="1"/>
    <col min="11" max="11" width="9.28515625" style="1" customWidth="1"/>
    <col min="12" max="16384" width="11.42578125" style="1"/>
  </cols>
  <sheetData>
    <row r="3" spans="2:11" x14ac:dyDescent="0.25">
      <c r="B3" s="2" t="s">
        <v>20</v>
      </c>
      <c r="C3" s="3">
        <v>2018</v>
      </c>
    </row>
    <row r="4" spans="2:11" x14ac:dyDescent="0.25">
      <c r="B4" s="2" t="s">
        <v>94</v>
      </c>
      <c r="C4" s="4"/>
    </row>
    <row r="5" spans="2:11" ht="15.75" thickBot="1" x14ac:dyDescent="0.3"/>
    <row r="6" spans="2:11" ht="17.25" thickTop="1" thickBot="1" x14ac:dyDescent="0.3">
      <c r="B6" s="209" t="str">
        <f>"Tarifs "&amp;C3</f>
        <v>Tarifs 2018</v>
      </c>
      <c r="C6" s="210"/>
      <c r="D6" s="210"/>
      <c r="E6" s="210"/>
      <c r="F6" s="211"/>
    </row>
    <row r="7" spans="2:11" ht="31.5" thickTop="1" thickBot="1" x14ac:dyDescent="0.3">
      <c r="B7" s="8" t="s">
        <v>16</v>
      </c>
      <c r="C7" s="9" t="s">
        <v>34</v>
      </c>
      <c r="D7" s="7" t="s">
        <v>13</v>
      </c>
      <c r="E7" s="5" t="s">
        <v>14</v>
      </c>
      <c r="F7" s="6" t="s">
        <v>15</v>
      </c>
      <c r="H7" s="150" t="s">
        <v>81</v>
      </c>
      <c r="J7" s="150" t="s">
        <v>103</v>
      </c>
      <c r="K7" s="150" t="s">
        <v>104</v>
      </c>
    </row>
    <row r="8" spans="2:11" ht="15.75" thickTop="1" x14ac:dyDescent="0.25">
      <c r="B8" s="200" t="s">
        <v>91</v>
      </c>
      <c r="C8" s="26" t="s">
        <v>22</v>
      </c>
      <c r="D8" s="113">
        <v>21.5</v>
      </c>
      <c r="E8" s="114">
        <v>18.5</v>
      </c>
      <c r="F8" s="115">
        <v>15.5</v>
      </c>
      <c r="H8" s="151" t="s">
        <v>83</v>
      </c>
      <c r="J8" s="151" t="s">
        <v>95</v>
      </c>
      <c r="K8" s="177"/>
    </row>
    <row r="9" spans="2:11" x14ac:dyDescent="0.25">
      <c r="B9" s="200"/>
      <c r="C9" s="26" t="s">
        <v>89</v>
      </c>
      <c r="D9" s="113">
        <f>D8/2</f>
        <v>10.75</v>
      </c>
      <c r="E9" s="114">
        <f t="shared" ref="E9:F9" si="0">E8/2</f>
        <v>9.25</v>
      </c>
      <c r="F9" s="115">
        <f t="shared" si="0"/>
        <v>7.75</v>
      </c>
      <c r="H9" s="151" t="s">
        <v>115</v>
      </c>
      <c r="J9" s="151" t="s">
        <v>101</v>
      </c>
      <c r="K9" s="178"/>
    </row>
    <row r="10" spans="2:11" x14ac:dyDescent="0.25">
      <c r="B10" s="201"/>
      <c r="C10" s="27" t="s">
        <v>21</v>
      </c>
      <c r="D10" s="116">
        <v>80</v>
      </c>
      <c r="E10" s="117">
        <v>100</v>
      </c>
      <c r="F10" s="118">
        <v>150</v>
      </c>
      <c r="H10" s="151" t="s">
        <v>84</v>
      </c>
      <c r="J10" s="151" t="s">
        <v>100</v>
      </c>
      <c r="K10" s="179"/>
    </row>
    <row r="11" spans="2:11" ht="15.75" thickBot="1" x14ac:dyDescent="0.3">
      <c r="B11" s="201"/>
      <c r="C11" s="27" t="s">
        <v>23</v>
      </c>
      <c r="D11" s="116">
        <v>90</v>
      </c>
      <c r="E11" s="117">
        <v>90</v>
      </c>
      <c r="F11" s="118">
        <v>90</v>
      </c>
      <c r="H11" s="152" t="s">
        <v>85</v>
      </c>
      <c r="J11" s="151" t="s">
        <v>99</v>
      </c>
      <c r="K11" s="180"/>
    </row>
    <row r="12" spans="2:11" ht="16.5" thickTop="1" thickBot="1" x14ac:dyDescent="0.3">
      <c r="B12" s="202"/>
      <c r="C12" s="28" t="s">
        <v>24</v>
      </c>
      <c r="D12" s="119">
        <v>130</v>
      </c>
      <c r="E12" s="120">
        <v>200</v>
      </c>
      <c r="F12" s="121">
        <v>300</v>
      </c>
      <c r="H12" s="187" t="s">
        <v>116</v>
      </c>
      <c r="J12" s="151" t="s">
        <v>102</v>
      </c>
      <c r="K12" s="181"/>
    </row>
    <row r="13" spans="2:11" ht="15.75" thickTop="1" x14ac:dyDescent="0.25">
      <c r="B13" s="203" t="s">
        <v>92</v>
      </c>
      <c r="C13" s="10" t="s">
        <v>113</v>
      </c>
      <c r="D13" s="113">
        <v>0</v>
      </c>
      <c r="E13" s="114">
        <f t="shared" ref="E13" si="1">D13</f>
        <v>0</v>
      </c>
      <c r="F13" s="115">
        <f t="shared" ref="F13" si="2">E13</f>
        <v>0</v>
      </c>
      <c r="J13" s="151" t="s">
        <v>82</v>
      </c>
      <c r="K13" s="182"/>
    </row>
    <row r="14" spans="2:11" x14ac:dyDescent="0.25">
      <c r="B14" s="203"/>
      <c r="C14" s="10" t="s">
        <v>25</v>
      </c>
      <c r="D14" s="113">
        <v>20</v>
      </c>
      <c r="E14" s="114">
        <f>D14</f>
        <v>20</v>
      </c>
      <c r="F14" s="115">
        <f t="shared" ref="F14" si="3">E14</f>
        <v>20</v>
      </c>
      <c r="J14" s="151" t="s">
        <v>96</v>
      </c>
      <c r="K14" s="183"/>
    </row>
    <row r="15" spans="2:11" x14ac:dyDescent="0.25">
      <c r="B15" s="204"/>
      <c r="C15" s="11" t="s">
        <v>26</v>
      </c>
      <c r="D15" s="116">
        <v>10</v>
      </c>
      <c r="E15" s="117">
        <f t="shared" ref="E15" si="4">D15</f>
        <v>10</v>
      </c>
      <c r="F15" s="118">
        <f t="shared" ref="F15:F55" si="5">E15</f>
        <v>10</v>
      </c>
      <c r="J15" s="151" t="s">
        <v>98</v>
      </c>
      <c r="K15" s="184"/>
    </row>
    <row r="16" spans="2:11" ht="15.75" thickBot="1" x14ac:dyDescent="0.3">
      <c r="B16" s="204"/>
      <c r="C16" s="11" t="s">
        <v>78</v>
      </c>
      <c r="D16" s="116">
        <v>45</v>
      </c>
      <c r="E16" s="117">
        <f t="shared" ref="E16" si="6">D16</f>
        <v>45</v>
      </c>
      <c r="F16" s="118">
        <f t="shared" si="5"/>
        <v>45</v>
      </c>
      <c r="J16" s="152" t="s">
        <v>97</v>
      </c>
      <c r="K16" s="185"/>
    </row>
    <row r="17" spans="2:11" ht="16.5" thickTop="1" thickBot="1" x14ac:dyDescent="0.3">
      <c r="B17" s="204"/>
      <c r="C17" s="11" t="s">
        <v>27</v>
      </c>
      <c r="D17" s="116">
        <v>90</v>
      </c>
      <c r="E17" s="117">
        <f t="shared" ref="E17" si="7">D17</f>
        <v>90</v>
      </c>
      <c r="F17" s="118">
        <f t="shared" si="5"/>
        <v>90</v>
      </c>
      <c r="J17" s="152" t="s">
        <v>117</v>
      </c>
      <c r="K17" s="188"/>
    </row>
    <row r="18" spans="2:11" ht="15.75" thickTop="1" x14ac:dyDescent="0.25">
      <c r="B18" s="204"/>
      <c r="C18" s="11" t="s">
        <v>28</v>
      </c>
      <c r="D18" s="116">
        <v>20</v>
      </c>
      <c r="E18" s="117">
        <f t="shared" ref="E18" si="8">D18</f>
        <v>20</v>
      </c>
      <c r="F18" s="118">
        <f t="shared" si="5"/>
        <v>20</v>
      </c>
    </row>
    <row r="19" spans="2:11" x14ac:dyDescent="0.25">
      <c r="B19" s="204"/>
      <c r="C19" s="11" t="s">
        <v>29</v>
      </c>
      <c r="D19" s="116">
        <v>0</v>
      </c>
      <c r="E19" s="117">
        <f t="shared" ref="E19" si="9">D19</f>
        <v>0</v>
      </c>
      <c r="F19" s="118">
        <f t="shared" si="5"/>
        <v>0</v>
      </c>
    </row>
    <row r="20" spans="2:11" x14ac:dyDescent="0.25">
      <c r="B20" s="204"/>
      <c r="C20" s="11" t="s">
        <v>30</v>
      </c>
      <c r="D20" s="116">
        <v>45</v>
      </c>
      <c r="E20" s="117">
        <f t="shared" ref="E20" si="10">D20</f>
        <v>45</v>
      </c>
      <c r="F20" s="118">
        <f t="shared" si="5"/>
        <v>45</v>
      </c>
    </row>
    <row r="21" spans="2:11" x14ac:dyDescent="0.25">
      <c r="B21" s="204"/>
      <c r="C21" s="11" t="s">
        <v>31</v>
      </c>
      <c r="D21" s="116">
        <v>30</v>
      </c>
      <c r="E21" s="117">
        <f t="shared" ref="E21" si="11">D21</f>
        <v>30</v>
      </c>
      <c r="F21" s="118">
        <f t="shared" si="5"/>
        <v>30</v>
      </c>
    </row>
    <row r="22" spans="2:11" x14ac:dyDescent="0.25">
      <c r="B22" s="204"/>
      <c r="C22" s="11" t="s">
        <v>32</v>
      </c>
      <c r="D22" s="116">
        <v>30</v>
      </c>
      <c r="E22" s="117">
        <f t="shared" ref="E22" si="12">D22</f>
        <v>30</v>
      </c>
      <c r="F22" s="118">
        <f t="shared" si="5"/>
        <v>30</v>
      </c>
    </row>
    <row r="23" spans="2:11" x14ac:dyDescent="0.25">
      <c r="B23" s="204"/>
      <c r="C23" s="12" t="s">
        <v>33</v>
      </c>
      <c r="D23" s="122">
        <v>22</v>
      </c>
      <c r="E23" s="123">
        <f t="shared" ref="E23" si="13">D23</f>
        <v>22</v>
      </c>
      <c r="F23" s="124">
        <f t="shared" si="5"/>
        <v>22</v>
      </c>
    </row>
    <row r="24" spans="2:11" x14ac:dyDescent="0.25">
      <c r="B24" s="204"/>
      <c r="C24" s="10" t="s">
        <v>35</v>
      </c>
      <c r="D24" s="113">
        <v>30</v>
      </c>
      <c r="E24" s="114">
        <f t="shared" ref="E24" si="14">D24</f>
        <v>30</v>
      </c>
      <c r="F24" s="115">
        <f t="shared" si="5"/>
        <v>30</v>
      </c>
    </row>
    <row r="25" spans="2:11" x14ac:dyDescent="0.25">
      <c r="B25" s="204"/>
      <c r="C25" s="12" t="s">
        <v>36</v>
      </c>
      <c r="D25" s="122">
        <v>7</v>
      </c>
      <c r="E25" s="123">
        <f t="shared" ref="E25" si="15">D25</f>
        <v>7</v>
      </c>
      <c r="F25" s="124">
        <f t="shared" si="5"/>
        <v>7</v>
      </c>
    </row>
    <row r="26" spans="2:11" x14ac:dyDescent="0.25">
      <c r="B26" s="204"/>
      <c r="C26" s="10" t="s">
        <v>37</v>
      </c>
      <c r="D26" s="113">
        <v>20</v>
      </c>
      <c r="E26" s="114">
        <f t="shared" ref="E26" si="16">D26</f>
        <v>20</v>
      </c>
      <c r="F26" s="115">
        <f t="shared" si="5"/>
        <v>20</v>
      </c>
    </row>
    <row r="27" spans="2:11" x14ac:dyDescent="0.25">
      <c r="B27" s="204"/>
      <c r="C27" s="11" t="s">
        <v>43</v>
      </c>
      <c r="D27" s="116">
        <v>20</v>
      </c>
      <c r="E27" s="117">
        <f t="shared" ref="E27" si="17">D27</f>
        <v>20</v>
      </c>
      <c r="F27" s="118">
        <f t="shared" si="5"/>
        <v>20</v>
      </c>
    </row>
    <row r="28" spans="2:11" x14ac:dyDescent="0.25">
      <c r="B28" s="204"/>
      <c r="C28" s="12" t="s">
        <v>42</v>
      </c>
      <c r="D28" s="122">
        <v>20</v>
      </c>
      <c r="E28" s="123">
        <f t="shared" ref="E28" si="18">D28</f>
        <v>20</v>
      </c>
      <c r="F28" s="124">
        <f t="shared" si="5"/>
        <v>20</v>
      </c>
    </row>
    <row r="29" spans="2:11" x14ac:dyDescent="0.25">
      <c r="B29" s="204"/>
      <c r="C29" s="10" t="s">
        <v>38</v>
      </c>
      <c r="D29" s="113">
        <v>15</v>
      </c>
      <c r="E29" s="114">
        <f t="shared" ref="E29" si="19">D29</f>
        <v>15</v>
      </c>
      <c r="F29" s="115">
        <f t="shared" si="5"/>
        <v>15</v>
      </c>
    </row>
    <row r="30" spans="2:11" x14ac:dyDescent="0.25">
      <c r="B30" s="204"/>
      <c r="C30" s="11" t="s">
        <v>39</v>
      </c>
      <c r="D30" s="116">
        <v>25</v>
      </c>
      <c r="E30" s="117">
        <f t="shared" ref="E30" si="20">D30</f>
        <v>25</v>
      </c>
      <c r="F30" s="118">
        <f t="shared" si="5"/>
        <v>25</v>
      </c>
    </row>
    <row r="31" spans="2:11" x14ac:dyDescent="0.25">
      <c r="B31" s="204"/>
      <c r="C31" s="11" t="s">
        <v>40</v>
      </c>
      <c r="D31" s="116">
        <v>40</v>
      </c>
      <c r="E31" s="117">
        <f t="shared" ref="E31" si="21">D31</f>
        <v>40</v>
      </c>
      <c r="F31" s="118">
        <f t="shared" si="5"/>
        <v>40</v>
      </c>
    </row>
    <row r="32" spans="2:11" ht="15.75" thickBot="1" x14ac:dyDescent="0.3">
      <c r="B32" s="205"/>
      <c r="C32" s="13" t="s">
        <v>41</v>
      </c>
      <c r="D32" s="119">
        <v>15</v>
      </c>
      <c r="E32" s="120">
        <f t="shared" ref="E32" si="22">D32</f>
        <v>15</v>
      </c>
      <c r="F32" s="121">
        <f t="shared" si="5"/>
        <v>15</v>
      </c>
    </row>
    <row r="33" spans="2:6" ht="15.75" hidden="1" thickTop="1" x14ac:dyDescent="0.25">
      <c r="B33" s="206" t="s">
        <v>67</v>
      </c>
      <c r="C33" s="125" t="s">
        <v>44</v>
      </c>
      <c r="D33" s="126">
        <v>650</v>
      </c>
      <c r="E33" s="127">
        <f t="shared" ref="E33" si="23">D33</f>
        <v>650</v>
      </c>
      <c r="F33" s="128">
        <f t="shared" si="5"/>
        <v>650</v>
      </c>
    </row>
    <row r="34" spans="2:6" hidden="1" x14ac:dyDescent="0.25">
      <c r="B34" s="207"/>
      <c r="C34" s="129" t="s">
        <v>45</v>
      </c>
      <c r="D34" s="130"/>
      <c r="E34" s="131">
        <f t="shared" ref="E34" si="24">D34</f>
        <v>0</v>
      </c>
      <c r="F34" s="132">
        <f t="shared" si="5"/>
        <v>0</v>
      </c>
    </row>
    <row r="35" spans="2:6" hidden="1" x14ac:dyDescent="0.25">
      <c r="B35" s="207"/>
      <c r="C35" s="129" t="s">
        <v>46</v>
      </c>
      <c r="D35" s="130">
        <v>650</v>
      </c>
      <c r="E35" s="131">
        <f t="shared" ref="E35" si="25">D35</f>
        <v>650</v>
      </c>
      <c r="F35" s="132">
        <f t="shared" si="5"/>
        <v>650</v>
      </c>
    </row>
    <row r="36" spans="2:6" hidden="1" x14ac:dyDescent="0.25">
      <c r="B36" s="207"/>
      <c r="C36" s="129" t="s">
        <v>47</v>
      </c>
      <c r="D36" s="130">
        <v>550</v>
      </c>
      <c r="E36" s="131">
        <f t="shared" ref="E36" si="26">D36</f>
        <v>550</v>
      </c>
      <c r="F36" s="132">
        <f t="shared" si="5"/>
        <v>550</v>
      </c>
    </row>
    <row r="37" spans="2:6" hidden="1" x14ac:dyDescent="0.25">
      <c r="B37" s="207"/>
      <c r="C37" s="129" t="s">
        <v>48</v>
      </c>
      <c r="D37" s="130">
        <v>250</v>
      </c>
      <c r="E37" s="131">
        <f t="shared" ref="E37" si="27">D37</f>
        <v>250</v>
      </c>
      <c r="F37" s="132">
        <f t="shared" si="5"/>
        <v>250</v>
      </c>
    </row>
    <row r="38" spans="2:6" hidden="1" x14ac:dyDescent="0.25">
      <c r="B38" s="207"/>
      <c r="C38" s="129" t="s">
        <v>49</v>
      </c>
      <c r="D38" s="130">
        <v>450</v>
      </c>
      <c r="E38" s="131">
        <f t="shared" ref="E38" si="28">D38</f>
        <v>450</v>
      </c>
      <c r="F38" s="132">
        <f t="shared" si="5"/>
        <v>450</v>
      </c>
    </row>
    <row r="39" spans="2:6" hidden="1" x14ac:dyDescent="0.25">
      <c r="B39" s="207"/>
      <c r="C39" s="129" t="s">
        <v>50</v>
      </c>
      <c r="D39" s="130">
        <v>250</v>
      </c>
      <c r="E39" s="131">
        <f t="shared" ref="E39" si="29">D39</f>
        <v>250</v>
      </c>
      <c r="F39" s="132">
        <f t="shared" si="5"/>
        <v>250</v>
      </c>
    </row>
    <row r="40" spans="2:6" hidden="1" x14ac:dyDescent="0.25">
      <c r="B40" s="207"/>
      <c r="C40" s="129" t="s">
        <v>51</v>
      </c>
      <c r="D40" s="130">
        <v>40</v>
      </c>
      <c r="E40" s="131">
        <f t="shared" ref="E40" si="30">D40</f>
        <v>40</v>
      </c>
      <c r="F40" s="132">
        <f t="shared" si="5"/>
        <v>40</v>
      </c>
    </row>
    <row r="41" spans="2:6" hidden="1" x14ac:dyDescent="0.25">
      <c r="B41" s="207"/>
      <c r="C41" s="129" t="s">
        <v>52</v>
      </c>
      <c r="D41" s="130">
        <v>35</v>
      </c>
      <c r="E41" s="131">
        <f t="shared" ref="E41" si="31">D41</f>
        <v>35</v>
      </c>
      <c r="F41" s="132">
        <f t="shared" si="5"/>
        <v>35</v>
      </c>
    </row>
    <row r="42" spans="2:6" hidden="1" x14ac:dyDescent="0.25">
      <c r="B42" s="207"/>
      <c r="C42" s="129" t="s">
        <v>54</v>
      </c>
      <c r="D42" s="130"/>
      <c r="E42" s="131">
        <f t="shared" ref="E42" si="32">D42</f>
        <v>0</v>
      </c>
      <c r="F42" s="132">
        <f t="shared" si="5"/>
        <v>0</v>
      </c>
    </row>
    <row r="43" spans="2:6" hidden="1" x14ac:dyDescent="0.25">
      <c r="B43" s="207"/>
      <c r="C43" s="129" t="s">
        <v>53</v>
      </c>
      <c r="D43" s="130"/>
      <c r="E43" s="131">
        <f t="shared" ref="E43" si="33">D43</f>
        <v>0</v>
      </c>
      <c r="F43" s="132">
        <f t="shared" si="5"/>
        <v>0</v>
      </c>
    </row>
    <row r="44" spans="2:6" hidden="1" x14ac:dyDescent="0.25">
      <c r="B44" s="207"/>
      <c r="C44" s="129" t="s">
        <v>55</v>
      </c>
      <c r="D44" s="130"/>
      <c r="E44" s="131">
        <f t="shared" ref="E44" si="34">D44</f>
        <v>0</v>
      </c>
      <c r="F44" s="132">
        <f t="shared" si="5"/>
        <v>0</v>
      </c>
    </row>
    <row r="45" spans="2:6" hidden="1" x14ac:dyDescent="0.25">
      <c r="B45" s="207"/>
      <c r="C45" s="129" t="s">
        <v>56</v>
      </c>
      <c r="D45" s="130"/>
      <c r="E45" s="131">
        <f t="shared" ref="E45" si="35">D45</f>
        <v>0</v>
      </c>
      <c r="F45" s="132">
        <f t="shared" si="5"/>
        <v>0</v>
      </c>
    </row>
    <row r="46" spans="2:6" hidden="1" x14ac:dyDescent="0.25">
      <c r="B46" s="207"/>
      <c r="C46" s="129" t="s">
        <v>57</v>
      </c>
      <c r="D46" s="130"/>
      <c r="E46" s="131">
        <f t="shared" ref="E46" si="36">D46</f>
        <v>0</v>
      </c>
      <c r="F46" s="132">
        <f t="shared" si="5"/>
        <v>0</v>
      </c>
    </row>
    <row r="47" spans="2:6" hidden="1" x14ac:dyDescent="0.25">
      <c r="B47" s="207"/>
      <c r="C47" s="129" t="s">
        <v>58</v>
      </c>
      <c r="D47" s="130"/>
      <c r="E47" s="131">
        <f t="shared" ref="E47" si="37">D47</f>
        <v>0</v>
      </c>
      <c r="F47" s="132">
        <f t="shared" si="5"/>
        <v>0</v>
      </c>
    </row>
    <row r="48" spans="2:6" hidden="1" x14ac:dyDescent="0.25">
      <c r="B48" s="207"/>
      <c r="C48" s="129" t="s">
        <v>59</v>
      </c>
      <c r="D48" s="130"/>
      <c r="E48" s="131">
        <f t="shared" ref="E48" si="38">D48</f>
        <v>0</v>
      </c>
      <c r="F48" s="132">
        <f t="shared" si="5"/>
        <v>0</v>
      </c>
    </row>
    <row r="49" spans="2:6" hidden="1" x14ac:dyDescent="0.25">
      <c r="B49" s="207"/>
      <c r="C49" s="129" t="s">
        <v>60</v>
      </c>
      <c r="D49" s="130"/>
      <c r="E49" s="131">
        <f t="shared" ref="E49" si="39">D49</f>
        <v>0</v>
      </c>
      <c r="F49" s="132">
        <f t="shared" si="5"/>
        <v>0</v>
      </c>
    </row>
    <row r="50" spans="2:6" hidden="1" x14ac:dyDescent="0.25">
      <c r="B50" s="207"/>
      <c r="C50" s="129" t="s">
        <v>61</v>
      </c>
      <c r="D50" s="130"/>
      <c r="E50" s="131">
        <f t="shared" ref="E50" si="40">D50</f>
        <v>0</v>
      </c>
      <c r="F50" s="132">
        <f t="shared" si="5"/>
        <v>0</v>
      </c>
    </row>
    <row r="51" spans="2:6" hidden="1" x14ac:dyDescent="0.25">
      <c r="B51" s="207"/>
      <c r="C51" s="129" t="s">
        <v>62</v>
      </c>
      <c r="D51" s="130"/>
      <c r="E51" s="131">
        <f t="shared" ref="E51" si="41">D51</f>
        <v>0</v>
      </c>
      <c r="F51" s="132">
        <f t="shared" si="5"/>
        <v>0</v>
      </c>
    </row>
    <row r="52" spans="2:6" hidden="1" x14ac:dyDescent="0.25">
      <c r="B52" s="207"/>
      <c r="C52" s="129" t="s">
        <v>63</v>
      </c>
      <c r="D52" s="130"/>
      <c r="E52" s="131">
        <f t="shared" ref="E52" si="42">D52</f>
        <v>0</v>
      </c>
      <c r="F52" s="132">
        <f t="shared" si="5"/>
        <v>0</v>
      </c>
    </row>
    <row r="53" spans="2:6" hidden="1" x14ac:dyDescent="0.25">
      <c r="B53" s="207"/>
      <c r="C53" s="129" t="s">
        <v>64</v>
      </c>
      <c r="D53" s="130"/>
      <c r="E53" s="131">
        <f t="shared" ref="E53" si="43">D53</f>
        <v>0</v>
      </c>
      <c r="F53" s="132">
        <f t="shared" si="5"/>
        <v>0</v>
      </c>
    </row>
    <row r="54" spans="2:6" hidden="1" x14ac:dyDescent="0.25">
      <c r="B54" s="207"/>
      <c r="C54" s="129" t="s">
        <v>65</v>
      </c>
      <c r="D54" s="130">
        <v>185</v>
      </c>
      <c r="E54" s="131">
        <f t="shared" ref="E54" si="44">D54</f>
        <v>185</v>
      </c>
      <c r="F54" s="132">
        <f t="shared" si="5"/>
        <v>185</v>
      </c>
    </row>
    <row r="55" spans="2:6" ht="15.75" hidden="1" thickBot="1" x14ac:dyDescent="0.3">
      <c r="B55" s="208"/>
      <c r="C55" s="133" t="s">
        <v>66</v>
      </c>
      <c r="D55" s="134"/>
      <c r="E55" s="135">
        <f t="shared" ref="E55" si="45">D55</f>
        <v>0</v>
      </c>
      <c r="F55" s="136">
        <f t="shared" si="5"/>
        <v>0</v>
      </c>
    </row>
    <row r="56" spans="2:6" ht="15.75" thickTop="1" x14ac:dyDescent="0.25"/>
    <row r="57" spans="2:6" x14ac:dyDescent="0.25">
      <c r="B57" s="1" t="str">
        <f ca="1">RIGHT(CELL("nomfichier",A1),LEN(CELL("nomfichier",A1))-SEARCH("]",CELL("nomfichier",A1)))</f>
        <v>Paramètres</v>
      </c>
    </row>
    <row r="59" spans="2:6" ht="19.5" x14ac:dyDescent="0.25">
      <c r="B59" s="193" t="s">
        <v>119</v>
      </c>
    </row>
    <row r="60" spans="2:6" x14ac:dyDescent="0.2">
      <c r="B60" s="191"/>
    </row>
    <row r="61" spans="2:6" x14ac:dyDescent="0.25">
      <c r="B61" s="194" t="s">
        <v>121</v>
      </c>
    </row>
    <row r="62" spans="2:6" x14ac:dyDescent="0.25">
      <c r="B62" s="195"/>
    </row>
    <row r="64" spans="2:6" x14ac:dyDescent="0.25">
      <c r="B64" s="195"/>
    </row>
    <row r="65" spans="2:2" x14ac:dyDescent="0.25">
      <c r="B65" s="194" t="s">
        <v>122</v>
      </c>
    </row>
    <row r="67" spans="2:2" x14ac:dyDescent="0.25">
      <c r="B67" s="197"/>
    </row>
    <row r="68" spans="2:2" x14ac:dyDescent="0.25">
      <c r="B68" s="197"/>
    </row>
    <row r="69" spans="2:2" x14ac:dyDescent="0.25">
      <c r="B69" s="196"/>
    </row>
    <row r="86" spans="2:2" x14ac:dyDescent="0.2">
      <c r="B86" s="191" t="s">
        <v>120</v>
      </c>
    </row>
    <row r="87" spans="2:2" x14ac:dyDescent="0.25">
      <c r="B87" s="192"/>
    </row>
    <row r="88" spans="2:2" x14ac:dyDescent="0.2">
      <c r="B88" s="191"/>
    </row>
    <row r="89" spans="2:2" x14ac:dyDescent="0.25">
      <c r="B89" s="195"/>
    </row>
    <row r="90" spans="2:2" x14ac:dyDescent="0.25">
      <c r="B90" s="194"/>
    </row>
    <row r="91" spans="2:2" x14ac:dyDescent="0.25">
      <c r="B91" s="194"/>
    </row>
    <row r="92" spans="2:2" x14ac:dyDescent="0.25">
      <c r="B92" s="194"/>
    </row>
    <row r="93" spans="2:2" x14ac:dyDescent="0.2">
      <c r="B93" s="191"/>
    </row>
  </sheetData>
  <sortState ref="L8:L16">
    <sortCondition ref="L8"/>
  </sortState>
  <customSheetViews>
    <customSheetView guid="{15F68793-36ED-4514-93D2-BB82404C99C0}" hiddenRows="1">
      <pageMargins left="0.7" right="0.7" top="0.75" bottom="0.75" header="0.3" footer="0.3"/>
      <pageSetup paperSize="9" orientation="portrait" verticalDpi="0" r:id="rId1"/>
    </customSheetView>
    <customSheetView guid="{C32E0DE7-E7E1-4C57-A009-7602C5D45B1B}" hiddenRows="1">
      <selection activeCell="J17" sqref="J17"/>
      <pageMargins left="0.7" right="0.7" top="0.75" bottom="0.75" header="0.3" footer="0.3"/>
      <pageSetup paperSize="9" orientation="portrait" verticalDpi="0" r:id="rId2"/>
    </customSheetView>
    <customSheetView guid="{2F0153A7-7882-436F-B2CB-466C580B2054}" hiddenRows="1">
      <selection activeCell="G13" sqref="G13"/>
      <pageMargins left="0.7" right="0.7" top="0.75" bottom="0.75" header="0.3" footer="0.3"/>
      <pageSetup paperSize="9" orientation="portrait" verticalDpi="0" r:id="rId3"/>
    </customSheetView>
    <customSheetView guid="{11D1DCBE-B3A4-4307-BA6C-C51BE2B9460A}" hiddenRows="1">
      <selection activeCell="E18" sqref="E18"/>
      <pageMargins left="0.7" right="0.7" top="0.75" bottom="0.75" header="0.3" footer="0.3"/>
      <pageSetup paperSize="9" orientation="portrait" verticalDpi="0" r:id="rId4"/>
    </customSheetView>
    <customSheetView guid="{C6736431-003F-4A95-AE17-44BCB61C60CB}" hiddenRows="1">
      <selection activeCell="C4" sqref="C4"/>
      <pageMargins left="0.7" right="0.7" top="0.75" bottom="0.75" header="0.3" footer="0.3"/>
      <pageSetup paperSize="9" orientation="portrait" verticalDpi="0" r:id="rId5"/>
    </customSheetView>
    <customSheetView guid="{4AA15BC6-241D-49FC-9793-A5B68BFEA593}" hiddenRows="1">
      <selection activeCell="J16" sqref="J16"/>
      <pageMargins left="0.7" right="0.7" top="0.75" bottom="0.75" header="0.3" footer="0.3"/>
      <pageSetup paperSize="9" orientation="portrait" verticalDpi="0" r:id="rId6"/>
    </customSheetView>
    <customSheetView guid="{C0803F79-4885-4522-90A5-C80B959FD6BB}" hiddenRows="1" topLeftCell="A7">
      <selection activeCell="J16" sqref="J16"/>
      <pageMargins left="0.7" right="0.7" top="0.75" bottom="0.75" header="0.3" footer="0.3"/>
      <pageSetup paperSize="9" orientation="portrait" verticalDpi="0" r:id="rId7"/>
    </customSheetView>
    <customSheetView guid="{F60A6BD9-AC7C-4346-B54D-B4D9936C885A}" hiddenRows="1">
      <selection activeCell="J16" sqref="J16"/>
      <pageMargins left="0.7" right="0.7" top="0.75" bottom="0.75" header="0.3" footer="0.3"/>
      <pageSetup paperSize="9" orientation="portrait" verticalDpi="0" r:id="rId8"/>
    </customSheetView>
    <customSheetView guid="{7209C8AD-EC9A-4C61-8E84-4460D9AA8E9A}" hiddenRows="1">
      <selection activeCell="J16" sqref="J16"/>
      <pageMargins left="0.7" right="0.7" top="0.75" bottom="0.75" header="0.3" footer="0.3"/>
      <pageSetup paperSize="9" orientation="portrait" verticalDpi="0" r:id="rId9"/>
    </customSheetView>
    <customSheetView guid="{E107E0ED-8D52-4B09-93BD-FD8D86B91A29}" hiddenRows="1">
      <selection activeCell="D19" sqref="D19"/>
      <pageMargins left="0.7" right="0.7" top="0.75" bottom="0.75" header="0.3" footer="0.3"/>
      <pageSetup paperSize="9" orientation="portrait" verticalDpi="0" r:id="rId10"/>
    </customSheetView>
  </customSheetViews>
  <mergeCells count="4">
    <mergeCell ref="B8:B12"/>
    <mergeCell ref="B13:B32"/>
    <mergeCell ref="B33:B55"/>
    <mergeCell ref="B6:F6"/>
  </mergeCells>
  <dataValidations count="1">
    <dataValidation type="list" allowBlank="1" showInputMessage="1" showErrorMessage="1" sqref="C4">
      <formula1>$H$8:$H$12</formula1>
    </dataValidation>
  </dataValidations>
  <pageMargins left="0.7" right="0.7" top="0.75" bottom="0.75" header="0.3" footer="0.3"/>
  <pageSetup paperSize="9"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B1:AQ80"/>
  <sheetViews>
    <sheetView tabSelected="1" topLeftCell="A31" zoomScale="90" zoomScaleNormal="90" workbookViewId="0">
      <selection activeCell="E17" sqref="E17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9.28515625" style="14" bestFit="1" customWidth="1" outlineLevel="1"/>
    <col min="7" max="7" width="5.7109375" style="14" customWidth="1"/>
    <col min="8" max="8" width="5.7109375" style="14" customWidth="1" outlineLevel="1"/>
    <col min="9" max="9" width="9.28515625" style="14" bestFit="1" customWidth="1" outlineLevel="1"/>
    <col min="10" max="10" width="5.7109375" style="14" customWidth="1"/>
    <col min="11" max="11" width="5.7109375" style="14" customWidth="1" outlineLevel="1"/>
    <col min="12" max="12" width="9.28515625" style="14" bestFit="1" customWidth="1" outlineLevel="1"/>
    <col min="13" max="13" width="5.7109375" style="14" customWidth="1"/>
    <col min="14" max="14" width="5.7109375" style="14" customWidth="1" outlineLevel="1"/>
    <col min="15" max="15" width="9.28515625" style="14" bestFit="1" customWidth="1" outlineLevel="1"/>
    <col min="16" max="16" width="5.7109375" style="14" customWidth="1"/>
    <col min="17" max="17" width="5.7109375" style="14" customWidth="1" outlineLevel="1"/>
    <col min="18" max="18" width="9.28515625" style="14" bestFit="1" customWidth="1" outlineLevel="1"/>
    <col min="19" max="19" width="5.7109375" style="14" customWidth="1"/>
    <col min="20" max="20" width="5.7109375" style="14" customWidth="1" outlineLevel="1"/>
    <col min="21" max="21" width="9.28515625" style="14" bestFit="1" customWidth="1" outlineLevel="1"/>
    <col min="22" max="22" width="5.7109375" style="14" customWidth="1"/>
    <col min="23" max="23" width="5.7109375" style="14" customWidth="1" outlineLevel="1"/>
    <col min="24" max="24" width="9.28515625" style="14" bestFit="1" customWidth="1" outlineLevel="1"/>
    <col min="25" max="25" width="5.7109375" style="14" customWidth="1"/>
    <col min="26" max="26" width="5.7109375" style="14" customWidth="1" outlineLevel="1"/>
    <col min="27" max="27" width="9.28515625" style="14" bestFit="1" customWidth="1" outlineLevel="1"/>
    <col min="28" max="28" width="5.7109375" style="14" customWidth="1"/>
    <col min="29" max="29" width="5.7109375" style="14" customWidth="1" outlineLevel="1"/>
    <col min="30" max="30" width="9.28515625" style="14" bestFit="1" customWidth="1" outlineLevel="1"/>
    <col min="31" max="31" width="5.7109375" style="14" customWidth="1"/>
    <col min="32" max="32" width="5.7109375" style="14" customWidth="1" outlineLevel="1"/>
    <col min="33" max="33" width="9.28515625" style="14" bestFit="1" customWidth="1" outlineLevel="1"/>
    <col min="34" max="34" width="5.7109375" style="14" customWidth="1"/>
    <col min="35" max="35" width="5.7109375" style="14" customWidth="1" outlineLevel="1"/>
    <col min="36" max="36" width="9.28515625" style="14" bestFit="1" customWidth="1" outlineLevel="1"/>
    <col min="37" max="37" width="5.7109375" style="14" customWidth="1"/>
    <col min="38" max="38" width="5.7109375" style="14" customWidth="1" outlineLevel="1"/>
    <col min="39" max="39" width="9.28515625" style="14" bestFit="1" customWidth="1" outlineLevel="1"/>
    <col min="40" max="41" width="5.7109375" style="14" customWidth="1"/>
    <col min="42" max="42" width="9.28515625" style="14" bestFit="1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Totaux mensuels</v>
      </c>
      <c r="E2" s="220"/>
      <c r="F2" s="221"/>
    </row>
    <row r="3" spans="2:43" x14ac:dyDescent="0.25">
      <c r="B3" s="109" t="s">
        <v>77</v>
      </c>
      <c r="C3" s="112"/>
      <c r="D3" s="222" t="s">
        <v>90</v>
      </c>
      <c r="E3" s="223"/>
      <c r="F3" s="224"/>
    </row>
    <row r="4" spans="2:43" x14ac:dyDescent="0.25">
      <c r="B4" s="109" t="str">
        <f>"Collaborateur  (dossiers "&amp;Paramètres!C4&amp;")"</f>
        <v>Collaborateur  (dossiers )</v>
      </c>
      <c r="C4" s="112"/>
      <c r="D4" s="225" t="s">
        <v>100</v>
      </c>
      <c r="E4" s="226"/>
      <c r="F4" s="227"/>
    </row>
    <row r="5" spans="2:43" x14ac:dyDescent="0.25">
      <c r="B5" s="110" t="s">
        <v>118</v>
      </c>
      <c r="C5" s="189"/>
      <c r="D5" s="228" t="s">
        <v>83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2</v>
      </c>
      <c r="D6" s="219" t="s">
        <v>13</v>
      </c>
      <c r="E6" s="220"/>
      <c r="F6" s="221"/>
    </row>
    <row r="7" spans="2:43" x14ac:dyDescent="0.25">
      <c r="B7" s="190" t="str">
        <f>CONCATENATE(D4,"_",D5)</f>
        <v>Clara Bouneggar_Perpignan</v>
      </c>
    </row>
    <row r="8" spans="2:43" customFormat="1" x14ac:dyDescent="0.25">
      <c r="B8" s="137" t="s">
        <v>79</v>
      </c>
      <c r="C8" s="138"/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/>
      <c r="C9" s="141"/>
      <c r="D9" s="14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198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>X</v>
      </c>
      <c r="D17" s="153">
        <v>17</v>
      </c>
      <c r="E17" s="154">
        <f>IF(F17=0,0,F17/D17)</f>
        <v>15.5</v>
      </c>
      <c r="F17" s="155">
        <v>263.5</v>
      </c>
      <c r="G17" s="153">
        <v>17</v>
      </c>
      <c r="H17" s="154">
        <f>IF(I17=0,0,I17/G17)</f>
        <v>15.5</v>
      </c>
      <c r="I17" s="155">
        <v>263.5</v>
      </c>
      <c r="J17" s="153">
        <v>18</v>
      </c>
      <c r="K17" s="154">
        <f>IF(L17=0,0,L17/J17)</f>
        <v>15.5</v>
      </c>
      <c r="L17" s="155">
        <v>279</v>
      </c>
      <c r="M17" s="153">
        <v>19</v>
      </c>
      <c r="N17" s="154">
        <f>IF(O17=0,0,O17/M17)</f>
        <v>15.5</v>
      </c>
      <c r="O17" s="155">
        <v>294.5</v>
      </c>
      <c r="P17" s="153">
        <v>19</v>
      </c>
      <c r="Q17" s="154">
        <f>IF(R17=0,0,R17/P17)</f>
        <v>15.5</v>
      </c>
      <c r="R17" s="155">
        <v>294.5</v>
      </c>
      <c r="S17" s="153">
        <v>18</v>
      </c>
      <c r="T17" s="154">
        <f>IF(U17=0,0,U17/S17)</f>
        <v>15.5</v>
      </c>
      <c r="U17" s="155">
        <v>279</v>
      </c>
      <c r="V17" s="153">
        <v>0</v>
      </c>
      <c r="W17" s="154">
        <f>IF(X17=0,0,X17/V17)</f>
        <v>0</v>
      </c>
      <c r="X17" s="155">
        <v>0</v>
      </c>
      <c r="Y17" s="153">
        <v>0</v>
      </c>
      <c r="Z17" s="154">
        <f>IF(AA17=0,0,AA17/Y17)</f>
        <v>0</v>
      </c>
      <c r="AA17" s="155">
        <v>0</v>
      </c>
      <c r="AB17" s="153">
        <v>0</v>
      </c>
      <c r="AC17" s="154">
        <f>IF(AD17=0,0,AD17/AB17)</f>
        <v>0</v>
      </c>
      <c r="AD17" s="155">
        <v>0</v>
      </c>
      <c r="AE17" s="153">
        <v>0</v>
      </c>
      <c r="AF17" s="154">
        <f>IF(AG17=0,0,AG17/AE17)</f>
        <v>0</v>
      </c>
      <c r="AG17" s="155">
        <v>0</v>
      </c>
      <c r="AH17" s="153">
        <v>0</v>
      </c>
      <c r="AI17" s="154">
        <f>IF(AJ17=0,0,AJ17/AH17)</f>
        <v>0</v>
      </c>
      <c r="AJ17" s="155">
        <v>0</v>
      </c>
      <c r="AK17" s="153">
        <v>0</v>
      </c>
      <c r="AL17" s="154">
        <f>IF(AM17=0,0,AM17/AK17)</f>
        <v>0</v>
      </c>
      <c r="AM17" s="155">
        <v>0</v>
      </c>
      <c r="AN17" s="153">
        <v>108</v>
      </c>
      <c r="AO17" s="154">
        <f>IF(AP17=0,0,AP17/AN17)</f>
        <v>15.5</v>
      </c>
      <c r="AP17" s="171">
        <v>1674</v>
      </c>
    </row>
    <row r="18" spans="2:42" ht="18.75" customHeight="1" x14ac:dyDescent="0.25">
      <c r="B18" s="20" t="str">
        <f>[1]Paramètres!C9</f>
        <v>Bulletins refaits (tarif unitaire)</v>
      </c>
      <c r="C18" s="30" t="str">
        <f>IF(AP18&gt;0,"X","")</f>
        <v/>
      </c>
      <c r="D18" s="153">
        <v>0</v>
      </c>
      <c r="E18" s="154">
        <f t="shared" ref="E18:E67" si="0">IF(F18=0,0,F18/D18)</f>
        <v>0</v>
      </c>
      <c r="F18" s="155">
        <v>0</v>
      </c>
      <c r="G18" s="153">
        <v>0</v>
      </c>
      <c r="H18" s="154">
        <f t="shared" ref="H18:H67" si="1">IF(I18=0,0,I18/G18)</f>
        <v>0</v>
      </c>
      <c r="I18" s="155">
        <v>0</v>
      </c>
      <c r="J18" s="153">
        <v>0</v>
      </c>
      <c r="K18" s="154">
        <f t="shared" ref="K18:K67" si="2">IF(L18=0,0,L18/J18)</f>
        <v>0</v>
      </c>
      <c r="L18" s="155">
        <v>0</v>
      </c>
      <c r="M18" s="153">
        <v>0</v>
      </c>
      <c r="N18" s="154">
        <f t="shared" ref="N18:N67" si="3">IF(O18=0,0,O18/M18)</f>
        <v>0</v>
      </c>
      <c r="O18" s="155">
        <v>0</v>
      </c>
      <c r="P18" s="153">
        <v>0</v>
      </c>
      <c r="Q18" s="154">
        <f t="shared" ref="Q18:Q67" si="4">IF(R18=0,0,R18/P18)</f>
        <v>0</v>
      </c>
      <c r="R18" s="155">
        <v>0</v>
      </c>
      <c r="S18" s="153">
        <v>0</v>
      </c>
      <c r="T18" s="154">
        <f t="shared" ref="T18:T67" si="5">IF(U18=0,0,U18/S18)</f>
        <v>0</v>
      </c>
      <c r="U18" s="155">
        <v>0</v>
      </c>
      <c r="V18" s="153">
        <v>0</v>
      </c>
      <c r="W18" s="154">
        <f t="shared" ref="W18:W67" si="6">IF(X18=0,0,X18/V18)</f>
        <v>0</v>
      </c>
      <c r="X18" s="155">
        <v>0</v>
      </c>
      <c r="Y18" s="153">
        <v>0</v>
      </c>
      <c r="Z18" s="154">
        <f t="shared" ref="Z18:Z67" si="7">IF(AA18=0,0,AA18/Y18)</f>
        <v>0</v>
      </c>
      <c r="AA18" s="155">
        <v>0</v>
      </c>
      <c r="AB18" s="153">
        <v>0</v>
      </c>
      <c r="AC18" s="154">
        <f t="shared" ref="AC18:AC67" si="8">IF(AD18=0,0,AD18/AB18)</f>
        <v>0</v>
      </c>
      <c r="AD18" s="155">
        <v>0</v>
      </c>
      <c r="AE18" s="153">
        <v>0</v>
      </c>
      <c r="AF18" s="154">
        <f t="shared" ref="AF18:AF67" si="9">IF(AG18=0,0,AG18/AE18)</f>
        <v>0</v>
      </c>
      <c r="AG18" s="155">
        <v>0</v>
      </c>
      <c r="AH18" s="153">
        <v>0</v>
      </c>
      <c r="AI18" s="154">
        <f t="shared" ref="AI18:AI67" si="10">IF(AJ18=0,0,AJ18/AH18)</f>
        <v>0</v>
      </c>
      <c r="AJ18" s="155">
        <v>0</v>
      </c>
      <c r="AK18" s="153">
        <v>0</v>
      </c>
      <c r="AL18" s="154">
        <f t="shared" ref="AL18:AL67" si="11">IF(AM18=0,0,AM18/AK18)</f>
        <v>0</v>
      </c>
      <c r="AM18" s="155">
        <v>0</v>
      </c>
      <c r="AN18" s="153">
        <v>0</v>
      </c>
      <c r="AO18" s="154">
        <f t="shared" ref="AO18:AO67" si="12">IF(AP18=0,0,AP18/AN18)</f>
        <v>0</v>
      </c>
      <c r="AP18" s="163">
        <v>0</v>
      </c>
    </row>
    <row r="19" spans="2:42" ht="18.75" customHeight="1" x14ac:dyDescent="0.25">
      <c r="B19" s="19" t="str">
        <f>[1]Paramètres!C10</f>
        <v>Forfait gestion sociale</v>
      </c>
      <c r="C19" s="18" t="str">
        <f>IF(AP19&gt;0,"X","")</f>
        <v>X</v>
      </c>
      <c r="D19" s="153">
        <v>1</v>
      </c>
      <c r="E19" s="154">
        <f t="shared" si="0"/>
        <v>150</v>
      </c>
      <c r="F19" s="155">
        <v>150</v>
      </c>
      <c r="G19" s="153">
        <v>0</v>
      </c>
      <c r="H19" s="154">
        <f t="shared" si="1"/>
        <v>0</v>
      </c>
      <c r="I19" s="155">
        <v>0</v>
      </c>
      <c r="J19" s="153">
        <v>0</v>
      </c>
      <c r="K19" s="154">
        <f t="shared" si="2"/>
        <v>0</v>
      </c>
      <c r="L19" s="155">
        <v>0</v>
      </c>
      <c r="M19" s="153">
        <v>0</v>
      </c>
      <c r="N19" s="154">
        <f t="shared" si="3"/>
        <v>0</v>
      </c>
      <c r="O19" s="155">
        <v>0</v>
      </c>
      <c r="P19" s="153">
        <v>0</v>
      </c>
      <c r="Q19" s="154">
        <f t="shared" si="4"/>
        <v>0</v>
      </c>
      <c r="R19" s="155">
        <v>0</v>
      </c>
      <c r="S19" s="153">
        <v>0</v>
      </c>
      <c r="T19" s="154">
        <f t="shared" si="5"/>
        <v>0</v>
      </c>
      <c r="U19" s="155">
        <v>0</v>
      </c>
      <c r="V19" s="153">
        <v>0</v>
      </c>
      <c r="W19" s="154">
        <f t="shared" si="6"/>
        <v>0</v>
      </c>
      <c r="X19" s="155">
        <v>0</v>
      </c>
      <c r="Y19" s="153">
        <v>0</v>
      </c>
      <c r="Z19" s="154">
        <f t="shared" si="7"/>
        <v>0</v>
      </c>
      <c r="AA19" s="155">
        <v>0</v>
      </c>
      <c r="AB19" s="153">
        <v>0</v>
      </c>
      <c r="AC19" s="154">
        <f t="shared" si="8"/>
        <v>0</v>
      </c>
      <c r="AD19" s="155">
        <v>0</v>
      </c>
      <c r="AE19" s="153">
        <v>0</v>
      </c>
      <c r="AF19" s="154">
        <f t="shared" si="9"/>
        <v>0</v>
      </c>
      <c r="AG19" s="155">
        <v>0</v>
      </c>
      <c r="AH19" s="153">
        <v>0</v>
      </c>
      <c r="AI19" s="154">
        <f t="shared" si="10"/>
        <v>0</v>
      </c>
      <c r="AJ19" s="155">
        <v>0</v>
      </c>
      <c r="AK19" s="153">
        <v>0</v>
      </c>
      <c r="AL19" s="154">
        <f t="shared" si="11"/>
        <v>0</v>
      </c>
      <c r="AM19" s="155">
        <v>0</v>
      </c>
      <c r="AN19" s="153">
        <v>1</v>
      </c>
      <c r="AO19" s="154">
        <f t="shared" si="12"/>
        <v>150</v>
      </c>
      <c r="AP19" s="163">
        <v>150</v>
      </c>
    </row>
    <row r="20" spans="2:42" ht="18.75" customHeight="1" x14ac:dyDescent="0.25">
      <c r="B20" s="19" t="str">
        <f>[1]Paramètres!C11</f>
        <v>Forfait création</v>
      </c>
      <c r="C20" s="18" t="str">
        <f>IF(AP20&gt;0,"X","")</f>
        <v/>
      </c>
      <c r="D20" s="153">
        <v>0</v>
      </c>
      <c r="E20" s="154">
        <f t="shared" si="0"/>
        <v>0</v>
      </c>
      <c r="F20" s="155">
        <v>0</v>
      </c>
      <c r="G20" s="153">
        <v>0</v>
      </c>
      <c r="H20" s="154">
        <f t="shared" si="1"/>
        <v>0</v>
      </c>
      <c r="I20" s="155">
        <v>0</v>
      </c>
      <c r="J20" s="153">
        <v>0</v>
      </c>
      <c r="K20" s="154">
        <f t="shared" si="2"/>
        <v>0</v>
      </c>
      <c r="L20" s="155">
        <v>0</v>
      </c>
      <c r="M20" s="153">
        <v>0</v>
      </c>
      <c r="N20" s="154">
        <f t="shared" si="3"/>
        <v>0</v>
      </c>
      <c r="O20" s="155">
        <v>0</v>
      </c>
      <c r="P20" s="153">
        <v>0</v>
      </c>
      <c r="Q20" s="154">
        <f t="shared" si="4"/>
        <v>0</v>
      </c>
      <c r="R20" s="155">
        <v>0</v>
      </c>
      <c r="S20" s="153">
        <v>0</v>
      </c>
      <c r="T20" s="154">
        <f t="shared" si="5"/>
        <v>0</v>
      </c>
      <c r="U20" s="155">
        <v>0</v>
      </c>
      <c r="V20" s="153">
        <v>0</v>
      </c>
      <c r="W20" s="154">
        <f t="shared" si="6"/>
        <v>0</v>
      </c>
      <c r="X20" s="155">
        <v>0</v>
      </c>
      <c r="Y20" s="153">
        <v>0</v>
      </c>
      <c r="Z20" s="154">
        <f t="shared" si="7"/>
        <v>0</v>
      </c>
      <c r="AA20" s="155">
        <v>0</v>
      </c>
      <c r="AB20" s="153">
        <v>0</v>
      </c>
      <c r="AC20" s="154">
        <f t="shared" si="8"/>
        <v>0</v>
      </c>
      <c r="AD20" s="155">
        <v>0</v>
      </c>
      <c r="AE20" s="153">
        <v>0</v>
      </c>
      <c r="AF20" s="154">
        <f t="shared" si="9"/>
        <v>0</v>
      </c>
      <c r="AG20" s="155">
        <v>0</v>
      </c>
      <c r="AH20" s="153">
        <v>0</v>
      </c>
      <c r="AI20" s="154">
        <f t="shared" si="10"/>
        <v>0</v>
      </c>
      <c r="AJ20" s="155">
        <v>0</v>
      </c>
      <c r="AK20" s="153">
        <v>0</v>
      </c>
      <c r="AL20" s="154">
        <f t="shared" si="11"/>
        <v>0</v>
      </c>
      <c r="AM20" s="155">
        <v>0</v>
      </c>
      <c r="AN20" s="153">
        <v>0</v>
      </c>
      <c r="AO20" s="154">
        <f t="shared" si="12"/>
        <v>0</v>
      </c>
      <c r="AP20" s="163">
        <v>0</v>
      </c>
    </row>
    <row r="21" spans="2:42" ht="18.75" customHeight="1" x14ac:dyDescent="0.25">
      <c r="B21" s="21" t="str">
        <f>[1]Paramètres!C12</f>
        <v>Forfait reprise</v>
      </c>
      <c r="C21" s="31" t="str">
        <f>IF(AP21&gt;0,"X","")</f>
        <v/>
      </c>
      <c r="D21" s="153">
        <v>0</v>
      </c>
      <c r="E21" s="154">
        <f t="shared" si="0"/>
        <v>0</v>
      </c>
      <c r="F21" s="155">
        <v>0</v>
      </c>
      <c r="G21" s="153">
        <v>0</v>
      </c>
      <c r="H21" s="154">
        <f t="shared" si="1"/>
        <v>0</v>
      </c>
      <c r="I21" s="155">
        <v>0</v>
      </c>
      <c r="J21" s="153">
        <v>0</v>
      </c>
      <c r="K21" s="154">
        <f t="shared" si="2"/>
        <v>0</v>
      </c>
      <c r="L21" s="155">
        <v>0</v>
      </c>
      <c r="M21" s="153">
        <v>0</v>
      </c>
      <c r="N21" s="154">
        <f t="shared" si="3"/>
        <v>0</v>
      </c>
      <c r="O21" s="155">
        <v>0</v>
      </c>
      <c r="P21" s="153">
        <v>0</v>
      </c>
      <c r="Q21" s="154">
        <f t="shared" si="4"/>
        <v>0</v>
      </c>
      <c r="R21" s="155">
        <v>0</v>
      </c>
      <c r="S21" s="153">
        <v>0</v>
      </c>
      <c r="T21" s="154">
        <f t="shared" si="5"/>
        <v>0</v>
      </c>
      <c r="U21" s="155">
        <v>0</v>
      </c>
      <c r="V21" s="153">
        <v>0</v>
      </c>
      <c r="W21" s="154">
        <f t="shared" si="6"/>
        <v>0</v>
      </c>
      <c r="X21" s="155">
        <v>0</v>
      </c>
      <c r="Y21" s="153">
        <v>0</v>
      </c>
      <c r="Z21" s="154">
        <f t="shared" si="7"/>
        <v>0</v>
      </c>
      <c r="AA21" s="155">
        <v>0</v>
      </c>
      <c r="AB21" s="153">
        <v>0</v>
      </c>
      <c r="AC21" s="154">
        <f t="shared" si="8"/>
        <v>0</v>
      </c>
      <c r="AD21" s="155">
        <v>0</v>
      </c>
      <c r="AE21" s="153">
        <v>0</v>
      </c>
      <c r="AF21" s="154">
        <f t="shared" si="9"/>
        <v>0</v>
      </c>
      <c r="AG21" s="155">
        <v>0</v>
      </c>
      <c r="AH21" s="153">
        <v>0</v>
      </c>
      <c r="AI21" s="154">
        <f t="shared" si="10"/>
        <v>0</v>
      </c>
      <c r="AJ21" s="155">
        <v>0</v>
      </c>
      <c r="AK21" s="153">
        <v>0</v>
      </c>
      <c r="AL21" s="154">
        <f t="shared" si="11"/>
        <v>0</v>
      </c>
      <c r="AM21" s="155">
        <v>0</v>
      </c>
      <c r="AN21" s="153">
        <v>0</v>
      </c>
      <c r="AO21" s="154">
        <f t="shared" si="12"/>
        <v>0</v>
      </c>
      <c r="AP21" s="170">
        <v>0</v>
      </c>
    </row>
    <row r="22" spans="2:42" ht="18.75" customHeight="1" thickBot="1" x14ac:dyDescent="0.3">
      <c r="B22" s="34" t="s">
        <v>86</v>
      </c>
      <c r="C22" s="35" t="s">
        <v>73</v>
      </c>
      <c r="D22" s="34">
        <v>0</v>
      </c>
      <c r="E22" s="36" t="e">
        <f t="shared" si="0"/>
        <v>#DIV/0!</v>
      </c>
      <c r="F22" s="60">
        <v>413.5</v>
      </c>
      <c r="G22" s="34">
        <v>0</v>
      </c>
      <c r="H22" s="36" t="e">
        <f t="shared" si="1"/>
        <v>#DIV/0!</v>
      </c>
      <c r="I22" s="60">
        <v>263.5</v>
      </c>
      <c r="J22" s="34">
        <v>0</v>
      </c>
      <c r="K22" s="36" t="e">
        <f t="shared" si="2"/>
        <v>#DIV/0!</v>
      </c>
      <c r="L22" s="60">
        <v>279</v>
      </c>
      <c r="M22" s="34">
        <v>0</v>
      </c>
      <c r="N22" s="36" t="e">
        <f t="shared" si="3"/>
        <v>#DIV/0!</v>
      </c>
      <c r="O22" s="60">
        <v>294.5</v>
      </c>
      <c r="P22" s="34">
        <v>0</v>
      </c>
      <c r="Q22" s="36" t="e">
        <f t="shared" si="4"/>
        <v>#DIV/0!</v>
      </c>
      <c r="R22" s="60">
        <v>294.5</v>
      </c>
      <c r="S22" s="34">
        <v>0</v>
      </c>
      <c r="T22" s="36" t="e">
        <f t="shared" si="5"/>
        <v>#DIV/0!</v>
      </c>
      <c r="U22" s="60">
        <v>279</v>
      </c>
      <c r="V22" s="34">
        <v>0</v>
      </c>
      <c r="W22" s="36">
        <f t="shared" si="6"/>
        <v>0</v>
      </c>
      <c r="X22" s="60">
        <v>0</v>
      </c>
      <c r="Y22" s="34">
        <v>0</v>
      </c>
      <c r="Z22" s="36">
        <f t="shared" si="7"/>
        <v>0</v>
      </c>
      <c r="AA22" s="60">
        <v>0</v>
      </c>
      <c r="AB22" s="34">
        <v>0</v>
      </c>
      <c r="AC22" s="36">
        <f t="shared" si="8"/>
        <v>0</v>
      </c>
      <c r="AD22" s="60">
        <v>0</v>
      </c>
      <c r="AE22" s="34">
        <v>0</v>
      </c>
      <c r="AF22" s="36">
        <f t="shared" si="9"/>
        <v>0</v>
      </c>
      <c r="AG22" s="60">
        <v>0</v>
      </c>
      <c r="AH22" s="34">
        <v>0</v>
      </c>
      <c r="AI22" s="36">
        <f t="shared" si="10"/>
        <v>0</v>
      </c>
      <c r="AJ22" s="60">
        <v>0</v>
      </c>
      <c r="AK22" s="34">
        <v>0</v>
      </c>
      <c r="AL22" s="36">
        <f t="shared" si="11"/>
        <v>0</v>
      </c>
      <c r="AM22" s="60">
        <v>0</v>
      </c>
      <c r="AN22" s="34">
        <v>0</v>
      </c>
      <c r="AO22" s="36" t="e">
        <f t="shared" si="12"/>
        <v>#DIV/0!</v>
      </c>
      <c r="AP22" s="68">
        <v>1824</v>
      </c>
    </row>
    <row r="23" spans="2:42" ht="18.75" customHeight="1" thickTop="1" x14ac:dyDescent="0.25">
      <c r="B23" s="20" t="str">
        <f>[1]Paramètres!C13</f>
        <v>Divers</v>
      </c>
      <c r="C23" s="30" t="str">
        <f t="shared" ref="C23:C42" si="13">IF(AP23&gt;0,"X","")</f>
        <v/>
      </c>
      <c r="D23" s="153">
        <v>0</v>
      </c>
      <c r="E23" s="154">
        <f t="shared" si="0"/>
        <v>0</v>
      </c>
      <c r="F23" s="155">
        <v>0</v>
      </c>
      <c r="G23" s="153">
        <v>0</v>
      </c>
      <c r="H23" s="154">
        <f t="shared" si="1"/>
        <v>0</v>
      </c>
      <c r="I23" s="155">
        <v>0</v>
      </c>
      <c r="J23" s="153">
        <v>0</v>
      </c>
      <c r="K23" s="154">
        <f t="shared" si="2"/>
        <v>0</v>
      </c>
      <c r="L23" s="155">
        <v>0</v>
      </c>
      <c r="M23" s="153">
        <v>0</v>
      </c>
      <c r="N23" s="154">
        <f t="shared" si="3"/>
        <v>0</v>
      </c>
      <c r="O23" s="155">
        <v>0</v>
      </c>
      <c r="P23" s="153">
        <v>0</v>
      </c>
      <c r="Q23" s="154">
        <f t="shared" si="4"/>
        <v>0</v>
      </c>
      <c r="R23" s="155">
        <v>0</v>
      </c>
      <c r="S23" s="153">
        <v>0</v>
      </c>
      <c r="T23" s="154">
        <f t="shared" si="5"/>
        <v>0</v>
      </c>
      <c r="U23" s="155">
        <v>0</v>
      </c>
      <c r="V23" s="153">
        <v>0</v>
      </c>
      <c r="W23" s="154">
        <f t="shared" si="6"/>
        <v>0</v>
      </c>
      <c r="X23" s="155">
        <v>0</v>
      </c>
      <c r="Y23" s="153">
        <v>0</v>
      </c>
      <c r="Z23" s="154">
        <f t="shared" si="7"/>
        <v>0</v>
      </c>
      <c r="AA23" s="155">
        <v>0</v>
      </c>
      <c r="AB23" s="153">
        <v>0</v>
      </c>
      <c r="AC23" s="154">
        <f t="shared" si="8"/>
        <v>0</v>
      </c>
      <c r="AD23" s="155">
        <v>0</v>
      </c>
      <c r="AE23" s="153">
        <v>0</v>
      </c>
      <c r="AF23" s="154">
        <f t="shared" si="9"/>
        <v>0</v>
      </c>
      <c r="AG23" s="155">
        <v>0</v>
      </c>
      <c r="AH23" s="153">
        <v>0</v>
      </c>
      <c r="AI23" s="154">
        <f t="shared" si="10"/>
        <v>0</v>
      </c>
      <c r="AJ23" s="155">
        <v>0</v>
      </c>
      <c r="AK23" s="153">
        <v>0</v>
      </c>
      <c r="AL23" s="154">
        <f t="shared" si="11"/>
        <v>0</v>
      </c>
      <c r="AM23" s="155">
        <v>0</v>
      </c>
      <c r="AN23" s="153">
        <v>0</v>
      </c>
      <c r="AO23" s="154">
        <f t="shared" si="12"/>
        <v>0</v>
      </c>
      <c r="AP23" s="156">
        <v>0</v>
      </c>
    </row>
    <row r="24" spans="2:42" ht="18.75" customHeight="1" x14ac:dyDescent="0.25">
      <c r="B24" s="19" t="str">
        <f>[1]Paramètres!C14</f>
        <v>Lettre de promesse d'embauche</v>
      </c>
      <c r="C24" s="18" t="str">
        <f t="shared" si="13"/>
        <v/>
      </c>
      <c r="D24" s="157">
        <v>0</v>
      </c>
      <c r="E24" s="158">
        <f t="shared" si="0"/>
        <v>0</v>
      </c>
      <c r="F24" s="159">
        <v>0</v>
      </c>
      <c r="G24" s="157">
        <v>0</v>
      </c>
      <c r="H24" s="158">
        <f t="shared" si="1"/>
        <v>0</v>
      </c>
      <c r="I24" s="159">
        <v>0</v>
      </c>
      <c r="J24" s="157">
        <v>0</v>
      </c>
      <c r="K24" s="158">
        <f t="shared" si="2"/>
        <v>0</v>
      </c>
      <c r="L24" s="159">
        <v>0</v>
      </c>
      <c r="M24" s="157">
        <v>0</v>
      </c>
      <c r="N24" s="158">
        <f t="shared" si="3"/>
        <v>0</v>
      </c>
      <c r="O24" s="159">
        <v>0</v>
      </c>
      <c r="P24" s="157">
        <v>0</v>
      </c>
      <c r="Q24" s="158">
        <f t="shared" si="4"/>
        <v>0</v>
      </c>
      <c r="R24" s="159">
        <v>0</v>
      </c>
      <c r="S24" s="157">
        <v>0</v>
      </c>
      <c r="T24" s="158">
        <f t="shared" si="5"/>
        <v>0</v>
      </c>
      <c r="U24" s="159">
        <v>0</v>
      </c>
      <c r="V24" s="157">
        <v>0</v>
      </c>
      <c r="W24" s="158">
        <f t="shared" si="6"/>
        <v>0</v>
      </c>
      <c r="X24" s="159">
        <v>0</v>
      </c>
      <c r="Y24" s="157">
        <v>0</v>
      </c>
      <c r="Z24" s="158">
        <f t="shared" si="7"/>
        <v>0</v>
      </c>
      <c r="AA24" s="159">
        <v>0</v>
      </c>
      <c r="AB24" s="157">
        <v>0</v>
      </c>
      <c r="AC24" s="158">
        <f t="shared" si="8"/>
        <v>0</v>
      </c>
      <c r="AD24" s="159">
        <v>0</v>
      </c>
      <c r="AE24" s="157">
        <v>0</v>
      </c>
      <c r="AF24" s="158">
        <f t="shared" si="9"/>
        <v>0</v>
      </c>
      <c r="AG24" s="159">
        <v>0</v>
      </c>
      <c r="AH24" s="157">
        <v>0</v>
      </c>
      <c r="AI24" s="158">
        <f t="shared" si="10"/>
        <v>0</v>
      </c>
      <c r="AJ24" s="159">
        <v>0</v>
      </c>
      <c r="AK24" s="157">
        <v>0</v>
      </c>
      <c r="AL24" s="158">
        <f t="shared" si="11"/>
        <v>0</v>
      </c>
      <c r="AM24" s="159">
        <v>0</v>
      </c>
      <c r="AN24" s="157">
        <v>0</v>
      </c>
      <c r="AO24" s="158">
        <f t="shared" si="12"/>
        <v>0</v>
      </c>
      <c r="AP24" s="163">
        <v>0</v>
      </c>
    </row>
    <row r="25" spans="2:42" ht="18.75" customHeight="1" x14ac:dyDescent="0.25">
      <c r="B25" s="19" t="str">
        <f>[1]Paramètres!C15</f>
        <v>Déclaration préalable à l'embauche</v>
      </c>
      <c r="C25" s="18" t="str">
        <f t="shared" si="13"/>
        <v>X</v>
      </c>
      <c r="D25" s="157">
        <v>0</v>
      </c>
      <c r="E25" s="158">
        <f t="shared" si="0"/>
        <v>0</v>
      </c>
      <c r="F25" s="159">
        <v>0</v>
      </c>
      <c r="G25" s="157">
        <v>0</v>
      </c>
      <c r="H25" s="158">
        <f t="shared" si="1"/>
        <v>0</v>
      </c>
      <c r="I25" s="159">
        <v>0</v>
      </c>
      <c r="J25" s="157">
        <v>2</v>
      </c>
      <c r="K25" s="158">
        <f t="shared" si="2"/>
        <v>10</v>
      </c>
      <c r="L25" s="159">
        <v>20</v>
      </c>
      <c r="M25" s="157">
        <v>0</v>
      </c>
      <c r="N25" s="158">
        <f t="shared" si="3"/>
        <v>0</v>
      </c>
      <c r="O25" s="159">
        <v>0</v>
      </c>
      <c r="P25" s="157">
        <v>0</v>
      </c>
      <c r="Q25" s="158">
        <f t="shared" si="4"/>
        <v>0</v>
      </c>
      <c r="R25" s="159">
        <v>0</v>
      </c>
      <c r="S25" s="157">
        <v>1</v>
      </c>
      <c r="T25" s="158">
        <f t="shared" si="5"/>
        <v>10</v>
      </c>
      <c r="U25" s="159">
        <v>10</v>
      </c>
      <c r="V25" s="157">
        <v>0</v>
      </c>
      <c r="W25" s="158">
        <f t="shared" si="6"/>
        <v>0</v>
      </c>
      <c r="X25" s="159">
        <v>0</v>
      </c>
      <c r="Y25" s="157">
        <v>0</v>
      </c>
      <c r="Z25" s="158">
        <f t="shared" si="7"/>
        <v>0</v>
      </c>
      <c r="AA25" s="159">
        <v>0</v>
      </c>
      <c r="AB25" s="157">
        <v>0</v>
      </c>
      <c r="AC25" s="158">
        <f t="shared" si="8"/>
        <v>0</v>
      </c>
      <c r="AD25" s="159">
        <v>0</v>
      </c>
      <c r="AE25" s="157">
        <v>0</v>
      </c>
      <c r="AF25" s="158">
        <f t="shared" si="9"/>
        <v>0</v>
      </c>
      <c r="AG25" s="159">
        <v>0</v>
      </c>
      <c r="AH25" s="157">
        <v>0</v>
      </c>
      <c r="AI25" s="158">
        <f t="shared" si="10"/>
        <v>0</v>
      </c>
      <c r="AJ25" s="159">
        <v>0</v>
      </c>
      <c r="AK25" s="157">
        <v>0</v>
      </c>
      <c r="AL25" s="158">
        <f t="shared" si="11"/>
        <v>0</v>
      </c>
      <c r="AM25" s="159">
        <v>0</v>
      </c>
      <c r="AN25" s="157">
        <v>3</v>
      </c>
      <c r="AO25" s="158">
        <f t="shared" si="12"/>
        <v>10</v>
      </c>
      <c r="AP25" s="163">
        <v>30</v>
      </c>
    </row>
    <row r="26" spans="2:42" ht="18.75" customHeight="1" x14ac:dyDescent="0.25">
      <c r="B26" s="19" t="str">
        <f>[1]Paramètres!C16</f>
        <v>Contrat de travail classique</v>
      </c>
      <c r="C26" s="18" t="str">
        <f t="shared" si="13"/>
        <v/>
      </c>
      <c r="D26" s="157">
        <v>0</v>
      </c>
      <c r="E26" s="158">
        <f t="shared" si="0"/>
        <v>0</v>
      </c>
      <c r="F26" s="159">
        <v>0</v>
      </c>
      <c r="G26" s="157">
        <v>0</v>
      </c>
      <c r="H26" s="158">
        <f t="shared" si="1"/>
        <v>0</v>
      </c>
      <c r="I26" s="159">
        <v>0</v>
      </c>
      <c r="J26" s="157">
        <v>0</v>
      </c>
      <c r="K26" s="158">
        <f t="shared" si="2"/>
        <v>0</v>
      </c>
      <c r="L26" s="159">
        <v>0</v>
      </c>
      <c r="M26" s="157">
        <v>0</v>
      </c>
      <c r="N26" s="158">
        <f t="shared" si="3"/>
        <v>0</v>
      </c>
      <c r="O26" s="159">
        <v>0</v>
      </c>
      <c r="P26" s="157">
        <v>0</v>
      </c>
      <c r="Q26" s="158">
        <f t="shared" si="4"/>
        <v>0</v>
      </c>
      <c r="R26" s="159">
        <v>0</v>
      </c>
      <c r="S26" s="157">
        <v>0</v>
      </c>
      <c r="T26" s="158">
        <f t="shared" si="5"/>
        <v>0</v>
      </c>
      <c r="U26" s="159">
        <v>0</v>
      </c>
      <c r="V26" s="157">
        <v>0</v>
      </c>
      <c r="W26" s="158">
        <f t="shared" si="6"/>
        <v>0</v>
      </c>
      <c r="X26" s="159">
        <v>0</v>
      </c>
      <c r="Y26" s="157">
        <v>0</v>
      </c>
      <c r="Z26" s="158">
        <f t="shared" si="7"/>
        <v>0</v>
      </c>
      <c r="AA26" s="159">
        <v>0</v>
      </c>
      <c r="AB26" s="157">
        <v>0</v>
      </c>
      <c r="AC26" s="158">
        <f t="shared" si="8"/>
        <v>0</v>
      </c>
      <c r="AD26" s="159">
        <v>0</v>
      </c>
      <c r="AE26" s="157">
        <v>0</v>
      </c>
      <c r="AF26" s="158">
        <f t="shared" si="9"/>
        <v>0</v>
      </c>
      <c r="AG26" s="159">
        <v>0</v>
      </c>
      <c r="AH26" s="157">
        <v>0</v>
      </c>
      <c r="AI26" s="158">
        <f t="shared" si="10"/>
        <v>0</v>
      </c>
      <c r="AJ26" s="159">
        <v>0</v>
      </c>
      <c r="AK26" s="157">
        <v>0</v>
      </c>
      <c r="AL26" s="158">
        <f t="shared" si="11"/>
        <v>0</v>
      </c>
      <c r="AM26" s="159">
        <v>0</v>
      </c>
      <c r="AN26" s="157">
        <v>0</v>
      </c>
      <c r="AO26" s="158">
        <f t="shared" si="12"/>
        <v>0</v>
      </c>
      <c r="AP26" s="163">
        <v>0</v>
      </c>
    </row>
    <row r="27" spans="2:42" ht="18.75" customHeight="1" x14ac:dyDescent="0.25">
      <c r="B27" s="19" t="str">
        <f>[1]Paramètres!C17</f>
        <v>Contrat de travail spécifique</v>
      </c>
      <c r="C27" s="18" t="str">
        <f t="shared" si="13"/>
        <v/>
      </c>
      <c r="D27" s="157">
        <v>0</v>
      </c>
      <c r="E27" s="158">
        <f t="shared" si="0"/>
        <v>0</v>
      </c>
      <c r="F27" s="159">
        <v>0</v>
      </c>
      <c r="G27" s="157">
        <v>0</v>
      </c>
      <c r="H27" s="158">
        <f t="shared" si="1"/>
        <v>0</v>
      </c>
      <c r="I27" s="159">
        <v>0</v>
      </c>
      <c r="J27" s="157">
        <v>0</v>
      </c>
      <c r="K27" s="158">
        <f t="shared" si="2"/>
        <v>0</v>
      </c>
      <c r="L27" s="159">
        <v>0</v>
      </c>
      <c r="M27" s="157">
        <v>0</v>
      </c>
      <c r="N27" s="158">
        <f t="shared" si="3"/>
        <v>0</v>
      </c>
      <c r="O27" s="159">
        <v>0</v>
      </c>
      <c r="P27" s="157">
        <v>0</v>
      </c>
      <c r="Q27" s="158">
        <f t="shared" si="4"/>
        <v>0</v>
      </c>
      <c r="R27" s="159">
        <v>0</v>
      </c>
      <c r="S27" s="157">
        <v>0</v>
      </c>
      <c r="T27" s="158">
        <f t="shared" si="5"/>
        <v>0</v>
      </c>
      <c r="U27" s="159">
        <v>0</v>
      </c>
      <c r="V27" s="157">
        <v>0</v>
      </c>
      <c r="W27" s="158">
        <f t="shared" si="6"/>
        <v>0</v>
      </c>
      <c r="X27" s="159">
        <v>0</v>
      </c>
      <c r="Y27" s="157">
        <v>0</v>
      </c>
      <c r="Z27" s="158">
        <f t="shared" si="7"/>
        <v>0</v>
      </c>
      <c r="AA27" s="159">
        <v>0</v>
      </c>
      <c r="AB27" s="157">
        <v>0</v>
      </c>
      <c r="AC27" s="158">
        <f t="shared" si="8"/>
        <v>0</v>
      </c>
      <c r="AD27" s="159">
        <v>0</v>
      </c>
      <c r="AE27" s="157">
        <v>0</v>
      </c>
      <c r="AF27" s="158">
        <f t="shared" si="9"/>
        <v>0</v>
      </c>
      <c r="AG27" s="159">
        <v>0</v>
      </c>
      <c r="AH27" s="157">
        <v>0</v>
      </c>
      <c r="AI27" s="158">
        <f t="shared" si="10"/>
        <v>0</v>
      </c>
      <c r="AJ27" s="159">
        <v>0</v>
      </c>
      <c r="AK27" s="157">
        <v>0</v>
      </c>
      <c r="AL27" s="158">
        <f t="shared" si="11"/>
        <v>0</v>
      </c>
      <c r="AM27" s="159">
        <v>0</v>
      </c>
      <c r="AN27" s="157">
        <v>0</v>
      </c>
      <c r="AO27" s="158">
        <f t="shared" si="12"/>
        <v>0</v>
      </c>
      <c r="AP27" s="163">
        <v>0</v>
      </c>
    </row>
    <row r="28" spans="2:42" ht="18.75" customHeight="1" x14ac:dyDescent="0.25">
      <c r="B28" s="19" t="str">
        <f>[1]Paramètres!C18</f>
        <v>Avenant contrat classique</v>
      </c>
      <c r="C28" s="18" t="str">
        <f t="shared" si="13"/>
        <v/>
      </c>
      <c r="D28" s="157">
        <v>0</v>
      </c>
      <c r="E28" s="158">
        <f t="shared" si="0"/>
        <v>0</v>
      </c>
      <c r="F28" s="159">
        <v>0</v>
      </c>
      <c r="G28" s="157">
        <v>0</v>
      </c>
      <c r="H28" s="158">
        <f t="shared" si="1"/>
        <v>0</v>
      </c>
      <c r="I28" s="159">
        <v>0</v>
      </c>
      <c r="J28" s="157">
        <v>0</v>
      </c>
      <c r="K28" s="158">
        <f t="shared" si="2"/>
        <v>0</v>
      </c>
      <c r="L28" s="159">
        <v>0</v>
      </c>
      <c r="M28" s="157">
        <v>0</v>
      </c>
      <c r="N28" s="158">
        <f t="shared" si="3"/>
        <v>0</v>
      </c>
      <c r="O28" s="159">
        <v>0</v>
      </c>
      <c r="P28" s="157">
        <v>0</v>
      </c>
      <c r="Q28" s="158">
        <f t="shared" si="4"/>
        <v>0</v>
      </c>
      <c r="R28" s="159">
        <v>0</v>
      </c>
      <c r="S28" s="157">
        <v>0</v>
      </c>
      <c r="T28" s="158">
        <f t="shared" si="5"/>
        <v>0</v>
      </c>
      <c r="U28" s="159">
        <v>0</v>
      </c>
      <c r="V28" s="157">
        <v>0</v>
      </c>
      <c r="W28" s="158">
        <f t="shared" si="6"/>
        <v>0</v>
      </c>
      <c r="X28" s="159">
        <v>0</v>
      </c>
      <c r="Y28" s="157">
        <v>0</v>
      </c>
      <c r="Z28" s="158">
        <f t="shared" si="7"/>
        <v>0</v>
      </c>
      <c r="AA28" s="159">
        <v>0</v>
      </c>
      <c r="AB28" s="157">
        <v>0</v>
      </c>
      <c r="AC28" s="158">
        <f t="shared" si="8"/>
        <v>0</v>
      </c>
      <c r="AD28" s="159">
        <v>0</v>
      </c>
      <c r="AE28" s="157">
        <v>0</v>
      </c>
      <c r="AF28" s="158">
        <f t="shared" si="9"/>
        <v>0</v>
      </c>
      <c r="AG28" s="159">
        <v>0</v>
      </c>
      <c r="AH28" s="157">
        <v>0</v>
      </c>
      <c r="AI28" s="158">
        <f t="shared" si="10"/>
        <v>0</v>
      </c>
      <c r="AJ28" s="159">
        <v>0</v>
      </c>
      <c r="AK28" s="157">
        <v>0</v>
      </c>
      <c r="AL28" s="158">
        <f t="shared" si="11"/>
        <v>0</v>
      </c>
      <c r="AM28" s="159">
        <v>0</v>
      </c>
      <c r="AN28" s="157">
        <v>0</v>
      </c>
      <c r="AO28" s="158">
        <f t="shared" si="12"/>
        <v>0</v>
      </c>
      <c r="AP28" s="163">
        <v>0</v>
      </c>
    </row>
    <row r="29" spans="2:42" ht="18.75" customHeight="1" x14ac:dyDescent="0.25">
      <c r="B29" s="19" t="str">
        <f>[1]Paramètres!C19</f>
        <v>Avenant contrat spécifique</v>
      </c>
      <c r="C29" s="18" t="str">
        <f t="shared" si="13"/>
        <v/>
      </c>
      <c r="D29" s="157">
        <v>0</v>
      </c>
      <c r="E29" s="158">
        <f t="shared" si="0"/>
        <v>0</v>
      </c>
      <c r="F29" s="159">
        <v>0</v>
      </c>
      <c r="G29" s="157">
        <v>0</v>
      </c>
      <c r="H29" s="158">
        <f t="shared" si="1"/>
        <v>0</v>
      </c>
      <c r="I29" s="159">
        <v>0</v>
      </c>
      <c r="J29" s="157">
        <v>0</v>
      </c>
      <c r="K29" s="158">
        <f t="shared" si="2"/>
        <v>0</v>
      </c>
      <c r="L29" s="159">
        <v>0</v>
      </c>
      <c r="M29" s="157">
        <v>0</v>
      </c>
      <c r="N29" s="158">
        <f t="shared" si="3"/>
        <v>0</v>
      </c>
      <c r="O29" s="159">
        <v>0</v>
      </c>
      <c r="P29" s="157">
        <v>0</v>
      </c>
      <c r="Q29" s="158">
        <f t="shared" si="4"/>
        <v>0</v>
      </c>
      <c r="R29" s="159">
        <v>0</v>
      </c>
      <c r="S29" s="157">
        <v>0</v>
      </c>
      <c r="T29" s="158">
        <f t="shared" si="5"/>
        <v>0</v>
      </c>
      <c r="U29" s="159">
        <v>0</v>
      </c>
      <c r="V29" s="157">
        <v>0</v>
      </c>
      <c r="W29" s="158">
        <f t="shared" si="6"/>
        <v>0</v>
      </c>
      <c r="X29" s="159">
        <v>0</v>
      </c>
      <c r="Y29" s="157">
        <v>0</v>
      </c>
      <c r="Z29" s="158">
        <f t="shared" si="7"/>
        <v>0</v>
      </c>
      <c r="AA29" s="159">
        <v>0</v>
      </c>
      <c r="AB29" s="157">
        <v>0</v>
      </c>
      <c r="AC29" s="158">
        <f t="shared" si="8"/>
        <v>0</v>
      </c>
      <c r="AD29" s="159">
        <v>0</v>
      </c>
      <c r="AE29" s="157">
        <v>0</v>
      </c>
      <c r="AF29" s="158">
        <f t="shared" si="9"/>
        <v>0</v>
      </c>
      <c r="AG29" s="159">
        <v>0</v>
      </c>
      <c r="AH29" s="157">
        <v>0</v>
      </c>
      <c r="AI29" s="158">
        <f t="shared" si="10"/>
        <v>0</v>
      </c>
      <c r="AJ29" s="159">
        <v>0</v>
      </c>
      <c r="AK29" s="157">
        <v>0</v>
      </c>
      <c r="AL29" s="158">
        <f t="shared" si="11"/>
        <v>0</v>
      </c>
      <c r="AM29" s="159">
        <v>0</v>
      </c>
      <c r="AN29" s="157">
        <v>0</v>
      </c>
      <c r="AO29" s="158">
        <f t="shared" si="12"/>
        <v>0</v>
      </c>
      <c r="AP29" s="163">
        <v>0</v>
      </c>
    </row>
    <row r="30" spans="2:42" ht="18.75" customHeight="1" x14ac:dyDescent="0.25">
      <c r="B30" s="19" t="str">
        <f>[1]Paramètres!C20</f>
        <v>Contrat CERFA appentissage</v>
      </c>
      <c r="C30" s="18" t="str">
        <f t="shared" si="13"/>
        <v/>
      </c>
      <c r="D30" s="157">
        <v>0</v>
      </c>
      <c r="E30" s="158">
        <f t="shared" si="0"/>
        <v>0</v>
      </c>
      <c r="F30" s="159">
        <v>0</v>
      </c>
      <c r="G30" s="157">
        <v>0</v>
      </c>
      <c r="H30" s="158">
        <f t="shared" si="1"/>
        <v>0</v>
      </c>
      <c r="I30" s="159">
        <v>0</v>
      </c>
      <c r="J30" s="157">
        <v>0</v>
      </c>
      <c r="K30" s="158">
        <f t="shared" si="2"/>
        <v>0</v>
      </c>
      <c r="L30" s="159">
        <v>0</v>
      </c>
      <c r="M30" s="157">
        <v>0</v>
      </c>
      <c r="N30" s="158">
        <f t="shared" si="3"/>
        <v>0</v>
      </c>
      <c r="O30" s="159">
        <v>0</v>
      </c>
      <c r="P30" s="157">
        <v>0</v>
      </c>
      <c r="Q30" s="158">
        <f t="shared" si="4"/>
        <v>0</v>
      </c>
      <c r="R30" s="159">
        <v>0</v>
      </c>
      <c r="S30" s="157">
        <v>0</v>
      </c>
      <c r="T30" s="158">
        <f t="shared" si="5"/>
        <v>0</v>
      </c>
      <c r="U30" s="159">
        <v>0</v>
      </c>
      <c r="V30" s="157">
        <v>0</v>
      </c>
      <c r="W30" s="158">
        <f t="shared" si="6"/>
        <v>0</v>
      </c>
      <c r="X30" s="159">
        <v>0</v>
      </c>
      <c r="Y30" s="157">
        <v>0</v>
      </c>
      <c r="Z30" s="158">
        <f t="shared" si="7"/>
        <v>0</v>
      </c>
      <c r="AA30" s="159">
        <v>0</v>
      </c>
      <c r="AB30" s="157">
        <v>0</v>
      </c>
      <c r="AC30" s="158">
        <f t="shared" si="8"/>
        <v>0</v>
      </c>
      <c r="AD30" s="159">
        <v>0</v>
      </c>
      <c r="AE30" s="157">
        <v>0</v>
      </c>
      <c r="AF30" s="158">
        <f t="shared" si="9"/>
        <v>0</v>
      </c>
      <c r="AG30" s="159">
        <v>0</v>
      </c>
      <c r="AH30" s="157">
        <v>0</v>
      </c>
      <c r="AI30" s="158">
        <f t="shared" si="10"/>
        <v>0</v>
      </c>
      <c r="AJ30" s="159">
        <v>0</v>
      </c>
      <c r="AK30" s="157">
        <v>0</v>
      </c>
      <c r="AL30" s="158">
        <f t="shared" si="11"/>
        <v>0</v>
      </c>
      <c r="AM30" s="159">
        <v>0</v>
      </c>
      <c r="AN30" s="157">
        <v>0</v>
      </c>
      <c r="AO30" s="158">
        <f t="shared" si="12"/>
        <v>0</v>
      </c>
      <c r="AP30" s="163">
        <v>0</v>
      </c>
    </row>
    <row r="31" spans="2:42" ht="18.75" customHeight="1" x14ac:dyDescent="0.25">
      <c r="B31" s="19" t="str">
        <f>[1]Paramètres!C21</f>
        <v>Constat de rupture à l'amiable CDD</v>
      </c>
      <c r="C31" s="18" t="str">
        <f t="shared" si="13"/>
        <v/>
      </c>
      <c r="D31" s="157">
        <v>0</v>
      </c>
      <c r="E31" s="158">
        <f t="shared" si="0"/>
        <v>0</v>
      </c>
      <c r="F31" s="159">
        <v>0</v>
      </c>
      <c r="G31" s="157">
        <v>0</v>
      </c>
      <c r="H31" s="158">
        <f t="shared" si="1"/>
        <v>0</v>
      </c>
      <c r="I31" s="159">
        <v>0</v>
      </c>
      <c r="J31" s="157">
        <v>0</v>
      </c>
      <c r="K31" s="158">
        <f t="shared" si="2"/>
        <v>0</v>
      </c>
      <c r="L31" s="159">
        <v>0</v>
      </c>
      <c r="M31" s="157">
        <v>0</v>
      </c>
      <c r="N31" s="158">
        <f t="shared" si="3"/>
        <v>0</v>
      </c>
      <c r="O31" s="159">
        <v>0</v>
      </c>
      <c r="P31" s="157">
        <v>0</v>
      </c>
      <c r="Q31" s="158">
        <f t="shared" si="4"/>
        <v>0</v>
      </c>
      <c r="R31" s="159">
        <v>0</v>
      </c>
      <c r="S31" s="157">
        <v>0</v>
      </c>
      <c r="T31" s="158">
        <f t="shared" si="5"/>
        <v>0</v>
      </c>
      <c r="U31" s="159">
        <v>0</v>
      </c>
      <c r="V31" s="157">
        <v>0</v>
      </c>
      <c r="W31" s="158">
        <f t="shared" si="6"/>
        <v>0</v>
      </c>
      <c r="X31" s="159">
        <v>0</v>
      </c>
      <c r="Y31" s="157">
        <v>0</v>
      </c>
      <c r="Z31" s="158">
        <f t="shared" si="7"/>
        <v>0</v>
      </c>
      <c r="AA31" s="159">
        <v>0</v>
      </c>
      <c r="AB31" s="157">
        <v>0</v>
      </c>
      <c r="AC31" s="158">
        <f t="shared" si="8"/>
        <v>0</v>
      </c>
      <c r="AD31" s="159">
        <v>0</v>
      </c>
      <c r="AE31" s="157">
        <v>0</v>
      </c>
      <c r="AF31" s="158">
        <f t="shared" si="9"/>
        <v>0</v>
      </c>
      <c r="AG31" s="159">
        <v>0</v>
      </c>
      <c r="AH31" s="157">
        <v>0</v>
      </c>
      <c r="AI31" s="158">
        <f t="shared" si="10"/>
        <v>0</v>
      </c>
      <c r="AJ31" s="159">
        <v>0</v>
      </c>
      <c r="AK31" s="157">
        <v>0</v>
      </c>
      <c r="AL31" s="158">
        <f t="shared" si="11"/>
        <v>0</v>
      </c>
      <c r="AM31" s="159">
        <v>0</v>
      </c>
      <c r="AN31" s="157">
        <v>0</v>
      </c>
      <c r="AO31" s="158">
        <f t="shared" si="12"/>
        <v>0</v>
      </c>
      <c r="AP31" s="163">
        <v>0</v>
      </c>
    </row>
    <row r="32" spans="2:42" ht="18.75" customHeight="1" x14ac:dyDescent="0.25">
      <c r="B32" s="19" t="str">
        <f>[1]Paramètres!C22</f>
        <v>Rupture contrat d'apprentissage</v>
      </c>
      <c r="C32" s="18" t="str">
        <f t="shared" si="13"/>
        <v/>
      </c>
      <c r="D32" s="157">
        <v>0</v>
      </c>
      <c r="E32" s="158">
        <f t="shared" si="0"/>
        <v>0</v>
      </c>
      <c r="F32" s="159">
        <v>0</v>
      </c>
      <c r="G32" s="157">
        <v>0</v>
      </c>
      <c r="H32" s="158">
        <f t="shared" si="1"/>
        <v>0</v>
      </c>
      <c r="I32" s="159">
        <v>0</v>
      </c>
      <c r="J32" s="157">
        <v>0</v>
      </c>
      <c r="K32" s="158">
        <f t="shared" si="2"/>
        <v>0</v>
      </c>
      <c r="L32" s="159">
        <v>0</v>
      </c>
      <c r="M32" s="157">
        <v>0</v>
      </c>
      <c r="N32" s="158">
        <f t="shared" si="3"/>
        <v>0</v>
      </c>
      <c r="O32" s="159">
        <v>0</v>
      </c>
      <c r="P32" s="157">
        <v>0</v>
      </c>
      <c r="Q32" s="158">
        <f t="shared" si="4"/>
        <v>0</v>
      </c>
      <c r="R32" s="159">
        <v>0</v>
      </c>
      <c r="S32" s="157">
        <v>0</v>
      </c>
      <c r="T32" s="158">
        <f t="shared" si="5"/>
        <v>0</v>
      </c>
      <c r="U32" s="159">
        <v>0</v>
      </c>
      <c r="V32" s="157">
        <v>0</v>
      </c>
      <c r="W32" s="158">
        <f t="shared" si="6"/>
        <v>0</v>
      </c>
      <c r="X32" s="159">
        <v>0</v>
      </c>
      <c r="Y32" s="157">
        <v>0</v>
      </c>
      <c r="Z32" s="158">
        <f t="shared" si="7"/>
        <v>0</v>
      </c>
      <c r="AA32" s="159">
        <v>0</v>
      </c>
      <c r="AB32" s="157">
        <v>0</v>
      </c>
      <c r="AC32" s="158">
        <f t="shared" si="8"/>
        <v>0</v>
      </c>
      <c r="AD32" s="159">
        <v>0</v>
      </c>
      <c r="AE32" s="157">
        <v>0</v>
      </c>
      <c r="AF32" s="158">
        <f t="shared" si="9"/>
        <v>0</v>
      </c>
      <c r="AG32" s="159">
        <v>0</v>
      </c>
      <c r="AH32" s="157">
        <v>0</v>
      </c>
      <c r="AI32" s="158">
        <f t="shared" si="10"/>
        <v>0</v>
      </c>
      <c r="AJ32" s="159">
        <v>0</v>
      </c>
      <c r="AK32" s="157">
        <v>0</v>
      </c>
      <c r="AL32" s="158">
        <f t="shared" si="11"/>
        <v>0</v>
      </c>
      <c r="AM32" s="159">
        <v>0</v>
      </c>
      <c r="AN32" s="157">
        <v>0</v>
      </c>
      <c r="AO32" s="158">
        <f t="shared" si="12"/>
        <v>0</v>
      </c>
      <c r="AP32" s="163">
        <v>0</v>
      </c>
    </row>
    <row r="33" spans="2:42" ht="18.75" customHeight="1" x14ac:dyDescent="0.25">
      <c r="B33" s="21" t="str">
        <f>[1]Paramètres!C23</f>
        <v>Documents de fin de contrat</v>
      </c>
      <c r="C33" s="31" t="str">
        <f t="shared" si="13"/>
        <v>X</v>
      </c>
      <c r="D33" s="164">
        <v>0</v>
      </c>
      <c r="E33" s="165">
        <f t="shared" si="0"/>
        <v>0</v>
      </c>
      <c r="F33" s="166">
        <v>0</v>
      </c>
      <c r="G33" s="164">
        <v>1</v>
      </c>
      <c r="H33" s="165">
        <f t="shared" si="1"/>
        <v>22</v>
      </c>
      <c r="I33" s="166">
        <v>22</v>
      </c>
      <c r="J33" s="164">
        <v>0</v>
      </c>
      <c r="K33" s="165">
        <f t="shared" si="2"/>
        <v>0</v>
      </c>
      <c r="L33" s="166">
        <v>0</v>
      </c>
      <c r="M33" s="164">
        <v>0</v>
      </c>
      <c r="N33" s="165">
        <f t="shared" si="3"/>
        <v>0</v>
      </c>
      <c r="O33" s="166">
        <v>0</v>
      </c>
      <c r="P33" s="164">
        <v>0</v>
      </c>
      <c r="Q33" s="165">
        <f t="shared" si="4"/>
        <v>0</v>
      </c>
      <c r="R33" s="166">
        <v>0</v>
      </c>
      <c r="S33" s="164">
        <v>0</v>
      </c>
      <c r="T33" s="165">
        <f t="shared" si="5"/>
        <v>0</v>
      </c>
      <c r="U33" s="166">
        <v>0</v>
      </c>
      <c r="V33" s="164">
        <v>0</v>
      </c>
      <c r="W33" s="165">
        <f t="shared" si="6"/>
        <v>0</v>
      </c>
      <c r="X33" s="166">
        <v>0</v>
      </c>
      <c r="Y33" s="164">
        <v>0</v>
      </c>
      <c r="Z33" s="165">
        <f t="shared" si="7"/>
        <v>0</v>
      </c>
      <c r="AA33" s="166">
        <v>0</v>
      </c>
      <c r="AB33" s="164">
        <v>0</v>
      </c>
      <c r="AC33" s="165">
        <f t="shared" si="8"/>
        <v>0</v>
      </c>
      <c r="AD33" s="166">
        <v>0</v>
      </c>
      <c r="AE33" s="164">
        <v>0</v>
      </c>
      <c r="AF33" s="165">
        <f t="shared" si="9"/>
        <v>0</v>
      </c>
      <c r="AG33" s="166">
        <v>0</v>
      </c>
      <c r="AH33" s="164">
        <v>0</v>
      </c>
      <c r="AI33" s="165">
        <f t="shared" si="10"/>
        <v>0</v>
      </c>
      <c r="AJ33" s="166">
        <v>0</v>
      </c>
      <c r="AK33" s="164">
        <v>0</v>
      </c>
      <c r="AL33" s="165">
        <f t="shared" si="11"/>
        <v>0</v>
      </c>
      <c r="AM33" s="166">
        <v>0</v>
      </c>
      <c r="AN33" s="164">
        <v>1</v>
      </c>
      <c r="AO33" s="165">
        <f t="shared" si="12"/>
        <v>22</v>
      </c>
      <c r="AP33" s="170">
        <v>22</v>
      </c>
    </row>
    <row r="34" spans="2:42" ht="18.75" customHeight="1" x14ac:dyDescent="0.25">
      <c r="B34" s="20" t="str">
        <f>[1]Paramètres!C24</f>
        <v>Déclaration accident de travail</v>
      </c>
      <c r="C34" s="30" t="str">
        <f t="shared" si="13"/>
        <v>X</v>
      </c>
      <c r="D34" s="153">
        <v>0</v>
      </c>
      <c r="E34" s="154">
        <f t="shared" si="0"/>
        <v>0</v>
      </c>
      <c r="F34" s="155">
        <v>0</v>
      </c>
      <c r="G34" s="153">
        <v>0</v>
      </c>
      <c r="H34" s="154">
        <f t="shared" si="1"/>
        <v>0</v>
      </c>
      <c r="I34" s="155">
        <v>0</v>
      </c>
      <c r="J34" s="153">
        <v>1</v>
      </c>
      <c r="K34" s="154">
        <f t="shared" si="2"/>
        <v>30</v>
      </c>
      <c r="L34" s="155">
        <v>30</v>
      </c>
      <c r="M34" s="153">
        <v>0</v>
      </c>
      <c r="N34" s="154">
        <f t="shared" si="3"/>
        <v>0</v>
      </c>
      <c r="O34" s="155">
        <v>0</v>
      </c>
      <c r="P34" s="153">
        <v>0</v>
      </c>
      <c r="Q34" s="154">
        <f t="shared" si="4"/>
        <v>0</v>
      </c>
      <c r="R34" s="155">
        <v>0</v>
      </c>
      <c r="S34" s="153">
        <v>0</v>
      </c>
      <c r="T34" s="154">
        <f t="shared" si="5"/>
        <v>0</v>
      </c>
      <c r="U34" s="155">
        <v>0</v>
      </c>
      <c r="V34" s="153">
        <v>0</v>
      </c>
      <c r="W34" s="154">
        <f t="shared" si="6"/>
        <v>0</v>
      </c>
      <c r="X34" s="155">
        <v>0</v>
      </c>
      <c r="Y34" s="153">
        <v>0</v>
      </c>
      <c r="Z34" s="154">
        <f t="shared" si="7"/>
        <v>0</v>
      </c>
      <c r="AA34" s="155">
        <v>0</v>
      </c>
      <c r="AB34" s="153">
        <v>0</v>
      </c>
      <c r="AC34" s="154">
        <f t="shared" si="8"/>
        <v>0</v>
      </c>
      <c r="AD34" s="155">
        <v>0</v>
      </c>
      <c r="AE34" s="153">
        <v>0</v>
      </c>
      <c r="AF34" s="154">
        <f t="shared" si="9"/>
        <v>0</v>
      </c>
      <c r="AG34" s="155">
        <v>0</v>
      </c>
      <c r="AH34" s="153">
        <v>0</v>
      </c>
      <c r="AI34" s="154">
        <f t="shared" si="10"/>
        <v>0</v>
      </c>
      <c r="AJ34" s="155">
        <v>0</v>
      </c>
      <c r="AK34" s="153">
        <v>0</v>
      </c>
      <c r="AL34" s="154">
        <f t="shared" si="11"/>
        <v>0</v>
      </c>
      <c r="AM34" s="155">
        <v>0</v>
      </c>
      <c r="AN34" s="153">
        <v>1</v>
      </c>
      <c r="AO34" s="154">
        <f t="shared" si="12"/>
        <v>30</v>
      </c>
      <c r="AP34" s="156">
        <v>30</v>
      </c>
    </row>
    <row r="35" spans="2:42" ht="18.75" customHeight="1" x14ac:dyDescent="0.25">
      <c r="B35" s="21" t="str">
        <f>[1]Paramètres!C25</f>
        <v>DSN évenementielle</v>
      </c>
      <c r="C35" s="31" t="str">
        <f t="shared" si="13"/>
        <v/>
      </c>
      <c r="D35" s="164">
        <v>0</v>
      </c>
      <c r="E35" s="165">
        <f t="shared" si="0"/>
        <v>0</v>
      </c>
      <c r="F35" s="166">
        <v>0</v>
      </c>
      <c r="G35" s="164">
        <v>0</v>
      </c>
      <c r="H35" s="165">
        <f t="shared" si="1"/>
        <v>0</v>
      </c>
      <c r="I35" s="166">
        <v>0</v>
      </c>
      <c r="J35" s="164">
        <v>0</v>
      </c>
      <c r="K35" s="165">
        <f t="shared" si="2"/>
        <v>0</v>
      </c>
      <c r="L35" s="166">
        <v>0</v>
      </c>
      <c r="M35" s="164">
        <v>0</v>
      </c>
      <c r="N35" s="165">
        <f t="shared" si="3"/>
        <v>0</v>
      </c>
      <c r="O35" s="166">
        <v>0</v>
      </c>
      <c r="P35" s="164">
        <v>0</v>
      </c>
      <c r="Q35" s="165">
        <f t="shared" si="4"/>
        <v>0</v>
      </c>
      <c r="R35" s="166">
        <v>0</v>
      </c>
      <c r="S35" s="164">
        <v>0</v>
      </c>
      <c r="T35" s="165">
        <f t="shared" si="5"/>
        <v>0</v>
      </c>
      <c r="U35" s="166">
        <v>0</v>
      </c>
      <c r="V35" s="164">
        <v>0</v>
      </c>
      <c r="W35" s="165">
        <f t="shared" si="6"/>
        <v>0</v>
      </c>
      <c r="X35" s="166">
        <v>0</v>
      </c>
      <c r="Y35" s="164">
        <v>0</v>
      </c>
      <c r="Z35" s="165">
        <f t="shared" si="7"/>
        <v>0</v>
      </c>
      <c r="AA35" s="166">
        <v>0</v>
      </c>
      <c r="AB35" s="164">
        <v>0</v>
      </c>
      <c r="AC35" s="165">
        <f t="shared" si="8"/>
        <v>0</v>
      </c>
      <c r="AD35" s="166">
        <v>0</v>
      </c>
      <c r="AE35" s="164">
        <v>0</v>
      </c>
      <c r="AF35" s="165">
        <f t="shared" si="9"/>
        <v>0</v>
      </c>
      <c r="AG35" s="166">
        <v>0</v>
      </c>
      <c r="AH35" s="164">
        <v>0</v>
      </c>
      <c r="AI35" s="165">
        <f t="shared" si="10"/>
        <v>0</v>
      </c>
      <c r="AJ35" s="166">
        <v>0</v>
      </c>
      <c r="AK35" s="164">
        <v>0</v>
      </c>
      <c r="AL35" s="165">
        <f t="shared" si="11"/>
        <v>0</v>
      </c>
      <c r="AM35" s="166">
        <v>0</v>
      </c>
      <c r="AN35" s="164">
        <v>0</v>
      </c>
      <c r="AO35" s="165">
        <f t="shared" si="12"/>
        <v>0</v>
      </c>
      <c r="AP35" s="170">
        <v>0</v>
      </c>
    </row>
    <row r="36" spans="2:42" ht="18.75" customHeight="1" x14ac:dyDescent="0.25">
      <c r="B36" s="20" t="str">
        <f>[1]Paramètres!C26</f>
        <v>Avenant de renouvell. périoade essai</v>
      </c>
      <c r="C36" s="30" t="str">
        <f t="shared" si="13"/>
        <v/>
      </c>
      <c r="D36" s="153">
        <v>0</v>
      </c>
      <c r="E36" s="154">
        <f t="shared" si="0"/>
        <v>0</v>
      </c>
      <c r="F36" s="155">
        <v>0</v>
      </c>
      <c r="G36" s="153">
        <v>0</v>
      </c>
      <c r="H36" s="154">
        <f t="shared" si="1"/>
        <v>0</v>
      </c>
      <c r="I36" s="155">
        <v>0</v>
      </c>
      <c r="J36" s="153">
        <v>0</v>
      </c>
      <c r="K36" s="154">
        <f t="shared" si="2"/>
        <v>0</v>
      </c>
      <c r="L36" s="155">
        <v>0</v>
      </c>
      <c r="M36" s="153">
        <v>0</v>
      </c>
      <c r="N36" s="154">
        <f t="shared" si="3"/>
        <v>0</v>
      </c>
      <c r="O36" s="155">
        <v>0</v>
      </c>
      <c r="P36" s="153">
        <v>0</v>
      </c>
      <c r="Q36" s="154">
        <f t="shared" si="4"/>
        <v>0</v>
      </c>
      <c r="R36" s="155">
        <v>0</v>
      </c>
      <c r="S36" s="153">
        <v>0</v>
      </c>
      <c r="T36" s="154">
        <f t="shared" si="5"/>
        <v>0</v>
      </c>
      <c r="U36" s="155">
        <v>0</v>
      </c>
      <c r="V36" s="153">
        <v>0</v>
      </c>
      <c r="W36" s="154">
        <f t="shared" si="6"/>
        <v>0</v>
      </c>
      <c r="X36" s="155">
        <v>0</v>
      </c>
      <c r="Y36" s="153">
        <v>0</v>
      </c>
      <c r="Z36" s="154">
        <f t="shared" si="7"/>
        <v>0</v>
      </c>
      <c r="AA36" s="155">
        <v>0</v>
      </c>
      <c r="AB36" s="153">
        <v>0</v>
      </c>
      <c r="AC36" s="154">
        <f t="shared" si="8"/>
        <v>0</v>
      </c>
      <c r="AD36" s="155">
        <v>0</v>
      </c>
      <c r="AE36" s="153">
        <v>0</v>
      </c>
      <c r="AF36" s="154">
        <f t="shared" si="9"/>
        <v>0</v>
      </c>
      <c r="AG36" s="155">
        <v>0</v>
      </c>
      <c r="AH36" s="153">
        <v>0</v>
      </c>
      <c r="AI36" s="154">
        <f t="shared" si="10"/>
        <v>0</v>
      </c>
      <c r="AJ36" s="155">
        <v>0</v>
      </c>
      <c r="AK36" s="153">
        <v>0</v>
      </c>
      <c r="AL36" s="154">
        <f t="shared" si="11"/>
        <v>0</v>
      </c>
      <c r="AM36" s="155">
        <v>0</v>
      </c>
      <c r="AN36" s="153">
        <v>0</v>
      </c>
      <c r="AO36" s="154">
        <f t="shared" si="12"/>
        <v>0</v>
      </c>
      <c r="AP36" s="156">
        <v>0</v>
      </c>
    </row>
    <row r="37" spans="2:42" ht="18.75" customHeight="1" x14ac:dyDescent="0.25">
      <c r="B37" s="19" t="str">
        <f>[1]Paramètres!C27</f>
        <v>Courrier info fin de période d'essai</v>
      </c>
      <c r="C37" s="18" t="str">
        <f t="shared" si="13"/>
        <v/>
      </c>
      <c r="D37" s="157">
        <v>0</v>
      </c>
      <c r="E37" s="158">
        <f t="shared" si="0"/>
        <v>0</v>
      </c>
      <c r="F37" s="159">
        <v>0</v>
      </c>
      <c r="G37" s="157">
        <v>0</v>
      </c>
      <c r="H37" s="158">
        <f t="shared" si="1"/>
        <v>0</v>
      </c>
      <c r="I37" s="159">
        <v>0</v>
      </c>
      <c r="J37" s="157">
        <v>0</v>
      </c>
      <c r="K37" s="158">
        <f t="shared" si="2"/>
        <v>0</v>
      </c>
      <c r="L37" s="159">
        <v>0</v>
      </c>
      <c r="M37" s="157">
        <v>0</v>
      </c>
      <c r="N37" s="158">
        <f t="shared" si="3"/>
        <v>0</v>
      </c>
      <c r="O37" s="159">
        <v>0</v>
      </c>
      <c r="P37" s="157">
        <v>0</v>
      </c>
      <c r="Q37" s="158">
        <f t="shared" si="4"/>
        <v>0</v>
      </c>
      <c r="R37" s="159">
        <v>0</v>
      </c>
      <c r="S37" s="157">
        <v>0</v>
      </c>
      <c r="T37" s="158">
        <f t="shared" si="5"/>
        <v>0</v>
      </c>
      <c r="U37" s="159">
        <v>0</v>
      </c>
      <c r="V37" s="157">
        <v>0</v>
      </c>
      <c r="W37" s="158">
        <f t="shared" si="6"/>
        <v>0</v>
      </c>
      <c r="X37" s="159">
        <v>0</v>
      </c>
      <c r="Y37" s="157">
        <v>0</v>
      </c>
      <c r="Z37" s="158">
        <f t="shared" si="7"/>
        <v>0</v>
      </c>
      <c r="AA37" s="159">
        <v>0</v>
      </c>
      <c r="AB37" s="157">
        <v>0</v>
      </c>
      <c r="AC37" s="158">
        <f t="shared" si="8"/>
        <v>0</v>
      </c>
      <c r="AD37" s="159">
        <v>0</v>
      </c>
      <c r="AE37" s="157">
        <v>0</v>
      </c>
      <c r="AF37" s="158">
        <f t="shared" si="9"/>
        <v>0</v>
      </c>
      <c r="AG37" s="159">
        <v>0</v>
      </c>
      <c r="AH37" s="157">
        <v>0</v>
      </c>
      <c r="AI37" s="158">
        <f t="shared" si="10"/>
        <v>0</v>
      </c>
      <c r="AJ37" s="159">
        <v>0</v>
      </c>
      <c r="AK37" s="157">
        <v>0</v>
      </c>
      <c r="AL37" s="158">
        <f t="shared" si="11"/>
        <v>0</v>
      </c>
      <c r="AM37" s="159">
        <v>0</v>
      </c>
      <c r="AN37" s="157">
        <v>0</v>
      </c>
      <c r="AO37" s="158">
        <f t="shared" si="12"/>
        <v>0</v>
      </c>
      <c r="AP37" s="163">
        <v>0</v>
      </c>
    </row>
    <row r="38" spans="2:42" ht="18.75" customHeight="1" x14ac:dyDescent="0.25">
      <c r="B38" s="21" t="str">
        <f>[1]Paramètres!C28</f>
        <v>Courrier rupture période d'essai</v>
      </c>
      <c r="C38" s="31" t="str">
        <f t="shared" si="13"/>
        <v/>
      </c>
      <c r="D38" s="164">
        <v>0</v>
      </c>
      <c r="E38" s="165">
        <f t="shared" si="0"/>
        <v>0</v>
      </c>
      <c r="F38" s="166">
        <v>0</v>
      </c>
      <c r="G38" s="164">
        <v>0</v>
      </c>
      <c r="H38" s="165">
        <f t="shared" si="1"/>
        <v>0</v>
      </c>
      <c r="I38" s="166">
        <v>0</v>
      </c>
      <c r="J38" s="164">
        <v>0</v>
      </c>
      <c r="K38" s="165">
        <f t="shared" si="2"/>
        <v>0</v>
      </c>
      <c r="L38" s="166">
        <v>0</v>
      </c>
      <c r="M38" s="164">
        <v>0</v>
      </c>
      <c r="N38" s="165">
        <f t="shared" si="3"/>
        <v>0</v>
      </c>
      <c r="O38" s="166">
        <v>0</v>
      </c>
      <c r="P38" s="164">
        <v>0</v>
      </c>
      <c r="Q38" s="165">
        <f t="shared" si="4"/>
        <v>0</v>
      </c>
      <c r="R38" s="166">
        <v>0</v>
      </c>
      <c r="S38" s="164">
        <v>0</v>
      </c>
      <c r="T38" s="165">
        <f t="shared" si="5"/>
        <v>0</v>
      </c>
      <c r="U38" s="166">
        <v>0</v>
      </c>
      <c r="V38" s="164">
        <v>0</v>
      </c>
      <c r="W38" s="165">
        <f t="shared" si="6"/>
        <v>0</v>
      </c>
      <c r="X38" s="166">
        <v>0</v>
      </c>
      <c r="Y38" s="164">
        <v>0</v>
      </c>
      <c r="Z38" s="165">
        <f t="shared" si="7"/>
        <v>0</v>
      </c>
      <c r="AA38" s="166">
        <v>0</v>
      </c>
      <c r="AB38" s="164">
        <v>0</v>
      </c>
      <c r="AC38" s="165">
        <f t="shared" si="8"/>
        <v>0</v>
      </c>
      <c r="AD38" s="166">
        <v>0</v>
      </c>
      <c r="AE38" s="164">
        <v>0</v>
      </c>
      <c r="AF38" s="165">
        <f t="shared" si="9"/>
        <v>0</v>
      </c>
      <c r="AG38" s="166">
        <v>0</v>
      </c>
      <c r="AH38" s="164">
        <v>0</v>
      </c>
      <c r="AI38" s="165">
        <f t="shared" si="10"/>
        <v>0</v>
      </c>
      <c r="AJ38" s="166">
        <v>0</v>
      </c>
      <c r="AK38" s="164">
        <v>0</v>
      </c>
      <c r="AL38" s="165">
        <f t="shared" si="11"/>
        <v>0</v>
      </c>
      <c r="AM38" s="166">
        <v>0</v>
      </c>
      <c r="AN38" s="164">
        <v>0</v>
      </c>
      <c r="AO38" s="165">
        <f t="shared" si="12"/>
        <v>0</v>
      </c>
      <c r="AP38" s="170">
        <v>0</v>
      </c>
    </row>
    <row r="39" spans="2:42" ht="18.75" customHeight="1" x14ac:dyDescent="0.25">
      <c r="B39" s="20" t="str">
        <f>[1]Paramètres!C29</f>
        <v>Simul bulletin salaire</v>
      </c>
      <c r="C39" s="30" t="str">
        <f t="shared" si="13"/>
        <v>X</v>
      </c>
      <c r="D39" s="153">
        <v>0</v>
      </c>
      <c r="E39" s="154">
        <f t="shared" si="0"/>
        <v>0</v>
      </c>
      <c r="F39" s="155">
        <v>0</v>
      </c>
      <c r="G39" s="153">
        <v>0</v>
      </c>
      <c r="H39" s="154">
        <f t="shared" si="1"/>
        <v>0</v>
      </c>
      <c r="I39" s="155">
        <v>0</v>
      </c>
      <c r="J39" s="153">
        <v>2</v>
      </c>
      <c r="K39" s="154">
        <f t="shared" si="2"/>
        <v>15</v>
      </c>
      <c r="L39" s="155">
        <v>30</v>
      </c>
      <c r="M39" s="153">
        <v>0</v>
      </c>
      <c r="N39" s="154">
        <f t="shared" si="3"/>
        <v>0</v>
      </c>
      <c r="O39" s="155">
        <v>0</v>
      </c>
      <c r="P39" s="153">
        <v>0</v>
      </c>
      <c r="Q39" s="154">
        <f t="shared" si="4"/>
        <v>0</v>
      </c>
      <c r="R39" s="155">
        <v>0</v>
      </c>
      <c r="S39" s="153">
        <v>0</v>
      </c>
      <c r="T39" s="154">
        <f t="shared" si="5"/>
        <v>0</v>
      </c>
      <c r="U39" s="155">
        <v>0</v>
      </c>
      <c r="V39" s="153">
        <v>0</v>
      </c>
      <c r="W39" s="154">
        <f t="shared" si="6"/>
        <v>0</v>
      </c>
      <c r="X39" s="155">
        <v>0</v>
      </c>
      <c r="Y39" s="153">
        <v>0</v>
      </c>
      <c r="Z39" s="154">
        <f t="shared" si="7"/>
        <v>0</v>
      </c>
      <c r="AA39" s="155">
        <v>0</v>
      </c>
      <c r="AB39" s="153">
        <v>0</v>
      </c>
      <c r="AC39" s="154">
        <f t="shared" si="8"/>
        <v>0</v>
      </c>
      <c r="AD39" s="155">
        <v>0</v>
      </c>
      <c r="AE39" s="153">
        <v>0</v>
      </c>
      <c r="AF39" s="154">
        <f t="shared" si="9"/>
        <v>0</v>
      </c>
      <c r="AG39" s="155">
        <v>0</v>
      </c>
      <c r="AH39" s="153">
        <v>0</v>
      </c>
      <c r="AI39" s="154">
        <f t="shared" si="10"/>
        <v>0</v>
      </c>
      <c r="AJ39" s="155">
        <v>0</v>
      </c>
      <c r="AK39" s="153">
        <v>0</v>
      </c>
      <c r="AL39" s="154">
        <f t="shared" si="11"/>
        <v>0</v>
      </c>
      <c r="AM39" s="155">
        <v>0</v>
      </c>
      <c r="AN39" s="153">
        <v>2</v>
      </c>
      <c r="AO39" s="154">
        <f t="shared" si="12"/>
        <v>15</v>
      </c>
      <c r="AP39" s="156">
        <v>30</v>
      </c>
    </row>
    <row r="40" spans="2:42" ht="18.75" customHeight="1" x14ac:dyDescent="0.25">
      <c r="B40" s="19" t="str">
        <f>[1]Paramètres!C30</f>
        <v>Estimation indemnité départ</v>
      </c>
      <c r="C40" s="18" t="str">
        <f t="shared" si="13"/>
        <v>X</v>
      </c>
      <c r="D40" s="157">
        <v>0</v>
      </c>
      <c r="E40" s="158">
        <f t="shared" si="0"/>
        <v>0</v>
      </c>
      <c r="F40" s="159">
        <v>0</v>
      </c>
      <c r="G40" s="157">
        <v>0</v>
      </c>
      <c r="H40" s="158">
        <f t="shared" si="1"/>
        <v>0</v>
      </c>
      <c r="I40" s="159">
        <v>0</v>
      </c>
      <c r="J40" s="157">
        <v>0</v>
      </c>
      <c r="K40" s="158">
        <f t="shared" si="2"/>
        <v>0</v>
      </c>
      <c r="L40" s="159">
        <v>0</v>
      </c>
      <c r="M40" s="157">
        <v>0</v>
      </c>
      <c r="N40" s="158">
        <f t="shared" si="3"/>
        <v>0</v>
      </c>
      <c r="O40" s="159">
        <v>0</v>
      </c>
      <c r="P40" s="157">
        <v>1</v>
      </c>
      <c r="Q40" s="158">
        <f t="shared" si="4"/>
        <v>25</v>
      </c>
      <c r="R40" s="159">
        <v>25</v>
      </c>
      <c r="S40" s="157">
        <v>0</v>
      </c>
      <c r="T40" s="158">
        <f t="shared" si="5"/>
        <v>0</v>
      </c>
      <c r="U40" s="159">
        <v>0</v>
      </c>
      <c r="V40" s="157">
        <v>0</v>
      </c>
      <c r="W40" s="158">
        <f t="shared" si="6"/>
        <v>0</v>
      </c>
      <c r="X40" s="159">
        <v>0</v>
      </c>
      <c r="Y40" s="157">
        <v>0</v>
      </c>
      <c r="Z40" s="158">
        <f t="shared" si="7"/>
        <v>0</v>
      </c>
      <c r="AA40" s="159">
        <v>0</v>
      </c>
      <c r="AB40" s="157">
        <v>0</v>
      </c>
      <c r="AC40" s="158">
        <f t="shared" si="8"/>
        <v>0</v>
      </c>
      <c r="AD40" s="159">
        <v>0</v>
      </c>
      <c r="AE40" s="157">
        <v>0</v>
      </c>
      <c r="AF40" s="158">
        <f t="shared" si="9"/>
        <v>0</v>
      </c>
      <c r="AG40" s="159">
        <v>0</v>
      </c>
      <c r="AH40" s="157">
        <v>0</v>
      </c>
      <c r="AI40" s="158">
        <f t="shared" si="10"/>
        <v>0</v>
      </c>
      <c r="AJ40" s="159">
        <v>0</v>
      </c>
      <c r="AK40" s="157">
        <v>0</v>
      </c>
      <c r="AL40" s="158">
        <f t="shared" si="11"/>
        <v>0</v>
      </c>
      <c r="AM40" s="159">
        <v>0</v>
      </c>
      <c r="AN40" s="157">
        <v>1</v>
      </c>
      <c r="AO40" s="158">
        <f t="shared" si="12"/>
        <v>25</v>
      </c>
      <c r="AP40" s="163">
        <v>25</v>
      </c>
    </row>
    <row r="41" spans="2:42" ht="18.75" customHeight="1" x14ac:dyDescent="0.25">
      <c r="B41" s="19" t="str">
        <f>[1]Paramètres!C31</f>
        <v>Lettre d'avertissement</v>
      </c>
      <c r="C41" s="18" t="str">
        <f t="shared" si="13"/>
        <v/>
      </c>
      <c r="D41" s="157">
        <v>0</v>
      </c>
      <c r="E41" s="158">
        <f t="shared" si="0"/>
        <v>0</v>
      </c>
      <c r="F41" s="159">
        <v>0</v>
      </c>
      <c r="G41" s="157">
        <v>0</v>
      </c>
      <c r="H41" s="158">
        <f t="shared" si="1"/>
        <v>0</v>
      </c>
      <c r="I41" s="159">
        <v>0</v>
      </c>
      <c r="J41" s="157">
        <v>0</v>
      </c>
      <c r="K41" s="158">
        <f t="shared" si="2"/>
        <v>0</v>
      </c>
      <c r="L41" s="159">
        <v>0</v>
      </c>
      <c r="M41" s="157">
        <v>0</v>
      </c>
      <c r="N41" s="158">
        <f t="shared" si="3"/>
        <v>0</v>
      </c>
      <c r="O41" s="159">
        <v>0</v>
      </c>
      <c r="P41" s="157">
        <v>0</v>
      </c>
      <c r="Q41" s="158">
        <f t="shared" si="4"/>
        <v>0</v>
      </c>
      <c r="R41" s="159">
        <v>0</v>
      </c>
      <c r="S41" s="157">
        <v>0</v>
      </c>
      <c r="T41" s="158">
        <f t="shared" si="5"/>
        <v>0</v>
      </c>
      <c r="U41" s="159">
        <v>0</v>
      </c>
      <c r="V41" s="157">
        <v>0</v>
      </c>
      <c r="W41" s="158">
        <f t="shared" si="6"/>
        <v>0</v>
      </c>
      <c r="X41" s="159">
        <v>0</v>
      </c>
      <c r="Y41" s="157">
        <v>0</v>
      </c>
      <c r="Z41" s="158">
        <f t="shared" si="7"/>
        <v>0</v>
      </c>
      <c r="AA41" s="159">
        <v>0</v>
      </c>
      <c r="AB41" s="157">
        <v>0</v>
      </c>
      <c r="AC41" s="158">
        <f t="shared" si="8"/>
        <v>0</v>
      </c>
      <c r="AD41" s="159">
        <v>0</v>
      </c>
      <c r="AE41" s="157">
        <v>0</v>
      </c>
      <c r="AF41" s="158">
        <f t="shared" si="9"/>
        <v>0</v>
      </c>
      <c r="AG41" s="159">
        <v>0</v>
      </c>
      <c r="AH41" s="157">
        <v>0</v>
      </c>
      <c r="AI41" s="158">
        <f t="shared" si="10"/>
        <v>0</v>
      </c>
      <c r="AJ41" s="159">
        <v>0</v>
      </c>
      <c r="AK41" s="157">
        <v>0</v>
      </c>
      <c r="AL41" s="158">
        <f t="shared" si="11"/>
        <v>0</v>
      </c>
      <c r="AM41" s="159">
        <v>0</v>
      </c>
      <c r="AN41" s="157">
        <v>0</v>
      </c>
      <c r="AO41" s="158">
        <f t="shared" si="12"/>
        <v>0</v>
      </c>
      <c r="AP41" s="163">
        <v>0</v>
      </c>
    </row>
    <row r="42" spans="2:42" ht="18.75" customHeight="1" x14ac:dyDescent="0.25">
      <c r="B42" s="19" t="str">
        <f>[1]Paramètres!C32</f>
        <v>Courrier salariés / administratif</v>
      </c>
      <c r="C42" s="18" t="str">
        <f t="shared" si="13"/>
        <v/>
      </c>
      <c r="D42" s="157">
        <v>0</v>
      </c>
      <c r="E42" s="158">
        <f t="shared" si="0"/>
        <v>0</v>
      </c>
      <c r="F42" s="159">
        <v>0</v>
      </c>
      <c r="G42" s="157">
        <v>0</v>
      </c>
      <c r="H42" s="158">
        <f t="shared" si="1"/>
        <v>0</v>
      </c>
      <c r="I42" s="159">
        <v>0</v>
      </c>
      <c r="J42" s="157">
        <v>0</v>
      </c>
      <c r="K42" s="158">
        <f t="shared" si="2"/>
        <v>0</v>
      </c>
      <c r="L42" s="159">
        <v>0</v>
      </c>
      <c r="M42" s="157">
        <v>0</v>
      </c>
      <c r="N42" s="158">
        <f t="shared" si="3"/>
        <v>0</v>
      </c>
      <c r="O42" s="159">
        <v>0</v>
      </c>
      <c r="P42" s="157">
        <v>0</v>
      </c>
      <c r="Q42" s="158">
        <f t="shared" si="4"/>
        <v>0</v>
      </c>
      <c r="R42" s="159">
        <v>0</v>
      </c>
      <c r="S42" s="157">
        <v>0</v>
      </c>
      <c r="T42" s="158">
        <f t="shared" si="5"/>
        <v>0</v>
      </c>
      <c r="U42" s="159">
        <v>0</v>
      </c>
      <c r="V42" s="157">
        <v>0</v>
      </c>
      <c r="W42" s="158">
        <f t="shared" si="6"/>
        <v>0</v>
      </c>
      <c r="X42" s="159">
        <v>0</v>
      </c>
      <c r="Y42" s="157">
        <v>0</v>
      </c>
      <c r="Z42" s="158">
        <f t="shared" si="7"/>
        <v>0</v>
      </c>
      <c r="AA42" s="159">
        <v>0</v>
      </c>
      <c r="AB42" s="157">
        <v>0</v>
      </c>
      <c r="AC42" s="158">
        <f t="shared" si="8"/>
        <v>0</v>
      </c>
      <c r="AD42" s="159">
        <v>0</v>
      </c>
      <c r="AE42" s="157">
        <v>0</v>
      </c>
      <c r="AF42" s="158">
        <f t="shared" si="9"/>
        <v>0</v>
      </c>
      <c r="AG42" s="159">
        <v>0</v>
      </c>
      <c r="AH42" s="157">
        <v>0</v>
      </c>
      <c r="AI42" s="158">
        <f t="shared" si="10"/>
        <v>0</v>
      </c>
      <c r="AJ42" s="159">
        <v>0</v>
      </c>
      <c r="AK42" s="157">
        <v>0</v>
      </c>
      <c r="AL42" s="158">
        <f t="shared" si="11"/>
        <v>0</v>
      </c>
      <c r="AM42" s="159">
        <v>0</v>
      </c>
      <c r="AN42" s="157">
        <v>0</v>
      </c>
      <c r="AO42" s="158">
        <f t="shared" si="12"/>
        <v>0</v>
      </c>
      <c r="AP42" s="163">
        <v>0</v>
      </c>
    </row>
    <row r="43" spans="2:42" ht="18.75" customHeight="1" thickBot="1" x14ac:dyDescent="0.3">
      <c r="B43" s="39" t="s">
        <v>87</v>
      </c>
      <c r="C43" s="40" t="s">
        <v>73</v>
      </c>
      <c r="D43" s="39">
        <v>0</v>
      </c>
      <c r="E43" s="41">
        <f t="shared" si="0"/>
        <v>0</v>
      </c>
      <c r="F43" s="61">
        <v>0</v>
      </c>
      <c r="G43" s="39">
        <v>0</v>
      </c>
      <c r="H43" s="41" t="e">
        <f t="shared" si="1"/>
        <v>#DIV/0!</v>
      </c>
      <c r="I43" s="61">
        <v>22</v>
      </c>
      <c r="J43" s="39">
        <v>0</v>
      </c>
      <c r="K43" s="41" t="e">
        <f t="shared" si="2"/>
        <v>#DIV/0!</v>
      </c>
      <c r="L43" s="61">
        <v>80</v>
      </c>
      <c r="M43" s="39">
        <v>0</v>
      </c>
      <c r="N43" s="41">
        <f t="shared" si="3"/>
        <v>0</v>
      </c>
      <c r="O43" s="61">
        <v>0</v>
      </c>
      <c r="P43" s="39">
        <v>0</v>
      </c>
      <c r="Q43" s="41" t="e">
        <f t="shared" si="4"/>
        <v>#DIV/0!</v>
      </c>
      <c r="R43" s="61">
        <v>25</v>
      </c>
      <c r="S43" s="39">
        <v>0</v>
      </c>
      <c r="T43" s="41" t="e">
        <f t="shared" si="5"/>
        <v>#DIV/0!</v>
      </c>
      <c r="U43" s="61">
        <v>10</v>
      </c>
      <c r="V43" s="39">
        <v>0</v>
      </c>
      <c r="W43" s="41">
        <f t="shared" si="6"/>
        <v>0</v>
      </c>
      <c r="X43" s="61">
        <v>0</v>
      </c>
      <c r="Y43" s="39">
        <v>0</v>
      </c>
      <c r="Z43" s="41">
        <f t="shared" si="7"/>
        <v>0</v>
      </c>
      <c r="AA43" s="61">
        <v>0</v>
      </c>
      <c r="AB43" s="39">
        <v>0</v>
      </c>
      <c r="AC43" s="41">
        <f t="shared" si="8"/>
        <v>0</v>
      </c>
      <c r="AD43" s="61">
        <v>0</v>
      </c>
      <c r="AE43" s="39">
        <v>0</v>
      </c>
      <c r="AF43" s="41">
        <f t="shared" si="9"/>
        <v>0</v>
      </c>
      <c r="AG43" s="61">
        <v>0</v>
      </c>
      <c r="AH43" s="39">
        <v>0</v>
      </c>
      <c r="AI43" s="41">
        <f t="shared" si="10"/>
        <v>0</v>
      </c>
      <c r="AJ43" s="61">
        <v>0</v>
      </c>
      <c r="AK43" s="39">
        <v>0</v>
      </c>
      <c r="AL43" s="41">
        <f t="shared" si="11"/>
        <v>0</v>
      </c>
      <c r="AM43" s="61">
        <v>0</v>
      </c>
      <c r="AN43" s="39">
        <v>0</v>
      </c>
      <c r="AO43" s="41" t="e">
        <f t="shared" si="12"/>
        <v>#DIV/0!</v>
      </c>
      <c r="AP43" s="70">
        <v>137</v>
      </c>
    </row>
    <row r="44" spans="2:42" ht="18.75" customHeight="1" thickTop="1" x14ac:dyDescent="0.25">
      <c r="B44" s="19" t="str">
        <f>[1]Paramètres!C33</f>
        <v>Licenciement économique individuel</v>
      </c>
      <c r="C44" s="18" t="str">
        <f t="shared" ref="C44:C66" si="14">IF(AP44&gt;0,"X","")</f>
        <v/>
      </c>
      <c r="D44" s="157">
        <v>0</v>
      </c>
      <c r="E44" s="158">
        <f t="shared" si="0"/>
        <v>0</v>
      </c>
      <c r="F44" s="159">
        <v>0</v>
      </c>
      <c r="G44" s="160">
        <v>0</v>
      </c>
      <c r="H44" s="158">
        <f t="shared" si="1"/>
        <v>0</v>
      </c>
      <c r="I44" s="161">
        <v>0</v>
      </c>
      <c r="J44" s="162">
        <v>0</v>
      </c>
      <c r="K44" s="158">
        <f t="shared" si="2"/>
        <v>0</v>
      </c>
      <c r="L44" s="159">
        <v>0</v>
      </c>
      <c r="M44" s="160">
        <v>0</v>
      </c>
      <c r="N44" s="158">
        <f t="shared" si="3"/>
        <v>0</v>
      </c>
      <c r="O44" s="161">
        <v>0</v>
      </c>
      <c r="P44" s="162">
        <v>0</v>
      </c>
      <c r="Q44" s="158">
        <f t="shared" si="4"/>
        <v>0</v>
      </c>
      <c r="R44" s="159">
        <v>0</v>
      </c>
      <c r="S44" s="160">
        <v>0</v>
      </c>
      <c r="T44" s="158">
        <f t="shared" si="5"/>
        <v>0</v>
      </c>
      <c r="U44" s="161">
        <v>0</v>
      </c>
      <c r="V44" s="162">
        <v>0</v>
      </c>
      <c r="W44" s="158">
        <f t="shared" si="6"/>
        <v>0</v>
      </c>
      <c r="X44" s="159">
        <v>0</v>
      </c>
      <c r="Y44" s="160">
        <v>0</v>
      </c>
      <c r="Z44" s="158">
        <f t="shared" si="7"/>
        <v>0</v>
      </c>
      <c r="AA44" s="161">
        <v>0</v>
      </c>
      <c r="AB44" s="162">
        <v>0</v>
      </c>
      <c r="AC44" s="158">
        <f t="shared" si="8"/>
        <v>0</v>
      </c>
      <c r="AD44" s="159">
        <v>0</v>
      </c>
      <c r="AE44" s="160">
        <v>0</v>
      </c>
      <c r="AF44" s="158">
        <f t="shared" si="9"/>
        <v>0</v>
      </c>
      <c r="AG44" s="161">
        <v>0</v>
      </c>
      <c r="AH44" s="162">
        <v>0</v>
      </c>
      <c r="AI44" s="158">
        <f t="shared" si="10"/>
        <v>0</v>
      </c>
      <c r="AJ44" s="159">
        <v>0</v>
      </c>
      <c r="AK44" s="160">
        <v>0</v>
      </c>
      <c r="AL44" s="158">
        <f t="shared" si="11"/>
        <v>0</v>
      </c>
      <c r="AM44" s="159">
        <v>0</v>
      </c>
      <c r="AN44" s="157">
        <v>0</v>
      </c>
      <c r="AO44" s="158">
        <f t="shared" si="12"/>
        <v>0</v>
      </c>
      <c r="AP44" s="163">
        <v>0</v>
      </c>
    </row>
    <row r="45" spans="2:42" ht="18.75" customHeight="1" x14ac:dyDescent="0.25">
      <c r="B45" s="19" t="str">
        <f>[1]Paramètres!C34</f>
        <v>Licenciement économique collectif</v>
      </c>
      <c r="C45" s="18" t="str">
        <f t="shared" si="14"/>
        <v/>
      </c>
      <c r="D45" s="157">
        <v>0</v>
      </c>
      <c r="E45" s="158">
        <f t="shared" si="0"/>
        <v>0</v>
      </c>
      <c r="F45" s="159">
        <v>0</v>
      </c>
      <c r="G45" s="160">
        <v>0</v>
      </c>
      <c r="H45" s="158">
        <f t="shared" si="1"/>
        <v>0</v>
      </c>
      <c r="I45" s="161">
        <v>0</v>
      </c>
      <c r="J45" s="162">
        <v>0</v>
      </c>
      <c r="K45" s="158">
        <f t="shared" si="2"/>
        <v>0</v>
      </c>
      <c r="L45" s="159">
        <v>0</v>
      </c>
      <c r="M45" s="160">
        <v>0</v>
      </c>
      <c r="N45" s="158">
        <f t="shared" si="3"/>
        <v>0</v>
      </c>
      <c r="O45" s="161">
        <v>0</v>
      </c>
      <c r="P45" s="162">
        <v>0</v>
      </c>
      <c r="Q45" s="158">
        <f t="shared" si="4"/>
        <v>0</v>
      </c>
      <c r="R45" s="159">
        <v>0</v>
      </c>
      <c r="S45" s="160">
        <v>0</v>
      </c>
      <c r="T45" s="158">
        <f t="shared" si="5"/>
        <v>0</v>
      </c>
      <c r="U45" s="161">
        <v>0</v>
      </c>
      <c r="V45" s="162">
        <v>0</v>
      </c>
      <c r="W45" s="158">
        <f t="shared" si="6"/>
        <v>0</v>
      </c>
      <c r="X45" s="159">
        <v>0</v>
      </c>
      <c r="Y45" s="160">
        <v>0</v>
      </c>
      <c r="Z45" s="158">
        <f t="shared" si="7"/>
        <v>0</v>
      </c>
      <c r="AA45" s="161">
        <v>0</v>
      </c>
      <c r="AB45" s="162">
        <v>0</v>
      </c>
      <c r="AC45" s="158">
        <f t="shared" si="8"/>
        <v>0</v>
      </c>
      <c r="AD45" s="159">
        <v>0</v>
      </c>
      <c r="AE45" s="160">
        <v>0</v>
      </c>
      <c r="AF45" s="158">
        <f t="shared" si="9"/>
        <v>0</v>
      </c>
      <c r="AG45" s="161">
        <v>0</v>
      </c>
      <c r="AH45" s="162">
        <v>0</v>
      </c>
      <c r="AI45" s="158">
        <f t="shared" si="10"/>
        <v>0</v>
      </c>
      <c r="AJ45" s="159">
        <v>0</v>
      </c>
      <c r="AK45" s="160">
        <v>0</v>
      </c>
      <c r="AL45" s="158">
        <f t="shared" si="11"/>
        <v>0</v>
      </c>
      <c r="AM45" s="159">
        <v>0</v>
      </c>
      <c r="AN45" s="157">
        <v>0</v>
      </c>
      <c r="AO45" s="158">
        <f t="shared" si="12"/>
        <v>0</v>
      </c>
      <c r="AP45" s="163">
        <v>0</v>
      </c>
    </row>
    <row r="46" spans="2:42" ht="18.75" customHeight="1" x14ac:dyDescent="0.25">
      <c r="B46" s="19" t="str">
        <f>[1]Paramètres!C35</f>
        <v>Licenciement inaptitude</v>
      </c>
      <c r="C46" s="18" t="str">
        <f t="shared" si="14"/>
        <v/>
      </c>
      <c r="D46" s="157">
        <v>0</v>
      </c>
      <c r="E46" s="158">
        <f t="shared" si="0"/>
        <v>0</v>
      </c>
      <c r="F46" s="159">
        <v>0</v>
      </c>
      <c r="G46" s="160">
        <v>0</v>
      </c>
      <c r="H46" s="158">
        <f t="shared" si="1"/>
        <v>0</v>
      </c>
      <c r="I46" s="161">
        <v>0</v>
      </c>
      <c r="J46" s="162">
        <v>0</v>
      </c>
      <c r="K46" s="158">
        <f t="shared" si="2"/>
        <v>0</v>
      </c>
      <c r="L46" s="159">
        <v>0</v>
      </c>
      <c r="M46" s="160">
        <v>0</v>
      </c>
      <c r="N46" s="158">
        <f t="shared" si="3"/>
        <v>0</v>
      </c>
      <c r="O46" s="161">
        <v>0</v>
      </c>
      <c r="P46" s="162">
        <v>0</v>
      </c>
      <c r="Q46" s="158">
        <f t="shared" si="4"/>
        <v>0</v>
      </c>
      <c r="R46" s="159">
        <v>0</v>
      </c>
      <c r="S46" s="160">
        <v>0</v>
      </c>
      <c r="T46" s="158">
        <f t="shared" si="5"/>
        <v>0</v>
      </c>
      <c r="U46" s="161">
        <v>0</v>
      </c>
      <c r="V46" s="162">
        <v>0</v>
      </c>
      <c r="W46" s="158">
        <f t="shared" si="6"/>
        <v>0</v>
      </c>
      <c r="X46" s="159">
        <v>0</v>
      </c>
      <c r="Y46" s="160">
        <v>0</v>
      </c>
      <c r="Z46" s="158">
        <f t="shared" si="7"/>
        <v>0</v>
      </c>
      <c r="AA46" s="161">
        <v>0</v>
      </c>
      <c r="AB46" s="162">
        <v>0</v>
      </c>
      <c r="AC46" s="158">
        <f t="shared" si="8"/>
        <v>0</v>
      </c>
      <c r="AD46" s="159">
        <v>0</v>
      </c>
      <c r="AE46" s="160">
        <v>0</v>
      </c>
      <c r="AF46" s="158">
        <f t="shared" si="9"/>
        <v>0</v>
      </c>
      <c r="AG46" s="161">
        <v>0</v>
      </c>
      <c r="AH46" s="162">
        <v>0</v>
      </c>
      <c r="AI46" s="158">
        <f t="shared" si="10"/>
        <v>0</v>
      </c>
      <c r="AJ46" s="159">
        <v>0</v>
      </c>
      <c r="AK46" s="160">
        <v>0</v>
      </c>
      <c r="AL46" s="158">
        <f t="shared" si="11"/>
        <v>0</v>
      </c>
      <c r="AM46" s="159">
        <v>0</v>
      </c>
      <c r="AN46" s="157">
        <v>0</v>
      </c>
      <c r="AO46" s="158">
        <f t="shared" si="12"/>
        <v>0</v>
      </c>
      <c r="AP46" s="163">
        <v>0</v>
      </c>
    </row>
    <row r="47" spans="2:42" ht="18.75" customHeight="1" x14ac:dyDescent="0.25">
      <c r="B47" s="19" t="str">
        <f>[1]Paramètres!C36</f>
        <v>Licenciement motif personnel</v>
      </c>
      <c r="C47" s="18" t="str">
        <f t="shared" si="14"/>
        <v/>
      </c>
      <c r="D47" s="157">
        <v>0</v>
      </c>
      <c r="E47" s="158">
        <f t="shared" si="0"/>
        <v>0</v>
      </c>
      <c r="F47" s="159">
        <v>0</v>
      </c>
      <c r="G47" s="160">
        <v>0</v>
      </c>
      <c r="H47" s="158">
        <f t="shared" si="1"/>
        <v>0</v>
      </c>
      <c r="I47" s="161">
        <v>0</v>
      </c>
      <c r="J47" s="162">
        <v>0</v>
      </c>
      <c r="K47" s="158">
        <f t="shared" si="2"/>
        <v>0</v>
      </c>
      <c r="L47" s="159">
        <v>0</v>
      </c>
      <c r="M47" s="160">
        <v>0</v>
      </c>
      <c r="N47" s="158">
        <f t="shared" si="3"/>
        <v>0</v>
      </c>
      <c r="O47" s="161">
        <v>0</v>
      </c>
      <c r="P47" s="162">
        <v>0</v>
      </c>
      <c r="Q47" s="158">
        <f t="shared" si="4"/>
        <v>0</v>
      </c>
      <c r="R47" s="159">
        <v>0</v>
      </c>
      <c r="S47" s="160">
        <v>0</v>
      </c>
      <c r="T47" s="158">
        <f t="shared" si="5"/>
        <v>0</v>
      </c>
      <c r="U47" s="161">
        <v>0</v>
      </c>
      <c r="V47" s="162">
        <v>0</v>
      </c>
      <c r="W47" s="158">
        <f t="shared" si="6"/>
        <v>0</v>
      </c>
      <c r="X47" s="159">
        <v>0</v>
      </c>
      <c r="Y47" s="160">
        <v>0</v>
      </c>
      <c r="Z47" s="158">
        <f t="shared" si="7"/>
        <v>0</v>
      </c>
      <c r="AA47" s="161">
        <v>0</v>
      </c>
      <c r="AB47" s="162">
        <v>0</v>
      </c>
      <c r="AC47" s="158">
        <f t="shared" si="8"/>
        <v>0</v>
      </c>
      <c r="AD47" s="159">
        <v>0</v>
      </c>
      <c r="AE47" s="160">
        <v>0</v>
      </c>
      <c r="AF47" s="158">
        <f t="shared" si="9"/>
        <v>0</v>
      </c>
      <c r="AG47" s="161">
        <v>0</v>
      </c>
      <c r="AH47" s="162">
        <v>0</v>
      </c>
      <c r="AI47" s="158">
        <f t="shared" si="10"/>
        <v>0</v>
      </c>
      <c r="AJ47" s="159">
        <v>0</v>
      </c>
      <c r="AK47" s="160">
        <v>0</v>
      </c>
      <c r="AL47" s="158">
        <f t="shared" si="11"/>
        <v>0</v>
      </c>
      <c r="AM47" s="159">
        <v>0</v>
      </c>
      <c r="AN47" s="157">
        <v>0</v>
      </c>
      <c r="AO47" s="158">
        <f t="shared" si="12"/>
        <v>0</v>
      </c>
      <c r="AP47" s="163">
        <v>0</v>
      </c>
    </row>
    <row r="48" spans="2:42" ht="18.75" customHeight="1" x14ac:dyDescent="0.25">
      <c r="B48" s="19" t="str">
        <f>[1]Paramètres!C37</f>
        <v>Licenciement fin de chantier</v>
      </c>
      <c r="C48" s="18" t="str">
        <f t="shared" si="14"/>
        <v/>
      </c>
      <c r="D48" s="157">
        <v>0</v>
      </c>
      <c r="E48" s="158">
        <f t="shared" si="0"/>
        <v>0</v>
      </c>
      <c r="F48" s="159">
        <v>0</v>
      </c>
      <c r="G48" s="160">
        <v>0</v>
      </c>
      <c r="H48" s="158">
        <f t="shared" si="1"/>
        <v>0</v>
      </c>
      <c r="I48" s="161">
        <v>0</v>
      </c>
      <c r="J48" s="162">
        <v>0</v>
      </c>
      <c r="K48" s="158">
        <f t="shared" si="2"/>
        <v>0</v>
      </c>
      <c r="L48" s="159">
        <v>0</v>
      </c>
      <c r="M48" s="160">
        <v>0</v>
      </c>
      <c r="N48" s="158">
        <f t="shared" si="3"/>
        <v>0</v>
      </c>
      <c r="O48" s="161">
        <v>0</v>
      </c>
      <c r="P48" s="162">
        <v>0</v>
      </c>
      <c r="Q48" s="158">
        <f t="shared" si="4"/>
        <v>0</v>
      </c>
      <c r="R48" s="159">
        <v>0</v>
      </c>
      <c r="S48" s="160">
        <v>0</v>
      </c>
      <c r="T48" s="158">
        <f t="shared" si="5"/>
        <v>0</v>
      </c>
      <c r="U48" s="161">
        <v>0</v>
      </c>
      <c r="V48" s="162">
        <v>0</v>
      </c>
      <c r="W48" s="158">
        <f t="shared" si="6"/>
        <v>0</v>
      </c>
      <c r="X48" s="159">
        <v>0</v>
      </c>
      <c r="Y48" s="160">
        <v>0</v>
      </c>
      <c r="Z48" s="158">
        <f t="shared" si="7"/>
        <v>0</v>
      </c>
      <c r="AA48" s="161">
        <v>0</v>
      </c>
      <c r="AB48" s="162">
        <v>0</v>
      </c>
      <c r="AC48" s="158">
        <f t="shared" si="8"/>
        <v>0</v>
      </c>
      <c r="AD48" s="159">
        <v>0</v>
      </c>
      <c r="AE48" s="160">
        <v>0</v>
      </c>
      <c r="AF48" s="158">
        <f t="shared" si="9"/>
        <v>0</v>
      </c>
      <c r="AG48" s="161">
        <v>0</v>
      </c>
      <c r="AH48" s="162">
        <v>0</v>
      </c>
      <c r="AI48" s="158">
        <f t="shared" si="10"/>
        <v>0</v>
      </c>
      <c r="AJ48" s="159">
        <v>0</v>
      </c>
      <c r="AK48" s="160">
        <v>0</v>
      </c>
      <c r="AL48" s="158">
        <f t="shared" si="11"/>
        <v>0</v>
      </c>
      <c r="AM48" s="159">
        <v>0</v>
      </c>
      <c r="AN48" s="157">
        <v>0</v>
      </c>
      <c r="AO48" s="158">
        <f t="shared" si="12"/>
        <v>0</v>
      </c>
      <c r="AP48" s="163">
        <v>0</v>
      </c>
    </row>
    <row r="49" spans="2:42" ht="18.75" customHeight="1" x14ac:dyDescent="0.25">
      <c r="B49" s="19" t="str">
        <f>[1]Paramètres!C38</f>
        <v>Rupture conventionnelle</v>
      </c>
      <c r="C49" s="18" t="str">
        <f t="shared" si="14"/>
        <v/>
      </c>
      <c r="D49" s="157">
        <v>0</v>
      </c>
      <c r="E49" s="158">
        <f t="shared" si="0"/>
        <v>0</v>
      </c>
      <c r="F49" s="159">
        <v>0</v>
      </c>
      <c r="G49" s="160">
        <v>0</v>
      </c>
      <c r="H49" s="158">
        <f t="shared" si="1"/>
        <v>0</v>
      </c>
      <c r="I49" s="161">
        <v>0</v>
      </c>
      <c r="J49" s="162">
        <v>0</v>
      </c>
      <c r="K49" s="158">
        <f t="shared" si="2"/>
        <v>0</v>
      </c>
      <c r="L49" s="159">
        <v>0</v>
      </c>
      <c r="M49" s="160">
        <v>0</v>
      </c>
      <c r="N49" s="158">
        <f t="shared" si="3"/>
        <v>0</v>
      </c>
      <c r="O49" s="161">
        <v>0</v>
      </c>
      <c r="P49" s="162">
        <v>0</v>
      </c>
      <c r="Q49" s="158">
        <f t="shared" si="4"/>
        <v>0</v>
      </c>
      <c r="R49" s="159">
        <v>0</v>
      </c>
      <c r="S49" s="160">
        <v>0</v>
      </c>
      <c r="T49" s="158">
        <f t="shared" si="5"/>
        <v>0</v>
      </c>
      <c r="U49" s="161">
        <v>0</v>
      </c>
      <c r="V49" s="162">
        <v>0</v>
      </c>
      <c r="W49" s="158">
        <f t="shared" si="6"/>
        <v>0</v>
      </c>
      <c r="X49" s="159">
        <v>0</v>
      </c>
      <c r="Y49" s="160">
        <v>0</v>
      </c>
      <c r="Z49" s="158">
        <f t="shared" si="7"/>
        <v>0</v>
      </c>
      <c r="AA49" s="161">
        <v>0</v>
      </c>
      <c r="AB49" s="162">
        <v>0</v>
      </c>
      <c r="AC49" s="158">
        <f t="shared" si="8"/>
        <v>0</v>
      </c>
      <c r="AD49" s="159">
        <v>0</v>
      </c>
      <c r="AE49" s="160">
        <v>0</v>
      </c>
      <c r="AF49" s="158">
        <f t="shared" si="9"/>
        <v>0</v>
      </c>
      <c r="AG49" s="161">
        <v>0</v>
      </c>
      <c r="AH49" s="162">
        <v>0</v>
      </c>
      <c r="AI49" s="158">
        <f t="shared" si="10"/>
        <v>0</v>
      </c>
      <c r="AJ49" s="159">
        <v>0</v>
      </c>
      <c r="AK49" s="160">
        <v>0</v>
      </c>
      <c r="AL49" s="158">
        <f t="shared" si="11"/>
        <v>0</v>
      </c>
      <c r="AM49" s="159">
        <v>0</v>
      </c>
      <c r="AN49" s="157">
        <v>0</v>
      </c>
      <c r="AO49" s="158">
        <f t="shared" si="12"/>
        <v>0</v>
      </c>
      <c r="AP49" s="163">
        <v>0</v>
      </c>
    </row>
    <row r="50" spans="2:42" ht="18.75" customHeight="1" x14ac:dyDescent="0.25">
      <c r="B50" s="19" t="str">
        <f>[1]Paramètres!C39</f>
        <v>Procédure de mise à pied</v>
      </c>
      <c r="C50" s="18" t="str">
        <f t="shared" si="14"/>
        <v/>
      </c>
      <c r="D50" s="157">
        <v>0</v>
      </c>
      <c r="E50" s="158">
        <f t="shared" si="0"/>
        <v>0</v>
      </c>
      <c r="F50" s="159">
        <v>0</v>
      </c>
      <c r="G50" s="160">
        <v>0</v>
      </c>
      <c r="H50" s="158">
        <f t="shared" si="1"/>
        <v>0</v>
      </c>
      <c r="I50" s="161">
        <v>0</v>
      </c>
      <c r="J50" s="162">
        <v>0</v>
      </c>
      <c r="K50" s="158">
        <f t="shared" si="2"/>
        <v>0</v>
      </c>
      <c r="L50" s="159">
        <v>0</v>
      </c>
      <c r="M50" s="160">
        <v>0</v>
      </c>
      <c r="N50" s="158">
        <f t="shared" si="3"/>
        <v>0</v>
      </c>
      <c r="O50" s="161">
        <v>0</v>
      </c>
      <c r="P50" s="162">
        <v>0</v>
      </c>
      <c r="Q50" s="158">
        <f t="shared" si="4"/>
        <v>0</v>
      </c>
      <c r="R50" s="159">
        <v>0</v>
      </c>
      <c r="S50" s="160">
        <v>0</v>
      </c>
      <c r="T50" s="158">
        <f t="shared" si="5"/>
        <v>0</v>
      </c>
      <c r="U50" s="161">
        <v>0</v>
      </c>
      <c r="V50" s="162">
        <v>0</v>
      </c>
      <c r="W50" s="158">
        <f t="shared" si="6"/>
        <v>0</v>
      </c>
      <c r="X50" s="159">
        <v>0</v>
      </c>
      <c r="Y50" s="160">
        <v>0</v>
      </c>
      <c r="Z50" s="158">
        <f t="shared" si="7"/>
        <v>0</v>
      </c>
      <c r="AA50" s="161">
        <v>0</v>
      </c>
      <c r="AB50" s="162">
        <v>0</v>
      </c>
      <c r="AC50" s="158">
        <f t="shared" si="8"/>
        <v>0</v>
      </c>
      <c r="AD50" s="159">
        <v>0</v>
      </c>
      <c r="AE50" s="160">
        <v>0</v>
      </c>
      <c r="AF50" s="158">
        <f t="shared" si="9"/>
        <v>0</v>
      </c>
      <c r="AG50" s="161">
        <v>0</v>
      </c>
      <c r="AH50" s="162">
        <v>0</v>
      </c>
      <c r="AI50" s="158">
        <f t="shared" si="10"/>
        <v>0</v>
      </c>
      <c r="AJ50" s="159">
        <v>0</v>
      </c>
      <c r="AK50" s="160">
        <v>0</v>
      </c>
      <c r="AL50" s="158">
        <f t="shared" si="11"/>
        <v>0</v>
      </c>
      <c r="AM50" s="159">
        <v>0</v>
      </c>
      <c r="AN50" s="157">
        <v>0</v>
      </c>
      <c r="AO50" s="158">
        <f t="shared" si="12"/>
        <v>0</v>
      </c>
      <c r="AP50" s="163">
        <v>0</v>
      </c>
    </row>
    <row r="51" spans="2:42" ht="18.75" customHeight="1" x14ac:dyDescent="0.25">
      <c r="B51" s="19" t="str">
        <f>[1]Paramètres!C40</f>
        <v>Assist. mise en place activ. partielle</v>
      </c>
      <c r="C51" s="18" t="str">
        <f t="shared" si="14"/>
        <v/>
      </c>
      <c r="D51" s="157">
        <v>0</v>
      </c>
      <c r="E51" s="158">
        <f t="shared" si="0"/>
        <v>0</v>
      </c>
      <c r="F51" s="159">
        <v>0</v>
      </c>
      <c r="G51" s="160">
        <v>0</v>
      </c>
      <c r="H51" s="158">
        <f t="shared" si="1"/>
        <v>0</v>
      </c>
      <c r="I51" s="161">
        <v>0</v>
      </c>
      <c r="J51" s="162">
        <v>0</v>
      </c>
      <c r="K51" s="158">
        <f t="shared" si="2"/>
        <v>0</v>
      </c>
      <c r="L51" s="159">
        <v>0</v>
      </c>
      <c r="M51" s="160">
        <v>0</v>
      </c>
      <c r="N51" s="158">
        <f t="shared" si="3"/>
        <v>0</v>
      </c>
      <c r="O51" s="161">
        <v>0</v>
      </c>
      <c r="P51" s="162">
        <v>0</v>
      </c>
      <c r="Q51" s="158">
        <f t="shared" si="4"/>
        <v>0</v>
      </c>
      <c r="R51" s="159">
        <v>0</v>
      </c>
      <c r="S51" s="160">
        <v>0</v>
      </c>
      <c r="T51" s="158">
        <f t="shared" si="5"/>
        <v>0</v>
      </c>
      <c r="U51" s="161">
        <v>0</v>
      </c>
      <c r="V51" s="162">
        <v>0</v>
      </c>
      <c r="W51" s="158">
        <f t="shared" si="6"/>
        <v>0</v>
      </c>
      <c r="X51" s="159">
        <v>0</v>
      </c>
      <c r="Y51" s="160">
        <v>0</v>
      </c>
      <c r="Z51" s="158">
        <f t="shared" si="7"/>
        <v>0</v>
      </c>
      <c r="AA51" s="161">
        <v>0</v>
      </c>
      <c r="AB51" s="162">
        <v>0</v>
      </c>
      <c r="AC51" s="158">
        <f t="shared" si="8"/>
        <v>0</v>
      </c>
      <c r="AD51" s="159">
        <v>0</v>
      </c>
      <c r="AE51" s="160">
        <v>0</v>
      </c>
      <c r="AF51" s="158">
        <f t="shared" si="9"/>
        <v>0</v>
      </c>
      <c r="AG51" s="161">
        <v>0</v>
      </c>
      <c r="AH51" s="162">
        <v>0</v>
      </c>
      <c r="AI51" s="158">
        <f t="shared" si="10"/>
        <v>0</v>
      </c>
      <c r="AJ51" s="159">
        <v>0</v>
      </c>
      <c r="AK51" s="160">
        <v>0</v>
      </c>
      <c r="AL51" s="158">
        <f t="shared" si="11"/>
        <v>0</v>
      </c>
      <c r="AM51" s="159">
        <v>0</v>
      </c>
      <c r="AN51" s="157">
        <v>0</v>
      </c>
      <c r="AO51" s="158">
        <f t="shared" si="12"/>
        <v>0</v>
      </c>
      <c r="AP51" s="163">
        <v>0</v>
      </c>
    </row>
    <row r="52" spans="2:42" ht="18.75" customHeight="1" x14ac:dyDescent="0.25">
      <c r="B52" s="19" t="str">
        <f>[1]Paramètres!C41</f>
        <v>Assist. état mensuel activ. partielle</v>
      </c>
      <c r="C52" s="18" t="str">
        <f t="shared" si="14"/>
        <v/>
      </c>
      <c r="D52" s="157">
        <v>0</v>
      </c>
      <c r="E52" s="158">
        <f t="shared" si="0"/>
        <v>0</v>
      </c>
      <c r="F52" s="159">
        <v>0</v>
      </c>
      <c r="G52" s="160">
        <v>0</v>
      </c>
      <c r="H52" s="158">
        <f t="shared" si="1"/>
        <v>0</v>
      </c>
      <c r="I52" s="161">
        <v>0</v>
      </c>
      <c r="J52" s="162">
        <v>0</v>
      </c>
      <c r="K52" s="158">
        <f t="shared" si="2"/>
        <v>0</v>
      </c>
      <c r="L52" s="159">
        <v>0</v>
      </c>
      <c r="M52" s="160">
        <v>0</v>
      </c>
      <c r="N52" s="158">
        <f t="shared" si="3"/>
        <v>0</v>
      </c>
      <c r="O52" s="161">
        <v>0</v>
      </c>
      <c r="P52" s="162">
        <v>0</v>
      </c>
      <c r="Q52" s="158">
        <f t="shared" si="4"/>
        <v>0</v>
      </c>
      <c r="R52" s="159">
        <v>0</v>
      </c>
      <c r="S52" s="160">
        <v>0</v>
      </c>
      <c r="T52" s="158">
        <f t="shared" si="5"/>
        <v>0</v>
      </c>
      <c r="U52" s="161">
        <v>0</v>
      </c>
      <c r="V52" s="162">
        <v>0</v>
      </c>
      <c r="W52" s="158">
        <f t="shared" si="6"/>
        <v>0</v>
      </c>
      <c r="X52" s="159">
        <v>0</v>
      </c>
      <c r="Y52" s="160">
        <v>0</v>
      </c>
      <c r="Z52" s="158">
        <f t="shared" si="7"/>
        <v>0</v>
      </c>
      <c r="AA52" s="161">
        <v>0</v>
      </c>
      <c r="AB52" s="162">
        <v>0</v>
      </c>
      <c r="AC52" s="158">
        <f t="shared" si="8"/>
        <v>0</v>
      </c>
      <c r="AD52" s="159">
        <v>0</v>
      </c>
      <c r="AE52" s="160">
        <v>0</v>
      </c>
      <c r="AF52" s="158">
        <f t="shared" si="9"/>
        <v>0</v>
      </c>
      <c r="AG52" s="161">
        <v>0</v>
      </c>
      <c r="AH52" s="162">
        <v>0</v>
      </c>
      <c r="AI52" s="158">
        <f t="shared" si="10"/>
        <v>0</v>
      </c>
      <c r="AJ52" s="159">
        <v>0</v>
      </c>
      <c r="AK52" s="160">
        <v>0</v>
      </c>
      <c r="AL52" s="158">
        <f t="shared" si="11"/>
        <v>0</v>
      </c>
      <c r="AM52" s="159">
        <v>0</v>
      </c>
      <c r="AN52" s="157">
        <v>0</v>
      </c>
      <c r="AO52" s="158">
        <f t="shared" si="12"/>
        <v>0</v>
      </c>
      <c r="AP52" s="163">
        <v>0</v>
      </c>
    </row>
    <row r="53" spans="2:42" ht="18.75" customHeight="1" x14ac:dyDescent="0.25">
      <c r="B53" s="19" t="str">
        <f>[1]Paramètres!C42</f>
        <v>Assist. contrôle URSSAF</v>
      </c>
      <c r="C53" s="18" t="str">
        <f t="shared" si="14"/>
        <v/>
      </c>
      <c r="D53" s="157">
        <v>0</v>
      </c>
      <c r="E53" s="158">
        <f t="shared" si="0"/>
        <v>0</v>
      </c>
      <c r="F53" s="159">
        <v>0</v>
      </c>
      <c r="G53" s="160">
        <v>0</v>
      </c>
      <c r="H53" s="158">
        <f t="shared" si="1"/>
        <v>0</v>
      </c>
      <c r="I53" s="161">
        <v>0</v>
      </c>
      <c r="J53" s="162">
        <v>0</v>
      </c>
      <c r="K53" s="158">
        <f t="shared" si="2"/>
        <v>0</v>
      </c>
      <c r="L53" s="159">
        <v>0</v>
      </c>
      <c r="M53" s="160">
        <v>0</v>
      </c>
      <c r="N53" s="158">
        <f t="shared" si="3"/>
        <v>0</v>
      </c>
      <c r="O53" s="161">
        <v>0</v>
      </c>
      <c r="P53" s="162">
        <v>0</v>
      </c>
      <c r="Q53" s="158">
        <f t="shared" si="4"/>
        <v>0</v>
      </c>
      <c r="R53" s="159">
        <v>0</v>
      </c>
      <c r="S53" s="160">
        <v>0</v>
      </c>
      <c r="T53" s="158">
        <f t="shared" si="5"/>
        <v>0</v>
      </c>
      <c r="U53" s="161">
        <v>0</v>
      </c>
      <c r="V53" s="162">
        <v>0</v>
      </c>
      <c r="W53" s="158">
        <f t="shared" si="6"/>
        <v>0</v>
      </c>
      <c r="X53" s="159">
        <v>0</v>
      </c>
      <c r="Y53" s="160">
        <v>0</v>
      </c>
      <c r="Z53" s="158">
        <f t="shared" si="7"/>
        <v>0</v>
      </c>
      <c r="AA53" s="161">
        <v>0</v>
      </c>
      <c r="AB53" s="162">
        <v>0</v>
      </c>
      <c r="AC53" s="158">
        <f t="shared" si="8"/>
        <v>0</v>
      </c>
      <c r="AD53" s="159">
        <v>0</v>
      </c>
      <c r="AE53" s="160">
        <v>0</v>
      </c>
      <c r="AF53" s="158">
        <f t="shared" si="9"/>
        <v>0</v>
      </c>
      <c r="AG53" s="161">
        <v>0</v>
      </c>
      <c r="AH53" s="162">
        <v>0</v>
      </c>
      <c r="AI53" s="158">
        <f t="shared" si="10"/>
        <v>0</v>
      </c>
      <c r="AJ53" s="159">
        <v>0</v>
      </c>
      <c r="AK53" s="160">
        <v>0</v>
      </c>
      <c r="AL53" s="158">
        <f t="shared" si="11"/>
        <v>0</v>
      </c>
      <c r="AM53" s="159">
        <v>0</v>
      </c>
      <c r="AN53" s="157">
        <v>0</v>
      </c>
      <c r="AO53" s="158">
        <f t="shared" si="12"/>
        <v>0</v>
      </c>
      <c r="AP53" s="163">
        <v>0</v>
      </c>
    </row>
    <row r="54" spans="2:42" ht="18.75" customHeight="1" x14ac:dyDescent="0.25">
      <c r="B54" s="19" t="str">
        <f>[1]Paramètres!C43</f>
        <v>Audit social complet</v>
      </c>
      <c r="C54" s="18" t="str">
        <f t="shared" si="14"/>
        <v/>
      </c>
      <c r="D54" s="157">
        <v>0</v>
      </c>
      <c r="E54" s="158">
        <f t="shared" si="0"/>
        <v>0</v>
      </c>
      <c r="F54" s="159">
        <v>0</v>
      </c>
      <c r="G54" s="160">
        <v>0</v>
      </c>
      <c r="H54" s="158">
        <f t="shared" si="1"/>
        <v>0</v>
      </c>
      <c r="I54" s="161">
        <v>0</v>
      </c>
      <c r="J54" s="162">
        <v>0</v>
      </c>
      <c r="K54" s="158">
        <f t="shared" si="2"/>
        <v>0</v>
      </c>
      <c r="L54" s="159">
        <v>0</v>
      </c>
      <c r="M54" s="160">
        <v>0</v>
      </c>
      <c r="N54" s="158">
        <f t="shared" si="3"/>
        <v>0</v>
      </c>
      <c r="O54" s="161">
        <v>0</v>
      </c>
      <c r="P54" s="162">
        <v>0</v>
      </c>
      <c r="Q54" s="158">
        <f t="shared" si="4"/>
        <v>0</v>
      </c>
      <c r="R54" s="159">
        <v>0</v>
      </c>
      <c r="S54" s="160">
        <v>0</v>
      </c>
      <c r="T54" s="158">
        <f t="shared" si="5"/>
        <v>0</v>
      </c>
      <c r="U54" s="161">
        <v>0</v>
      </c>
      <c r="V54" s="162">
        <v>0</v>
      </c>
      <c r="W54" s="158">
        <f t="shared" si="6"/>
        <v>0</v>
      </c>
      <c r="X54" s="159">
        <v>0</v>
      </c>
      <c r="Y54" s="160">
        <v>0</v>
      </c>
      <c r="Z54" s="158">
        <f t="shared" si="7"/>
        <v>0</v>
      </c>
      <c r="AA54" s="161">
        <v>0</v>
      </c>
      <c r="AB54" s="162">
        <v>0</v>
      </c>
      <c r="AC54" s="158">
        <f t="shared" si="8"/>
        <v>0</v>
      </c>
      <c r="AD54" s="159">
        <v>0</v>
      </c>
      <c r="AE54" s="160">
        <v>0</v>
      </c>
      <c r="AF54" s="158">
        <f t="shared" si="9"/>
        <v>0</v>
      </c>
      <c r="AG54" s="161">
        <v>0</v>
      </c>
      <c r="AH54" s="162">
        <v>0</v>
      </c>
      <c r="AI54" s="158">
        <f t="shared" si="10"/>
        <v>0</v>
      </c>
      <c r="AJ54" s="159">
        <v>0</v>
      </c>
      <c r="AK54" s="160">
        <v>0</v>
      </c>
      <c r="AL54" s="158">
        <f t="shared" si="11"/>
        <v>0</v>
      </c>
      <c r="AM54" s="159">
        <v>0</v>
      </c>
      <c r="AN54" s="157">
        <v>0</v>
      </c>
      <c r="AO54" s="158">
        <f t="shared" si="12"/>
        <v>0</v>
      </c>
      <c r="AP54" s="163">
        <v>0</v>
      </c>
    </row>
    <row r="55" spans="2:42" ht="18.75" customHeight="1" x14ac:dyDescent="0.25">
      <c r="B55" s="19" t="str">
        <f>[1]Paramètres!C44</f>
        <v>Assist. réalisation paye sur site</v>
      </c>
      <c r="C55" s="18" t="str">
        <f t="shared" si="14"/>
        <v/>
      </c>
      <c r="D55" s="157">
        <v>0</v>
      </c>
      <c r="E55" s="158">
        <f t="shared" si="0"/>
        <v>0</v>
      </c>
      <c r="F55" s="159">
        <v>0</v>
      </c>
      <c r="G55" s="160">
        <v>0</v>
      </c>
      <c r="H55" s="158">
        <f t="shared" si="1"/>
        <v>0</v>
      </c>
      <c r="I55" s="161">
        <v>0</v>
      </c>
      <c r="J55" s="162">
        <v>0</v>
      </c>
      <c r="K55" s="158">
        <f t="shared" si="2"/>
        <v>0</v>
      </c>
      <c r="L55" s="159">
        <v>0</v>
      </c>
      <c r="M55" s="160">
        <v>0</v>
      </c>
      <c r="N55" s="158">
        <f t="shared" si="3"/>
        <v>0</v>
      </c>
      <c r="O55" s="161">
        <v>0</v>
      </c>
      <c r="P55" s="162">
        <v>0</v>
      </c>
      <c r="Q55" s="158">
        <f t="shared" si="4"/>
        <v>0</v>
      </c>
      <c r="R55" s="159">
        <v>0</v>
      </c>
      <c r="S55" s="160">
        <v>0</v>
      </c>
      <c r="T55" s="158">
        <f t="shared" si="5"/>
        <v>0</v>
      </c>
      <c r="U55" s="161">
        <v>0</v>
      </c>
      <c r="V55" s="162">
        <v>0</v>
      </c>
      <c r="W55" s="158">
        <f t="shared" si="6"/>
        <v>0</v>
      </c>
      <c r="X55" s="159">
        <v>0</v>
      </c>
      <c r="Y55" s="160">
        <v>0</v>
      </c>
      <c r="Z55" s="158">
        <f t="shared" si="7"/>
        <v>0</v>
      </c>
      <c r="AA55" s="161">
        <v>0</v>
      </c>
      <c r="AB55" s="162">
        <v>0</v>
      </c>
      <c r="AC55" s="158">
        <f t="shared" si="8"/>
        <v>0</v>
      </c>
      <c r="AD55" s="159">
        <v>0</v>
      </c>
      <c r="AE55" s="160">
        <v>0</v>
      </c>
      <c r="AF55" s="158">
        <f t="shared" si="9"/>
        <v>0</v>
      </c>
      <c r="AG55" s="161">
        <v>0</v>
      </c>
      <c r="AH55" s="162">
        <v>0</v>
      </c>
      <c r="AI55" s="158">
        <f t="shared" si="10"/>
        <v>0</v>
      </c>
      <c r="AJ55" s="159">
        <v>0</v>
      </c>
      <c r="AK55" s="160">
        <v>0</v>
      </c>
      <c r="AL55" s="158">
        <f t="shared" si="11"/>
        <v>0</v>
      </c>
      <c r="AM55" s="159">
        <v>0</v>
      </c>
      <c r="AN55" s="157">
        <v>0</v>
      </c>
      <c r="AO55" s="158">
        <f t="shared" si="12"/>
        <v>0</v>
      </c>
      <c r="AP55" s="163">
        <v>0</v>
      </c>
    </row>
    <row r="56" spans="2:42" ht="18.75" customHeight="1" x14ac:dyDescent="0.25">
      <c r="B56" s="19" t="str">
        <f>[1]Paramètres!C45</f>
        <v>Mise en conformité décision unilatérale</v>
      </c>
      <c r="C56" s="18" t="str">
        <f t="shared" si="14"/>
        <v/>
      </c>
      <c r="D56" s="157">
        <v>0</v>
      </c>
      <c r="E56" s="158">
        <f t="shared" si="0"/>
        <v>0</v>
      </c>
      <c r="F56" s="159">
        <v>0</v>
      </c>
      <c r="G56" s="160">
        <v>0</v>
      </c>
      <c r="H56" s="158">
        <f t="shared" si="1"/>
        <v>0</v>
      </c>
      <c r="I56" s="161">
        <v>0</v>
      </c>
      <c r="J56" s="162">
        <v>0</v>
      </c>
      <c r="K56" s="158">
        <f t="shared" si="2"/>
        <v>0</v>
      </c>
      <c r="L56" s="159">
        <v>0</v>
      </c>
      <c r="M56" s="160">
        <v>0</v>
      </c>
      <c r="N56" s="158">
        <f t="shared" si="3"/>
        <v>0</v>
      </c>
      <c r="O56" s="161">
        <v>0</v>
      </c>
      <c r="P56" s="162">
        <v>0</v>
      </c>
      <c r="Q56" s="158">
        <f t="shared" si="4"/>
        <v>0</v>
      </c>
      <c r="R56" s="159">
        <v>0</v>
      </c>
      <c r="S56" s="160">
        <v>0</v>
      </c>
      <c r="T56" s="158">
        <f t="shared" si="5"/>
        <v>0</v>
      </c>
      <c r="U56" s="161">
        <v>0</v>
      </c>
      <c r="V56" s="162">
        <v>0</v>
      </c>
      <c r="W56" s="158">
        <f t="shared" si="6"/>
        <v>0</v>
      </c>
      <c r="X56" s="159">
        <v>0</v>
      </c>
      <c r="Y56" s="160">
        <v>0</v>
      </c>
      <c r="Z56" s="158">
        <f t="shared" si="7"/>
        <v>0</v>
      </c>
      <c r="AA56" s="161">
        <v>0</v>
      </c>
      <c r="AB56" s="162">
        <v>0</v>
      </c>
      <c r="AC56" s="158">
        <f t="shared" si="8"/>
        <v>0</v>
      </c>
      <c r="AD56" s="159">
        <v>0</v>
      </c>
      <c r="AE56" s="160">
        <v>0</v>
      </c>
      <c r="AF56" s="158">
        <f t="shared" si="9"/>
        <v>0</v>
      </c>
      <c r="AG56" s="161">
        <v>0</v>
      </c>
      <c r="AH56" s="162">
        <v>0</v>
      </c>
      <c r="AI56" s="158">
        <f t="shared" si="10"/>
        <v>0</v>
      </c>
      <c r="AJ56" s="159">
        <v>0</v>
      </c>
      <c r="AK56" s="160">
        <v>0</v>
      </c>
      <c r="AL56" s="158">
        <f t="shared" si="11"/>
        <v>0</v>
      </c>
      <c r="AM56" s="159">
        <v>0</v>
      </c>
      <c r="AN56" s="157">
        <v>0</v>
      </c>
      <c r="AO56" s="158">
        <f t="shared" si="12"/>
        <v>0</v>
      </c>
      <c r="AP56" s="163">
        <v>0</v>
      </c>
    </row>
    <row r="57" spans="2:42" ht="18.75" customHeight="1" x14ac:dyDescent="0.25">
      <c r="B57" s="19" t="str">
        <f>[1]Paramètres!C46</f>
        <v>Mise en conformité par référendum</v>
      </c>
      <c r="C57" s="18" t="str">
        <f t="shared" si="14"/>
        <v/>
      </c>
      <c r="D57" s="157">
        <v>0</v>
      </c>
      <c r="E57" s="158">
        <f t="shared" si="0"/>
        <v>0</v>
      </c>
      <c r="F57" s="159">
        <v>0</v>
      </c>
      <c r="G57" s="160">
        <v>0</v>
      </c>
      <c r="H57" s="158">
        <f t="shared" si="1"/>
        <v>0</v>
      </c>
      <c r="I57" s="161">
        <v>0</v>
      </c>
      <c r="J57" s="162">
        <v>0</v>
      </c>
      <c r="K57" s="158">
        <f t="shared" si="2"/>
        <v>0</v>
      </c>
      <c r="L57" s="159">
        <v>0</v>
      </c>
      <c r="M57" s="160">
        <v>0</v>
      </c>
      <c r="N57" s="158">
        <f t="shared" si="3"/>
        <v>0</v>
      </c>
      <c r="O57" s="161">
        <v>0</v>
      </c>
      <c r="P57" s="162">
        <v>0</v>
      </c>
      <c r="Q57" s="158">
        <f t="shared" si="4"/>
        <v>0</v>
      </c>
      <c r="R57" s="159">
        <v>0</v>
      </c>
      <c r="S57" s="160">
        <v>0</v>
      </c>
      <c r="T57" s="158">
        <f t="shared" si="5"/>
        <v>0</v>
      </c>
      <c r="U57" s="161">
        <v>0</v>
      </c>
      <c r="V57" s="162">
        <v>0</v>
      </c>
      <c r="W57" s="158">
        <f t="shared" si="6"/>
        <v>0</v>
      </c>
      <c r="X57" s="159">
        <v>0</v>
      </c>
      <c r="Y57" s="160">
        <v>0</v>
      </c>
      <c r="Z57" s="158">
        <f t="shared" si="7"/>
        <v>0</v>
      </c>
      <c r="AA57" s="161">
        <v>0</v>
      </c>
      <c r="AB57" s="162">
        <v>0</v>
      </c>
      <c r="AC57" s="158">
        <f t="shared" si="8"/>
        <v>0</v>
      </c>
      <c r="AD57" s="159">
        <v>0</v>
      </c>
      <c r="AE57" s="160">
        <v>0</v>
      </c>
      <c r="AF57" s="158">
        <f t="shared" si="9"/>
        <v>0</v>
      </c>
      <c r="AG57" s="161">
        <v>0</v>
      </c>
      <c r="AH57" s="162">
        <v>0</v>
      </c>
      <c r="AI57" s="158">
        <f t="shared" si="10"/>
        <v>0</v>
      </c>
      <c r="AJ57" s="159">
        <v>0</v>
      </c>
      <c r="AK57" s="160">
        <v>0</v>
      </c>
      <c r="AL57" s="158">
        <f t="shared" si="11"/>
        <v>0</v>
      </c>
      <c r="AM57" s="159">
        <v>0</v>
      </c>
      <c r="AN57" s="157">
        <v>0</v>
      </c>
      <c r="AO57" s="158">
        <f t="shared" si="12"/>
        <v>0</v>
      </c>
      <c r="AP57" s="163">
        <v>0</v>
      </c>
    </row>
    <row r="58" spans="2:42" ht="18.75" customHeight="1" x14ac:dyDescent="0.25">
      <c r="B58" s="19" t="str">
        <f>[1]Paramètres!C47</f>
        <v>Dénonciation usage</v>
      </c>
      <c r="C58" s="18" t="str">
        <f t="shared" si="14"/>
        <v/>
      </c>
      <c r="D58" s="157">
        <v>0</v>
      </c>
      <c r="E58" s="158">
        <f t="shared" si="0"/>
        <v>0</v>
      </c>
      <c r="F58" s="159">
        <v>0</v>
      </c>
      <c r="G58" s="160">
        <v>0</v>
      </c>
      <c r="H58" s="158">
        <f t="shared" si="1"/>
        <v>0</v>
      </c>
      <c r="I58" s="161">
        <v>0</v>
      </c>
      <c r="J58" s="162">
        <v>0</v>
      </c>
      <c r="K58" s="158">
        <f t="shared" si="2"/>
        <v>0</v>
      </c>
      <c r="L58" s="159">
        <v>0</v>
      </c>
      <c r="M58" s="160">
        <v>0</v>
      </c>
      <c r="N58" s="158">
        <f t="shared" si="3"/>
        <v>0</v>
      </c>
      <c r="O58" s="161">
        <v>0</v>
      </c>
      <c r="P58" s="162">
        <v>0</v>
      </c>
      <c r="Q58" s="158">
        <f t="shared" si="4"/>
        <v>0</v>
      </c>
      <c r="R58" s="159">
        <v>0</v>
      </c>
      <c r="S58" s="160">
        <v>0</v>
      </c>
      <c r="T58" s="158">
        <f t="shared" si="5"/>
        <v>0</v>
      </c>
      <c r="U58" s="161">
        <v>0</v>
      </c>
      <c r="V58" s="162">
        <v>0</v>
      </c>
      <c r="W58" s="158">
        <f t="shared" si="6"/>
        <v>0</v>
      </c>
      <c r="X58" s="159">
        <v>0</v>
      </c>
      <c r="Y58" s="160">
        <v>0</v>
      </c>
      <c r="Z58" s="158">
        <f t="shared" si="7"/>
        <v>0</v>
      </c>
      <c r="AA58" s="161">
        <v>0</v>
      </c>
      <c r="AB58" s="162">
        <v>0</v>
      </c>
      <c r="AC58" s="158">
        <f t="shared" si="8"/>
        <v>0</v>
      </c>
      <c r="AD58" s="159">
        <v>0</v>
      </c>
      <c r="AE58" s="160">
        <v>0</v>
      </c>
      <c r="AF58" s="158">
        <f t="shared" si="9"/>
        <v>0</v>
      </c>
      <c r="AG58" s="161">
        <v>0</v>
      </c>
      <c r="AH58" s="162">
        <v>0</v>
      </c>
      <c r="AI58" s="158">
        <f t="shared" si="10"/>
        <v>0</v>
      </c>
      <c r="AJ58" s="159">
        <v>0</v>
      </c>
      <c r="AK58" s="160">
        <v>0</v>
      </c>
      <c r="AL58" s="158">
        <f t="shared" si="11"/>
        <v>0</v>
      </c>
      <c r="AM58" s="159">
        <v>0</v>
      </c>
      <c r="AN58" s="157">
        <v>0</v>
      </c>
      <c r="AO58" s="158">
        <f t="shared" si="12"/>
        <v>0</v>
      </c>
      <c r="AP58" s="163">
        <v>0</v>
      </c>
    </row>
    <row r="59" spans="2:42" ht="18.75" customHeight="1" x14ac:dyDescent="0.25">
      <c r="B59" s="19" t="str">
        <f>[1]Paramètres!C48</f>
        <v>Mise en place accord d'entreprise</v>
      </c>
      <c r="C59" s="18" t="str">
        <f t="shared" si="14"/>
        <v/>
      </c>
      <c r="D59" s="157">
        <v>0</v>
      </c>
      <c r="E59" s="158">
        <f t="shared" si="0"/>
        <v>0</v>
      </c>
      <c r="F59" s="159">
        <v>0</v>
      </c>
      <c r="G59" s="160">
        <v>0</v>
      </c>
      <c r="H59" s="158">
        <f t="shared" si="1"/>
        <v>0</v>
      </c>
      <c r="I59" s="161">
        <v>0</v>
      </c>
      <c r="J59" s="162">
        <v>0</v>
      </c>
      <c r="K59" s="158">
        <f t="shared" si="2"/>
        <v>0</v>
      </c>
      <c r="L59" s="159">
        <v>0</v>
      </c>
      <c r="M59" s="160">
        <v>0</v>
      </c>
      <c r="N59" s="158">
        <f t="shared" si="3"/>
        <v>0</v>
      </c>
      <c r="O59" s="161">
        <v>0</v>
      </c>
      <c r="P59" s="162">
        <v>0</v>
      </c>
      <c r="Q59" s="158">
        <f t="shared" si="4"/>
        <v>0</v>
      </c>
      <c r="R59" s="159">
        <v>0</v>
      </c>
      <c r="S59" s="160">
        <v>0</v>
      </c>
      <c r="T59" s="158">
        <f t="shared" si="5"/>
        <v>0</v>
      </c>
      <c r="U59" s="161">
        <v>0</v>
      </c>
      <c r="V59" s="162">
        <v>0</v>
      </c>
      <c r="W59" s="158">
        <f t="shared" si="6"/>
        <v>0</v>
      </c>
      <c r="X59" s="159">
        <v>0</v>
      </c>
      <c r="Y59" s="160">
        <v>0</v>
      </c>
      <c r="Z59" s="158">
        <f t="shared" si="7"/>
        <v>0</v>
      </c>
      <c r="AA59" s="161">
        <v>0</v>
      </c>
      <c r="AB59" s="162">
        <v>0</v>
      </c>
      <c r="AC59" s="158">
        <f t="shared" si="8"/>
        <v>0</v>
      </c>
      <c r="AD59" s="159">
        <v>0</v>
      </c>
      <c r="AE59" s="160">
        <v>0</v>
      </c>
      <c r="AF59" s="158">
        <f t="shared" si="9"/>
        <v>0</v>
      </c>
      <c r="AG59" s="161">
        <v>0</v>
      </c>
      <c r="AH59" s="162">
        <v>0</v>
      </c>
      <c r="AI59" s="158">
        <f t="shared" si="10"/>
        <v>0</v>
      </c>
      <c r="AJ59" s="159">
        <v>0</v>
      </c>
      <c r="AK59" s="160">
        <v>0</v>
      </c>
      <c r="AL59" s="158">
        <f t="shared" si="11"/>
        <v>0</v>
      </c>
      <c r="AM59" s="159">
        <v>0</v>
      </c>
      <c r="AN59" s="157">
        <v>0</v>
      </c>
      <c r="AO59" s="158">
        <f t="shared" si="12"/>
        <v>0</v>
      </c>
      <c r="AP59" s="163">
        <v>0</v>
      </c>
    </row>
    <row r="60" spans="2:42" ht="18.75" customHeight="1" x14ac:dyDescent="0.25">
      <c r="B60" s="19" t="str">
        <f>[1]Paramètres!C49</f>
        <v>Accord d'intéressement</v>
      </c>
      <c r="C60" s="18" t="str">
        <f t="shared" si="14"/>
        <v/>
      </c>
      <c r="D60" s="157">
        <v>0</v>
      </c>
      <c r="E60" s="158">
        <f t="shared" si="0"/>
        <v>0</v>
      </c>
      <c r="F60" s="159">
        <v>0</v>
      </c>
      <c r="G60" s="160">
        <v>0</v>
      </c>
      <c r="H60" s="158">
        <f t="shared" si="1"/>
        <v>0</v>
      </c>
      <c r="I60" s="161">
        <v>0</v>
      </c>
      <c r="J60" s="162">
        <v>0</v>
      </c>
      <c r="K60" s="158">
        <f t="shared" si="2"/>
        <v>0</v>
      </c>
      <c r="L60" s="159">
        <v>0</v>
      </c>
      <c r="M60" s="160">
        <v>0</v>
      </c>
      <c r="N60" s="158">
        <f t="shared" si="3"/>
        <v>0</v>
      </c>
      <c r="O60" s="161">
        <v>0</v>
      </c>
      <c r="P60" s="162">
        <v>0</v>
      </c>
      <c r="Q60" s="158">
        <f t="shared" si="4"/>
        <v>0</v>
      </c>
      <c r="R60" s="159">
        <v>0</v>
      </c>
      <c r="S60" s="160">
        <v>0</v>
      </c>
      <c r="T60" s="158">
        <f t="shared" si="5"/>
        <v>0</v>
      </c>
      <c r="U60" s="161">
        <v>0</v>
      </c>
      <c r="V60" s="162">
        <v>0</v>
      </c>
      <c r="W60" s="158">
        <f t="shared" si="6"/>
        <v>0</v>
      </c>
      <c r="X60" s="159">
        <v>0</v>
      </c>
      <c r="Y60" s="160">
        <v>0</v>
      </c>
      <c r="Z60" s="158">
        <f t="shared" si="7"/>
        <v>0</v>
      </c>
      <c r="AA60" s="161">
        <v>0</v>
      </c>
      <c r="AB60" s="162">
        <v>0</v>
      </c>
      <c r="AC60" s="158">
        <f t="shared" si="8"/>
        <v>0</v>
      </c>
      <c r="AD60" s="159">
        <v>0</v>
      </c>
      <c r="AE60" s="160">
        <v>0</v>
      </c>
      <c r="AF60" s="158">
        <f t="shared" si="9"/>
        <v>0</v>
      </c>
      <c r="AG60" s="161">
        <v>0</v>
      </c>
      <c r="AH60" s="162">
        <v>0</v>
      </c>
      <c r="AI60" s="158">
        <f t="shared" si="10"/>
        <v>0</v>
      </c>
      <c r="AJ60" s="159">
        <v>0</v>
      </c>
      <c r="AK60" s="160">
        <v>0</v>
      </c>
      <c r="AL60" s="158">
        <f t="shared" si="11"/>
        <v>0</v>
      </c>
      <c r="AM60" s="159">
        <v>0</v>
      </c>
      <c r="AN60" s="157">
        <v>0</v>
      </c>
      <c r="AO60" s="158">
        <f t="shared" si="12"/>
        <v>0</v>
      </c>
      <c r="AP60" s="163">
        <v>0</v>
      </c>
    </row>
    <row r="61" spans="2:42" ht="18.75" customHeight="1" x14ac:dyDescent="0.25">
      <c r="B61" s="19" t="str">
        <f>[1]Paramètres!C50</f>
        <v>Accord de participation</v>
      </c>
      <c r="C61" s="18" t="str">
        <f t="shared" si="14"/>
        <v/>
      </c>
      <c r="D61" s="157">
        <v>0</v>
      </c>
      <c r="E61" s="158">
        <f t="shared" si="0"/>
        <v>0</v>
      </c>
      <c r="F61" s="159">
        <v>0</v>
      </c>
      <c r="G61" s="160">
        <v>0</v>
      </c>
      <c r="H61" s="158">
        <f t="shared" si="1"/>
        <v>0</v>
      </c>
      <c r="I61" s="161">
        <v>0</v>
      </c>
      <c r="J61" s="162">
        <v>0</v>
      </c>
      <c r="K61" s="158">
        <f t="shared" si="2"/>
        <v>0</v>
      </c>
      <c r="L61" s="159">
        <v>0</v>
      </c>
      <c r="M61" s="160">
        <v>0</v>
      </c>
      <c r="N61" s="158">
        <f t="shared" si="3"/>
        <v>0</v>
      </c>
      <c r="O61" s="161">
        <v>0</v>
      </c>
      <c r="P61" s="162">
        <v>0</v>
      </c>
      <c r="Q61" s="158">
        <f t="shared" si="4"/>
        <v>0</v>
      </c>
      <c r="R61" s="159">
        <v>0</v>
      </c>
      <c r="S61" s="160">
        <v>0</v>
      </c>
      <c r="T61" s="158">
        <f t="shared" si="5"/>
        <v>0</v>
      </c>
      <c r="U61" s="161">
        <v>0</v>
      </c>
      <c r="V61" s="162">
        <v>0</v>
      </c>
      <c r="W61" s="158">
        <f t="shared" si="6"/>
        <v>0</v>
      </c>
      <c r="X61" s="159">
        <v>0</v>
      </c>
      <c r="Y61" s="160">
        <v>0</v>
      </c>
      <c r="Z61" s="158">
        <f t="shared" si="7"/>
        <v>0</v>
      </c>
      <c r="AA61" s="161">
        <v>0</v>
      </c>
      <c r="AB61" s="162">
        <v>0</v>
      </c>
      <c r="AC61" s="158">
        <f t="shared" si="8"/>
        <v>0</v>
      </c>
      <c r="AD61" s="159">
        <v>0</v>
      </c>
      <c r="AE61" s="160">
        <v>0</v>
      </c>
      <c r="AF61" s="158">
        <f t="shared" si="9"/>
        <v>0</v>
      </c>
      <c r="AG61" s="161">
        <v>0</v>
      </c>
      <c r="AH61" s="162">
        <v>0</v>
      </c>
      <c r="AI61" s="158">
        <f t="shared" si="10"/>
        <v>0</v>
      </c>
      <c r="AJ61" s="159">
        <v>0</v>
      </c>
      <c r="AK61" s="160">
        <v>0</v>
      </c>
      <c r="AL61" s="158">
        <f t="shared" si="11"/>
        <v>0</v>
      </c>
      <c r="AM61" s="159">
        <v>0</v>
      </c>
      <c r="AN61" s="157">
        <v>0</v>
      </c>
      <c r="AO61" s="158">
        <f t="shared" si="12"/>
        <v>0</v>
      </c>
      <c r="AP61" s="163">
        <v>0</v>
      </c>
    </row>
    <row r="62" spans="2:42" ht="18.75" customHeight="1" x14ac:dyDescent="0.25">
      <c r="B62" s="19" t="str">
        <f>[1]Paramètres!C51</f>
        <v>Règlement intérieur</v>
      </c>
      <c r="C62" s="18" t="str">
        <f t="shared" si="14"/>
        <v/>
      </c>
      <c r="D62" s="157">
        <v>0</v>
      </c>
      <c r="E62" s="158">
        <f t="shared" si="0"/>
        <v>0</v>
      </c>
      <c r="F62" s="159">
        <v>0</v>
      </c>
      <c r="G62" s="160">
        <v>0</v>
      </c>
      <c r="H62" s="158">
        <f t="shared" si="1"/>
        <v>0</v>
      </c>
      <c r="I62" s="161">
        <v>0</v>
      </c>
      <c r="J62" s="162">
        <v>0</v>
      </c>
      <c r="K62" s="158">
        <f t="shared" si="2"/>
        <v>0</v>
      </c>
      <c r="L62" s="159">
        <v>0</v>
      </c>
      <c r="M62" s="160">
        <v>0</v>
      </c>
      <c r="N62" s="158">
        <f t="shared" si="3"/>
        <v>0</v>
      </c>
      <c r="O62" s="161">
        <v>0</v>
      </c>
      <c r="P62" s="162">
        <v>0</v>
      </c>
      <c r="Q62" s="158">
        <f t="shared" si="4"/>
        <v>0</v>
      </c>
      <c r="R62" s="159">
        <v>0</v>
      </c>
      <c r="S62" s="160">
        <v>0</v>
      </c>
      <c r="T62" s="158">
        <f t="shared" si="5"/>
        <v>0</v>
      </c>
      <c r="U62" s="161">
        <v>0</v>
      </c>
      <c r="V62" s="162">
        <v>0</v>
      </c>
      <c r="W62" s="158">
        <f t="shared" si="6"/>
        <v>0</v>
      </c>
      <c r="X62" s="159">
        <v>0</v>
      </c>
      <c r="Y62" s="160">
        <v>0</v>
      </c>
      <c r="Z62" s="158">
        <f t="shared" si="7"/>
        <v>0</v>
      </c>
      <c r="AA62" s="161">
        <v>0</v>
      </c>
      <c r="AB62" s="162">
        <v>0</v>
      </c>
      <c r="AC62" s="158">
        <f t="shared" si="8"/>
        <v>0</v>
      </c>
      <c r="AD62" s="159">
        <v>0</v>
      </c>
      <c r="AE62" s="160">
        <v>0</v>
      </c>
      <c r="AF62" s="158">
        <f t="shared" si="9"/>
        <v>0</v>
      </c>
      <c r="AG62" s="161">
        <v>0</v>
      </c>
      <c r="AH62" s="162">
        <v>0</v>
      </c>
      <c r="AI62" s="158">
        <f t="shared" si="10"/>
        <v>0</v>
      </c>
      <c r="AJ62" s="159">
        <v>0</v>
      </c>
      <c r="AK62" s="160">
        <v>0</v>
      </c>
      <c r="AL62" s="158">
        <f t="shared" si="11"/>
        <v>0</v>
      </c>
      <c r="AM62" s="159">
        <v>0</v>
      </c>
      <c r="AN62" s="157">
        <v>0</v>
      </c>
      <c r="AO62" s="158">
        <f t="shared" si="12"/>
        <v>0</v>
      </c>
      <c r="AP62" s="163">
        <v>0</v>
      </c>
    </row>
    <row r="63" spans="2:42" ht="18.75" customHeight="1" x14ac:dyDescent="0.25">
      <c r="B63" s="19" t="str">
        <f>[1]Paramètres!C52</f>
        <v>Assistance rédaction note de service</v>
      </c>
      <c r="C63" s="18" t="str">
        <f t="shared" si="14"/>
        <v/>
      </c>
      <c r="D63" s="157">
        <v>0</v>
      </c>
      <c r="E63" s="158">
        <f t="shared" si="0"/>
        <v>0</v>
      </c>
      <c r="F63" s="159">
        <v>0</v>
      </c>
      <c r="G63" s="160">
        <v>0</v>
      </c>
      <c r="H63" s="158">
        <f t="shared" si="1"/>
        <v>0</v>
      </c>
      <c r="I63" s="161">
        <v>0</v>
      </c>
      <c r="J63" s="162">
        <v>0</v>
      </c>
      <c r="K63" s="158">
        <f t="shared" si="2"/>
        <v>0</v>
      </c>
      <c r="L63" s="159">
        <v>0</v>
      </c>
      <c r="M63" s="160">
        <v>0</v>
      </c>
      <c r="N63" s="158">
        <f t="shared" si="3"/>
        <v>0</v>
      </c>
      <c r="O63" s="161">
        <v>0</v>
      </c>
      <c r="P63" s="162">
        <v>0</v>
      </c>
      <c r="Q63" s="158">
        <f t="shared" si="4"/>
        <v>0</v>
      </c>
      <c r="R63" s="159">
        <v>0</v>
      </c>
      <c r="S63" s="160">
        <v>0</v>
      </c>
      <c r="T63" s="158">
        <f t="shared" si="5"/>
        <v>0</v>
      </c>
      <c r="U63" s="161">
        <v>0</v>
      </c>
      <c r="V63" s="162">
        <v>0</v>
      </c>
      <c r="W63" s="158">
        <f t="shared" si="6"/>
        <v>0</v>
      </c>
      <c r="X63" s="159">
        <v>0</v>
      </c>
      <c r="Y63" s="160">
        <v>0</v>
      </c>
      <c r="Z63" s="158">
        <f t="shared" si="7"/>
        <v>0</v>
      </c>
      <c r="AA63" s="161">
        <v>0</v>
      </c>
      <c r="AB63" s="162">
        <v>0</v>
      </c>
      <c r="AC63" s="158">
        <f t="shared" si="8"/>
        <v>0</v>
      </c>
      <c r="AD63" s="159">
        <v>0</v>
      </c>
      <c r="AE63" s="160">
        <v>0</v>
      </c>
      <c r="AF63" s="158">
        <f t="shared" si="9"/>
        <v>0</v>
      </c>
      <c r="AG63" s="161">
        <v>0</v>
      </c>
      <c r="AH63" s="162">
        <v>0</v>
      </c>
      <c r="AI63" s="158">
        <f t="shared" si="10"/>
        <v>0</v>
      </c>
      <c r="AJ63" s="159">
        <v>0</v>
      </c>
      <c r="AK63" s="160">
        <v>0</v>
      </c>
      <c r="AL63" s="158">
        <f t="shared" si="11"/>
        <v>0</v>
      </c>
      <c r="AM63" s="159">
        <v>0</v>
      </c>
      <c r="AN63" s="157">
        <v>0</v>
      </c>
      <c r="AO63" s="158">
        <f t="shared" si="12"/>
        <v>0</v>
      </c>
      <c r="AP63" s="163">
        <v>0</v>
      </c>
    </row>
    <row r="64" spans="2:42" ht="18.75" customHeight="1" x14ac:dyDescent="0.25">
      <c r="B64" s="19" t="str">
        <f>[1]Paramètres!C53</f>
        <v>Elections des représentants du pers.</v>
      </c>
      <c r="C64" s="18" t="str">
        <f t="shared" si="14"/>
        <v/>
      </c>
      <c r="D64" s="157">
        <v>0</v>
      </c>
      <c r="E64" s="158">
        <f t="shared" si="0"/>
        <v>0</v>
      </c>
      <c r="F64" s="159">
        <v>0</v>
      </c>
      <c r="G64" s="160">
        <v>0</v>
      </c>
      <c r="H64" s="158">
        <f t="shared" si="1"/>
        <v>0</v>
      </c>
      <c r="I64" s="161">
        <v>0</v>
      </c>
      <c r="J64" s="162">
        <v>0</v>
      </c>
      <c r="K64" s="158">
        <f t="shared" si="2"/>
        <v>0</v>
      </c>
      <c r="L64" s="159">
        <v>0</v>
      </c>
      <c r="M64" s="160">
        <v>0</v>
      </c>
      <c r="N64" s="158">
        <f t="shared" si="3"/>
        <v>0</v>
      </c>
      <c r="O64" s="161">
        <v>0</v>
      </c>
      <c r="P64" s="162">
        <v>0</v>
      </c>
      <c r="Q64" s="158">
        <f t="shared" si="4"/>
        <v>0</v>
      </c>
      <c r="R64" s="159">
        <v>0</v>
      </c>
      <c r="S64" s="160">
        <v>0</v>
      </c>
      <c r="T64" s="158">
        <f t="shared" si="5"/>
        <v>0</v>
      </c>
      <c r="U64" s="161">
        <v>0</v>
      </c>
      <c r="V64" s="162">
        <v>0</v>
      </c>
      <c r="W64" s="158">
        <f t="shared" si="6"/>
        <v>0</v>
      </c>
      <c r="X64" s="159">
        <v>0</v>
      </c>
      <c r="Y64" s="160">
        <v>0</v>
      </c>
      <c r="Z64" s="158">
        <f t="shared" si="7"/>
        <v>0</v>
      </c>
      <c r="AA64" s="161">
        <v>0</v>
      </c>
      <c r="AB64" s="162">
        <v>0</v>
      </c>
      <c r="AC64" s="158">
        <f t="shared" si="8"/>
        <v>0</v>
      </c>
      <c r="AD64" s="159">
        <v>0</v>
      </c>
      <c r="AE64" s="160">
        <v>0</v>
      </c>
      <c r="AF64" s="158">
        <f t="shared" si="9"/>
        <v>0</v>
      </c>
      <c r="AG64" s="161">
        <v>0</v>
      </c>
      <c r="AH64" s="162">
        <v>0</v>
      </c>
      <c r="AI64" s="158">
        <f t="shared" si="10"/>
        <v>0</v>
      </c>
      <c r="AJ64" s="159">
        <v>0</v>
      </c>
      <c r="AK64" s="160">
        <v>0</v>
      </c>
      <c r="AL64" s="158">
        <f t="shared" si="11"/>
        <v>0</v>
      </c>
      <c r="AM64" s="159">
        <v>0</v>
      </c>
      <c r="AN64" s="157">
        <v>0</v>
      </c>
      <c r="AO64" s="158">
        <f t="shared" si="12"/>
        <v>0</v>
      </c>
      <c r="AP64" s="163">
        <v>0</v>
      </c>
    </row>
    <row r="65" spans="2:42" ht="18.75" customHeight="1" x14ac:dyDescent="0.25">
      <c r="B65" s="19" t="str">
        <f>[1]Paramètres!C54</f>
        <v>Affiches obligatoires</v>
      </c>
      <c r="C65" s="18" t="str">
        <f t="shared" si="14"/>
        <v/>
      </c>
      <c r="D65" s="157">
        <v>0</v>
      </c>
      <c r="E65" s="158">
        <f t="shared" si="0"/>
        <v>0</v>
      </c>
      <c r="F65" s="159">
        <v>0</v>
      </c>
      <c r="G65" s="160">
        <v>0</v>
      </c>
      <c r="H65" s="158">
        <f t="shared" si="1"/>
        <v>0</v>
      </c>
      <c r="I65" s="161">
        <v>0</v>
      </c>
      <c r="J65" s="162">
        <v>0</v>
      </c>
      <c r="K65" s="158">
        <f t="shared" si="2"/>
        <v>0</v>
      </c>
      <c r="L65" s="159">
        <v>0</v>
      </c>
      <c r="M65" s="160">
        <v>0</v>
      </c>
      <c r="N65" s="158">
        <f t="shared" si="3"/>
        <v>0</v>
      </c>
      <c r="O65" s="161">
        <v>0</v>
      </c>
      <c r="P65" s="162">
        <v>0</v>
      </c>
      <c r="Q65" s="158">
        <f t="shared" si="4"/>
        <v>0</v>
      </c>
      <c r="R65" s="159">
        <v>0</v>
      </c>
      <c r="S65" s="160">
        <v>0</v>
      </c>
      <c r="T65" s="158">
        <f t="shared" si="5"/>
        <v>0</v>
      </c>
      <c r="U65" s="161">
        <v>0</v>
      </c>
      <c r="V65" s="162">
        <v>0</v>
      </c>
      <c r="W65" s="158">
        <f t="shared" si="6"/>
        <v>0</v>
      </c>
      <c r="X65" s="159">
        <v>0</v>
      </c>
      <c r="Y65" s="160">
        <v>0</v>
      </c>
      <c r="Z65" s="158">
        <f t="shared" si="7"/>
        <v>0</v>
      </c>
      <c r="AA65" s="161">
        <v>0</v>
      </c>
      <c r="AB65" s="162">
        <v>0</v>
      </c>
      <c r="AC65" s="158">
        <f t="shared" si="8"/>
        <v>0</v>
      </c>
      <c r="AD65" s="159">
        <v>0</v>
      </c>
      <c r="AE65" s="160">
        <v>0</v>
      </c>
      <c r="AF65" s="158">
        <f t="shared" si="9"/>
        <v>0</v>
      </c>
      <c r="AG65" s="161">
        <v>0</v>
      </c>
      <c r="AH65" s="162">
        <v>0</v>
      </c>
      <c r="AI65" s="158">
        <f t="shared" si="10"/>
        <v>0</v>
      </c>
      <c r="AJ65" s="159">
        <v>0</v>
      </c>
      <c r="AK65" s="160">
        <v>0</v>
      </c>
      <c r="AL65" s="158">
        <f t="shared" si="11"/>
        <v>0</v>
      </c>
      <c r="AM65" s="159">
        <v>0</v>
      </c>
      <c r="AN65" s="157">
        <v>0</v>
      </c>
      <c r="AO65" s="158">
        <f t="shared" si="12"/>
        <v>0</v>
      </c>
      <c r="AP65" s="163">
        <v>0</v>
      </c>
    </row>
    <row r="66" spans="2:42" ht="18.75" customHeight="1" x14ac:dyDescent="0.25">
      <c r="B66" s="21" t="str">
        <f>[1]Paramètres!C55</f>
        <v>Document unique risque professionnels</v>
      </c>
      <c r="C66" s="31" t="str">
        <f t="shared" si="14"/>
        <v/>
      </c>
      <c r="D66" s="164">
        <v>0</v>
      </c>
      <c r="E66" s="165">
        <f t="shared" si="0"/>
        <v>0</v>
      </c>
      <c r="F66" s="166">
        <v>0</v>
      </c>
      <c r="G66" s="167">
        <v>0</v>
      </c>
      <c r="H66" s="165">
        <f t="shared" si="1"/>
        <v>0</v>
      </c>
      <c r="I66" s="168">
        <v>0</v>
      </c>
      <c r="J66" s="169">
        <v>0</v>
      </c>
      <c r="K66" s="165">
        <f t="shared" si="2"/>
        <v>0</v>
      </c>
      <c r="L66" s="166">
        <v>0</v>
      </c>
      <c r="M66" s="167">
        <v>0</v>
      </c>
      <c r="N66" s="165">
        <f t="shared" si="3"/>
        <v>0</v>
      </c>
      <c r="O66" s="168">
        <v>0</v>
      </c>
      <c r="P66" s="169">
        <v>0</v>
      </c>
      <c r="Q66" s="165">
        <f t="shared" si="4"/>
        <v>0</v>
      </c>
      <c r="R66" s="166">
        <v>0</v>
      </c>
      <c r="S66" s="167">
        <v>0</v>
      </c>
      <c r="T66" s="165">
        <f t="shared" si="5"/>
        <v>0</v>
      </c>
      <c r="U66" s="168">
        <v>0</v>
      </c>
      <c r="V66" s="169">
        <v>0</v>
      </c>
      <c r="W66" s="165">
        <f t="shared" si="6"/>
        <v>0</v>
      </c>
      <c r="X66" s="166">
        <v>0</v>
      </c>
      <c r="Y66" s="167">
        <v>0</v>
      </c>
      <c r="Z66" s="165">
        <f t="shared" si="7"/>
        <v>0</v>
      </c>
      <c r="AA66" s="168">
        <v>0</v>
      </c>
      <c r="AB66" s="169">
        <v>0</v>
      </c>
      <c r="AC66" s="165">
        <f t="shared" si="8"/>
        <v>0</v>
      </c>
      <c r="AD66" s="166">
        <v>0</v>
      </c>
      <c r="AE66" s="167">
        <v>0</v>
      </c>
      <c r="AF66" s="165">
        <f t="shared" si="9"/>
        <v>0</v>
      </c>
      <c r="AG66" s="168">
        <v>0</v>
      </c>
      <c r="AH66" s="169">
        <v>0</v>
      </c>
      <c r="AI66" s="165">
        <f t="shared" si="10"/>
        <v>0</v>
      </c>
      <c r="AJ66" s="166">
        <v>0</v>
      </c>
      <c r="AK66" s="167">
        <v>0</v>
      </c>
      <c r="AL66" s="165">
        <f t="shared" si="11"/>
        <v>0</v>
      </c>
      <c r="AM66" s="166">
        <v>0</v>
      </c>
      <c r="AN66" s="164">
        <v>0</v>
      </c>
      <c r="AO66" s="165">
        <f t="shared" si="12"/>
        <v>0</v>
      </c>
      <c r="AP66" s="170">
        <v>0</v>
      </c>
    </row>
    <row r="67" spans="2:42" ht="18.75" customHeight="1" thickBot="1" x14ac:dyDescent="0.3">
      <c r="B67" s="44" t="s">
        <v>71</v>
      </c>
      <c r="C67" s="45"/>
      <c r="D67" s="44">
        <v>0</v>
      </c>
      <c r="E67" s="46">
        <f t="shared" si="0"/>
        <v>0</v>
      </c>
      <c r="F67" s="62">
        <v>0</v>
      </c>
      <c r="G67" s="47">
        <v>0</v>
      </c>
      <c r="H67" s="46">
        <f t="shared" si="1"/>
        <v>0</v>
      </c>
      <c r="I67" s="97">
        <v>0</v>
      </c>
      <c r="J67" s="48">
        <v>0</v>
      </c>
      <c r="K67" s="46">
        <f t="shared" si="2"/>
        <v>0</v>
      </c>
      <c r="L67" s="62">
        <v>0</v>
      </c>
      <c r="M67" s="47">
        <v>0</v>
      </c>
      <c r="N67" s="46">
        <f t="shared" si="3"/>
        <v>0</v>
      </c>
      <c r="O67" s="97">
        <v>0</v>
      </c>
      <c r="P67" s="48">
        <v>0</v>
      </c>
      <c r="Q67" s="46">
        <f t="shared" si="4"/>
        <v>0</v>
      </c>
      <c r="R67" s="62">
        <v>0</v>
      </c>
      <c r="S67" s="47">
        <v>0</v>
      </c>
      <c r="T67" s="46">
        <f t="shared" si="5"/>
        <v>0</v>
      </c>
      <c r="U67" s="97">
        <v>0</v>
      </c>
      <c r="V67" s="48">
        <v>0</v>
      </c>
      <c r="W67" s="46">
        <f t="shared" si="6"/>
        <v>0</v>
      </c>
      <c r="X67" s="62">
        <v>0</v>
      </c>
      <c r="Y67" s="47">
        <v>0</v>
      </c>
      <c r="Z67" s="46">
        <f t="shared" si="7"/>
        <v>0</v>
      </c>
      <c r="AA67" s="97">
        <v>0</v>
      </c>
      <c r="AB67" s="48">
        <v>0</v>
      </c>
      <c r="AC67" s="46">
        <f t="shared" si="8"/>
        <v>0</v>
      </c>
      <c r="AD67" s="62">
        <v>0</v>
      </c>
      <c r="AE67" s="47">
        <v>0</v>
      </c>
      <c r="AF67" s="46">
        <f t="shared" si="9"/>
        <v>0</v>
      </c>
      <c r="AG67" s="97">
        <v>0</v>
      </c>
      <c r="AH67" s="48">
        <v>0</v>
      </c>
      <c r="AI67" s="46">
        <f t="shared" si="10"/>
        <v>0</v>
      </c>
      <c r="AJ67" s="62">
        <v>0</v>
      </c>
      <c r="AK67" s="47">
        <v>0</v>
      </c>
      <c r="AL67" s="46">
        <f t="shared" si="11"/>
        <v>0</v>
      </c>
      <c r="AM67" s="62">
        <v>0</v>
      </c>
      <c r="AN67" s="44">
        <v>0</v>
      </c>
      <c r="AO67" s="46">
        <f t="shared" si="12"/>
        <v>0</v>
      </c>
      <c r="AP67" s="71"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72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/>
      <c r="G70" s="147"/>
      <c r="H70" s="51"/>
      <c r="I70" s="64">
        <f>I22+I43+I67</f>
        <v>285.5</v>
      </c>
      <c r="J70" s="147"/>
      <c r="K70" s="51"/>
      <c r="L70" s="64">
        <f>L22+L43+L67</f>
        <v>359</v>
      </c>
      <c r="M70" s="147"/>
      <c r="N70" s="51"/>
      <c r="O70" s="64">
        <f>O22+O43+O67</f>
        <v>294.5</v>
      </c>
      <c r="P70" s="147"/>
      <c r="Q70" s="51"/>
      <c r="R70" s="64">
        <f>R22+R43+R67</f>
        <v>319.5</v>
      </c>
      <c r="S70" s="147"/>
      <c r="T70" s="51"/>
      <c r="U70" s="64">
        <f>U22+U43+U67</f>
        <v>289</v>
      </c>
      <c r="V70" s="147"/>
      <c r="W70" s="51"/>
      <c r="X70" s="64">
        <f>X22+X43+X67</f>
        <v>0</v>
      </c>
      <c r="Y70" s="147"/>
      <c r="Z70" s="51"/>
      <c r="AA70" s="64">
        <f>AA22+AA43+AA67</f>
        <v>0</v>
      </c>
      <c r="AB70" s="147"/>
      <c r="AC70" s="51"/>
      <c r="AD70" s="64">
        <f>AD22+AD43+AD67</f>
        <v>0</v>
      </c>
      <c r="AE70" s="147"/>
      <c r="AF70" s="51"/>
      <c r="AG70" s="64">
        <f>AG22+AG43+AG67</f>
        <v>0</v>
      </c>
      <c r="AH70" s="147"/>
      <c r="AI70" s="51"/>
      <c r="AJ70" s="64">
        <f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1547.5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173"/>
      <c r="G71" s="174"/>
      <c r="H71" s="175"/>
      <c r="I71" s="173">
        <f>'[1]1-50'!I71+'[1]51-100'!I71+'[1]101-150'!I71+'[1]151-200'!I71+'[1]201-250'!I71+'[1]251-300'!I71</f>
        <v>0</v>
      </c>
      <c r="J71" s="174"/>
      <c r="K71" s="175"/>
      <c r="L71" s="173">
        <f>'[1]1-50'!L71+'[1]51-100'!L71+'[1]101-150'!L71+'[1]151-200'!L71+'[1]201-250'!L71+'[1]251-300'!L71</f>
        <v>0</v>
      </c>
      <c r="M71" s="174"/>
      <c r="N71" s="175"/>
      <c r="O71" s="173">
        <f>'[1]1-50'!O71+'[1]51-100'!O71+'[1]101-150'!O71+'[1]151-200'!O71+'[1]201-250'!O71+'[1]251-300'!O71</f>
        <v>0</v>
      </c>
      <c r="P71" s="174"/>
      <c r="Q71" s="175"/>
      <c r="R71" s="173">
        <f>'[1]1-50'!R71+'[1]51-100'!R71+'[1]101-150'!R71+'[1]151-200'!R71+'[1]201-250'!R71+'[1]251-300'!R71</f>
        <v>0</v>
      </c>
      <c r="S71" s="174"/>
      <c r="T71" s="175"/>
      <c r="U71" s="173">
        <f>'[1]1-50'!U71+'[1]51-100'!U71+'[1]101-150'!U71+'[1]151-200'!U71+'[1]201-250'!U71+'[1]251-300'!U71</f>
        <v>0</v>
      </c>
      <c r="V71" s="174"/>
      <c r="W71" s="175"/>
      <c r="X71" s="173">
        <f>'[1]1-50'!X71+'[1]51-100'!X71+'[1]101-150'!X71+'[1]151-200'!X71+'[1]201-250'!X71+'[1]251-300'!X71</f>
        <v>0</v>
      </c>
      <c r="Y71" s="174"/>
      <c r="Z71" s="175"/>
      <c r="AA71" s="173">
        <f>'[1]1-50'!AA71+'[1]51-100'!AA71+'[1]101-150'!AA71+'[1]151-200'!AA71+'[1]201-250'!AA71+'[1]251-300'!AA71</f>
        <v>0</v>
      </c>
      <c r="AB71" s="174"/>
      <c r="AC71" s="175"/>
      <c r="AD71" s="173">
        <f>'[1]1-50'!AD71+'[1]51-100'!AD71+'[1]101-150'!AD71+'[1]151-200'!AD71+'[1]201-250'!AD71+'[1]251-300'!AD71</f>
        <v>0</v>
      </c>
      <c r="AE71" s="174"/>
      <c r="AF71" s="175"/>
      <c r="AG71" s="173">
        <f>'[1]1-50'!AG71+'[1]51-100'!AG71+'[1]101-150'!AG71+'[1]151-200'!AG71+'[1]201-250'!AG71+'[1]251-300'!AG71</f>
        <v>0</v>
      </c>
      <c r="AH71" s="174"/>
      <c r="AI71" s="175"/>
      <c r="AJ71" s="173">
        <f>'[1]1-50'!AJ71+'[1]51-100'!AJ71+'[1]101-150'!AJ71+'[1]151-200'!AJ71+'[1]201-250'!AJ71+'[1]251-300'!AJ71</f>
        <v>0</v>
      </c>
      <c r="AK71" s="174"/>
      <c r="AL71" s="175"/>
      <c r="AM71" s="199">
        <f>'[1]1-50'!AM71+'[1]51-100'!AM71+'[1]101-150'!AM71+'[1]151-200'!AM71+'[1]201-250'!AM71+'[1]251-300'!AM71</f>
        <v>0</v>
      </c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173"/>
      <c r="G72" s="174"/>
      <c r="H72" s="175"/>
      <c r="I72" s="173">
        <f>'[1]1-50'!I72+'[1]51-100'!I72+'[1]101-150'!I72+'[1]151-200'!I72+'[1]201-250'!I72+'[1]251-300'!I72</f>
        <v>0</v>
      </c>
      <c r="J72" s="174"/>
      <c r="K72" s="175"/>
      <c r="L72" s="173">
        <f>'[1]1-50'!L72+'[1]51-100'!L72+'[1]101-150'!L72+'[1]151-200'!L72+'[1]201-250'!L72+'[1]251-300'!L72</f>
        <v>0</v>
      </c>
      <c r="M72" s="174"/>
      <c r="N72" s="175"/>
      <c r="O72" s="173">
        <f>'[1]1-50'!O72+'[1]51-100'!O72+'[1]101-150'!O72+'[1]151-200'!O72+'[1]201-250'!O72+'[1]251-300'!O72</f>
        <v>0</v>
      </c>
      <c r="P72" s="174"/>
      <c r="Q72" s="175"/>
      <c r="R72" s="173">
        <f>'[1]1-50'!R72+'[1]51-100'!R72+'[1]101-150'!R72+'[1]151-200'!R72+'[1]201-250'!R72+'[1]251-300'!R72</f>
        <v>0</v>
      </c>
      <c r="S72" s="174"/>
      <c r="T72" s="175"/>
      <c r="U72" s="173">
        <f>'[1]1-50'!U72+'[1]51-100'!U72+'[1]101-150'!U72+'[1]151-200'!U72+'[1]201-250'!U72+'[1]251-300'!U72</f>
        <v>0</v>
      </c>
      <c r="V72" s="174"/>
      <c r="W72" s="175"/>
      <c r="X72" s="173">
        <f>'[1]1-50'!X72+'[1]51-100'!X72+'[1]101-150'!X72+'[1]151-200'!X72+'[1]201-250'!X72+'[1]251-300'!X72</f>
        <v>0</v>
      </c>
      <c r="Y72" s="174"/>
      <c r="Z72" s="175"/>
      <c r="AA72" s="173">
        <f>'[1]1-50'!AA72+'[1]51-100'!AA72+'[1]101-150'!AA72+'[1]151-200'!AA72+'[1]201-250'!AA72+'[1]251-300'!AA72</f>
        <v>0</v>
      </c>
      <c r="AB72" s="174"/>
      <c r="AC72" s="175"/>
      <c r="AD72" s="173">
        <f>'[1]1-50'!AD72+'[1]51-100'!AD72+'[1]101-150'!AD72+'[1]151-200'!AD72+'[1]201-250'!AD72+'[1]251-300'!AD72</f>
        <v>0</v>
      </c>
      <c r="AE72" s="174"/>
      <c r="AF72" s="175"/>
      <c r="AG72" s="173">
        <f>'[1]1-50'!AG72+'[1]51-100'!AG72+'[1]101-150'!AG72+'[1]151-200'!AG72+'[1]201-250'!AG72+'[1]251-300'!AG72</f>
        <v>0</v>
      </c>
      <c r="AH72" s="174"/>
      <c r="AI72" s="175"/>
      <c r="AJ72" s="173">
        <f>'[1]1-50'!AJ72+'[1]51-100'!AJ72+'[1]101-150'!AJ72+'[1]151-200'!AJ72+'[1]201-250'!AJ72+'[1]251-300'!AJ72</f>
        <v>0</v>
      </c>
      <c r="AK72" s="174"/>
      <c r="AL72" s="175"/>
      <c r="AM72" s="199">
        <f>'[1]1-50'!AM72+'[1]51-100'!AM72+'[1]101-150'!AM72+'[1]151-200'!AM72+'[1]201-250'!AM72+'[1]251-300'!AM72</f>
        <v>0</v>
      </c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/>
      <c r="G73" s="149"/>
      <c r="H73" s="81"/>
      <c r="I73" s="82">
        <f>I69+I70-I71-I72</f>
        <v>285.5</v>
      </c>
      <c r="J73" s="149"/>
      <c r="K73" s="81"/>
      <c r="L73" s="82">
        <f>L69+L70-L71-L72</f>
        <v>359</v>
      </c>
      <c r="M73" s="149"/>
      <c r="N73" s="81"/>
      <c r="O73" s="82">
        <f>O69+O70-O71-O72</f>
        <v>294.5</v>
      </c>
      <c r="P73" s="149"/>
      <c r="Q73" s="81"/>
      <c r="R73" s="82">
        <f>R69+R70-R71-R72</f>
        <v>319.5</v>
      </c>
      <c r="S73" s="149"/>
      <c r="T73" s="81"/>
      <c r="U73" s="82">
        <f>U69+U70-U71-U72</f>
        <v>289</v>
      </c>
      <c r="V73" s="149"/>
      <c r="W73" s="81"/>
      <c r="X73" s="82">
        <f>X69+X70-X71-X72</f>
        <v>0</v>
      </c>
      <c r="Y73" s="149"/>
      <c r="Z73" s="81"/>
      <c r="AA73" s="82">
        <f>AA69+AA70-AA71-AA72</f>
        <v>0</v>
      </c>
      <c r="AB73" s="149"/>
      <c r="AC73" s="81"/>
      <c r="AD73" s="82">
        <f>AD69+AD70-AD71-AD72</f>
        <v>0</v>
      </c>
      <c r="AE73" s="149"/>
      <c r="AF73" s="81"/>
      <c r="AG73" s="82">
        <f>AG69+AG70-AG71-AG72</f>
        <v>0</v>
      </c>
      <c r="AH73" s="149"/>
      <c r="AI73" s="81"/>
      <c r="AJ73" s="82">
        <f>AJ69+AJ70-AJ71-AJ72</f>
        <v>0</v>
      </c>
      <c r="AK73" s="149"/>
      <c r="AL73" s="81"/>
      <c r="AM73" s="84">
        <f>AM69+AM70-AM71-AM72</f>
        <v>0</v>
      </c>
      <c r="AN73" s="83"/>
      <c r="AO73" s="81"/>
      <c r="AP73" s="84">
        <f>SUM(F73,I73,L73,O73,R73,U73,X73,AA73,AD73,AG73,AJ73,AM73)</f>
        <v>1547.5</v>
      </c>
    </row>
    <row r="74" spans="2:42" ht="15.75" thickTop="1" x14ac:dyDescent="0.25"/>
    <row r="80" spans="2:42" x14ac:dyDescent="0.25">
      <c r="P80" s="53"/>
    </row>
  </sheetData>
  <mergeCells count="18">
    <mergeCell ref="D15:F15"/>
    <mergeCell ref="D2:F2"/>
    <mergeCell ref="D3:F3"/>
    <mergeCell ref="D4:F4"/>
    <mergeCell ref="D5:F5"/>
    <mergeCell ref="D6:F6"/>
    <mergeCell ref="AN15:AP15"/>
    <mergeCell ref="G15:I15"/>
    <mergeCell ref="J15:L15"/>
    <mergeCell ref="M15:O15"/>
    <mergeCell ref="P15:R15"/>
    <mergeCell ref="S15:U15"/>
    <mergeCell ref="V15:X15"/>
    <mergeCell ref="Y15:AA15"/>
    <mergeCell ref="AB15:AD15"/>
    <mergeCell ref="AE15:AG15"/>
    <mergeCell ref="AH15:AJ15"/>
    <mergeCell ref="AK15:AM15"/>
  </mergeCells>
  <pageMargins left="0.25" right="0.25" top="0.75" bottom="0.38" header="0.3" footer="0.3"/>
  <pageSetup paperSize="9" scale="48" orientation="landscape" r:id="rId1"/>
  <headerFooter>
    <oddHeader>&amp;LEXCO FSO Perpignan&amp;C&amp;"-,Gras"&amp;16&amp;A</oddHead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'G:\Users\fabien.delpouve.EXCOFSO\Desktop\[Tableau de suivi social 2018 ST ESTEVE ARGELES (d''après liste du 05-01-18).xlsx]Paramètres'!#REF!</xm:f>
          </x14:formula1>
          <xm:sqref>D6:F6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B1:AQ80"/>
  <sheetViews>
    <sheetView zoomScale="90" zoomScaleNormal="90" workbookViewId="0">
      <pane xSplit="3" ySplit="15" topLeftCell="D16" activePane="bottomRight" state="frozen"/>
      <selection activeCell="D6" sqref="D6:F6"/>
      <selection pane="topRight" activeCell="D6" sqref="D6:F6"/>
      <selection pane="bottomLeft" activeCell="D6" sqref="D6:F6"/>
      <selection pane="bottomRight" activeCell="B7" sqref="B7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7.85546875" style="14" customWidth="1" outlineLevel="1"/>
    <col min="7" max="7" width="5.7109375" style="14" customWidth="1"/>
    <col min="8" max="8" width="5.7109375" style="14" customWidth="1" outlineLevel="1"/>
    <col min="9" max="9" width="7.85546875" style="14" customWidth="1" outlineLevel="1"/>
    <col min="10" max="10" width="5.7109375" style="14" customWidth="1"/>
    <col min="11" max="11" width="5.7109375" style="14" customWidth="1" outlineLevel="1"/>
    <col min="12" max="12" width="7.85546875" style="14" customWidth="1" outlineLevel="1"/>
    <col min="13" max="13" width="5.7109375" style="14" customWidth="1"/>
    <col min="14" max="14" width="5.7109375" style="14" customWidth="1" outlineLevel="1"/>
    <col min="15" max="15" width="7.85546875" style="14" customWidth="1" outlineLevel="1"/>
    <col min="16" max="16" width="5.7109375" style="14" customWidth="1"/>
    <col min="17" max="17" width="5.7109375" style="14" customWidth="1" outlineLevel="1"/>
    <col min="18" max="18" width="7.85546875" style="14" customWidth="1" outlineLevel="1"/>
    <col min="19" max="19" width="5.7109375" style="14" customWidth="1"/>
    <col min="20" max="20" width="5.7109375" style="14" customWidth="1" outlineLevel="1"/>
    <col min="21" max="21" width="7.85546875" style="14" customWidth="1" outlineLevel="1"/>
    <col min="22" max="22" width="5.7109375" style="14" customWidth="1"/>
    <col min="23" max="23" width="5.7109375" style="14" customWidth="1" outlineLevel="1"/>
    <col min="24" max="24" width="7.85546875" style="14" customWidth="1" outlineLevel="1"/>
    <col min="25" max="25" width="5.7109375" style="14" customWidth="1"/>
    <col min="26" max="26" width="5.7109375" style="14" customWidth="1" outlineLevel="1"/>
    <col min="27" max="27" width="7.85546875" style="14" customWidth="1" outlineLevel="1"/>
    <col min="28" max="28" width="5.7109375" style="14" customWidth="1"/>
    <col min="29" max="29" width="5.7109375" style="14" customWidth="1" outlineLevel="1"/>
    <col min="30" max="30" width="7.85546875" style="14" customWidth="1" outlineLevel="1"/>
    <col min="31" max="31" width="5.7109375" style="14" customWidth="1"/>
    <col min="32" max="32" width="5.7109375" style="14" customWidth="1" outlineLevel="1"/>
    <col min="33" max="33" width="7.85546875" style="14" customWidth="1" outlineLevel="1"/>
    <col min="34" max="34" width="5.7109375" style="14" customWidth="1"/>
    <col min="35" max="35" width="5.7109375" style="14" customWidth="1" outlineLevel="1"/>
    <col min="36" max="36" width="7.85546875" style="14" customWidth="1" outlineLevel="1"/>
    <col min="37" max="37" width="5.7109375" style="14" customWidth="1"/>
    <col min="38" max="38" width="5.7109375" style="14" customWidth="1" outlineLevel="1"/>
    <col min="39" max="39" width="7.85546875" style="14" customWidth="1" outlineLevel="1"/>
    <col min="40" max="42" width="7.5703125" style="14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Matrice</v>
      </c>
      <c r="E2" s="220"/>
      <c r="F2" s="221"/>
    </row>
    <row r="3" spans="2:43" x14ac:dyDescent="0.25">
      <c r="B3" s="109" t="s">
        <v>77</v>
      </c>
      <c r="C3" s="112"/>
      <c r="D3" s="231" t="s">
        <v>90</v>
      </c>
      <c r="E3" s="232"/>
      <c r="F3" s="233"/>
    </row>
    <row r="4" spans="2:43" x14ac:dyDescent="0.25">
      <c r="B4" s="109" t="s">
        <v>75</v>
      </c>
      <c r="C4" s="112"/>
      <c r="D4" s="225" t="s">
        <v>82</v>
      </c>
      <c r="E4" s="226"/>
      <c r="F4" s="227"/>
    </row>
    <row r="5" spans="2:43" x14ac:dyDescent="0.25">
      <c r="B5" s="110" t="s">
        <v>118</v>
      </c>
      <c r="C5" s="189"/>
      <c r="D5" s="228" t="s">
        <v>83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2</v>
      </c>
      <c r="D6" s="225" t="s">
        <v>13</v>
      </c>
      <c r="E6" s="226"/>
      <c r="F6" s="227"/>
    </row>
    <row r="7" spans="2:43" x14ac:dyDescent="0.25">
      <c r="B7" s="190" t="str">
        <f>CONCATENATE(IF('Totaux mensuels'!$D$4=Paramètres!$J$17,Paramètres!$J$17,$D$4),"_",IF('Totaux mensuels'!$D$5=Paramètres!$H$12,Paramètres!$H$12,$D$5))</f>
        <v>Nazha Hassani_Perpignan</v>
      </c>
    </row>
    <row r="8" spans="2:43" customFormat="1" x14ac:dyDescent="0.25">
      <c r="B8" s="137" t="s">
        <v>79</v>
      </c>
      <c r="C8" s="138"/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/>
      <c r="C9" s="141"/>
      <c r="D9" s="14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87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/>
      </c>
      <c r="D17" s="54"/>
      <c r="E17" s="16">
        <f>VLOOKUP($B17,Paramètres!$C$7:$F$55,$C$6,FALSE)</f>
        <v>21.5</v>
      </c>
      <c r="F17" s="57">
        <f>IF(ISNUMBER(E17),D17*E17,0)</f>
        <v>0</v>
      </c>
      <c r="G17" s="89"/>
      <c r="H17" s="16">
        <f>VLOOKUP($B17,Paramètres!$C$7:$F$55,$C$6,FALSE)</f>
        <v>21.5</v>
      </c>
      <c r="I17" s="90">
        <f t="shared" ref="I17:I66" si="0">G17*H17</f>
        <v>0</v>
      </c>
      <c r="J17" s="88"/>
      <c r="K17" s="16">
        <f>VLOOKUP($B17,Paramètres!$C$7:$F$55,$C$6,FALSE)</f>
        <v>21.5</v>
      </c>
      <c r="L17" s="57">
        <f t="shared" ref="L17:L66" si="1">J17*K17</f>
        <v>0</v>
      </c>
      <c r="M17" s="89"/>
      <c r="N17" s="16">
        <f>VLOOKUP($B17,Paramètres!$C$7:$F$55,$C$6,FALSE)</f>
        <v>21.5</v>
      </c>
      <c r="O17" s="90">
        <f t="shared" ref="O17:O66" si="2">M17*N17</f>
        <v>0</v>
      </c>
      <c r="P17" s="88"/>
      <c r="Q17" s="16">
        <f>VLOOKUP($B17,Paramètres!$C$7:$F$55,$C$6,FALSE)</f>
        <v>21.5</v>
      </c>
      <c r="R17" s="57">
        <f t="shared" ref="R17:R66" si="3">P17*Q17</f>
        <v>0</v>
      </c>
      <c r="S17" s="89"/>
      <c r="T17" s="16">
        <f>VLOOKUP($B17,Paramètres!$C$7:$F$55,$C$6,FALSE)</f>
        <v>21.5</v>
      </c>
      <c r="U17" s="90">
        <f t="shared" ref="U17:U66" si="4">S17*T17</f>
        <v>0</v>
      </c>
      <c r="V17" s="88"/>
      <c r="W17" s="16">
        <f>VLOOKUP($B17,Paramètres!$C$7:$F$55,$C$6,FALSE)</f>
        <v>21.5</v>
      </c>
      <c r="X17" s="57">
        <f t="shared" ref="X17:X66" si="5">V17*W17</f>
        <v>0</v>
      </c>
      <c r="Y17" s="89"/>
      <c r="Z17" s="16">
        <f>VLOOKUP($B17,Paramètres!$C$7:$F$55,$C$6,FALSE)</f>
        <v>21.5</v>
      </c>
      <c r="AA17" s="90">
        <f t="shared" ref="AA17:AA66" si="6">Y17*Z17</f>
        <v>0</v>
      </c>
      <c r="AB17" s="88"/>
      <c r="AC17" s="16">
        <f>VLOOKUP($B17,Paramètres!$C$7:$F$55,$C$6,FALSE)</f>
        <v>21.5</v>
      </c>
      <c r="AD17" s="57">
        <f t="shared" ref="AD17:AD66" si="7">AB17*AC17</f>
        <v>0</v>
      </c>
      <c r="AE17" s="89"/>
      <c r="AF17" s="16">
        <f>VLOOKUP($B17,Paramètres!$C$7:$F$55,$C$6,FALSE)</f>
        <v>21.5</v>
      </c>
      <c r="AG17" s="90">
        <f t="shared" ref="AG17:AG66" si="8">AE17*AF17</f>
        <v>0</v>
      </c>
      <c r="AH17" s="88"/>
      <c r="AI17" s="16">
        <f>VLOOKUP($B17,Paramètres!$C$7:$F$55,$C$6,FALSE)</f>
        <v>21.5</v>
      </c>
      <c r="AJ17" s="57">
        <f t="shared" ref="AJ17:AJ66" si="9">AH17*AI17</f>
        <v>0</v>
      </c>
      <c r="AK17" s="89"/>
      <c r="AL17" s="16">
        <f>VLOOKUP($B17,Paramètres!$C$7:$F$55,$C$6,FALSE)</f>
        <v>21.5</v>
      </c>
      <c r="AM17" s="57">
        <f t="shared" ref="AM17:AM66" si="10">AK17*AL17</f>
        <v>0</v>
      </c>
      <c r="AN17" s="20">
        <f>SUM(D17,G17,J17,M17,P17,S17,V17,Y17,AB17,AE17,AH17,AK17)</f>
        <v>0</v>
      </c>
      <c r="AO17" s="16">
        <f>VLOOKUP($B17,Paramètres!$C$7:$F$55,$C$6,FALSE)</f>
        <v>21.5</v>
      </c>
      <c r="AP17" s="65">
        <f>SUM(F17,I17,L17,O17,R17,U17,X17,AA17,AD17,AG17,AJ17,AM17)</f>
        <v>0</v>
      </c>
    </row>
    <row r="18" spans="2:42" ht="18.75" customHeight="1" x14ac:dyDescent="0.25">
      <c r="B18" s="20" t="str">
        <f>Paramètres!C9</f>
        <v>Bulletins refaits (tarif unitaire)</v>
      </c>
      <c r="C18" s="30" t="str">
        <f>IF(AP18&gt;0,"X","")</f>
        <v/>
      </c>
      <c r="D18" s="54"/>
      <c r="E18" s="16">
        <f>VLOOKUP($B18,Paramètres!$C$7:$F$55,$C$6,FALSE)</f>
        <v>10.75</v>
      </c>
      <c r="F18" s="57">
        <f>IF(ISNUMBER(E18),D18*E18,0)</f>
        <v>0</v>
      </c>
      <c r="G18" s="89"/>
      <c r="H18" s="16">
        <f>VLOOKUP($B18,Paramètres!$C$7:$F$55,$C$6,FALSE)</f>
        <v>10.75</v>
      </c>
      <c r="I18" s="90">
        <f t="shared" ref="I18" si="11">G18*H18</f>
        <v>0</v>
      </c>
      <c r="J18" s="88"/>
      <c r="K18" s="16">
        <f>VLOOKUP($B18,Paramètres!$C$7:$F$55,$C$6,FALSE)</f>
        <v>10.75</v>
      </c>
      <c r="L18" s="57">
        <f t="shared" ref="L18" si="12">J18*K18</f>
        <v>0</v>
      </c>
      <c r="M18" s="89"/>
      <c r="N18" s="16">
        <f>VLOOKUP($B18,Paramètres!$C$7:$F$55,$C$6,FALSE)</f>
        <v>10.75</v>
      </c>
      <c r="O18" s="90">
        <f t="shared" ref="O18" si="13">M18*N18</f>
        <v>0</v>
      </c>
      <c r="P18" s="88"/>
      <c r="Q18" s="16">
        <f>VLOOKUP($B18,Paramètres!$C$7:$F$55,$C$6,FALSE)</f>
        <v>10.75</v>
      </c>
      <c r="R18" s="57">
        <f t="shared" ref="R18" si="14">P18*Q18</f>
        <v>0</v>
      </c>
      <c r="S18" s="89"/>
      <c r="T18" s="16">
        <f>VLOOKUP($B18,Paramètres!$C$7:$F$55,$C$6,FALSE)</f>
        <v>10.75</v>
      </c>
      <c r="U18" s="90">
        <f t="shared" ref="U18" si="15">S18*T18</f>
        <v>0</v>
      </c>
      <c r="V18" s="88"/>
      <c r="W18" s="16">
        <f>VLOOKUP($B18,Paramètres!$C$7:$F$55,$C$6,FALSE)</f>
        <v>10.75</v>
      </c>
      <c r="X18" s="57">
        <f t="shared" ref="X18" si="16">V18*W18</f>
        <v>0</v>
      </c>
      <c r="Y18" s="89"/>
      <c r="Z18" s="16">
        <f>VLOOKUP($B18,Paramètres!$C$7:$F$55,$C$6,FALSE)</f>
        <v>10.75</v>
      </c>
      <c r="AA18" s="90">
        <f t="shared" ref="AA18" si="17">Y18*Z18</f>
        <v>0</v>
      </c>
      <c r="AB18" s="88"/>
      <c r="AC18" s="16">
        <f>VLOOKUP($B18,Paramètres!$C$7:$F$55,$C$6,FALSE)</f>
        <v>10.75</v>
      </c>
      <c r="AD18" s="57">
        <f t="shared" ref="AD18" si="18">AB18*AC18</f>
        <v>0</v>
      </c>
      <c r="AE18" s="89"/>
      <c r="AF18" s="16">
        <f>VLOOKUP($B18,Paramètres!$C$7:$F$55,$C$6,FALSE)</f>
        <v>10.75</v>
      </c>
      <c r="AG18" s="90">
        <f t="shared" ref="AG18" si="19">AE18*AF18</f>
        <v>0</v>
      </c>
      <c r="AH18" s="88"/>
      <c r="AI18" s="16">
        <f>VLOOKUP($B18,Paramètres!$C$7:$F$55,$C$6,FALSE)</f>
        <v>10.75</v>
      </c>
      <c r="AJ18" s="57">
        <f t="shared" ref="AJ18" si="20">AH18*AI18</f>
        <v>0</v>
      </c>
      <c r="AK18" s="89"/>
      <c r="AL18" s="16">
        <f>VLOOKUP($B18,Paramètres!$C$7:$F$55,$C$6,FALSE)</f>
        <v>10.75</v>
      </c>
      <c r="AM18" s="57">
        <f t="shared" ref="AM18" si="21">AK18*AL18</f>
        <v>0</v>
      </c>
      <c r="AN18" s="20">
        <f>SUM(D18,G18,J18,M18,P18,S18,V18,Y18,AB18,AE18,AH18,AK18)</f>
        <v>0</v>
      </c>
      <c r="AO18" s="16">
        <f>VLOOKUP($B18,Paramètres!$C$7:$F$55,$C$6,FALSE)</f>
        <v>10.75</v>
      </c>
      <c r="AP18" s="66">
        <f>SUM(F18,I18,L18,O18,R18,U18,X18,AA18,AD18,AG18,AJ18,AM18)</f>
        <v>0</v>
      </c>
    </row>
    <row r="19" spans="2:42" ht="18.75" customHeight="1" x14ac:dyDescent="0.25">
      <c r="B19" s="19" t="str">
        <f>Paramètres!C10</f>
        <v>Forfait gestion sociale</v>
      </c>
      <c r="C19" s="18" t="str">
        <f t="shared" ref="C19:C66" si="22">IF(AP19&gt;0,"X","")</f>
        <v/>
      </c>
      <c r="D19" s="54"/>
      <c r="E19" s="16">
        <f>VLOOKUP($B19,Paramètres!$C$7:$F$55,$C$6,FALSE)</f>
        <v>80</v>
      </c>
      <c r="F19" s="57">
        <f t="shared" ref="F19:F21" si="23">IF(ISNUMBER(E19),D19*E19,0)</f>
        <v>0</v>
      </c>
      <c r="G19" s="89"/>
      <c r="H19" s="16">
        <f>VLOOKUP($B19,Paramètres!$C$7:$F$55,$C$6,FALSE)</f>
        <v>80</v>
      </c>
      <c r="I19" s="90">
        <f t="shared" ref="I19:I21" si="24">G19*H19</f>
        <v>0</v>
      </c>
      <c r="J19" s="88"/>
      <c r="K19" s="16">
        <f>VLOOKUP($B19,Paramètres!$C$7:$F$55,$C$6,FALSE)</f>
        <v>80</v>
      </c>
      <c r="L19" s="57">
        <f t="shared" ref="L19:L21" si="25">J19*K19</f>
        <v>0</v>
      </c>
      <c r="M19" s="89"/>
      <c r="N19" s="16">
        <f>VLOOKUP($B19,Paramètres!$C$7:$F$55,$C$6,FALSE)</f>
        <v>80</v>
      </c>
      <c r="O19" s="90">
        <f t="shared" ref="O19:O21" si="26">M19*N19</f>
        <v>0</v>
      </c>
      <c r="P19" s="88"/>
      <c r="Q19" s="16">
        <f>VLOOKUP($B19,Paramètres!$C$7:$F$55,$C$6,FALSE)</f>
        <v>80</v>
      </c>
      <c r="R19" s="57">
        <f t="shared" ref="R19:R21" si="27">P19*Q19</f>
        <v>0</v>
      </c>
      <c r="S19" s="89"/>
      <c r="T19" s="16">
        <f>VLOOKUP($B19,Paramètres!$C$7:$F$55,$C$6,FALSE)</f>
        <v>80</v>
      </c>
      <c r="U19" s="90">
        <f t="shared" ref="U19:U21" si="28">S19*T19</f>
        <v>0</v>
      </c>
      <c r="V19" s="88"/>
      <c r="W19" s="16">
        <f>VLOOKUP($B19,Paramètres!$C$7:$F$55,$C$6,FALSE)</f>
        <v>80</v>
      </c>
      <c r="X19" s="57">
        <f t="shared" ref="X19:X21" si="29">V19*W19</f>
        <v>0</v>
      </c>
      <c r="Y19" s="89"/>
      <c r="Z19" s="16">
        <f>VLOOKUP($B19,Paramètres!$C$7:$F$55,$C$6,FALSE)</f>
        <v>80</v>
      </c>
      <c r="AA19" s="90">
        <f t="shared" ref="AA19:AA21" si="30">Y19*Z19</f>
        <v>0</v>
      </c>
      <c r="AB19" s="88"/>
      <c r="AC19" s="16">
        <f>VLOOKUP($B19,Paramètres!$C$7:$F$55,$C$6,FALSE)</f>
        <v>80</v>
      </c>
      <c r="AD19" s="57">
        <f t="shared" ref="AD19:AD21" si="31">AB19*AC19</f>
        <v>0</v>
      </c>
      <c r="AE19" s="89"/>
      <c r="AF19" s="16">
        <f>VLOOKUP($B19,Paramètres!$C$7:$F$55,$C$6,FALSE)</f>
        <v>80</v>
      </c>
      <c r="AG19" s="90">
        <f t="shared" ref="AG19:AG21" si="32">AE19*AF19</f>
        <v>0</v>
      </c>
      <c r="AH19" s="88"/>
      <c r="AI19" s="16">
        <f>VLOOKUP($B19,Paramètres!$C$7:$F$55,$C$6,FALSE)</f>
        <v>80</v>
      </c>
      <c r="AJ19" s="57">
        <f t="shared" ref="AJ19:AJ21" si="33">AH19*AI19</f>
        <v>0</v>
      </c>
      <c r="AK19" s="89"/>
      <c r="AL19" s="16">
        <f>VLOOKUP($B19,Paramètres!$C$7:$F$55,$C$6,FALSE)</f>
        <v>80</v>
      </c>
      <c r="AM19" s="57">
        <f t="shared" ref="AM19:AM21" si="34">AK19*AL19</f>
        <v>0</v>
      </c>
      <c r="AN19" s="20">
        <f t="shared" ref="AN19:AN21" si="35">SUM(D19,G19,J19,M19,P19,S19,V19,Y19,AB19,AE19,AH19,AK19)</f>
        <v>0</v>
      </c>
      <c r="AO19" s="16">
        <f>VLOOKUP($B19,Paramètres!$C$7:$F$55,$C$6,FALSE)</f>
        <v>80</v>
      </c>
      <c r="AP19" s="66">
        <f t="shared" ref="AP19:AP21" si="36">SUM(F19,I19,L19,O19,R19,U19,X19,AA19,AD19,AG19,AJ19,AM19)</f>
        <v>0</v>
      </c>
    </row>
    <row r="20" spans="2:42" ht="18.75" customHeight="1" x14ac:dyDescent="0.25">
      <c r="B20" s="19" t="str">
        <f>Paramètres!C11</f>
        <v>Forfait création</v>
      </c>
      <c r="C20" s="18" t="str">
        <f t="shared" si="22"/>
        <v/>
      </c>
      <c r="D20" s="54"/>
      <c r="E20" s="16">
        <f>VLOOKUP($B20,Paramètres!$C$7:$F$55,$C$6,FALSE)</f>
        <v>90</v>
      </c>
      <c r="F20" s="57">
        <f t="shared" si="23"/>
        <v>0</v>
      </c>
      <c r="G20" s="89"/>
      <c r="H20" s="16">
        <f>VLOOKUP($B20,Paramètres!$C$7:$F$55,$C$6,FALSE)</f>
        <v>90</v>
      </c>
      <c r="I20" s="90">
        <f t="shared" si="24"/>
        <v>0</v>
      </c>
      <c r="J20" s="88"/>
      <c r="K20" s="16">
        <f>VLOOKUP($B20,Paramètres!$C$7:$F$55,$C$6,FALSE)</f>
        <v>90</v>
      </c>
      <c r="L20" s="57">
        <f t="shared" si="25"/>
        <v>0</v>
      </c>
      <c r="M20" s="89"/>
      <c r="N20" s="16">
        <f>VLOOKUP($B20,Paramètres!$C$7:$F$55,$C$6,FALSE)</f>
        <v>90</v>
      </c>
      <c r="O20" s="90">
        <f t="shared" si="26"/>
        <v>0</v>
      </c>
      <c r="P20" s="88"/>
      <c r="Q20" s="16">
        <f>VLOOKUP($B20,Paramètres!$C$7:$F$55,$C$6,FALSE)</f>
        <v>90</v>
      </c>
      <c r="R20" s="57">
        <f t="shared" si="27"/>
        <v>0</v>
      </c>
      <c r="S20" s="89"/>
      <c r="T20" s="16">
        <f>VLOOKUP($B20,Paramètres!$C$7:$F$55,$C$6,FALSE)</f>
        <v>90</v>
      </c>
      <c r="U20" s="90">
        <f t="shared" si="28"/>
        <v>0</v>
      </c>
      <c r="V20" s="88"/>
      <c r="W20" s="16">
        <f>VLOOKUP($B20,Paramètres!$C$7:$F$55,$C$6,FALSE)</f>
        <v>90</v>
      </c>
      <c r="X20" s="57">
        <f t="shared" si="29"/>
        <v>0</v>
      </c>
      <c r="Y20" s="89"/>
      <c r="Z20" s="16">
        <f>VLOOKUP($B20,Paramètres!$C$7:$F$55,$C$6,FALSE)</f>
        <v>90</v>
      </c>
      <c r="AA20" s="90">
        <f t="shared" si="30"/>
        <v>0</v>
      </c>
      <c r="AB20" s="88"/>
      <c r="AC20" s="16">
        <f>VLOOKUP($B20,Paramètres!$C$7:$F$55,$C$6,FALSE)</f>
        <v>90</v>
      </c>
      <c r="AD20" s="57">
        <f t="shared" si="31"/>
        <v>0</v>
      </c>
      <c r="AE20" s="89"/>
      <c r="AF20" s="16">
        <f>VLOOKUP($B20,Paramètres!$C$7:$F$55,$C$6,FALSE)</f>
        <v>90</v>
      </c>
      <c r="AG20" s="90">
        <f t="shared" si="32"/>
        <v>0</v>
      </c>
      <c r="AH20" s="88"/>
      <c r="AI20" s="16">
        <f>VLOOKUP($B20,Paramètres!$C$7:$F$55,$C$6,FALSE)</f>
        <v>90</v>
      </c>
      <c r="AJ20" s="57">
        <f t="shared" si="33"/>
        <v>0</v>
      </c>
      <c r="AK20" s="89"/>
      <c r="AL20" s="16">
        <f>VLOOKUP($B20,Paramètres!$C$7:$F$55,$C$6,FALSE)</f>
        <v>90</v>
      </c>
      <c r="AM20" s="57">
        <f t="shared" si="34"/>
        <v>0</v>
      </c>
      <c r="AN20" s="20">
        <f t="shared" si="35"/>
        <v>0</v>
      </c>
      <c r="AO20" s="16">
        <f>VLOOKUP($B20,Paramètres!$C$7:$F$55,$C$6,FALSE)</f>
        <v>90</v>
      </c>
      <c r="AP20" s="66">
        <f t="shared" si="36"/>
        <v>0</v>
      </c>
    </row>
    <row r="21" spans="2:42" ht="18.75" customHeight="1" x14ac:dyDescent="0.25">
      <c r="B21" s="21" t="str">
        <f>Paramètres!C12</f>
        <v>Forfait reprise</v>
      </c>
      <c r="C21" s="31" t="str">
        <f t="shared" si="22"/>
        <v/>
      </c>
      <c r="D21" s="54"/>
      <c r="E21" s="16">
        <f>VLOOKUP($B21,Paramètres!$C$7:$F$55,$C$6,FALSE)</f>
        <v>130</v>
      </c>
      <c r="F21" s="57">
        <f t="shared" si="23"/>
        <v>0</v>
      </c>
      <c r="G21" s="89"/>
      <c r="H21" s="16">
        <f>VLOOKUP($B21,Paramètres!$C$7:$F$55,$C$6,FALSE)</f>
        <v>130</v>
      </c>
      <c r="I21" s="90">
        <f t="shared" si="24"/>
        <v>0</v>
      </c>
      <c r="J21" s="88"/>
      <c r="K21" s="16">
        <f>VLOOKUP($B21,Paramètres!$C$7:$F$55,$C$6,FALSE)</f>
        <v>130</v>
      </c>
      <c r="L21" s="57">
        <f t="shared" si="25"/>
        <v>0</v>
      </c>
      <c r="M21" s="89"/>
      <c r="N21" s="16">
        <f>VLOOKUP($B21,Paramètres!$C$7:$F$55,$C$6,FALSE)</f>
        <v>130</v>
      </c>
      <c r="O21" s="90">
        <f t="shared" si="26"/>
        <v>0</v>
      </c>
      <c r="P21" s="88"/>
      <c r="Q21" s="16">
        <f>VLOOKUP($B21,Paramètres!$C$7:$F$55,$C$6,FALSE)</f>
        <v>130</v>
      </c>
      <c r="R21" s="57">
        <f t="shared" si="27"/>
        <v>0</v>
      </c>
      <c r="S21" s="89"/>
      <c r="T21" s="16">
        <f>VLOOKUP($B21,Paramètres!$C$7:$F$55,$C$6,FALSE)</f>
        <v>130</v>
      </c>
      <c r="U21" s="90">
        <f t="shared" si="28"/>
        <v>0</v>
      </c>
      <c r="V21" s="88"/>
      <c r="W21" s="16">
        <f>VLOOKUP($B21,Paramètres!$C$7:$F$55,$C$6,FALSE)</f>
        <v>130</v>
      </c>
      <c r="X21" s="57">
        <f t="shared" si="29"/>
        <v>0</v>
      </c>
      <c r="Y21" s="89"/>
      <c r="Z21" s="16">
        <f>VLOOKUP($B21,Paramètres!$C$7:$F$55,$C$6,FALSE)</f>
        <v>130</v>
      </c>
      <c r="AA21" s="90">
        <f t="shared" si="30"/>
        <v>0</v>
      </c>
      <c r="AB21" s="88"/>
      <c r="AC21" s="16">
        <f>VLOOKUP($B21,Paramètres!$C$7:$F$55,$C$6,FALSE)</f>
        <v>130</v>
      </c>
      <c r="AD21" s="57">
        <f t="shared" si="31"/>
        <v>0</v>
      </c>
      <c r="AE21" s="89"/>
      <c r="AF21" s="16">
        <f>VLOOKUP($B21,Paramètres!$C$7:$F$55,$C$6,FALSE)</f>
        <v>130</v>
      </c>
      <c r="AG21" s="90">
        <f t="shared" si="32"/>
        <v>0</v>
      </c>
      <c r="AH21" s="88"/>
      <c r="AI21" s="16">
        <f>VLOOKUP($B21,Paramètres!$C$7:$F$55,$C$6,FALSE)</f>
        <v>130</v>
      </c>
      <c r="AJ21" s="57">
        <f t="shared" si="33"/>
        <v>0</v>
      </c>
      <c r="AK21" s="89"/>
      <c r="AL21" s="16">
        <f>VLOOKUP($B21,Paramètres!$C$7:$F$55,$C$6,FALSE)</f>
        <v>130</v>
      </c>
      <c r="AM21" s="57">
        <f t="shared" si="34"/>
        <v>0</v>
      </c>
      <c r="AN21" s="20">
        <f t="shared" si="35"/>
        <v>0</v>
      </c>
      <c r="AO21" s="16">
        <f>VLOOKUP($B21,Paramètres!$C$7:$F$55,$C$6,FALSE)</f>
        <v>130</v>
      </c>
      <c r="AP21" s="67">
        <f t="shared" si="36"/>
        <v>0</v>
      </c>
    </row>
    <row r="22" spans="2:42" ht="18.75" customHeight="1" thickBot="1" x14ac:dyDescent="0.3">
      <c r="B22" s="34" t="s">
        <v>86</v>
      </c>
      <c r="C22" s="35" t="s">
        <v>73</v>
      </c>
      <c r="D22" s="34"/>
      <c r="E22" s="36"/>
      <c r="F22" s="60">
        <f>SUM(F17:F21)</f>
        <v>0</v>
      </c>
      <c r="G22" s="37"/>
      <c r="H22" s="36"/>
      <c r="I22" s="93">
        <f t="shared" ref="I22" si="37">SUM(I17:I21)</f>
        <v>0</v>
      </c>
      <c r="J22" s="38"/>
      <c r="K22" s="36"/>
      <c r="L22" s="60">
        <f t="shared" ref="L22" si="38">SUM(L17:L21)</f>
        <v>0</v>
      </c>
      <c r="M22" s="37"/>
      <c r="N22" s="36"/>
      <c r="O22" s="93">
        <f t="shared" ref="O22" si="39">SUM(O17:O21)</f>
        <v>0</v>
      </c>
      <c r="P22" s="38"/>
      <c r="Q22" s="36"/>
      <c r="R22" s="60">
        <f t="shared" ref="R22" si="40">SUM(R17:R21)</f>
        <v>0</v>
      </c>
      <c r="S22" s="37"/>
      <c r="T22" s="36"/>
      <c r="U22" s="93">
        <f t="shared" ref="U22" si="41">SUM(U17:U21)</f>
        <v>0</v>
      </c>
      <c r="V22" s="38"/>
      <c r="W22" s="36"/>
      <c r="X22" s="60">
        <f t="shared" ref="X22" si="42">SUM(X17:X21)</f>
        <v>0</v>
      </c>
      <c r="Y22" s="37"/>
      <c r="Z22" s="36"/>
      <c r="AA22" s="93">
        <f t="shared" ref="AA22" si="43">SUM(AA17:AA21)</f>
        <v>0</v>
      </c>
      <c r="AB22" s="38"/>
      <c r="AC22" s="36"/>
      <c r="AD22" s="60">
        <f t="shared" ref="AD22" si="44">SUM(AD17:AD21)</f>
        <v>0</v>
      </c>
      <c r="AE22" s="37"/>
      <c r="AF22" s="36"/>
      <c r="AG22" s="93">
        <f t="shared" ref="AG22" si="45">SUM(AG17:AG21)</f>
        <v>0</v>
      </c>
      <c r="AH22" s="38"/>
      <c r="AI22" s="36"/>
      <c r="AJ22" s="60">
        <f t="shared" ref="AJ22" si="46">SUM(AJ17:AJ21)</f>
        <v>0</v>
      </c>
      <c r="AK22" s="37"/>
      <c r="AL22" s="36"/>
      <c r="AM22" s="60">
        <f t="shared" ref="AM22" si="47">SUM(AM17:AM21)</f>
        <v>0</v>
      </c>
      <c r="AN22" s="34"/>
      <c r="AO22" s="36"/>
      <c r="AP22" s="68">
        <f t="shared" ref="AP22" si="48">SUM(AP17:AP21)</f>
        <v>0</v>
      </c>
    </row>
    <row r="23" spans="2:42" ht="18.75" customHeight="1" thickTop="1" x14ac:dyDescent="0.25">
      <c r="B23" s="19" t="str">
        <f>Paramètres!C13</f>
        <v>Divers</v>
      </c>
      <c r="C23" s="18" t="str">
        <f t="shared" ref="C23" si="49">IF(AP23&gt;0,"X","")</f>
        <v/>
      </c>
      <c r="D23" s="75"/>
      <c r="E23" s="77">
        <f>VLOOKUP($B23,Paramètres!$C$7:$F$55,$C$6,FALSE)</f>
        <v>0</v>
      </c>
      <c r="F23" s="58">
        <f t="shared" ref="F23" si="50">D23*E23</f>
        <v>0</v>
      </c>
      <c r="G23" s="94"/>
      <c r="H23" s="77">
        <f>VLOOKUP($B23,Paramètres!$C$7:$F$55,$C$6,FALSE)</f>
        <v>0</v>
      </c>
      <c r="I23" s="91">
        <f t="shared" ref="I23" si="51">G23*H23</f>
        <v>0</v>
      </c>
      <c r="J23" s="55"/>
      <c r="K23" s="77">
        <f>VLOOKUP($B23,Paramètres!$C$7:$F$55,$C$6,FALSE)</f>
        <v>0</v>
      </c>
      <c r="L23" s="58">
        <f t="shared" ref="L23" si="52">J23*K23</f>
        <v>0</v>
      </c>
      <c r="M23" s="94"/>
      <c r="N23" s="77">
        <f>VLOOKUP($B23,Paramètres!$C$7:$F$55,$C$6,FALSE)</f>
        <v>0</v>
      </c>
      <c r="O23" s="91">
        <f t="shared" ref="O23" si="53">M23*N23</f>
        <v>0</v>
      </c>
      <c r="P23" s="55"/>
      <c r="Q23" s="77">
        <f>VLOOKUP($B23,Paramètres!$C$7:$F$55,$C$6,FALSE)</f>
        <v>0</v>
      </c>
      <c r="R23" s="58">
        <f t="shared" ref="R23" si="54">P23*Q23</f>
        <v>0</v>
      </c>
      <c r="S23" s="94"/>
      <c r="T23" s="77">
        <f>VLOOKUP($B23,Paramètres!$C$7:$F$55,$C$6,FALSE)</f>
        <v>0</v>
      </c>
      <c r="U23" s="91">
        <f t="shared" ref="U23" si="55">S23*T23</f>
        <v>0</v>
      </c>
      <c r="V23" s="55"/>
      <c r="W23" s="77">
        <f>VLOOKUP($B23,Paramètres!$C$7:$F$55,$C$6,FALSE)</f>
        <v>0</v>
      </c>
      <c r="X23" s="58">
        <f t="shared" ref="X23" si="56">V23*W23</f>
        <v>0</v>
      </c>
      <c r="Y23" s="94"/>
      <c r="Z23" s="77">
        <f>VLOOKUP($B23,Paramètres!$C$7:$F$55,$C$6,FALSE)</f>
        <v>0</v>
      </c>
      <c r="AA23" s="91">
        <f t="shared" ref="AA23" si="57">Y23*Z23</f>
        <v>0</v>
      </c>
      <c r="AB23" s="55"/>
      <c r="AC23" s="77">
        <f>VLOOKUP($B23,Paramètres!$C$7:$F$55,$C$6,FALSE)</f>
        <v>0</v>
      </c>
      <c r="AD23" s="58">
        <f t="shared" ref="AD23" si="58">AB23*AC23</f>
        <v>0</v>
      </c>
      <c r="AE23" s="94"/>
      <c r="AF23" s="77">
        <f>VLOOKUP($B23,Paramètres!$C$7:$F$55,$C$6,FALSE)</f>
        <v>0</v>
      </c>
      <c r="AG23" s="91">
        <f t="shared" ref="AG23" si="59">AE23*AF23</f>
        <v>0</v>
      </c>
      <c r="AH23" s="55"/>
      <c r="AI23" s="77">
        <f>VLOOKUP($B23,Paramètres!$C$7:$F$55,$C$6,FALSE)</f>
        <v>0</v>
      </c>
      <c r="AJ23" s="58">
        <f t="shared" ref="AJ23" si="60">AH23*AI23</f>
        <v>0</v>
      </c>
      <c r="AK23" s="94"/>
      <c r="AL23" s="77">
        <f>VLOOKUP($B23,Paramètres!$C$7:$F$55,$C$6,FALSE)</f>
        <v>0</v>
      </c>
      <c r="AM23" s="58">
        <f t="shared" ref="AM23" si="61">AK23*AL23</f>
        <v>0</v>
      </c>
      <c r="AN23" s="19">
        <f t="shared" ref="AN23" si="62">SUM(D23,G23,J23,M23,P23,S23,V23,Y23,AB23,AE23,AH23,AK23)</f>
        <v>0</v>
      </c>
      <c r="AO23" s="17">
        <f>VLOOKUP($B23,Paramètres!$C$7:$F$55,$C$6,FALSE)</f>
        <v>0</v>
      </c>
      <c r="AP23" s="66">
        <f t="shared" ref="AP23" si="63">SUM(F23,I23,L23,O23,R23,U23,X23,AA23,AD23,AG23,AJ23,AM23)</f>
        <v>0</v>
      </c>
    </row>
    <row r="24" spans="2:42" ht="18.75" customHeight="1" x14ac:dyDescent="0.25">
      <c r="B24" s="20" t="str">
        <f>Paramètres!C14</f>
        <v>Lettre de promesse d'embauche</v>
      </c>
      <c r="C24" s="30" t="str">
        <f t="shared" ref="C24" si="64">IF(AP24&gt;0,"X","")</f>
        <v/>
      </c>
      <c r="D24" s="54"/>
      <c r="E24" s="16">
        <f>VLOOKUP($B24,Paramètres!$C$7:$F$55,$C$6,FALSE)</f>
        <v>20</v>
      </c>
      <c r="F24" s="57">
        <f t="shared" ref="F24" si="65">D24*E24</f>
        <v>0</v>
      </c>
      <c r="G24" s="89"/>
      <c r="H24" s="16">
        <f>VLOOKUP($B24,Paramètres!$C$7:$F$55,$C$6,FALSE)</f>
        <v>20</v>
      </c>
      <c r="I24" s="90">
        <f t="shared" ref="I24" si="66">G24*H24</f>
        <v>0</v>
      </c>
      <c r="J24" s="88"/>
      <c r="K24" s="16">
        <f>VLOOKUP($B24,Paramètres!$C$7:$F$55,$C$6,FALSE)</f>
        <v>20</v>
      </c>
      <c r="L24" s="57">
        <f t="shared" ref="L24" si="67">J24*K24</f>
        <v>0</v>
      </c>
      <c r="M24" s="89"/>
      <c r="N24" s="16">
        <f>VLOOKUP($B24,Paramètres!$C$7:$F$55,$C$6,FALSE)</f>
        <v>20</v>
      </c>
      <c r="O24" s="90">
        <f t="shared" ref="O24" si="68">M24*N24</f>
        <v>0</v>
      </c>
      <c r="P24" s="88"/>
      <c r="Q24" s="16">
        <f>VLOOKUP($B24,Paramètres!$C$7:$F$55,$C$6,FALSE)</f>
        <v>20</v>
      </c>
      <c r="R24" s="57">
        <f t="shared" ref="R24" si="69">P24*Q24</f>
        <v>0</v>
      </c>
      <c r="S24" s="89"/>
      <c r="T24" s="16">
        <f>VLOOKUP($B24,Paramètres!$C$7:$F$55,$C$6,FALSE)</f>
        <v>20</v>
      </c>
      <c r="U24" s="90">
        <f t="shared" ref="U24" si="70">S24*T24</f>
        <v>0</v>
      </c>
      <c r="V24" s="88"/>
      <c r="W24" s="16">
        <f>VLOOKUP($B24,Paramètres!$C$7:$F$55,$C$6,FALSE)</f>
        <v>20</v>
      </c>
      <c r="X24" s="57">
        <f t="shared" ref="X24" si="71">V24*W24</f>
        <v>0</v>
      </c>
      <c r="Y24" s="89"/>
      <c r="Z24" s="16">
        <f>VLOOKUP($B24,Paramètres!$C$7:$F$55,$C$6,FALSE)</f>
        <v>20</v>
      </c>
      <c r="AA24" s="90">
        <f t="shared" ref="AA24" si="72">Y24*Z24</f>
        <v>0</v>
      </c>
      <c r="AB24" s="88"/>
      <c r="AC24" s="16">
        <f>VLOOKUP($B24,Paramètres!$C$7:$F$55,$C$6,FALSE)</f>
        <v>20</v>
      </c>
      <c r="AD24" s="57">
        <f t="shared" ref="AD24" si="73">AB24*AC24</f>
        <v>0</v>
      </c>
      <c r="AE24" s="89"/>
      <c r="AF24" s="16">
        <f>VLOOKUP($B24,Paramètres!$C$7:$F$55,$C$6,FALSE)</f>
        <v>20</v>
      </c>
      <c r="AG24" s="90">
        <f t="shared" ref="AG24" si="74">AE24*AF24</f>
        <v>0</v>
      </c>
      <c r="AH24" s="88"/>
      <c r="AI24" s="16">
        <f>VLOOKUP($B24,Paramètres!$C$7:$F$55,$C$6,FALSE)</f>
        <v>20</v>
      </c>
      <c r="AJ24" s="57">
        <f t="shared" ref="AJ24" si="75">AH24*AI24</f>
        <v>0</v>
      </c>
      <c r="AK24" s="89"/>
      <c r="AL24" s="16">
        <f>VLOOKUP($B24,Paramètres!$C$7:$F$55,$C$6,FALSE)</f>
        <v>20</v>
      </c>
      <c r="AM24" s="57">
        <f t="shared" ref="AM24" si="76">AK24*AL24</f>
        <v>0</v>
      </c>
      <c r="AN24" s="20">
        <f t="shared" ref="AN24" si="77">SUM(D24,G24,J24,M24,P24,S24,V24,Y24,AB24,AE24,AH24,AK24)</f>
        <v>0</v>
      </c>
      <c r="AO24" s="16">
        <f>VLOOKUP($B24,Paramètres!$C$7:$F$55,$C$6,FALSE)</f>
        <v>20</v>
      </c>
      <c r="AP24" s="69">
        <f t="shared" ref="AP24" si="78">SUM(F24,I24,L24,O24,R24,U24,X24,AA24,AD24,AG24,AJ24,AM24)</f>
        <v>0</v>
      </c>
    </row>
    <row r="25" spans="2:42" ht="18.75" customHeight="1" x14ac:dyDescent="0.25">
      <c r="B25" s="19" t="str">
        <f>Paramètres!C15</f>
        <v>Déclaration préalable à l'embauche</v>
      </c>
      <c r="C25" s="18" t="str">
        <f t="shared" si="22"/>
        <v/>
      </c>
      <c r="D25" s="75"/>
      <c r="E25" s="17">
        <f>VLOOKUP($B25,Paramètres!$C$7:$F$55,$C$6,FALSE)</f>
        <v>10</v>
      </c>
      <c r="F25" s="58">
        <f t="shared" ref="F25:F66" si="79">D25*E25</f>
        <v>0</v>
      </c>
      <c r="G25" s="94"/>
      <c r="H25" s="17">
        <f>VLOOKUP($B25,Paramètres!$C$7:$F$55,$C$6,FALSE)</f>
        <v>10</v>
      </c>
      <c r="I25" s="91">
        <f t="shared" si="0"/>
        <v>0</v>
      </c>
      <c r="J25" s="55"/>
      <c r="K25" s="17">
        <f>VLOOKUP($B25,Paramètres!$C$7:$F$55,$C$6,FALSE)</f>
        <v>10</v>
      </c>
      <c r="L25" s="58">
        <f t="shared" si="1"/>
        <v>0</v>
      </c>
      <c r="M25" s="94"/>
      <c r="N25" s="17">
        <f>VLOOKUP($B25,Paramètres!$C$7:$F$55,$C$6,FALSE)</f>
        <v>10</v>
      </c>
      <c r="O25" s="91">
        <f t="shared" si="2"/>
        <v>0</v>
      </c>
      <c r="P25" s="55"/>
      <c r="Q25" s="17">
        <f>VLOOKUP($B25,Paramètres!$C$7:$F$55,$C$6,FALSE)</f>
        <v>10</v>
      </c>
      <c r="R25" s="58">
        <f t="shared" si="3"/>
        <v>0</v>
      </c>
      <c r="S25" s="94"/>
      <c r="T25" s="17">
        <f>VLOOKUP($B25,Paramètres!$C$7:$F$55,$C$6,FALSE)</f>
        <v>10</v>
      </c>
      <c r="U25" s="91">
        <f t="shared" si="4"/>
        <v>0</v>
      </c>
      <c r="V25" s="55"/>
      <c r="W25" s="17">
        <f>VLOOKUP($B25,Paramètres!$C$7:$F$55,$C$6,FALSE)</f>
        <v>10</v>
      </c>
      <c r="X25" s="58">
        <f t="shared" si="5"/>
        <v>0</v>
      </c>
      <c r="Y25" s="94"/>
      <c r="Z25" s="17">
        <f>VLOOKUP($B25,Paramètres!$C$7:$F$55,$C$6,FALSE)</f>
        <v>10</v>
      </c>
      <c r="AA25" s="91">
        <f t="shared" si="6"/>
        <v>0</v>
      </c>
      <c r="AB25" s="55"/>
      <c r="AC25" s="17">
        <f>VLOOKUP($B25,Paramètres!$C$7:$F$55,$C$6,FALSE)</f>
        <v>10</v>
      </c>
      <c r="AD25" s="58">
        <f t="shared" si="7"/>
        <v>0</v>
      </c>
      <c r="AE25" s="94"/>
      <c r="AF25" s="17">
        <f>VLOOKUP($B25,Paramètres!$C$7:$F$55,$C$6,FALSE)</f>
        <v>10</v>
      </c>
      <c r="AG25" s="91">
        <f t="shared" si="8"/>
        <v>0</v>
      </c>
      <c r="AH25" s="55"/>
      <c r="AI25" s="17">
        <f>VLOOKUP($B25,Paramètres!$C$7:$F$55,$C$6,FALSE)</f>
        <v>10</v>
      </c>
      <c r="AJ25" s="58">
        <f t="shared" si="9"/>
        <v>0</v>
      </c>
      <c r="AK25" s="94"/>
      <c r="AL25" s="17">
        <f>VLOOKUP($B25,Paramètres!$C$7:$F$55,$C$6,FALSE)</f>
        <v>10</v>
      </c>
      <c r="AM25" s="58">
        <f t="shared" si="10"/>
        <v>0</v>
      </c>
      <c r="AN25" s="19">
        <f t="shared" ref="AN25:AN66" si="80">SUM(D25,G25,J25,M25,P25,S25,V25,Y25,AB25,AE25,AH25,AK25)</f>
        <v>0</v>
      </c>
      <c r="AO25" s="17">
        <f>VLOOKUP($B25,Paramètres!$C$7:$F$55,$C$6,FALSE)</f>
        <v>10</v>
      </c>
      <c r="AP25" s="66">
        <f t="shared" ref="AP25:AP66" si="81">SUM(F25,I25,L25,O25,R25,U25,X25,AA25,AD25,AG25,AJ25,AM25)</f>
        <v>0</v>
      </c>
    </row>
    <row r="26" spans="2:42" ht="18.75" customHeight="1" x14ac:dyDescent="0.25">
      <c r="B26" s="19" t="str">
        <f>Paramètres!C16</f>
        <v>Contrat de travail classique</v>
      </c>
      <c r="C26" s="18" t="str">
        <f t="shared" si="22"/>
        <v/>
      </c>
      <c r="D26" s="75"/>
      <c r="E26" s="17">
        <f>VLOOKUP($B26,Paramètres!$C$7:$F$55,$C$6,FALSE)</f>
        <v>45</v>
      </c>
      <c r="F26" s="58">
        <f t="shared" si="79"/>
        <v>0</v>
      </c>
      <c r="G26" s="94"/>
      <c r="H26" s="17">
        <f>VLOOKUP($B26,Paramètres!$C$7:$F$55,$C$6,FALSE)</f>
        <v>45</v>
      </c>
      <c r="I26" s="91">
        <f t="shared" si="0"/>
        <v>0</v>
      </c>
      <c r="J26" s="55"/>
      <c r="K26" s="17">
        <f>VLOOKUP($B26,Paramètres!$C$7:$F$55,$C$6,FALSE)</f>
        <v>45</v>
      </c>
      <c r="L26" s="58">
        <f t="shared" si="1"/>
        <v>0</v>
      </c>
      <c r="M26" s="94"/>
      <c r="N26" s="17">
        <f>VLOOKUP($B26,Paramètres!$C$7:$F$55,$C$6,FALSE)</f>
        <v>45</v>
      </c>
      <c r="O26" s="91">
        <f t="shared" si="2"/>
        <v>0</v>
      </c>
      <c r="P26" s="55"/>
      <c r="Q26" s="17">
        <f>VLOOKUP($B26,Paramètres!$C$7:$F$55,$C$6,FALSE)</f>
        <v>45</v>
      </c>
      <c r="R26" s="58">
        <f t="shared" si="3"/>
        <v>0</v>
      </c>
      <c r="S26" s="94"/>
      <c r="T26" s="17">
        <f>VLOOKUP($B26,Paramètres!$C$7:$F$55,$C$6,FALSE)</f>
        <v>45</v>
      </c>
      <c r="U26" s="91">
        <f t="shared" si="4"/>
        <v>0</v>
      </c>
      <c r="V26" s="55"/>
      <c r="W26" s="17">
        <f>VLOOKUP($B26,Paramètres!$C$7:$F$55,$C$6,FALSE)</f>
        <v>45</v>
      </c>
      <c r="X26" s="58">
        <f t="shared" si="5"/>
        <v>0</v>
      </c>
      <c r="Y26" s="94"/>
      <c r="Z26" s="17">
        <f>VLOOKUP($B26,Paramètres!$C$7:$F$55,$C$6,FALSE)</f>
        <v>45</v>
      </c>
      <c r="AA26" s="91">
        <f t="shared" si="6"/>
        <v>0</v>
      </c>
      <c r="AB26" s="55"/>
      <c r="AC26" s="17">
        <f>VLOOKUP($B26,Paramètres!$C$7:$F$55,$C$6,FALSE)</f>
        <v>45</v>
      </c>
      <c r="AD26" s="58">
        <f t="shared" si="7"/>
        <v>0</v>
      </c>
      <c r="AE26" s="94"/>
      <c r="AF26" s="17">
        <f>VLOOKUP($B26,Paramètres!$C$7:$F$55,$C$6,FALSE)</f>
        <v>45</v>
      </c>
      <c r="AG26" s="91">
        <f t="shared" si="8"/>
        <v>0</v>
      </c>
      <c r="AH26" s="55"/>
      <c r="AI26" s="17">
        <f>VLOOKUP($B26,Paramètres!$C$7:$F$55,$C$6,FALSE)</f>
        <v>45</v>
      </c>
      <c r="AJ26" s="58">
        <f t="shared" si="9"/>
        <v>0</v>
      </c>
      <c r="AK26" s="94"/>
      <c r="AL26" s="17">
        <f>VLOOKUP($B26,Paramètres!$C$7:$F$55,$C$6,FALSE)</f>
        <v>45</v>
      </c>
      <c r="AM26" s="58">
        <f t="shared" si="10"/>
        <v>0</v>
      </c>
      <c r="AN26" s="19">
        <f t="shared" si="80"/>
        <v>0</v>
      </c>
      <c r="AO26" s="17">
        <f>VLOOKUP($B26,Paramètres!$C$7:$F$55,$C$6,FALSE)</f>
        <v>45</v>
      </c>
      <c r="AP26" s="66">
        <f t="shared" si="81"/>
        <v>0</v>
      </c>
    </row>
    <row r="27" spans="2:42" ht="18.75" customHeight="1" x14ac:dyDescent="0.25">
      <c r="B27" s="19" t="str">
        <f>Paramètres!C17</f>
        <v>Contrat de travail spécifique</v>
      </c>
      <c r="C27" s="18" t="str">
        <f t="shared" si="22"/>
        <v/>
      </c>
      <c r="D27" s="75"/>
      <c r="E27" s="17">
        <f>VLOOKUP($B27,Paramètres!$C$7:$F$55,$C$6,FALSE)</f>
        <v>90</v>
      </c>
      <c r="F27" s="58">
        <f t="shared" si="79"/>
        <v>0</v>
      </c>
      <c r="G27" s="94"/>
      <c r="H27" s="17">
        <f>VLOOKUP($B27,Paramètres!$C$7:$F$55,$C$6,FALSE)</f>
        <v>90</v>
      </c>
      <c r="I27" s="91">
        <f t="shared" si="0"/>
        <v>0</v>
      </c>
      <c r="J27" s="55"/>
      <c r="K27" s="17">
        <f>VLOOKUP($B27,Paramètres!$C$7:$F$55,$C$6,FALSE)</f>
        <v>90</v>
      </c>
      <c r="L27" s="58">
        <f t="shared" si="1"/>
        <v>0</v>
      </c>
      <c r="M27" s="94"/>
      <c r="N27" s="17">
        <f>VLOOKUP($B27,Paramètres!$C$7:$F$55,$C$6,FALSE)</f>
        <v>90</v>
      </c>
      <c r="O27" s="91">
        <f t="shared" si="2"/>
        <v>0</v>
      </c>
      <c r="P27" s="55"/>
      <c r="Q27" s="17">
        <f>VLOOKUP($B27,Paramètres!$C$7:$F$55,$C$6,FALSE)</f>
        <v>90</v>
      </c>
      <c r="R27" s="58">
        <f t="shared" si="3"/>
        <v>0</v>
      </c>
      <c r="S27" s="94"/>
      <c r="T27" s="17">
        <f>VLOOKUP($B27,Paramètres!$C$7:$F$55,$C$6,FALSE)</f>
        <v>90</v>
      </c>
      <c r="U27" s="91">
        <f t="shared" si="4"/>
        <v>0</v>
      </c>
      <c r="V27" s="55"/>
      <c r="W27" s="17">
        <f>VLOOKUP($B27,Paramètres!$C$7:$F$55,$C$6,FALSE)</f>
        <v>90</v>
      </c>
      <c r="X27" s="58">
        <f t="shared" si="5"/>
        <v>0</v>
      </c>
      <c r="Y27" s="94"/>
      <c r="Z27" s="17">
        <f>VLOOKUP($B27,Paramètres!$C$7:$F$55,$C$6,FALSE)</f>
        <v>90</v>
      </c>
      <c r="AA27" s="91">
        <f t="shared" si="6"/>
        <v>0</v>
      </c>
      <c r="AB27" s="55"/>
      <c r="AC27" s="17">
        <f>VLOOKUP($B27,Paramètres!$C$7:$F$55,$C$6,FALSE)</f>
        <v>90</v>
      </c>
      <c r="AD27" s="58">
        <f t="shared" si="7"/>
        <v>0</v>
      </c>
      <c r="AE27" s="94"/>
      <c r="AF27" s="17">
        <f>VLOOKUP($B27,Paramètres!$C$7:$F$55,$C$6,FALSE)</f>
        <v>90</v>
      </c>
      <c r="AG27" s="91">
        <f t="shared" si="8"/>
        <v>0</v>
      </c>
      <c r="AH27" s="55"/>
      <c r="AI27" s="17">
        <f>VLOOKUP($B27,Paramètres!$C$7:$F$55,$C$6,FALSE)</f>
        <v>90</v>
      </c>
      <c r="AJ27" s="58">
        <f t="shared" si="9"/>
        <v>0</v>
      </c>
      <c r="AK27" s="94"/>
      <c r="AL27" s="17">
        <f>VLOOKUP($B27,Paramètres!$C$7:$F$55,$C$6,FALSE)</f>
        <v>90</v>
      </c>
      <c r="AM27" s="58">
        <f t="shared" si="10"/>
        <v>0</v>
      </c>
      <c r="AN27" s="19">
        <f t="shared" si="80"/>
        <v>0</v>
      </c>
      <c r="AO27" s="17">
        <f>VLOOKUP($B27,Paramètres!$C$7:$F$55,$C$6,FALSE)</f>
        <v>90</v>
      </c>
      <c r="AP27" s="66">
        <f t="shared" si="81"/>
        <v>0</v>
      </c>
    </row>
    <row r="28" spans="2:42" ht="18.75" customHeight="1" x14ac:dyDescent="0.25">
      <c r="B28" s="19" t="str">
        <f>Paramètres!C18</f>
        <v>Avenant contrat classique</v>
      </c>
      <c r="C28" s="18" t="str">
        <f t="shared" si="22"/>
        <v/>
      </c>
      <c r="D28" s="75"/>
      <c r="E28" s="17">
        <f>VLOOKUP($B28,Paramètres!$C$7:$F$55,$C$6,FALSE)</f>
        <v>20</v>
      </c>
      <c r="F28" s="58">
        <f t="shared" si="79"/>
        <v>0</v>
      </c>
      <c r="G28" s="94"/>
      <c r="H28" s="17">
        <f>VLOOKUP($B28,Paramètres!$C$7:$F$55,$C$6,FALSE)</f>
        <v>20</v>
      </c>
      <c r="I28" s="91">
        <f t="shared" si="0"/>
        <v>0</v>
      </c>
      <c r="J28" s="55"/>
      <c r="K28" s="17">
        <f>VLOOKUP($B28,Paramètres!$C$7:$F$55,$C$6,FALSE)</f>
        <v>20</v>
      </c>
      <c r="L28" s="58">
        <f t="shared" si="1"/>
        <v>0</v>
      </c>
      <c r="M28" s="94"/>
      <c r="N28" s="17">
        <f>VLOOKUP($B28,Paramètres!$C$7:$F$55,$C$6,FALSE)</f>
        <v>20</v>
      </c>
      <c r="O28" s="91">
        <f t="shared" si="2"/>
        <v>0</v>
      </c>
      <c r="P28" s="55"/>
      <c r="Q28" s="17">
        <f>VLOOKUP($B28,Paramètres!$C$7:$F$55,$C$6,FALSE)</f>
        <v>20</v>
      </c>
      <c r="R28" s="58">
        <f t="shared" si="3"/>
        <v>0</v>
      </c>
      <c r="S28" s="94"/>
      <c r="T28" s="17">
        <f>VLOOKUP($B28,Paramètres!$C$7:$F$55,$C$6,FALSE)</f>
        <v>20</v>
      </c>
      <c r="U28" s="91">
        <f t="shared" si="4"/>
        <v>0</v>
      </c>
      <c r="V28" s="55"/>
      <c r="W28" s="17">
        <f>VLOOKUP($B28,Paramètres!$C$7:$F$55,$C$6,FALSE)</f>
        <v>20</v>
      </c>
      <c r="X28" s="58">
        <f t="shared" si="5"/>
        <v>0</v>
      </c>
      <c r="Y28" s="94"/>
      <c r="Z28" s="17">
        <f>VLOOKUP($B28,Paramètres!$C$7:$F$55,$C$6,FALSE)</f>
        <v>20</v>
      </c>
      <c r="AA28" s="91">
        <f t="shared" si="6"/>
        <v>0</v>
      </c>
      <c r="AB28" s="55"/>
      <c r="AC28" s="17">
        <f>VLOOKUP($B28,Paramètres!$C$7:$F$55,$C$6,FALSE)</f>
        <v>20</v>
      </c>
      <c r="AD28" s="58">
        <f t="shared" si="7"/>
        <v>0</v>
      </c>
      <c r="AE28" s="94"/>
      <c r="AF28" s="17">
        <f>VLOOKUP($B28,Paramètres!$C$7:$F$55,$C$6,FALSE)</f>
        <v>20</v>
      </c>
      <c r="AG28" s="91">
        <f t="shared" si="8"/>
        <v>0</v>
      </c>
      <c r="AH28" s="55"/>
      <c r="AI28" s="17">
        <f>VLOOKUP($B28,Paramètres!$C$7:$F$55,$C$6,FALSE)</f>
        <v>20</v>
      </c>
      <c r="AJ28" s="58">
        <f t="shared" si="9"/>
        <v>0</v>
      </c>
      <c r="AK28" s="94"/>
      <c r="AL28" s="17">
        <f>VLOOKUP($B28,Paramètres!$C$7:$F$55,$C$6,FALSE)</f>
        <v>20</v>
      </c>
      <c r="AM28" s="58">
        <f t="shared" si="10"/>
        <v>0</v>
      </c>
      <c r="AN28" s="19">
        <f t="shared" si="80"/>
        <v>0</v>
      </c>
      <c r="AO28" s="17">
        <f>VLOOKUP($B28,Paramètres!$C$7:$F$55,$C$6,FALSE)</f>
        <v>20</v>
      </c>
      <c r="AP28" s="66">
        <f t="shared" si="81"/>
        <v>0</v>
      </c>
    </row>
    <row r="29" spans="2:42" ht="18.75" customHeight="1" x14ac:dyDescent="0.25">
      <c r="B29" s="19" t="str">
        <f>Paramètres!C19</f>
        <v>Avenant contrat spécifique</v>
      </c>
      <c r="C29" s="18" t="str">
        <f t="shared" si="22"/>
        <v/>
      </c>
      <c r="D29" s="75"/>
      <c r="E29" s="77">
        <f>VLOOKUP($B29,Paramètres!$C$7:$F$55,$C$6,FALSE)</f>
        <v>0</v>
      </c>
      <c r="F29" s="58">
        <f t="shared" si="79"/>
        <v>0</v>
      </c>
      <c r="G29" s="94"/>
      <c r="H29" s="77">
        <f>VLOOKUP($B29,Paramètres!$C$7:$F$55,$C$6,FALSE)</f>
        <v>0</v>
      </c>
      <c r="I29" s="91">
        <f t="shared" si="0"/>
        <v>0</v>
      </c>
      <c r="J29" s="55"/>
      <c r="K29" s="77">
        <f>VLOOKUP($B29,Paramètres!$C$7:$F$55,$C$6,FALSE)</f>
        <v>0</v>
      </c>
      <c r="L29" s="58">
        <f t="shared" si="1"/>
        <v>0</v>
      </c>
      <c r="M29" s="94"/>
      <c r="N29" s="77">
        <f>VLOOKUP($B29,Paramètres!$C$7:$F$55,$C$6,FALSE)</f>
        <v>0</v>
      </c>
      <c r="O29" s="91">
        <f t="shared" si="2"/>
        <v>0</v>
      </c>
      <c r="P29" s="55"/>
      <c r="Q29" s="77">
        <f>VLOOKUP($B29,Paramètres!$C$7:$F$55,$C$6,FALSE)</f>
        <v>0</v>
      </c>
      <c r="R29" s="58">
        <f t="shared" si="3"/>
        <v>0</v>
      </c>
      <c r="S29" s="94"/>
      <c r="T29" s="77">
        <f>VLOOKUP($B29,Paramètres!$C$7:$F$55,$C$6,FALSE)</f>
        <v>0</v>
      </c>
      <c r="U29" s="91">
        <f t="shared" si="4"/>
        <v>0</v>
      </c>
      <c r="V29" s="55"/>
      <c r="W29" s="77">
        <f>VLOOKUP($B29,Paramètres!$C$7:$F$55,$C$6,FALSE)</f>
        <v>0</v>
      </c>
      <c r="X29" s="58">
        <f t="shared" si="5"/>
        <v>0</v>
      </c>
      <c r="Y29" s="94"/>
      <c r="Z29" s="77">
        <f>VLOOKUP($B29,Paramètres!$C$7:$F$55,$C$6,FALSE)</f>
        <v>0</v>
      </c>
      <c r="AA29" s="91">
        <f t="shared" si="6"/>
        <v>0</v>
      </c>
      <c r="AB29" s="55"/>
      <c r="AC29" s="77">
        <f>VLOOKUP($B29,Paramètres!$C$7:$F$55,$C$6,FALSE)</f>
        <v>0</v>
      </c>
      <c r="AD29" s="58">
        <f t="shared" si="7"/>
        <v>0</v>
      </c>
      <c r="AE29" s="94"/>
      <c r="AF29" s="77">
        <f>VLOOKUP($B29,Paramètres!$C$7:$F$55,$C$6,FALSE)</f>
        <v>0</v>
      </c>
      <c r="AG29" s="91">
        <f t="shared" si="8"/>
        <v>0</v>
      </c>
      <c r="AH29" s="55"/>
      <c r="AI29" s="77">
        <f>VLOOKUP($B29,Paramètres!$C$7:$F$55,$C$6,FALSE)</f>
        <v>0</v>
      </c>
      <c r="AJ29" s="58">
        <f t="shared" si="9"/>
        <v>0</v>
      </c>
      <c r="AK29" s="94"/>
      <c r="AL29" s="77">
        <f>VLOOKUP($B29,Paramètres!$C$7:$F$55,$C$6,FALSE)</f>
        <v>0</v>
      </c>
      <c r="AM29" s="58">
        <f t="shared" si="10"/>
        <v>0</v>
      </c>
      <c r="AN29" s="19">
        <f t="shared" si="80"/>
        <v>0</v>
      </c>
      <c r="AO29" s="17">
        <f>VLOOKUP($B29,Paramètres!$C$7:$F$55,$C$6,FALSE)</f>
        <v>0</v>
      </c>
      <c r="AP29" s="66">
        <f t="shared" si="81"/>
        <v>0</v>
      </c>
    </row>
    <row r="30" spans="2:42" ht="18.75" customHeight="1" x14ac:dyDescent="0.25">
      <c r="B30" s="19" t="str">
        <f>Paramètres!C20</f>
        <v>Contrat CERFA appentissage</v>
      </c>
      <c r="C30" s="18" t="str">
        <f t="shared" si="22"/>
        <v/>
      </c>
      <c r="D30" s="75"/>
      <c r="E30" s="17">
        <f>VLOOKUP($B30,Paramètres!$C$7:$F$55,$C$6,FALSE)</f>
        <v>45</v>
      </c>
      <c r="F30" s="58">
        <f t="shared" si="79"/>
        <v>0</v>
      </c>
      <c r="G30" s="94"/>
      <c r="H30" s="17">
        <f>VLOOKUP($B30,Paramètres!$C$7:$F$55,$C$6,FALSE)</f>
        <v>45</v>
      </c>
      <c r="I30" s="91">
        <f t="shared" si="0"/>
        <v>0</v>
      </c>
      <c r="J30" s="55"/>
      <c r="K30" s="17">
        <f>VLOOKUP($B30,Paramètres!$C$7:$F$55,$C$6,FALSE)</f>
        <v>45</v>
      </c>
      <c r="L30" s="58">
        <f t="shared" si="1"/>
        <v>0</v>
      </c>
      <c r="M30" s="94"/>
      <c r="N30" s="17">
        <f>VLOOKUP($B30,Paramètres!$C$7:$F$55,$C$6,FALSE)</f>
        <v>45</v>
      </c>
      <c r="O30" s="91">
        <f t="shared" si="2"/>
        <v>0</v>
      </c>
      <c r="P30" s="55"/>
      <c r="Q30" s="17">
        <f>VLOOKUP($B30,Paramètres!$C$7:$F$55,$C$6,FALSE)</f>
        <v>45</v>
      </c>
      <c r="R30" s="58">
        <f t="shared" si="3"/>
        <v>0</v>
      </c>
      <c r="S30" s="94"/>
      <c r="T30" s="17">
        <f>VLOOKUP($B30,Paramètres!$C$7:$F$55,$C$6,FALSE)</f>
        <v>45</v>
      </c>
      <c r="U30" s="91">
        <f t="shared" si="4"/>
        <v>0</v>
      </c>
      <c r="V30" s="55"/>
      <c r="W30" s="17">
        <f>VLOOKUP($B30,Paramètres!$C$7:$F$55,$C$6,FALSE)</f>
        <v>45</v>
      </c>
      <c r="X30" s="58">
        <f t="shared" si="5"/>
        <v>0</v>
      </c>
      <c r="Y30" s="94"/>
      <c r="Z30" s="17">
        <f>VLOOKUP($B30,Paramètres!$C$7:$F$55,$C$6,FALSE)</f>
        <v>45</v>
      </c>
      <c r="AA30" s="91">
        <f t="shared" si="6"/>
        <v>0</v>
      </c>
      <c r="AB30" s="55"/>
      <c r="AC30" s="17">
        <f>VLOOKUP($B30,Paramètres!$C$7:$F$55,$C$6,FALSE)</f>
        <v>45</v>
      </c>
      <c r="AD30" s="58">
        <f t="shared" si="7"/>
        <v>0</v>
      </c>
      <c r="AE30" s="94"/>
      <c r="AF30" s="17">
        <f>VLOOKUP($B30,Paramètres!$C$7:$F$55,$C$6,FALSE)</f>
        <v>45</v>
      </c>
      <c r="AG30" s="91">
        <f t="shared" si="8"/>
        <v>0</v>
      </c>
      <c r="AH30" s="55"/>
      <c r="AI30" s="17">
        <f>VLOOKUP($B30,Paramètres!$C$7:$F$55,$C$6,FALSE)</f>
        <v>45</v>
      </c>
      <c r="AJ30" s="58">
        <f t="shared" si="9"/>
        <v>0</v>
      </c>
      <c r="AK30" s="94"/>
      <c r="AL30" s="17">
        <f>VLOOKUP($B30,Paramètres!$C$7:$F$55,$C$6,FALSE)</f>
        <v>45</v>
      </c>
      <c r="AM30" s="58">
        <f t="shared" si="10"/>
        <v>0</v>
      </c>
      <c r="AN30" s="19">
        <f t="shared" si="80"/>
        <v>0</v>
      </c>
      <c r="AO30" s="17">
        <f>VLOOKUP($B30,Paramètres!$C$7:$F$55,$C$6,FALSE)</f>
        <v>45</v>
      </c>
      <c r="AP30" s="66">
        <f t="shared" si="81"/>
        <v>0</v>
      </c>
    </row>
    <row r="31" spans="2:42" ht="18.75" customHeight="1" x14ac:dyDescent="0.25">
      <c r="B31" s="19" t="str">
        <f>Paramètres!C21</f>
        <v>Constat de rupture à l'amiable CDD</v>
      </c>
      <c r="C31" s="18" t="str">
        <f t="shared" si="22"/>
        <v/>
      </c>
      <c r="D31" s="75"/>
      <c r="E31" s="17">
        <f>VLOOKUP($B31,Paramètres!$C$7:$F$55,$C$6,FALSE)</f>
        <v>30</v>
      </c>
      <c r="F31" s="58">
        <f t="shared" si="79"/>
        <v>0</v>
      </c>
      <c r="G31" s="94"/>
      <c r="H31" s="17">
        <f>VLOOKUP($B31,Paramètres!$C$7:$F$55,$C$6,FALSE)</f>
        <v>30</v>
      </c>
      <c r="I31" s="91">
        <f t="shared" si="0"/>
        <v>0</v>
      </c>
      <c r="J31" s="55"/>
      <c r="K31" s="17">
        <f>VLOOKUP($B31,Paramètres!$C$7:$F$55,$C$6,FALSE)</f>
        <v>30</v>
      </c>
      <c r="L31" s="58">
        <f t="shared" si="1"/>
        <v>0</v>
      </c>
      <c r="M31" s="94"/>
      <c r="N31" s="17">
        <f>VLOOKUP($B31,Paramètres!$C$7:$F$55,$C$6,FALSE)</f>
        <v>30</v>
      </c>
      <c r="O31" s="91">
        <f t="shared" si="2"/>
        <v>0</v>
      </c>
      <c r="P31" s="55"/>
      <c r="Q31" s="17">
        <f>VLOOKUP($B31,Paramètres!$C$7:$F$55,$C$6,FALSE)</f>
        <v>30</v>
      </c>
      <c r="R31" s="58">
        <f t="shared" si="3"/>
        <v>0</v>
      </c>
      <c r="S31" s="94"/>
      <c r="T31" s="17">
        <f>VLOOKUP($B31,Paramètres!$C$7:$F$55,$C$6,FALSE)</f>
        <v>30</v>
      </c>
      <c r="U31" s="91">
        <f t="shared" si="4"/>
        <v>0</v>
      </c>
      <c r="V31" s="55"/>
      <c r="W31" s="17">
        <f>VLOOKUP($B31,Paramètres!$C$7:$F$55,$C$6,FALSE)</f>
        <v>30</v>
      </c>
      <c r="X31" s="58">
        <f t="shared" si="5"/>
        <v>0</v>
      </c>
      <c r="Y31" s="94"/>
      <c r="Z31" s="17">
        <f>VLOOKUP($B31,Paramètres!$C$7:$F$55,$C$6,FALSE)</f>
        <v>30</v>
      </c>
      <c r="AA31" s="91">
        <f t="shared" si="6"/>
        <v>0</v>
      </c>
      <c r="AB31" s="55"/>
      <c r="AC31" s="17">
        <f>VLOOKUP($B31,Paramètres!$C$7:$F$55,$C$6,FALSE)</f>
        <v>30</v>
      </c>
      <c r="AD31" s="58">
        <f t="shared" si="7"/>
        <v>0</v>
      </c>
      <c r="AE31" s="94"/>
      <c r="AF31" s="17">
        <f>VLOOKUP($B31,Paramètres!$C$7:$F$55,$C$6,FALSE)</f>
        <v>30</v>
      </c>
      <c r="AG31" s="91">
        <f t="shared" si="8"/>
        <v>0</v>
      </c>
      <c r="AH31" s="55"/>
      <c r="AI31" s="17">
        <f>VLOOKUP($B31,Paramètres!$C$7:$F$55,$C$6,FALSE)</f>
        <v>30</v>
      </c>
      <c r="AJ31" s="58">
        <f t="shared" si="9"/>
        <v>0</v>
      </c>
      <c r="AK31" s="94"/>
      <c r="AL31" s="17">
        <f>VLOOKUP($B31,Paramètres!$C$7:$F$55,$C$6,FALSE)</f>
        <v>30</v>
      </c>
      <c r="AM31" s="58">
        <f t="shared" si="10"/>
        <v>0</v>
      </c>
      <c r="AN31" s="19">
        <f t="shared" si="80"/>
        <v>0</v>
      </c>
      <c r="AO31" s="17">
        <f>VLOOKUP($B31,Paramètres!$C$7:$F$55,$C$6,FALSE)</f>
        <v>30</v>
      </c>
      <c r="AP31" s="66">
        <f t="shared" si="81"/>
        <v>0</v>
      </c>
    </row>
    <row r="32" spans="2:42" ht="18.75" customHeight="1" x14ac:dyDescent="0.25">
      <c r="B32" s="19" t="str">
        <f>Paramètres!C22</f>
        <v>Rupture contrat d'apprentissage</v>
      </c>
      <c r="C32" s="18" t="str">
        <f t="shared" si="22"/>
        <v/>
      </c>
      <c r="D32" s="75"/>
      <c r="E32" s="17">
        <f>VLOOKUP($B32,Paramètres!$C$7:$F$55,$C$6,FALSE)</f>
        <v>30</v>
      </c>
      <c r="F32" s="58">
        <f t="shared" si="79"/>
        <v>0</v>
      </c>
      <c r="G32" s="94"/>
      <c r="H32" s="17">
        <f>VLOOKUP($B32,Paramètres!$C$7:$F$55,$C$6,FALSE)</f>
        <v>30</v>
      </c>
      <c r="I32" s="91">
        <f t="shared" si="0"/>
        <v>0</v>
      </c>
      <c r="J32" s="55"/>
      <c r="K32" s="17">
        <f>VLOOKUP($B32,Paramètres!$C$7:$F$55,$C$6,FALSE)</f>
        <v>30</v>
      </c>
      <c r="L32" s="58">
        <f t="shared" si="1"/>
        <v>0</v>
      </c>
      <c r="M32" s="94"/>
      <c r="N32" s="17">
        <f>VLOOKUP($B32,Paramètres!$C$7:$F$55,$C$6,FALSE)</f>
        <v>30</v>
      </c>
      <c r="O32" s="91">
        <f t="shared" si="2"/>
        <v>0</v>
      </c>
      <c r="P32" s="55"/>
      <c r="Q32" s="17">
        <f>VLOOKUP($B32,Paramètres!$C$7:$F$55,$C$6,FALSE)</f>
        <v>30</v>
      </c>
      <c r="R32" s="58">
        <f t="shared" si="3"/>
        <v>0</v>
      </c>
      <c r="S32" s="94"/>
      <c r="T32" s="17">
        <f>VLOOKUP($B32,Paramètres!$C$7:$F$55,$C$6,FALSE)</f>
        <v>30</v>
      </c>
      <c r="U32" s="91">
        <f t="shared" si="4"/>
        <v>0</v>
      </c>
      <c r="V32" s="55"/>
      <c r="W32" s="17">
        <f>VLOOKUP($B32,Paramètres!$C$7:$F$55,$C$6,FALSE)</f>
        <v>30</v>
      </c>
      <c r="X32" s="58">
        <f t="shared" si="5"/>
        <v>0</v>
      </c>
      <c r="Y32" s="94"/>
      <c r="Z32" s="17">
        <f>VLOOKUP($B32,Paramètres!$C$7:$F$55,$C$6,FALSE)</f>
        <v>30</v>
      </c>
      <c r="AA32" s="91">
        <f t="shared" si="6"/>
        <v>0</v>
      </c>
      <c r="AB32" s="55"/>
      <c r="AC32" s="17">
        <f>VLOOKUP($B32,Paramètres!$C$7:$F$55,$C$6,FALSE)</f>
        <v>30</v>
      </c>
      <c r="AD32" s="58">
        <f t="shared" si="7"/>
        <v>0</v>
      </c>
      <c r="AE32" s="94"/>
      <c r="AF32" s="17">
        <f>VLOOKUP($B32,Paramètres!$C$7:$F$55,$C$6,FALSE)</f>
        <v>30</v>
      </c>
      <c r="AG32" s="91">
        <f t="shared" si="8"/>
        <v>0</v>
      </c>
      <c r="AH32" s="55"/>
      <c r="AI32" s="17">
        <f>VLOOKUP($B32,Paramètres!$C$7:$F$55,$C$6,FALSE)</f>
        <v>30</v>
      </c>
      <c r="AJ32" s="58">
        <f t="shared" si="9"/>
        <v>0</v>
      </c>
      <c r="AK32" s="94"/>
      <c r="AL32" s="17">
        <f>VLOOKUP($B32,Paramètres!$C$7:$F$55,$C$6,FALSE)</f>
        <v>30</v>
      </c>
      <c r="AM32" s="58">
        <f t="shared" si="10"/>
        <v>0</v>
      </c>
      <c r="AN32" s="19">
        <f t="shared" si="80"/>
        <v>0</v>
      </c>
      <c r="AO32" s="17">
        <f>VLOOKUP($B32,Paramètres!$C$7:$F$55,$C$6,FALSE)</f>
        <v>30</v>
      </c>
      <c r="AP32" s="66">
        <f t="shared" si="81"/>
        <v>0</v>
      </c>
    </row>
    <row r="33" spans="2:42" ht="18.75" customHeight="1" x14ac:dyDescent="0.25">
      <c r="B33" s="21" t="str">
        <f>Paramètres!C23</f>
        <v>Documents de fin de contrat</v>
      </c>
      <c r="C33" s="31" t="str">
        <f t="shared" si="22"/>
        <v/>
      </c>
      <c r="D33" s="76"/>
      <c r="E33" s="22">
        <f>VLOOKUP($B33,Paramètres!$C$7:$F$55,$C$6,FALSE)</f>
        <v>22</v>
      </c>
      <c r="F33" s="59">
        <f t="shared" si="79"/>
        <v>0</v>
      </c>
      <c r="G33" s="95"/>
      <c r="H33" s="22">
        <f>VLOOKUP($B33,Paramètres!$C$7:$F$55,$C$6,FALSE)</f>
        <v>22</v>
      </c>
      <c r="I33" s="92">
        <f t="shared" si="0"/>
        <v>0</v>
      </c>
      <c r="J33" s="56"/>
      <c r="K33" s="22">
        <f>VLOOKUP($B33,Paramètres!$C$7:$F$55,$C$6,FALSE)</f>
        <v>22</v>
      </c>
      <c r="L33" s="59">
        <f t="shared" si="1"/>
        <v>0</v>
      </c>
      <c r="M33" s="95"/>
      <c r="N33" s="22">
        <f>VLOOKUP($B33,Paramètres!$C$7:$F$55,$C$6,FALSE)</f>
        <v>22</v>
      </c>
      <c r="O33" s="92">
        <f t="shared" si="2"/>
        <v>0</v>
      </c>
      <c r="P33" s="56"/>
      <c r="Q33" s="22">
        <f>VLOOKUP($B33,Paramètres!$C$7:$F$55,$C$6,FALSE)</f>
        <v>22</v>
      </c>
      <c r="R33" s="59">
        <f t="shared" si="3"/>
        <v>0</v>
      </c>
      <c r="S33" s="95"/>
      <c r="T33" s="22">
        <f>VLOOKUP($B33,Paramètres!$C$7:$F$55,$C$6,FALSE)</f>
        <v>22</v>
      </c>
      <c r="U33" s="92">
        <f t="shared" si="4"/>
        <v>0</v>
      </c>
      <c r="V33" s="56"/>
      <c r="W33" s="22">
        <f>VLOOKUP($B33,Paramètres!$C$7:$F$55,$C$6,FALSE)</f>
        <v>22</v>
      </c>
      <c r="X33" s="59">
        <f t="shared" si="5"/>
        <v>0</v>
      </c>
      <c r="Y33" s="95"/>
      <c r="Z33" s="22">
        <f>VLOOKUP($B33,Paramètres!$C$7:$F$55,$C$6,FALSE)</f>
        <v>22</v>
      </c>
      <c r="AA33" s="92">
        <f t="shared" si="6"/>
        <v>0</v>
      </c>
      <c r="AB33" s="56"/>
      <c r="AC33" s="22">
        <f>VLOOKUP($B33,Paramètres!$C$7:$F$55,$C$6,FALSE)</f>
        <v>22</v>
      </c>
      <c r="AD33" s="59">
        <f t="shared" si="7"/>
        <v>0</v>
      </c>
      <c r="AE33" s="95"/>
      <c r="AF33" s="22">
        <f>VLOOKUP($B33,Paramètres!$C$7:$F$55,$C$6,FALSE)</f>
        <v>22</v>
      </c>
      <c r="AG33" s="92">
        <f t="shared" si="8"/>
        <v>0</v>
      </c>
      <c r="AH33" s="56"/>
      <c r="AI33" s="22">
        <f>VLOOKUP($B33,Paramètres!$C$7:$F$55,$C$6,FALSE)</f>
        <v>22</v>
      </c>
      <c r="AJ33" s="59">
        <f t="shared" si="9"/>
        <v>0</v>
      </c>
      <c r="AK33" s="95"/>
      <c r="AL33" s="22">
        <f>VLOOKUP($B33,Paramètres!$C$7:$F$55,$C$6,FALSE)</f>
        <v>22</v>
      </c>
      <c r="AM33" s="59">
        <f t="shared" si="10"/>
        <v>0</v>
      </c>
      <c r="AN33" s="21">
        <f t="shared" si="80"/>
        <v>0</v>
      </c>
      <c r="AO33" s="22">
        <f>VLOOKUP($B33,Paramètres!$C$7:$F$55,$C$6,FALSE)</f>
        <v>22</v>
      </c>
      <c r="AP33" s="67">
        <f t="shared" si="81"/>
        <v>0</v>
      </c>
    </row>
    <row r="34" spans="2:42" ht="18.75" customHeight="1" x14ac:dyDescent="0.25">
      <c r="B34" s="20" t="str">
        <f>Paramètres!C24</f>
        <v>Déclaration accident de travail</v>
      </c>
      <c r="C34" s="30" t="str">
        <f t="shared" si="22"/>
        <v/>
      </c>
      <c r="D34" s="54"/>
      <c r="E34" s="16">
        <f>VLOOKUP($B34,Paramètres!$C$7:$F$55,$C$6,FALSE)</f>
        <v>30</v>
      </c>
      <c r="F34" s="57">
        <f t="shared" si="79"/>
        <v>0</v>
      </c>
      <c r="G34" s="89"/>
      <c r="H34" s="16">
        <f>VLOOKUP($B34,Paramètres!$C$7:$F$55,$C$6,FALSE)</f>
        <v>30</v>
      </c>
      <c r="I34" s="90">
        <f t="shared" si="0"/>
        <v>0</v>
      </c>
      <c r="J34" s="88"/>
      <c r="K34" s="16">
        <f>VLOOKUP($B34,Paramètres!$C$7:$F$55,$C$6,FALSE)</f>
        <v>30</v>
      </c>
      <c r="L34" s="57">
        <f t="shared" si="1"/>
        <v>0</v>
      </c>
      <c r="M34" s="89"/>
      <c r="N34" s="16">
        <f>VLOOKUP($B34,Paramètres!$C$7:$F$55,$C$6,FALSE)</f>
        <v>30</v>
      </c>
      <c r="O34" s="90">
        <f t="shared" si="2"/>
        <v>0</v>
      </c>
      <c r="P34" s="88"/>
      <c r="Q34" s="16">
        <f>VLOOKUP($B34,Paramètres!$C$7:$F$55,$C$6,FALSE)</f>
        <v>30</v>
      </c>
      <c r="R34" s="57">
        <f t="shared" si="3"/>
        <v>0</v>
      </c>
      <c r="S34" s="89"/>
      <c r="T34" s="16">
        <f>VLOOKUP($B34,Paramètres!$C$7:$F$55,$C$6,FALSE)</f>
        <v>30</v>
      </c>
      <c r="U34" s="90">
        <f t="shared" si="4"/>
        <v>0</v>
      </c>
      <c r="V34" s="88"/>
      <c r="W34" s="16">
        <f>VLOOKUP($B34,Paramètres!$C$7:$F$55,$C$6,FALSE)</f>
        <v>30</v>
      </c>
      <c r="X34" s="57">
        <f t="shared" si="5"/>
        <v>0</v>
      </c>
      <c r="Y34" s="89"/>
      <c r="Z34" s="16">
        <f>VLOOKUP($B34,Paramètres!$C$7:$F$55,$C$6,FALSE)</f>
        <v>30</v>
      </c>
      <c r="AA34" s="90">
        <f t="shared" si="6"/>
        <v>0</v>
      </c>
      <c r="AB34" s="88"/>
      <c r="AC34" s="16">
        <f>VLOOKUP($B34,Paramètres!$C$7:$F$55,$C$6,FALSE)</f>
        <v>30</v>
      </c>
      <c r="AD34" s="57">
        <f t="shared" si="7"/>
        <v>0</v>
      </c>
      <c r="AE34" s="89"/>
      <c r="AF34" s="16">
        <f>VLOOKUP($B34,Paramètres!$C$7:$F$55,$C$6,FALSE)</f>
        <v>30</v>
      </c>
      <c r="AG34" s="90">
        <f t="shared" si="8"/>
        <v>0</v>
      </c>
      <c r="AH34" s="88"/>
      <c r="AI34" s="16">
        <f>VLOOKUP($B34,Paramètres!$C$7:$F$55,$C$6,FALSE)</f>
        <v>30</v>
      </c>
      <c r="AJ34" s="57">
        <f t="shared" si="9"/>
        <v>0</v>
      </c>
      <c r="AK34" s="89"/>
      <c r="AL34" s="16">
        <f>VLOOKUP($B34,Paramètres!$C$7:$F$55,$C$6,FALSE)</f>
        <v>30</v>
      </c>
      <c r="AM34" s="57">
        <f t="shared" si="10"/>
        <v>0</v>
      </c>
      <c r="AN34" s="20">
        <f t="shared" si="80"/>
        <v>0</v>
      </c>
      <c r="AO34" s="16">
        <f>VLOOKUP($B34,Paramètres!$C$7:$F$55,$C$6,FALSE)</f>
        <v>30</v>
      </c>
      <c r="AP34" s="69">
        <f t="shared" si="81"/>
        <v>0</v>
      </c>
    </row>
    <row r="35" spans="2:42" ht="18.75" customHeight="1" x14ac:dyDescent="0.25">
      <c r="B35" s="21" t="str">
        <f>Paramètres!C25</f>
        <v>DSN évenementielle</v>
      </c>
      <c r="C35" s="31" t="str">
        <f t="shared" si="22"/>
        <v/>
      </c>
      <c r="D35" s="76"/>
      <c r="E35" s="22">
        <f>VLOOKUP($B35,Paramètres!$C$7:$F$55,$C$6,FALSE)</f>
        <v>7</v>
      </c>
      <c r="F35" s="59">
        <f t="shared" si="79"/>
        <v>0</v>
      </c>
      <c r="G35" s="95"/>
      <c r="H35" s="22">
        <f>VLOOKUP($B35,Paramètres!$C$7:$F$55,$C$6,FALSE)</f>
        <v>7</v>
      </c>
      <c r="I35" s="92">
        <f t="shared" si="0"/>
        <v>0</v>
      </c>
      <c r="J35" s="56"/>
      <c r="K35" s="22">
        <f>VLOOKUP($B35,Paramètres!$C$7:$F$55,$C$6,FALSE)</f>
        <v>7</v>
      </c>
      <c r="L35" s="59">
        <f t="shared" si="1"/>
        <v>0</v>
      </c>
      <c r="M35" s="95"/>
      <c r="N35" s="22">
        <f>VLOOKUP($B35,Paramètres!$C$7:$F$55,$C$6,FALSE)</f>
        <v>7</v>
      </c>
      <c r="O35" s="92">
        <f t="shared" si="2"/>
        <v>0</v>
      </c>
      <c r="P35" s="56"/>
      <c r="Q35" s="22">
        <f>VLOOKUP($B35,Paramètres!$C$7:$F$55,$C$6,FALSE)</f>
        <v>7</v>
      </c>
      <c r="R35" s="59">
        <f t="shared" si="3"/>
        <v>0</v>
      </c>
      <c r="S35" s="95"/>
      <c r="T35" s="22">
        <f>VLOOKUP($B35,Paramètres!$C$7:$F$55,$C$6,FALSE)</f>
        <v>7</v>
      </c>
      <c r="U35" s="92">
        <f t="shared" si="4"/>
        <v>0</v>
      </c>
      <c r="V35" s="56"/>
      <c r="W35" s="22">
        <f>VLOOKUP($B35,Paramètres!$C$7:$F$55,$C$6,FALSE)</f>
        <v>7</v>
      </c>
      <c r="X35" s="59">
        <f t="shared" si="5"/>
        <v>0</v>
      </c>
      <c r="Y35" s="95"/>
      <c r="Z35" s="22">
        <f>VLOOKUP($B35,Paramètres!$C$7:$F$55,$C$6,FALSE)</f>
        <v>7</v>
      </c>
      <c r="AA35" s="92">
        <f t="shared" si="6"/>
        <v>0</v>
      </c>
      <c r="AB35" s="56"/>
      <c r="AC35" s="22">
        <f>VLOOKUP($B35,Paramètres!$C$7:$F$55,$C$6,FALSE)</f>
        <v>7</v>
      </c>
      <c r="AD35" s="59">
        <f t="shared" si="7"/>
        <v>0</v>
      </c>
      <c r="AE35" s="95"/>
      <c r="AF35" s="22">
        <f>VLOOKUP($B35,Paramètres!$C$7:$F$55,$C$6,FALSE)</f>
        <v>7</v>
      </c>
      <c r="AG35" s="92">
        <f t="shared" si="8"/>
        <v>0</v>
      </c>
      <c r="AH35" s="56"/>
      <c r="AI35" s="22">
        <f>VLOOKUP($B35,Paramètres!$C$7:$F$55,$C$6,FALSE)</f>
        <v>7</v>
      </c>
      <c r="AJ35" s="59">
        <f t="shared" si="9"/>
        <v>0</v>
      </c>
      <c r="AK35" s="95"/>
      <c r="AL35" s="22">
        <f>VLOOKUP($B35,Paramètres!$C$7:$F$55,$C$6,FALSE)</f>
        <v>7</v>
      </c>
      <c r="AM35" s="59">
        <f t="shared" si="10"/>
        <v>0</v>
      </c>
      <c r="AN35" s="21">
        <f t="shared" si="80"/>
        <v>0</v>
      </c>
      <c r="AO35" s="22">
        <f>VLOOKUP($B35,Paramètres!$C$7:$F$55,$C$6,FALSE)</f>
        <v>7</v>
      </c>
      <c r="AP35" s="67">
        <f t="shared" si="81"/>
        <v>0</v>
      </c>
    </row>
    <row r="36" spans="2:42" ht="18.75" customHeight="1" x14ac:dyDescent="0.25">
      <c r="B36" s="20" t="str">
        <f>Paramètres!C26</f>
        <v>Avenant de renouvell. périoade essai</v>
      </c>
      <c r="C36" s="30" t="str">
        <f t="shared" si="22"/>
        <v/>
      </c>
      <c r="D36" s="54"/>
      <c r="E36" s="16">
        <f>VLOOKUP($B36,Paramètres!$C$7:$F$55,$C$6,FALSE)</f>
        <v>20</v>
      </c>
      <c r="F36" s="57">
        <f t="shared" si="79"/>
        <v>0</v>
      </c>
      <c r="G36" s="89"/>
      <c r="H36" s="16">
        <f>VLOOKUP($B36,Paramètres!$C$7:$F$55,$C$6,FALSE)</f>
        <v>20</v>
      </c>
      <c r="I36" s="90">
        <f t="shared" si="0"/>
        <v>0</v>
      </c>
      <c r="J36" s="88"/>
      <c r="K36" s="16">
        <f>VLOOKUP($B36,Paramètres!$C$7:$F$55,$C$6,FALSE)</f>
        <v>20</v>
      </c>
      <c r="L36" s="57">
        <f t="shared" si="1"/>
        <v>0</v>
      </c>
      <c r="M36" s="89"/>
      <c r="N36" s="16">
        <f>VLOOKUP($B36,Paramètres!$C$7:$F$55,$C$6,FALSE)</f>
        <v>20</v>
      </c>
      <c r="O36" s="90">
        <f t="shared" si="2"/>
        <v>0</v>
      </c>
      <c r="P36" s="88"/>
      <c r="Q36" s="16">
        <f>VLOOKUP($B36,Paramètres!$C$7:$F$55,$C$6,FALSE)</f>
        <v>20</v>
      </c>
      <c r="R36" s="57">
        <f t="shared" si="3"/>
        <v>0</v>
      </c>
      <c r="S36" s="89"/>
      <c r="T36" s="16">
        <f>VLOOKUP($B36,Paramètres!$C$7:$F$55,$C$6,FALSE)</f>
        <v>20</v>
      </c>
      <c r="U36" s="90">
        <f t="shared" si="4"/>
        <v>0</v>
      </c>
      <c r="V36" s="88"/>
      <c r="W36" s="16">
        <f>VLOOKUP($B36,Paramètres!$C$7:$F$55,$C$6,FALSE)</f>
        <v>20</v>
      </c>
      <c r="X36" s="57">
        <f t="shared" si="5"/>
        <v>0</v>
      </c>
      <c r="Y36" s="89"/>
      <c r="Z36" s="16">
        <f>VLOOKUP($B36,Paramètres!$C$7:$F$55,$C$6,FALSE)</f>
        <v>20</v>
      </c>
      <c r="AA36" s="90">
        <f t="shared" si="6"/>
        <v>0</v>
      </c>
      <c r="AB36" s="88"/>
      <c r="AC36" s="16">
        <f>VLOOKUP($B36,Paramètres!$C$7:$F$55,$C$6,FALSE)</f>
        <v>20</v>
      </c>
      <c r="AD36" s="57">
        <f t="shared" si="7"/>
        <v>0</v>
      </c>
      <c r="AE36" s="89"/>
      <c r="AF36" s="16">
        <f>VLOOKUP($B36,Paramètres!$C$7:$F$55,$C$6,FALSE)</f>
        <v>20</v>
      </c>
      <c r="AG36" s="90">
        <f t="shared" si="8"/>
        <v>0</v>
      </c>
      <c r="AH36" s="88"/>
      <c r="AI36" s="16">
        <f>VLOOKUP($B36,Paramètres!$C$7:$F$55,$C$6,FALSE)</f>
        <v>20</v>
      </c>
      <c r="AJ36" s="57">
        <f t="shared" si="9"/>
        <v>0</v>
      </c>
      <c r="AK36" s="89"/>
      <c r="AL36" s="16">
        <f>VLOOKUP($B36,Paramètres!$C$7:$F$55,$C$6,FALSE)</f>
        <v>20</v>
      </c>
      <c r="AM36" s="57">
        <f t="shared" si="10"/>
        <v>0</v>
      </c>
      <c r="AN36" s="20">
        <f t="shared" si="80"/>
        <v>0</v>
      </c>
      <c r="AO36" s="16">
        <f>VLOOKUP($B36,Paramètres!$C$7:$F$55,$C$6,FALSE)</f>
        <v>20</v>
      </c>
      <c r="AP36" s="69">
        <f t="shared" si="81"/>
        <v>0</v>
      </c>
    </row>
    <row r="37" spans="2:42" ht="18.75" customHeight="1" x14ac:dyDescent="0.25">
      <c r="B37" s="19" t="str">
        <f>Paramètres!C27</f>
        <v>Courrier info fin de période d'essai</v>
      </c>
      <c r="C37" s="18" t="str">
        <f t="shared" si="22"/>
        <v/>
      </c>
      <c r="D37" s="75"/>
      <c r="E37" s="17">
        <f>VLOOKUP($B37,Paramètres!$C$7:$F$55,$C$6,FALSE)</f>
        <v>20</v>
      </c>
      <c r="F37" s="58">
        <f t="shared" si="79"/>
        <v>0</v>
      </c>
      <c r="G37" s="94"/>
      <c r="H37" s="17">
        <f>VLOOKUP($B37,Paramètres!$C$7:$F$55,$C$6,FALSE)</f>
        <v>20</v>
      </c>
      <c r="I37" s="91">
        <f t="shared" si="0"/>
        <v>0</v>
      </c>
      <c r="J37" s="55"/>
      <c r="K37" s="17">
        <f>VLOOKUP($B37,Paramètres!$C$7:$F$55,$C$6,FALSE)</f>
        <v>20</v>
      </c>
      <c r="L37" s="58">
        <f t="shared" si="1"/>
        <v>0</v>
      </c>
      <c r="M37" s="94"/>
      <c r="N37" s="17">
        <f>VLOOKUP($B37,Paramètres!$C$7:$F$55,$C$6,FALSE)</f>
        <v>20</v>
      </c>
      <c r="O37" s="91">
        <f t="shared" si="2"/>
        <v>0</v>
      </c>
      <c r="P37" s="55"/>
      <c r="Q37" s="17">
        <f>VLOOKUP($B37,Paramètres!$C$7:$F$55,$C$6,FALSE)</f>
        <v>20</v>
      </c>
      <c r="R37" s="58">
        <f t="shared" si="3"/>
        <v>0</v>
      </c>
      <c r="S37" s="94"/>
      <c r="T37" s="17">
        <f>VLOOKUP($B37,Paramètres!$C$7:$F$55,$C$6,FALSE)</f>
        <v>20</v>
      </c>
      <c r="U37" s="91">
        <f t="shared" si="4"/>
        <v>0</v>
      </c>
      <c r="V37" s="55"/>
      <c r="W37" s="17">
        <f>VLOOKUP($B37,Paramètres!$C$7:$F$55,$C$6,FALSE)</f>
        <v>20</v>
      </c>
      <c r="X37" s="58">
        <f t="shared" si="5"/>
        <v>0</v>
      </c>
      <c r="Y37" s="94"/>
      <c r="Z37" s="17">
        <f>VLOOKUP($B37,Paramètres!$C$7:$F$55,$C$6,FALSE)</f>
        <v>20</v>
      </c>
      <c r="AA37" s="91">
        <f t="shared" si="6"/>
        <v>0</v>
      </c>
      <c r="AB37" s="55"/>
      <c r="AC37" s="17">
        <f>VLOOKUP($B37,Paramètres!$C$7:$F$55,$C$6,FALSE)</f>
        <v>20</v>
      </c>
      <c r="AD37" s="58">
        <f t="shared" si="7"/>
        <v>0</v>
      </c>
      <c r="AE37" s="94"/>
      <c r="AF37" s="17">
        <f>VLOOKUP($B37,Paramètres!$C$7:$F$55,$C$6,FALSE)</f>
        <v>20</v>
      </c>
      <c r="AG37" s="91">
        <f t="shared" si="8"/>
        <v>0</v>
      </c>
      <c r="AH37" s="55"/>
      <c r="AI37" s="17">
        <f>VLOOKUP($B37,Paramètres!$C$7:$F$55,$C$6,FALSE)</f>
        <v>20</v>
      </c>
      <c r="AJ37" s="58">
        <f t="shared" si="9"/>
        <v>0</v>
      </c>
      <c r="AK37" s="94"/>
      <c r="AL37" s="17">
        <f>VLOOKUP($B37,Paramètres!$C$7:$F$55,$C$6,FALSE)</f>
        <v>20</v>
      </c>
      <c r="AM37" s="58">
        <f t="shared" si="10"/>
        <v>0</v>
      </c>
      <c r="AN37" s="19">
        <f t="shared" si="80"/>
        <v>0</v>
      </c>
      <c r="AO37" s="17">
        <f>VLOOKUP($B37,Paramètres!$C$7:$F$55,$C$6,FALSE)</f>
        <v>20</v>
      </c>
      <c r="AP37" s="66">
        <f t="shared" si="81"/>
        <v>0</v>
      </c>
    </row>
    <row r="38" spans="2:42" ht="18.75" customHeight="1" x14ac:dyDescent="0.25">
      <c r="B38" s="21" t="str">
        <f>Paramètres!C28</f>
        <v>Courrier rupture période d'essai</v>
      </c>
      <c r="C38" s="31" t="str">
        <f t="shared" si="22"/>
        <v/>
      </c>
      <c r="D38" s="76"/>
      <c r="E38" s="22">
        <f>VLOOKUP($B38,Paramètres!$C$7:$F$55,$C$6,FALSE)</f>
        <v>20</v>
      </c>
      <c r="F38" s="59">
        <f t="shared" si="79"/>
        <v>0</v>
      </c>
      <c r="G38" s="95"/>
      <c r="H38" s="22">
        <f>VLOOKUP($B38,Paramètres!$C$7:$F$55,$C$6,FALSE)</f>
        <v>20</v>
      </c>
      <c r="I38" s="92">
        <f t="shared" si="0"/>
        <v>0</v>
      </c>
      <c r="J38" s="56"/>
      <c r="K38" s="22">
        <f>VLOOKUP($B38,Paramètres!$C$7:$F$55,$C$6,FALSE)</f>
        <v>20</v>
      </c>
      <c r="L38" s="59">
        <f t="shared" si="1"/>
        <v>0</v>
      </c>
      <c r="M38" s="95"/>
      <c r="N38" s="22">
        <f>VLOOKUP($B38,Paramètres!$C$7:$F$55,$C$6,FALSE)</f>
        <v>20</v>
      </c>
      <c r="O38" s="92">
        <f t="shared" si="2"/>
        <v>0</v>
      </c>
      <c r="P38" s="56"/>
      <c r="Q38" s="22">
        <f>VLOOKUP($B38,Paramètres!$C$7:$F$55,$C$6,FALSE)</f>
        <v>20</v>
      </c>
      <c r="R38" s="59">
        <f t="shared" si="3"/>
        <v>0</v>
      </c>
      <c r="S38" s="95"/>
      <c r="T38" s="22">
        <f>VLOOKUP($B38,Paramètres!$C$7:$F$55,$C$6,FALSE)</f>
        <v>20</v>
      </c>
      <c r="U38" s="92">
        <f t="shared" si="4"/>
        <v>0</v>
      </c>
      <c r="V38" s="56"/>
      <c r="W38" s="22">
        <f>VLOOKUP($B38,Paramètres!$C$7:$F$55,$C$6,FALSE)</f>
        <v>20</v>
      </c>
      <c r="X38" s="59">
        <f t="shared" si="5"/>
        <v>0</v>
      </c>
      <c r="Y38" s="95"/>
      <c r="Z38" s="22">
        <f>VLOOKUP($B38,Paramètres!$C$7:$F$55,$C$6,FALSE)</f>
        <v>20</v>
      </c>
      <c r="AA38" s="92">
        <f t="shared" si="6"/>
        <v>0</v>
      </c>
      <c r="AB38" s="56"/>
      <c r="AC38" s="22">
        <f>VLOOKUP($B38,Paramètres!$C$7:$F$55,$C$6,FALSE)</f>
        <v>20</v>
      </c>
      <c r="AD38" s="59">
        <f t="shared" si="7"/>
        <v>0</v>
      </c>
      <c r="AE38" s="95"/>
      <c r="AF38" s="22">
        <f>VLOOKUP($B38,Paramètres!$C$7:$F$55,$C$6,FALSE)</f>
        <v>20</v>
      </c>
      <c r="AG38" s="92">
        <f t="shared" si="8"/>
        <v>0</v>
      </c>
      <c r="AH38" s="56"/>
      <c r="AI38" s="22">
        <f>VLOOKUP($B38,Paramètres!$C$7:$F$55,$C$6,FALSE)</f>
        <v>20</v>
      </c>
      <c r="AJ38" s="59">
        <f t="shared" si="9"/>
        <v>0</v>
      </c>
      <c r="AK38" s="95"/>
      <c r="AL38" s="22">
        <f>VLOOKUP($B38,Paramètres!$C$7:$F$55,$C$6,FALSE)</f>
        <v>20</v>
      </c>
      <c r="AM38" s="59">
        <f t="shared" si="10"/>
        <v>0</v>
      </c>
      <c r="AN38" s="21">
        <f t="shared" si="80"/>
        <v>0</v>
      </c>
      <c r="AO38" s="22">
        <f>VLOOKUP($B38,Paramètres!$C$7:$F$55,$C$6,FALSE)</f>
        <v>20</v>
      </c>
      <c r="AP38" s="67">
        <f t="shared" si="81"/>
        <v>0</v>
      </c>
    </row>
    <row r="39" spans="2:42" ht="18.75" customHeight="1" x14ac:dyDescent="0.25">
      <c r="B39" s="20" t="str">
        <f>Paramètres!C29</f>
        <v>Simul bulletin salaire</v>
      </c>
      <c r="C39" s="30" t="str">
        <f t="shared" si="22"/>
        <v/>
      </c>
      <c r="D39" s="54"/>
      <c r="E39" s="16">
        <f>VLOOKUP($B39,Paramètres!$C$7:$F$55,$C$6,FALSE)</f>
        <v>15</v>
      </c>
      <c r="F39" s="57">
        <f t="shared" si="79"/>
        <v>0</v>
      </c>
      <c r="G39" s="89"/>
      <c r="H39" s="16">
        <f>VLOOKUP($B39,Paramètres!$C$7:$F$55,$C$6,FALSE)</f>
        <v>15</v>
      </c>
      <c r="I39" s="90">
        <f t="shared" si="0"/>
        <v>0</v>
      </c>
      <c r="J39" s="88"/>
      <c r="K39" s="16">
        <f>VLOOKUP($B39,Paramètres!$C$7:$F$55,$C$6,FALSE)</f>
        <v>15</v>
      </c>
      <c r="L39" s="57">
        <f t="shared" si="1"/>
        <v>0</v>
      </c>
      <c r="M39" s="89"/>
      <c r="N39" s="16">
        <f>VLOOKUP($B39,Paramètres!$C$7:$F$55,$C$6,FALSE)</f>
        <v>15</v>
      </c>
      <c r="O39" s="90">
        <f t="shared" si="2"/>
        <v>0</v>
      </c>
      <c r="P39" s="88"/>
      <c r="Q39" s="16">
        <f>VLOOKUP($B39,Paramètres!$C$7:$F$55,$C$6,FALSE)</f>
        <v>15</v>
      </c>
      <c r="R39" s="57">
        <f t="shared" si="3"/>
        <v>0</v>
      </c>
      <c r="S39" s="89"/>
      <c r="T39" s="16">
        <f>VLOOKUP($B39,Paramètres!$C$7:$F$55,$C$6,FALSE)</f>
        <v>15</v>
      </c>
      <c r="U39" s="90">
        <f t="shared" si="4"/>
        <v>0</v>
      </c>
      <c r="V39" s="88"/>
      <c r="W39" s="16">
        <f>VLOOKUP($B39,Paramètres!$C$7:$F$55,$C$6,FALSE)</f>
        <v>15</v>
      </c>
      <c r="X39" s="57">
        <f t="shared" si="5"/>
        <v>0</v>
      </c>
      <c r="Y39" s="89"/>
      <c r="Z39" s="16">
        <f>VLOOKUP($B39,Paramètres!$C$7:$F$55,$C$6,FALSE)</f>
        <v>15</v>
      </c>
      <c r="AA39" s="90">
        <f t="shared" si="6"/>
        <v>0</v>
      </c>
      <c r="AB39" s="88"/>
      <c r="AC39" s="16">
        <f>VLOOKUP($B39,Paramètres!$C$7:$F$55,$C$6,FALSE)</f>
        <v>15</v>
      </c>
      <c r="AD39" s="57">
        <f t="shared" si="7"/>
        <v>0</v>
      </c>
      <c r="AE39" s="89"/>
      <c r="AF39" s="16">
        <f>VLOOKUP($B39,Paramètres!$C$7:$F$55,$C$6,FALSE)</f>
        <v>15</v>
      </c>
      <c r="AG39" s="90">
        <f t="shared" si="8"/>
        <v>0</v>
      </c>
      <c r="AH39" s="88"/>
      <c r="AI39" s="16">
        <f>VLOOKUP($B39,Paramètres!$C$7:$F$55,$C$6,FALSE)</f>
        <v>15</v>
      </c>
      <c r="AJ39" s="57">
        <f t="shared" si="9"/>
        <v>0</v>
      </c>
      <c r="AK39" s="89"/>
      <c r="AL39" s="16">
        <f>VLOOKUP($B39,Paramètres!$C$7:$F$55,$C$6,FALSE)</f>
        <v>15</v>
      </c>
      <c r="AM39" s="57">
        <f t="shared" si="10"/>
        <v>0</v>
      </c>
      <c r="AN39" s="20">
        <f t="shared" si="80"/>
        <v>0</v>
      </c>
      <c r="AO39" s="16">
        <f>VLOOKUP($B39,Paramètres!$C$7:$F$55,$C$6,FALSE)</f>
        <v>15</v>
      </c>
      <c r="AP39" s="69">
        <f t="shared" si="81"/>
        <v>0</v>
      </c>
    </row>
    <row r="40" spans="2:42" ht="18.75" customHeight="1" x14ac:dyDescent="0.25">
      <c r="B40" s="19" t="str">
        <f>Paramètres!C30</f>
        <v>Estimation indemnité départ</v>
      </c>
      <c r="C40" s="18" t="str">
        <f t="shared" si="22"/>
        <v/>
      </c>
      <c r="D40" s="75"/>
      <c r="E40" s="17">
        <f>VLOOKUP($B40,Paramètres!$C$7:$F$55,$C$6,FALSE)</f>
        <v>25</v>
      </c>
      <c r="F40" s="58">
        <f t="shared" si="79"/>
        <v>0</v>
      </c>
      <c r="G40" s="94"/>
      <c r="H40" s="17">
        <f>VLOOKUP($B40,Paramètres!$C$7:$F$55,$C$6,FALSE)</f>
        <v>25</v>
      </c>
      <c r="I40" s="91">
        <f t="shared" si="0"/>
        <v>0</v>
      </c>
      <c r="J40" s="55"/>
      <c r="K40" s="17">
        <f>VLOOKUP($B40,Paramètres!$C$7:$F$55,$C$6,FALSE)</f>
        <v>25</v>
      </c>
      <c r="L40" s="58">
        <f t="shared" si="1"/>
        <v>0</v>
      </c>
      <c r="M40" s="94"/>
      <c r="N40" s="17">
        <f>VLOOKUP($B40,Paramètres!$C$7:$F$55,$C$6,FALSE)</f>
        <v>25</v>
      </c>
      <c r="O40" s="91">
        <f t="shared" si="2"/>
        <v>0</v>
      </c>
      <c r="P40" s="55"/>
      <c r="Q40" s="17">
        <f>VLOOKUP($B40,Paramètres!$C$7:$F$55,$C$6,FALSE)</f>
        <v>25</v>
      </c>
      <c r="R40" s="58">
        <f t="shared" si="3"/>
        <v>0</v>
      </c>
      <c r="S40" s="94"/>
      <c r="T40" s="17">
        <f>VLOOKUP($B40,Paramètres!$C$7:$F$55,$C$6,FALSE)</f>
        <v>25</v>
      </c>
      <c r="U40" s="91">
        <f t="shared" si="4"/>
        <v>0</v>
      </c>
      <c r="V40" s="55"/>
      <c r="W40" s="17">
        <f>VLOOKUP($B40,Paramètres!$C$7:$F$55,$C$6,FALSE)</f>
        <v>25</v>
      </c>
      <c r="X40" s="58">
        <f t="shared" si="5"/>
        <v>0</v>
      </c>
      <c r="Y40" s="94"/>
      <c r="Z40" s="17">
        <f>VLOOKUP($B40,Paramètres!$C$7:$F$55,$C$6,FALSE)</f>
        <v>25</v>
      </c>
      <c r="AA40" s="91">
        <f t="shared" si="6"/>
        <v>0</v>
      </c>
      <c r="AB40" s="55"/>
      <c r="AC40" s="17">
        <f>VLOOKUP($B40,Paramètres!$C$7:$F$55,$C$6,FALSE)</f>
        <v>25</v>
      </c>
      <c r="AD40" s="58">
        <f t="shared" si="7"/>
        <v>0</v>
      </c>
      <c r="AE40" s="94"/>
      <c r="AF40" s="17">
        <f>VLOOKUP($B40,Paramètres!$C$7:$F$55,$C$6,FALSE)</f>
        <v>25</v>
      </c>
      <c r="AG40" s="91">
        <f t="shared" si="8"/>
        <v>0</v>
      </c>
      <c r="AH40" s="55"/>
      <c r="AI40" s="17">
        <f>VLOOKUP($B40,Paramètres!$C$7:$F$55,$C$6,FALSE)</f>
        <v>25</v>
      </c>
      <c r="AJ40" s="58">
        <f t="shared" si="9"/>
        <v>0</v>
      </c>
      <c r="AK40" s="94"/>
      <c r="AL40" s="17">
        <f>VLOOKUP($B40,Paramètres!$C$7:$F$55,$C$6,FALSE)</f>
        <v>25</v>
      </c>
      <c r="AM40" s="58">
        <f t="shared" si="10"/>
        <v>0</v>
      </c>
      <c r="AN40" s="19">
        <f t="shared" si="80"/>
        <v>0</v>
      </c>
      <c r="AO40" s="17">
        <f>VLOOKUP($B40,Paramètres!$C$7:$F$55,$C$6,FALSE)</f>
        <v>25</v>
      </c>
      <c r="AP40" s="66">
        <f>SUM(F40,I40,L40,O40,R40,U40,X40,AA40,AD40,AG40,AJ40,AM40)</f>
        <v>0</v>
      </c>
    </row>
    <row r="41" spans="2:42" ht="18.75" customHeight="1" x14ac:dyDescent="0.25">
      <c r="B41" s="19" t="str">
        <f>Paramètres!C31</f>
        <v>Lettre d'avertissement</v>
      </c>
      <c r="C41" s="18" t="str">
        <f t="shared" si="22"/>
        <v/>
      </c>
      <c r="D41" s="75"/>
      <c r="E41" s="17">
        <f>VLOOKUP($B41,Paramètres!$C$7:$F$55,$C$6,FALSE)</f>
        <v>40</v>
      </c>
      <c r="F41" s="58">
        <f t="shared" si="79"/>
        <v>0</v>
      </c>
      <c r="G41" s="94"/>
      <c r="H41" s="17">
        <f>VLOOKUP($B41,Paramètres!$C$7:$F$55,$C$6,FALSE)</f>
        <v>40</v>
      </c>
      <c r="I41" s="91">
        <f t="shared" si="0"/>
        <v>0</v>
      </c>
      <c r="J41" s="55"/>
      <c r="K41" s="17">
        <f>VLOOKUP($B41,Paramètres!$C$7:$F$55,$C$6,FALSE)</f>
        <v>40</v>
      </c>
      <c r="L41" s="58">
        <f t="shared" si="1"/>
        <v>0</v>
      </c>
      <c r="M41" s="94"/>
      <c r="N41" s="17">
        <f>VLOOKUP($B41,Paramètres!$C$7:$F$55,$C$6,FALSE)</f>
        <v>40</v>
      </c>
      <c r="O41" s="91">
        <f t="shared" si="2"/>
        <v>0</v>
      </c>
      <c r="P41" s="55"/>
      <c r="Q41" s="17">
        <f>VLOOKUP($B41,Paramètres!$C$7:$F$55,$C$6,FALSE)</f>
        <v>40</v>
      </c>
      <c r="R41" s="58">
        <f t="shared" si="3"/>
        <v>0</v>
      </c>
      <c r="S41" s="94"/>
      <c r="T41" s="17">
        <f>VLOOKUP($B41,Paramètres!$C$7:$F$55,$C$6,FALSE)</f>
        <v>40</v>
      </c>
      <c r="U41" s="91">
        <f t="shared" si="4"/>
        <v>0</v>
      </c>
      <c r="V41" s="55"/>
      <c r="W41" s="17">
        <f>VLOOKUP($B41,Paramètres!$C$7:$F$55,$C$6,FALSE)</f>
        <v>40</v>
      </c>
      <c r="X41" s="58">
        <f t="shared" si="5"/>
        <v>0</v>
      </c>
      <c r="Y41" s="94"/>
      <c r="Z41" s="17">
        <f>VLOOKUP($B41,Paramètres!$C$7:$F$55,$C$6,FALSE)</f>
        <v>40</v>
      </c>
      <c r="AA41" s="91">
        <f t="shared" si="6"/>
        <v>0</v>
      </c>
      <c r="AB41" s="55"/>
      <c r="AC41" s="17">
        <f>VLOOKUP($B41,Paramètres!$C$7:$F$55,$C$6,FALSE)</f>
        <v>40</v>
      </c>
      <c r="AD41" s="58">
        <f t="shared" si="7"/>
        <v>0</v>
      </c>
      <c r="AE41" s="94"/>
      <c r="AF41" s="17">
        <f>VLOOKUP($B41,Paramètres!$C$7:$F$55,$C$6,FALSE)</f>
        <v>40</v>
      </c>
      <c r="AG41" s="91">
        <f t="shared" si="8"/>
        <v>0</v>
      </c>
      <c r="AH41" s="55"/>
      <c r="AI41" s="17">
        <f>VLOOKUP($B41,Paramètres!$C$7:$F$55,$C$6,FALSE)</f>
        <v>40</v>
      </c>
      <c r="AJ41" s="58">
        <f t="shared" si="9"/>
        <v>0</v>
      </c>
      <c r="AK41" s="94"/>
      <c r="AL41" s="17">
        <f>VLOOKUP($B41,Paramètres!$C$7:$F$55,$C$6,FALSE)</f>
        <v>40</v>
      </c>
      <c r="AM41" s="58">
        <f t="shared" si="10"/>
        <v>0</v>
      </c>
      <c r="AN41" s="19">
        <f t="shared" si="80"/>
        <v>0</v>
      </c>
      <c r="AO41" s="17">
        <f>VLOOKUP($B41,Paramètres!$C$7:$F$55,$C$6,FALSE)</f>
        <v>40</v>
      </c>
      <c r="AP41" s="66">
        <f t="shared" si="81"/>
        <v>0</v>
      </c>
    </row>
    <row r="42" spans="2:42" ht="18.75" customHeight="1" x14ac:dyDescent="0.25">
      <c r="B42" s="19" t="str">
        <f>Paramètres!C32</f>
        <v>Courrier salariés / administratif</v>
      </c>
      <c r="C42" s="18" t="str">
        <f t="shared" si="22"/>
        <v/>
      </c>
      <c r="D42" s="75"/>
      <c r="E42" s="17">
        <f>VLOOKUP($B42,Paramètres!$C$7:$F$55,$C$6,FALSE)</f>
        <v>15</v>
      </c>
      <c r="F42" s="58">
        <f t="shared" si="79"/>
        <v>0</v>
      </c>
      <c r="G42" s="94"/>
      <c r="H42" s="17">
        <f>VLOOKUP($B42,Paramètres!$C$7:$F$55,$C$6,FALSE)</f>
        <v>15</v>
      </c>
      <c r="I42" s="91">
        <f t="shared" si="0"/>
        <v>0</v>
      </c>
      <c r="J42" s="55"/>
      <c r="K42" s="17">
        <f>VLOOKUP($B42,Paramètres!$C$7:$F$55,$C$6,FALSE)</f>
        <v>15</v>
      </c>
      <c r="L42" s="58">
        <f t="shared" si="1"/>
        <v>0</v>
      </c>
      <c r="M42" s="94"/>
      <c r="N42" s="17">
        <f>VLOOKUP($B42,Paramètres!$C$7:$F$55,$C$6,FALSE)</f>
        <v>15</v>
      </c>
      <c r="O42" s="91">
        <f t="shared" si="2"/>
        <v>0</v>
      </c>
      <c r="P42" s="55"/>
      <c r="Q42" s="17">
        <f>VLOOKUP($B42,Paramètres!$C$7:$F$55,$C$6,FALSE)</f>
        <v>15</v>
      </c>
      <c r="R42" s="58">
        <f t="shared" si="3"/>
        <v>0</v>
      </c>
      <c r="S42" s="94"/>
      <c r="T42" s="17">
        <f>VLOOKUP($B42,Paramètres!$C$7:$F$55,$C$6,FALSE)</f>
        <v>15</v>
      </c>
      <c r="U42" s="91">
        <f t="shared" si="4"/>
        <v>0</v>
      </c>
      <c r="V42" s="55"/>
      <c r="W42" s="17">
        <f>VLOOKUP($B42,Paramètres!$C$7:$F$55,$C$6,FALSE)</f>
        <v>15</v>
      </c>
      <c r="X42" s="58">
        <f t="shared" si="5"/>
        <v>0</v>
      </c>
      <c r="Y42" s="94"/>
      <c r="Z42" s="17">
        <f>VLOOKUP($B42,Paramètres!$C$7:$F$55,$C$6,FALSE)</f>
        <v>15</v>
      </c>
      <c r="AA42" s="91">
        <f t="shared" si="6"/>
        <v>0</v>
      </c>
      <c r="AB42" s="55"/>
      <c r="AC42" s="17">
        <f>VLOOKUP($B42,Paramètres!$C$7:$F$55,$C$6,FALSE)</f>
        <v>15</v>
      </c>
      <c r="AD42" s="58">
        <f t="shared" si="7"/>
        <v>0</v>
      </c>
      <c r="AE42" s="94"/>
      <c r="AF42" s="17">
        <f>VLOOKUP($B42,Paramètres!$C$7:$F$55,$C$6,FALSE)</f>
        <v>15</v>
      </c>
      <c r="AG42" s="91">
        <f t="shared" si="8"/>
        <v>0</v>
      </c>
      <c r="AH42" s="55"/>
      <c r="AI42" s="17">
        <f>VLOOKUP($B42,Paramètres!$C$7:$F$55,$C$6,FALSE)</f>
        <v>15</v>
      </c>
      <c r="AJ42" s="58">
        <f t="shared" si="9"/>
        <v>0</v>
      </c>
      <c r="AK42" s="94"/>
      <c r="AL42" s="17">
        <f>VLOOKUP($B42,Paramètres!$C$7:$F$55,$C$6,FALSE)</f>
        <v>15</v>
      </c>
      <c r="AM42" s="58">
        <f t="shared" si="10"/>
        <v>0</v>
      </c>
      <c r="AN42" s="19">
        <f t="shared" si="80"/>
        <v>0</v>
      </c>
      <c r="AO42" s="17">
        <f>VLOOKUP($B42,Paramètres!$C$7:$F$55,$C$6,FALSE)</f>
        <v>15</v>
      </c>
      <c r="AP42" s="66">
        <f t="shared" si="81"/>
        <v>0</v>
      </c>
    </row>
    <row r="43" spans="2:42" ht="18.75" customHeight="1" thickBot="1" x14ac:dyDescent="0.3">
      <c r="B43" s="39" t="s">
        <v>87</v>
      </c>
      <c r="C43" s="40" t="s">
        <v>73</v>
      </c>
      <c r="D43" s="39"/>
      <c r="E43" s="41"/>
      <c r="F43" s="61">
        <f>SUM(F23:F42)</f>
        <v>0</v>
      </c>
      <c r="G43" s="42"/>
      <c r="H43" s="41"/>
      <c r="I43" s="96">
        <f t="shared" ref="I43" si="82">SUM(I23:I42)</f>
        <v>0</v>
      </c>
      <c r="J43" s="43"/>
      <c r="K43" s="41"/>
      <c r="L43" s="61">
        <f t="shared" ref="L43" si="83">SUM(L23:L42)</f>
        <v>0</v>
      </c>
      <c r="M43" s="42"/>
      <c r="N43" s="41"/>
      <c r="O43" s="96">
        <f t="shared" ref="O43" si="84">SUM(O23:O42)</f>
        <v>0</v>
      </c>
      <c r="P43" s="43"/>
      <c r="Q43" s="41"/>
      <c r="R43" s="61">
        <f t="shared" ref="R43" si="85">SUM(R23:R42)</f>
        <v>0</v>
      </c>
      <c r="S43" s="42"/>
      <c r="T43" s="41"/>
      <c r="U43" s="96">
        <f t="shared" ref="U43" si="86">SUM(U23:U42)</f>
        <v>0</v>
      </c>
      <c r="V43" s="43"/>
      <c r="W43" s="41"/>
      <c r="X43" s="61">
        <f t="shared" ref="X43" si="87">SUM(X23:X42)</f>
        <v>0</v>
      </c>
      <c r="Y43" s="42"/>
      <c r="Z43" s="41"/>
      <c r="AA43" s="96">
        <f t="shared" ref="AA43" si="88">SUM(AA23:AA42)</f>
        <v>0</v>
      </c>
      <c r="AB43" s="43"/>
      <c r="AC43" s="41"/>
      <c r="AD43" s="61">
        <f t="shared" ref="AD43" si="89">SUM(AD23:AD42)</f>
        <v>0</v>
      </c>
      <c r="AE43" s="42"/>
      <c r="AF43" s="41"/>
      <c r="AG43" s="96">
        <f t="shared" ref="AG43" si="90">SUM(AG23:AG42)</f>
        <v>0</v>
      </c>
      <c r="AH43" s="43"/>
      <c r="AI43" s="41"/>
      <c r="AJ43" s="61">
        <f t="shared" ref="AJ43" si="91">SUM(AJ23:AJ42)</f>
        <v>0</v>
      </c>
      <c r="AK43" s="42"/>
      <c r="AL43" s="41"/>
      <c r="AM43" s="61">
        <f>SUM(AM23:AM42)</f>
        <v>0</v>
      </c>
      <c r="AN43" s="39"/>
      <c r="AO43" s="41"/>
      <c r="AP43" s="70">
        <f>SUM(AP23:AP42)</f>
        <v>0</v>
      </c>
    </row>
    <row r="44" spans="2:42" ht="18.75" hidden="1" customHeight="1" thickTop="1" x14ac:dyDescent="0.25">
      <c r="B44" s="19" t="str">
        <f>Paramètres!C33</f>
        <v>Licenciement économique individuel</v>
      </c>
      <c r="C44" s="18" t="str">
        <f t="shared" si="22"/>
        <v/>
      </c>
      <c r="D44" s="75"/>
      <c r="E44" s="17">
        <f>VLOOKUP($B44,Paramètres!$C$7:$F$55,$C$6,FALSE)</f>
        <v>650</v>
      </c>
      <c r="F44" s="58">
        <f t="shared" si="79"/>
        <v>0</v>
      </c>
      <c r="G44" s="94"/>
      <c r="H44" s="17">
        <f>VLOOKUP($B44,Paramètres!$C$7:$F$55,$C$6,FALSE)</f>
        <v>650</v>
      </c>
      <c r="I44" s="91">
        <f t="shared" si="0"/>
        <v>0</v>
      </c>
      <c r="J44" s="55"/>
      <c r="K44" s="17">
        <f>VLOOKUP($B44,Paramètres!$C$7:$F$55,$C$6,FALSE)</f>
        <v>650</v>
      </c>
      <c r="L44" s="58">
        <f t="shared" si="1"/>
        <v>0</v>
      </c>
      <c r="M44" s="94"/>
      <c r="N44" s="17">
        <f>VLOOKUP($B44,Paramètres!$C$7:$F$55,$C$6,FALSE)</f>
        <v>650</v>
      </c>
      <c r="O44" s="91">
        <f t="shared" si="2"/>
        <v>0</v>
      </c>
      <c r="P44" s="55"/>
      <c r="Q44" s="17">
        <f>VLOOKUP($B44,Paramètres!$C$7:$F$55,$C$6,FALSE)</f>
        <v>650</v>
      </c>
      <c r="R44" s="58">
        <f t="shared" si="3"/>
        <v>0</v>
      </c>
      <c r="S44" s="94"/>
      <c r="T44" s="17">
        <f>VLOOKUP($B44,Paramètres!$C$7:$F$55,$C$6,FALSE)</f>
        <v>650</v>
      </c>
      <c r="U44" s="91">
        <f t="shared" si="4"/>
        <v>0</v>
      </c>
      <c r="V44" s="55"/>
      <c r="W44" s="17">
        <f>VLOOKUP($B44,Paramètres!$C$7:$F$55,$C$6,FALSE)</f>
        <v>650</v>
      </c>
      <c r="X44" s="58">
        <f t="shared" si="5"/>
        <v>0</v>
      </c>
      <c r="Y44" s="94"/>
      <c r="Z44" s="17">
        <f>VLOOKUP($B44,Paramètres!$C$7:$F$55,$C$6,FALSE)</f>
        <v>650</v>
      </c>
      <c r="AA44" s="91">
        <f t="shared" si="6"/>
        <v>0</v>
      </c>
      <c r="AB44" s="55"/>
      <c r="AC44" s="17">
        <f>VLOOKUP($B44,Paramètres!$C$7:$F$55,$C$6,FALSE)</f>
        <v>650</v>
      </c>
      <c r="AD44" s="58">
        <f t="shared" si="7"/>
        <v>0</v>
      </c>
      <c r="AE44" s="94"/>
      <c r="AF44" s="17">
        <f>VLOOKUP($B44,Paramètres!$C$7:$F$55,$C$6,FALSE)</f>
        <v>650</v>
      </c>
      <c r="AG44" s="91">
        <f t="shared" si="8"/>
        <v>0</v>
      </c>
      <c r="AH44" s="55"/>
      <c r="AI44" s="17">
        <f>VLOOKUP($B44,Paramètres!$C$7:$F$55,$C$6,FALSE)</f>
        <v>650</v>
      </c>
      <c r="AJ44" s="58">
        <f t="shared" si="9"/>
        <v>0</v>
      </c>
      <c r="AK44" s="94"/>
      <c r="AL44" s="17">
        <f>VLOOKUP($B44,Paramètres!$C$7:$F$55,$C$6,FALSE)</f>
        <v>650</v>
      </c>
      <c r="AM44" s="58">
        <f t="shared" si="10"/>
        <v>0</v>
      </c>
      <c r="AN44" s="19">
        <f t="shared" si="80"/>
        <v>0</v>
      </c>
      <c r="AO44" s="17">
        <f>VLOOKUP($B44,Paramètres!$C$7:$F$55,$C$6,FALSE)</f>
        <v>650</v>
      </c>
      <c r="AP44" s="66">
        <f t="shared" si="81"/>
        <v>0</v>
      </c>
    </row>
    <row r="45" spans="2:42" ht="18.75" hidden="1" customHeight="1" x14ac:dyDescent="0.25">
      <c r="B45" s="19" t="str">
        <f>Paramètres!C34</f>
        <v>Licenciement économique collectif</v>
      </c>
      <c r="C45" s="18" t="str">
        <f t="shared" si="22"/>
        <v/>
      </c>
      <c r="D45" s="75"/>
      <c r="E45" s="77">
        <f>VLOOKUP($B45,Paramètres!$C$7:$F$55,$C$6,FALSE)</f>
        <v>0</v>
      </c>
      <c r="F45" s="58">
        <f t="shared" si="79"/>
        <v>0</v>
      </c>
      <c r="G45" s="94"/>
      <c r="H45" s="77">
        <f>VLOOKUP($B45,Paramètres!$C$7:$F$55,$C$6,FALSE)</f>
        <v>0</v>
      </c>
      <c r="I45" s="91">
        <f t="shared" si="0"/>
        <v>0</v>
      </c>
      <c r="J45" s="55"/>
      <c r="K45" s="77">
        <f>VLOOKUP($B45,Paramètres!$C$7:$F$55,$C$6,FALSE)</f>
        <v>0</v>
      </c>
      <c r="L45" s="58">
        <f t="shared" si="1"/>
        <v>0</v>
      </c>
      <c r="M45" s="94"/>
      <c r="N45" s="77">
        <f>VLOOKUP($B45,Paramètres!$C$7:$F$55,$C$6,FALSE)</f>
        <v>0</v>
      </c>
      <c r="O45" s="91">
        <f t="shared" si="2"/>
        <v>0</v>
      </c>
      <c r="P45" s="55"/>
      <c r="Q45" s="77">
        <f>VLOOKUP($B45,Paramètres!$C$7:$F$55,$C$6,FALSE)</f>
        <v>0</v>
      </c>
      <c r="R45" s="58">
        <f t="shared" si="3"/>
        <v>0</v>
      </c>
      <c r="S45" s="94"/>
      <c r="T45" s="77">
        <f>VLOOKUP($B45,Paramètres!$C$7:$F$55,$C$6,FALSE)</f>
        <v>0</v>
      </c>
      <c r="U45" s="91">
        <f t="shared" si="4"/>
        <v>0</v>
      </c>
      <c r="V45" s="55"/>
      <c r="W45" s="77">
        <f>VLOOKUP($B45,Paramètres!$C$7:$F$55,$C$6,FALSE)</f>
        <v>0</v>
      </c>
      <c r="X45" s="58">
        <f t="shared" si="5"/>
        <v>0</v>
      </c>
      <c r="Y45" s="94"/>
      <c r="Z45" s="77">
        <f>VLOOKUP($B45,Paramètres!$C$7:$F$55,$C$6,FALSE)</f>
        <v>0</v>
      </c>
      <c r="AA45" s="91">
        <f t="shared" si="6"/>
        <v>0</v>
      </c>
      <c r="AB45" s="55"/>
      <c r="AC45" s="77">
        <f>VLOOKUP($B45,Paramètres!$C$7:$F$55,$C$6,FALSE)</f>
        <v>0</v>
      </c>
      <c r="AD45" s="58">
        <f t="shared" si="7"/>
        <v>0</v>
      </c>
      <c r="AE45" s="94"/>
      <c r="AF45" s="77">
        <f>VLOOKUP($B45,Paramètres!$C$7:$F$55,$C$6,FALSE)</f>
        <v>0</v>
      </c>
      <c r="AG45" s="91">
        <f t="shared" si="8"/>
        <v>0</v>
      </c>
      <c r="AH45" s="55"/>
      <c r="AI45" s="77">
        <f>VLOOKUP($B45,Paramètres!$C$7:$F$55,$C$6,FALSE)</f>
        <v>0</v>
      </c>
      <c r="AJ45" s="58">
        <f t="shared" si="9"/>
        <v>0</v>
      </c>
      <c r="AK45" s="94"/>
      <c r="AL45" s="77">
        <f>VLOOKUP($B45,Paramètres!$C$7:$F$55,$C$6,FALSE)</f>
        <v>0</v>
      </c>
      <c r="AM45" s="58">
        <f t="shared" si="10"/>
        <v>0</v>
      </c>
      <c r="AN45" s="19">
        <f t="shared" si="80"/>
        <v>0</v>
      </c>
      <c r="AO45" s="17">
        <f>VLOOKUP($B45,Paramètres!$C$7:$F$55,$C$6,FALSE)</f>
        <v>0</v>
      </c>
      <c r="AP45" s="66">
        <f t="shared" si="81"/>
        <v>0</v>
      </c>
    </row>
    <row r="46" spans="2:42" ht="18.75" hidden="1" customHeight="1" x14ac:dyDescent="0.25">
      <c r="B46" s="19" t="str">
        <f>Paramètres!C35</f>
        <v>Licenciement inaptitude</v>
      </c>
      <c r="C46" s="18" t="str">
        <f t="shared" si="22"/>
        <v/>
      </c>
      <c r="D46" s="75"/>
      <c r="E46" s="17">
        <f>VLOOKUP($B46,Paramètres!$C$7:$F$55,$C$6,FALSE)</f>
        <v>650</v>
      </c>
      <c r="F46" s="58">
        <f t="shared" si="79"/>
        <v>0</v>
      </c>
      <c r="G46" s="94"/>
      <c r="H46" s="17">
        <f>VLOOKUP($B46,Paramètres!$C$7:$F$55,$C$6,FALSE)</f>
        <v>650</v>
      </c>
      <c r="I46" s="91">
        <f t="shared" si="0"/>
        <v>0</v>
      </c>
      <c r="J46" s="55"/>
      <c r="K46" s="17">
        <f>VLOOKUP($B46,Paramètres!$C$7:$F$55,$C$6,FALSE)</f>
        <v>650</v>
      </c>
      <c r="L46" s="58">
        <f t="shared" si="1"/>
        <v>0</v>
      </c>
      <c r="M46" s="94"/>
      <c r="N46" s="17">
        <f>VLOOKUP($B46,Paramètres!$C$7:$F$55,$C$6,FALSE)</f>
        <v>650</v>
      </c>
      <c r="O46" s="91">
        <f t="shared" si="2"/>
        <v>0</v>
      </c>
      <c r="P46" s="55"/>
      <c r="Q46" s="17">
        <f>VLOOKUP($B46,Paramètres!$C$7:$F$55,$C$6,FALSE)</f>
        <v>650</v>
      </c>
      <c r="R46" s="58">
        <f t="shared" si="3"/>
        <v>0</v>
      </c>
      <c r="S46" s="94"/>
      <c r="T46" s="17">
        <f>VLOOKUP($B46,Paramètres!$C$7:$F$55,$C$6,FALSE)</f>
        <v>650</v>
      </c>
      <c r="U46" s="91">
        <f t="shared" si="4"/>
        <v>0</v>
      </c>
      <c r="V46" s="55"/>
      <c r="W46" s="17">
        <f>VLOOKUP($B46,Paramètres!$C$7:$F$55,$C$6,FALSE)</f>
        <v>650</v>
      </c>
      <c r="X46" s="58">
        <f t="shared" si="5"/>
        <v>0</v>
      </c>
      <c r="Y46" s="94"/>
      <c r="Z46" s="17">
        <f>VLOOKUP($B46,Paramètres!$C$7:$F$55,$C$6,FALSE)</f>
        <v>650</v>
      </c>
      <c r="AA46" s="91">
        <f t="shared" si="6"/>
        <v>0</v>
      </c>
      <c r="AB46" s="55"/>
      <c r="AC46" s="17">
        <f>VLOOKUP($B46,Paramètres!$C$7:$F$55,$C$6,FALSE)</f>
        <v>650</v>
      </c>
      <c r="AD46" s="58">
        <f t="shared" si="7"/>
        <v>0</v>
      </c>
      <c r="AE46" s="94"/>
      <c r="AF46" s="17">
        <f>VLOOKUP($B46,Paramètres!$C$7:$F$55,$C$6,FALSE)</f>
        <v>650</v>
      </c>
      <c r="AG46" s="91">
        <f t="shared" si="8"/>
        <v>0</v>
      </c>
      <c r="AH46" s="55"/>
      <c r="AI46" s="17">
        <f>VLOOKUP($B46,Paramètres!$C$7:$F$55,$C$6,FALSE)</f>
        <v>650</v>
      </c>
      <c r="AJ46" s="58">
        <f t="shared" si="9"/>
        <v>0</v>
      </c>
      <c r="AK46" s="94"/>
      <c r="AL46" s="17">
        <f>VLOOKUP($B46,Paramètres!$C$7:$F$55,$C$6,FALSE)</f>
        <v>650</v>
      </c>
      <c r="AM46" s="58">
        <f t="shared" si="10"/>
        <v>0</v>
      </c>
      <c r="AN46" s="19">
        <f t="shared" si="80"/>
        <v>0</v>
      </c>
      <c r="AO46" s="17">
        <f>VLOOKUP($B46,Paramètres!$C$7:$F$55,$C$6,FALSE)</f>
        <v>650</v>
      </c>
      <c r="AP46" s="66">
        <f t="shared" si="81"/>
        <v>0</v>
      </c>
    </row>
    <row r="47" spans="2:42" ht="18.75" hidden="1" customHeight="1" x14ac:dyDescent="0.25">
      <c r="B47" s="19" t="str">
        <f>Paramètres!C36</f>
        <v>Licenciement motif personnel</v>
      </c>
      <c r="C47" s="18" t="str">
        <f t="shared" si="22"/>
        <v/>
      </c>
      <c r="D47" s="75"/>
      <c r="E47" s="17">
        <f>VLOOKUP($B47,Paramètres!$C$7:$F$55,$C$6,FALSE)</f>
        <v>550</v>
      </c>
      <c r="F47" s="58">
        <f t="shared" si="79"/>
        <v>0</v>
      </c>
      <c r="G47" s="94"/>
      <c r="H47" s="17">
        <f>VLOOKUP($B47,Paramètres!$C$7:$F$55,$C$6,FALSE)</f>
        <v>550</v>
      </c>
      <c r="I47" s="91">
        <f t="shared" si="0"/>
        <v>0</v>
      </c>
      <c r="J47" s="55"/>
      <c r="K47" s="17">
        <f>VLOOKUP($B47,Paramètres!$C$7:$F$55,$C$6,FALSE)</f>
        <v>550</v>
      </c>
      <c r="L47" s="58">
        <f t="shared" si="1"/>
        <v>0</v>
      </c>
      <c r="M47" s="94"/>
      <c r="N47" s="17">
        <f>VLOOKUP($B47,Paramètres!$C$7:$F$55,$C$6,FALSE)</f>
        <v>550</v>
      </c>
      <c r="O47" s="91">
        <f t="shared" si="2"/>
        <v>0</v>
      </c>
      <c r="P47" s="55"/>
      <c r="Q47" s="17">
        <f>VLOOKUP($B47,Paramètres!$C$7:$F$55,$C$6,FALSE)</f>
        <v>550</v>
      </c>
      <c r="R47" s="58">
        <f t="shared" si="3"/>
        <v>0</v>
      </c>
      <c r="S47" s="94"/>
      <c r="T47" s="17">
        <f>VLOOKUP($B47,Paramètres!$C$7:$F$55,$C$6,FALSE)</f>
        <v>550</v>
      </c>
      <c r="U47" s="91">
        <f t="shared" si="4"/>
        <v>0</v>
      </c>
      <c r="V47" s="55"/>
      <c r="W47" s="17">
        <f>VLOOKUP($B47,Paramètres!$C$7:$F$55,$C$6,FALSE)</f>
        <v>550</v>
      </c>
      <c r="X47" s="58">
        <f t="shared" si="5"/>
        <v>0</v>
      </c>
      <c r="Y47" s="94"/>
      <c r="Z47" s="17">
        <f>VLOOKUP($B47,Paramètres!$C$7:$F$55,$C$6,FALSE)</f>
        <v>550</v>
      </c>
      <c r="AA47" s="91">
        <f t="shared" si="6"/>
        <v>0</v>
      </c>
      <c r="AB47" s="55"/>
      <c r="AC47" s="17">
        <f>VLOOKUP($B47,Paramètres!$C$7:$F$55,$C$6,FALSE)</f>
        <v>550</v>
      </c>
      <c r="AD47" s="58">
        <f t="shared" si="7"/>
        <v>0</v>
      </c>
      <c r="AE47" s="94"/>
      <c r="AF47" s="17">
        <f>VLOOKUP($B47,Paramètres!$C$7:$F$55,$C$6,FALSE)</f>
        <v>550</v>
      </c>
      <c r="AG47" s="91">
        <f t="shared" si="8"/>
        <v>0</v>
      </c>
      <c r="AH47" s="55"/>
      <c r="AI47" s="17">
        <f>VLOOKUP($B47,Paramètres!$C$7:$F$55,$C$6,FALSE)</f>
        <v>550</v>
      </c>
      <c r="AJ47" s="58">
        <f t="shared" si="9"/>
        <v>0</v>
      </c>
      <c r="AK47" s="94"/>
      <c r="AL47" s="17">
        <f>VLOOKUP($B47,Paramètres!$C$7:$F$55,$C$6,FALSE)</f>
        <v>550</v>
      </c>
      <c r="AM47" s="58">
        <f t="shared" si="10"/>
        <v>0</v>
      </c>
      <c r="AN47" s="19">
        <f t="shared" si="80"/>
        <v>0</v>
      </c>
      <c r="AO47" s="17">
        <f>VLOOKUP($B47,Paramètres!$C$7:$F$55,$C$6,FALSE)</f>
        <v>550</v>
      </c>
      <c r="AP47" s="66">
        <f t="shared" si="81"/>
        <v>0</v>
      </c>
    </row>
    <row r="48" spans="2:42" ht="18.75" hidden="1" customHeight="1" x14ac:dyDescent="0.25">
      <c r="B48" s="19" t="str">
        <f>Paramètres!C37</f>
        <v>Licenciement fin de chantier</v>
      </c>
      <c r="C48" s="18" t="str">
        <f t="shared" si="22"/>
        <v/>
      </c>
      <c r="D48" s="75"/>
      <c r="E48" s="17">
        <f>VLOOKUP($B48,Paramètres!$C$7:$F$55,$C$6,FALSE)</f>
        <v>250</v>
      </c>
      <c r="F48" s="58">
        <f t="shared" si="79"/>
        <v>0</v>
      </c>
      <c r="G48" s="94"/>
      <c r="H48" s="17">
        <f>VLOOKUP($B48,Paramètres!$C$7:$F$55,$C$6,FALSE)</f>
        <v>250</v>
      </c>
      <c r="I48" s="91">
        <f t="shared" si="0"/>
        <v>0</v>
      </c>
      <c r="J48" s="55"/>
      <c r="K48" s="17">
        <f>VLOOKUP($B48,Paramètres!$C$7:$F$55,$C$6,FALSE)</f>
        <v>250</v>
      </c>
      <c r="L48" s="58">
        <f t="shared" si="1"/>
        <v>0</v>
      </c>
      <c r="M48" s="94"/>
      <c r="N48" s="17">
        <f>VLOOKUP($B48,Paramètres!$C$7:$F$55,$C$6,FALSE)</f>
        <v>250</v>
      </c>
      <c r="O48" s="91">
        <f t="shared" si="2"/>
        <v>0</v>
      </c>
      <c r="P48" s="55"/>
      <c r="Q48" s="17">
        <f>VLOOKUP($B48,Paramètres!$C$7:$F$55,$C$6,FALSE)</f>
        <v>250</v>
      </c>
      <c r="R48" s="58">
        <f t="shared" si="3"/>
        <v>0</v>
      </c>
      <c r="S48" s="94"/>
      <c r="T48" s="17">
        <f>VLOOKUP($B48,Paramètres!$C$7:$F$55,$C$6,FALSE)</f>
        <v>250</v>
      </c>
      <c r="U48" s="91">
        <f t="shared" si="4"/>
        <v>0</v>
      </c>
      <c r="V48" s="55"/>
      <c r="W48" s="17">
        <f>VLOOKUP($B48,Paramètres!$C$7:$F$55,$C$6,FALSE)</f>
        <v>250</v>
      </c>
      <c r="X48" s="58">
        <f t="shared" si="5"/>
        <v>0</v>
      </c>
      <c r="Y48" s="94"/>
      <c r="Z48" s="17">
        <f>VLOOKUP($B48,Paramètres!$C$7:$F$55,$C$6,FALSE)</f>
        <v>250</v>
      </c>
      <c r="AA48" s="91">
        <f t="shared" si="6"/>
        <v>0</v>
      </c>
      <c r="AB48" s="55"/>
      <c r="AC48" s="17">
        <f>VLOOKUP($B48,Paramètres!$C$7:$F$55,$C$6,FALSE)</f>
        <v>250</v>
      </c>
      <c r="AD48" s="58">
        <f t="shared" si="7"/>
        <v>0</v>
      </c>
      <c r="AE48" s="94"/>
      <c r="AF48" s="17">
        <f>VLOOKUP($B48,Paramètres!$C$7:$F$55,$C$6,FALSE)</f>
        <v>250</v>
      </c>
      <c r="AG48" s="91">
        <f t="shared" si="8"/>
        <v>0</v>
      </c>
      <c r="AH48" s="55"/>
      <c r="AI48" s="17">
        <f>VLOOKUP($B48,Paramètres!$C$7:$F$55,$C$6,FALSE)</f>
        <v>250</v>
      </c>
      <c r="AJ48" s="58">
        <f t="shared" si="9"/>
        <v>0</v>
      </c>
      <c r="AK48" s="94"/>
      <c r="AL48" s="17">
        <f>VLOOKUP($B48,Paramètres!$C$7:$F$55,$C$6,FALSE)</f>
        <v>250</v>
      </c>
      <c r="AM48" s="58">
        <f t="shared" si="10"/>
        <v>0</v>
      </c>
      <c r="AN48" s="19">
        <f t="shared" si="80"/>
        <v>0</v>
      </c>
      <c r="AO48" s="17">
        <f>VLOOKUP($B48,Paramètres!$C$7:$F$55,$C$6,FALSE)</f>
        <v>250</v>
      </c>
      <c r="AP48" s="66">
        <f t="shared" si="81"/>
        <v>0</v>
      </c>
    </row>
    <row r="49" spans="2:42" ht="18.75" hidden="1" customHeight="1" x14ac:dyDescent="0.25">
      <c r="B49" s="19" t="str">
        <f>Paramètres!C38</f>
        <v>Rupture conventionnelle</v>
      </c>
      <c r="C49" s="18" t="str">
        <f t="shared" si="22"/>
        <v/>
      </c>
      <c r="D49" s="75"/>
      <c r="E49" s="17">
        <f>VLOOKUP($B49,Paramètres!$C$7:$F$55,$C$6,FALSE)</f>
        <v>450</v>
      </c>
      <c r="F49" s="58">
        <f t="shared" si="79"/>
        <v>0</v>
      </c>
      <c r="G49" s="94"/>
      <c r="H49" s="17">
        <f>VLOOKUP($B49,Paramètres!$C$7:$F$55,$C$6,FALSE)</f>
        <v>450</v>
      </c>
      <c r="I49" s="91">
        <f t="shared" si="0"/>
        <v>0</v>
      </c>
      <c r="J49" s="55"/>
      <c r="K49" s="17">
        <f>VLOOKUP($B49,Paramètres!$C$7:$F$55,$C$6,FALSE)</f>
        <v>450</v>
      </c>
      <c r="L49" s="58">
        <f t="shared" si="1"/>
        <v>0</v>
      </c>
      <c r="M49" s="94"/>
      <c r="N49" s="17">
        <f>VLOOKUP($B49,Paramètres!$C$7:$F$55,$C$6,FALSE)</f>
        <v>450</v>
      </c>
      <c r="O49" s="91">
        <f t="shared" si="2"/>
        <v>0</v>
      </c>
      <c r="P49" s="55"/>
      <c r="Q49" s="17">
        <f>VLOOKUP($B49,Paramètres!$C$7:$F$55,$C$6,FALSE)</f>
        <v>450</v>
      </c>
      <c r="R49" s="58">
        <f t="shared" si="3"/>
        <v>0</v>
      </c>
      <c r="S49" s="94"/>
      <c r="T49" s="17">
        <f>VLOOKUP($B49,Paramètres!$C$7:$F$55,$C$6,FALSE)</f>
        <v>450</v>
      </c>
      <c r="U49" s="91">
        <f t="shared" si="4"/>
        <v>0</v>
      </c>
      <c r="V49" s="55"/>
      <c r="W49" s="17">
        <f>VLOOKUP($B49,Paramètres!$C$7:$F$55,$C$6,FALSE)</f>
        <v>450</v>
      </c>
      <c r="X49" s="58">
        <f t="shared" si="5"/>
        <v>0</v>
      </c>
      <c r="Y49" s="94"/>
      <c r="Z49" s="17">
        <f>VLOOKUP($B49,Paramètres!$C$7:$F$55,$C$6,FALSE)</f>
        <v>450</v>
      </c>
      <c r="AA49" s="91">
        <f t="shared" si="6"/>
        <v>0</v>
      </c>
      <c r="AB49" s="55"/>
      <c r="AC49" s="17">
        <f>VLOOKUP($B49,Paramètres!$C$7:$F$55,$C$6,FALSE)</f>
        <v>450</v>
      </c>
      <c r="AD49" s="58">
        <f t="shared" si="7"/>
        <v>0</v>
      </c>
      <c r="AE49" s="94"/>
      <c r="AF49" s="17">
        <f>VLOOKUP($B49,Paramètres!$C$7:$F$55,$C$6,FALSE)</f>
        <v>450</v>
      </c>
      <c r="AG49" s="91">
        <f t="shared" si="8"/>
        <v>0</v>
      </c>
      <c r="AH49" s="55"/>
      <c r="AI49" s="17">
        <f>VLOOKUP($B49,Paramètres!$C$7:$F$55,$C$6,FALSE)</f>
        <v>450</v>
      </c>
      <c r="AJ49" s="58">
        <f t="shared" si="9"/>
        <v>0</v>
      </c>
      <c r="AK49" s="94"/>
      <c r="AL49" s="17">
        <f>VLOOKUP($B49,Paramètres!$C$7:$F$55,$C$6,FALSE)</f>
        <v>450</v>
      </c>
      <c r="AM49" s="58">
        <f t="shared" si="10"/>
        <v>0</v>
      </c>
      <c r="AN49" s="19">
        <f t="shared" si="80"/>
        <v>0</v>
      </c>
      <c r="AO49" s="17">
        <f>VLOOKUP($B49,Paramètres!$C$7:$F$55,$C$6,FALSE)</f>
        <v>450</v>
      </c>
      <c r="AP49" s="66">
        <f t="shared" si="81"/>
        <v>0</v>
      </c>
    </row>
    <row r="50" spans="2:42" ht="18.75" hidden="1" customHeight="1" x14ac:dyDescent="0.25">
      <c r="B50" s="19" t="str">
        <f>Paramètres!C39</f>
        <v>Procédure de mise à pied</v>
      </c>
      <c r="C50" s="18" t="str">
        <f t="shared" si="22"/>
        <v/>
      </c>
      <c r="D50" s="75"/>
      <c r="E50" s="17">
        <f>VLOOKUP($B50,Paramètres!$C$7:$F$55,$C$6,FALSE)</f>
        <v>250</v>
      </c>
      <c r="F50" s="58">
        <f t="shared" si="79"/>
        <v>0</v>
      </c>
      <c r="G50" s="94"/>
      <c r="H50" s="17">
        <f>VLOOKUP($B50,Paramètres!$C$7:$F$55,$C$6,FALSE)</f>
        <v>250</v>
      </c>
      <c r="I50" s="91">
        <f t="shared" si="0"/>
        <v>0</v>
      </c>
      <c r="J50" s="55"/>
      <c r="K50" s="17">
        <f>VLOOKUP($B50,Paramètres!$C$7:$F$55,$C$6,FALSE)</f>
        <v>250</v>
      </c>
      <c r="L50" s="58">
        <f t="shared" si="1"/>
        <v>0</v>
      </c>
      <c r="M50" s="94"/>
      <c r="N50" s="17">
        <f>VLOOKUP($B50,Paramètres!$C$7:$F$55,$C$6,FALSE)</f>
        <v>250</v>
      </c>
      <c r="O50" s="91">
        <f t="shared" si="2"/>
        <v>0</v>
      </c>
      <c r="P50" s="55"/>
      <c r="Q50" s="17">
        <f>VLOOKUP($B50,Paramètres!$C$7:$F$55,$C$6,FALSE)</f>
        <v>250</v>
      </c>
      <c r="R50" s="58">
        <f t="shared" si="3"/>
        <v>0</v>
      </c>
      <c r="S50" s="94"/>
      <c r="T50" s="17">
        <f>VLOOKUP($B50,Paramètres!$C$7:$F$55,$C$6,FALSE)</f>
        <v>250</v>
      </c>
      <c r="U50" s="91">
        <f t="shared" si="4"/>
        <v>0</v>
      </c>
      <c r="V50" s="55"/>
      <c r="W50" s="17">
        <f>VLOOKUP($B50,Paramètres!$C$7:$F$55,$C$6,FALSE)</f>
        <v>250</v>
      </c>
      <c r="X50" s="58">
        <f t="shared" si="5"/>
        <v>0</v>
      </c>
      <c r="Y50" s="94"/>
      <c r="Z50" s="17">
        <f>VLOOKUP($B50,Paramètres!$C$7:$F$55,$C$6,FALSE)</f>
        <v>250</v>
      </c>
      <c r="AA50" s="91">
        <f t="shared" si="6"/>
        <v>0</v>
      </c>
      <c r="AB50" s="55"/>
      <c r="AC50" s="17">
        <f>VLOOKUP($B50,Paramètres!$C$7:$F$55,$C$6,FALSE)</f>
        <v>250</v>
      </c>
      <c r="AD50" s="58">
        <f t="shared" si="7"/>
        <v>0</v>
      </c>
      <c r="AE50" s="94"/>
      <c r="AF50" s="17">
        <f>VLOOKUP($B50,Paramètres!$C$7:$F$55,$C$6,FALSE)</f>
        <v>250</v>
      </c>
      <c r="AG50" s="91">
        <f t="shared" si="8"/>
        <v>0</v>
      </c>
      <c r="AH50" s="55"/>
      <c r="AI50" s="17">
        <f>VLOOKUP($B50,Paramètres!$C$7:$F$55,$C$6,FALSE)</f>
        <v>250</v>
      </c>
      <c r="AJ50" s="58">
        <f t="shared" si="9"/>
        <v>0</v>
      </c>
      <c r="AK50" s="94"/>
      <c r="AL50" s="17">
        <f>VLOOKUP($B50,Paramètres!$C$7:$F$55,$C$6,FALSE)</f>
        <v>250</v>
      </c>
      <c r="AM50" s="58">
        <f t="shared" si="10"/>
        <v>0</v>
      </c>
      <c r="AN50" s="19">
        <f t="shared" si="80"/>
        <v>0</v>
      </c>
      <c r="AO50" s="17">
        <f>VLOOKUP($B50,Paramètres!$C$7:$F$55,$C$6,FALSE)</f>
        <v>250</v>
      </c>
      <c r="AP50" s="66">
        <f t="shared" si="81"/>
        <v>0</v>
      </c>
    </row>
    <row r="51" spans="2:42" ht="18.75" hidden="1" customHeight="1" x14ac:dyDescent="0.25">
      <c r="B51" s="19" t="str">
        <f>Paramètres!C40</f>
        <v>Assist. mise en place activ. partielle</v>
      </c>
      <c r="C51" s="18" t="str">
        <f t="shared" si="22"/>
        <v/>
      </c>
      <c r="D51" s="75"/>
      <c r="E51" s="17">
        <f>VLOOKUP($B51,Paramètres!$C$7:$F$55,$C$6,FALSE)</f>
        <v>40</v>
      </c>
      <c r="F51" s="58">
        <f t="shared" si="79"/>
        <v>0</v>
      </c>
      <c r="G51" s="94"/>
      <c r="H51" s="17">
        <f>VLOOKUP($B51,Paramètres!$C$7:$F$55,$C$6,FALSE)</f>
        <v>40</v>
      </c>
      <c r="I51" s="91">
        <f t="shared" si="0"/>
        <v>0</v>
      </c>
      <c r="J51" s="55"/>
      <c r="K51" s="17">
        <f>VLOOKUP($B51,Paramètres!$C$7:$F$55,$C$6,FALSE)</f>
        <v>40</v>
      </c>
      <c r="L51" s="58">
        <f t="shared" si="1"/>
        <v>0</v>
      </c>
      <c r="M51" s="94"/>
      <c r="N51" s="17">
        <f>VLOOKUP($B51,Paramètres!$C$7:$F$55,$C$6,FALSE)</f>
        <v>40</v>
      </c>
      <c r="O51" s="91">
        <f t="shared" si="2"/>
        <v>0</v>
      </c>
      <c r="P51" s="55"/>
      <c r="Q51" s="17">
        <f>VLOOKUP($B51,Paramètres!$C$7:$F$55,$C$6,FALSE)</f>
        <v>40</v>
      </c>
      <c r="R51" s="58">
        <f t="shared" si="3"/>
        <v>0</v>
      </c>
      <c r="S51" s="94"/>
      <c r="T51" s="17">
        <f>VLOOKUP($B51,Paramètres!$C$7:$F$55,$C$6,FALSE)</f>
        <v>40</v>
      </c>
      <c r="U51" s="91">
        <f t="shared" si="4"/>
        <v>0</v>
      </c>
      <c r="V51" s="55"/>
      <c r="W51" s="17">
        <f>VLOOKUP($B51,Paramètres!$C$7:$F$55,$C$6,FALSE)</f>
        <v>40</v>
      </c>
      <c r="X51" s="58">
        <f t="shared" si="5"/>
        <v>0</v>
      </c>
      <c r="Y51" s="94"/>
      <c r="Z51" s="17">
        <f>VLOOKUP($B51,Paramètres!$C$7:$F$55,$C$6,FALSE)</f>
        <v>40</v>
      </c>
      <c r="AA51" s="91">
        <f t="shared" si="6"/>
        <v>0</v>
      </c>
      <c r="AB51" s="55"/>
      <c r="AC51" s="17">
        <f>VLOOKUP($B51,Paramètres!$C$7:$F$55,$C$6,FALSE)</f>
        <v>40</v>
      </c>
      <c r="AD51" s="58">
        <f t="shared" si="7"/>
        <v>0</v>
      </c>
      <c r="AE51" s="94"/>
      <c r="AF51" s="17">
        <f>VLOOKUP($B51,Paramètres!$C$7:$F$55,$C$6,FALSE)</f>
        <v>40</v>
      </c>
      <c r="AG51" s="91">
        <f t="shared" si="8"/>
        <v>0</v>
      </c>
      <c r="AH51" s="55"/>
      <c r="AI51" s="17">
        <f>VLOOKUP($B51,Paramètres!$C$7:$F$55,$C$6,FALSE)</f>
        <v>40</v>
      </c>
      <c r="AJ51" s="58">
        <f t="shared" si="9"/>
        <v>0</v>
      </c>
      <c r="AK51" s="94"/>
      <c r="AL51" s="17">
        <f>VLOOKUP($B51,Paramètres!$C$7:$F$55,$C$6,FALSE)</f>
        <v>40</v>
      </c>
      <c r="AM51" s="58">
        <f t="shared" si="10"/>
        <v>0</v>
      </c>
      <c r="AN51" s="19">
        <f t="shared" si="80"/>
        <v>0</v>
      </c>
      <c r="AO51" s="17">
        <f>VLOOKUP($B51,Paramètres!$C$7:$F$55,$C$6,FALSE)</f>
        <v>40</v>
      </c>
      <c r="AP51" s="66">
        <f t="shared" si="81"/>
        <v>0</v>
      </c>
    </row>
    <row r="52" spans="2:42" ht="18.75" hidden="1" customHeight="1" x14ac:dyDescent="0.25">
      <c r="B52" s="19" t="str">
        <f>Paramètres!C41</f>
        <v>Assist. état mensuel activ. partielle</v>
      </c>
      <c r="C52" s="18" t="str">
        <f t="shared" si="22"/>
        <v/>
      </c>
      <c r="D52" s="75"/>
      <c r="E52" s="17">
        <f>VLOOKUP($B52,Paramètres!$C$7:$F$55,$C$6,FALSE)</f>
        <v>35</v>
      </c>
      <c r="F52" s="58">
        <f t="shared" si="79"/>
        <v>0</v>
      </c>
      <c r="G52" s="94"/>
      <c r="H52" s="17">
        <f>VLOOKUP($B52,Paramètres!$C$7:$F$55,$C$6,FALSE)</f>
        <v>35</v>
      </c>
      <c r="I52" s="91">
        <f t="shared" si="0"/>
        <v>0</v>
      </c>
      <c r="J52" s="55"/>
      <c r="K52" s="17">
        <f>VLOOKUP($B52,Paramètres!$C$7:$F$55,$C$6,FALSE)</f>
        <v>35</v>
      </c>
      <c r="L52" s="58">
        <f t="shared" si="1"/>
        <v>0</v>
      </c>
      <c r="M52" s="94"/>
      <c r="N52" s="17">
        <f>VLOOKUP($B52,Paramètres!$C$7:$F$55,$C$6,FALSE)</f>
        <v>35</v>
      </c>
      <c r="O52" s="91">
        <f t="shared" si="2"/>
        <v>0</v>
      </c>
      <c r="P52" s="55"/>
      <c r="Q52" s="17">
        <f>VLOOKUP($B52,Paramètres!$C$7:$F$55,$C$6,FALSE)</f>
        <v>35</v>
      </c>
      <c r="R52" s="58">
        <f t="shared" si="3"/>
        <v>0</v>
      </c>
      <c r="S52" s="94"/>
      <c r="T52" s="17">
        <f>VLOOKUP($B52,Paramètres!$C$7:$F$55,$C$6,FALSE)</f>
        <v>35</v>
      </c>
      <c r="U52" s="91">
        <f t="shared" si="4"/>
        <v>0</v>
      </c>
      <c r="V52" s="55"/>
      <c r="W52" s="17">
        <f>VLOOKUP($B52,Paramètres!$C$7:$F$55,$C$6,FALSE)</f>
        <v>35</v>
      </c>
      <c r="X52" s="58">
        <f t="shared" si="5"/>
        <v>0</v>
      </c>
      <c r="Y52" s="94"/>
      <c r="Z52" s="17">
        <f>VLOOKUP($B52,Paramètres!$C$7:$F$55,$C$6,FALSE)</f>
        <v>35</v>
      </c>
      <c r="AA52" s="91">
        <f t="shared" si="6"/>
        <v>0</v>
      </c>
      <c r="AB52" s="55"/>
      <c r="AC52" s="17">
        <f>VLOOKUP($B52,Paramètres!$C$7:$F$55,$C$6,FALSE)</f>
        <v>35</v>
      </c>
      <c r="AD52" s="58">
        <f t="shared" si="7"/>
        <v>0</v>
      </c>
      <c r="AE52" s="94"/>
      <c r="AF52" s="17">
        <f>VLOOKUP($B52,Paramètres!$C$7:$F$55,$C$6,FALSE)</f>
        <v>35</v>
      </c>
      <c r="AG52" s="91">
        <f t="shared" si="8"/>
        <v>0</v>
      </c>
      <c r="AH52" s="55"/>
      <c r="AI52" s="17">
        <f>VLOOKUP($B52,Paramètres!$C$7:$F$55,$C$6,FALSE)</f>
        <v>35</v>
      </c>
      <c r="AJ52" s="58">
        <f t="shared" si="9"/>
        <v>0</v>
      </c>
      <c r="AK52" s="94"/>
      <c r="AL52" s="17">
        <f>VLOOKUP($B52,Paramètres!$C$7:$F$55,$C$6,FALSE)</f>
        <v>35</v>
      </c>
      <c r="AM52" s="58">
        <f t="shared" si="10"/>
        <v>0</v>
      </c>
      <c r="AN52" s="19">
        <f t="shared" si="80"/>
        <v>0</v>
      </c>
      <c r="AO52" s="17">
        <f>VLOOKUP($B52,Paramètres!$C$7:$F$55,$C$6,FALSE)</f>
        <v>35</v>
      </c>
      <c r="AP52" s="66">
        <f t="shared" si="81"/>
        <v>0</v>
      </c>
    </row>
    <row r="53" spans="2:42" ht="18.75" hidden="1" customHeight="1" x14ac:dyDescent="0.25">
      <c r="B53" s="19" t="str">
        <f>Paramètres!C42</f>
        <v>Assist. contrôle URSSAF</v>
      </c>
      <c r="C53" s="18" t="str">
        <f t="shared" si="22"/>
        <v/>
      </c>
      <c r="D53" s="75"/>
      <c r="E53" s="77">
        <f>VLOOKUP($B53,Paramètres!$C$7:$F$55,$C$6,FALSE)</f>
        <v>0</v>
      </c>
      <c r="F53" s="58">
        <f t="shared" si="79"/>
        <v>0</v>
      </c>
      <c r="G53" s="94"/>
      <c r="H53" s="77">
        <f>VLOOKUP($B53,Paramètres!$C$7:$F$55,$C$6,FALSE)</f>
        <v>0</v>
      </c>
      <c r="I53" s="91">
        <f t="shared" si="0"/>
        <v>0</v>
      </c>
      <c r="J53" s="55"/>
      <c r="K53" s="77">
        <f>VLOOKUP($B53,Paramètres!$C$7:$F$55,$C$6,FALSE)</f>
        <v>0</v>
      </c>
      <c r="L53" s="58">
        <f t="shared" si="1"/>
        <v>0</v>
      </c>
      <c r="M53" s="94"/>
      <c r="N53" s="77">
        <f>VLOOKUP($B53,Paramètres!$C$7:$F$55,$C$6,FALSE)</f>
        <v>0</v>
      </c>
      <c r="O53" s="91">
        <f t="shared" si="2"/>
        <v>0</v>
      </c>
      <c r="P53" s="55"/>
      <c r="Q53" s="77">
        <f>VLOOKUP($B53,Paramètres!$C$7:$F$55,$C$6,FALSE)</f>
        <v>0</v>
      </c>
      <c r="R53" s="58">
        <f t="shared" si="3"/>
        <v>0</v>
      </c>
      <c r="S53" s="94"/>
      <c r="T53" s="77">
        <f>VLOOKUP($B53,Paramètres!$C$7:$F$55,$C$6,FALSE)</f>
        <v>0</v>
      </c>
      <c r="U53" s="91">
        <f t="shared" si="4"/>
        <v>0</v>
      </c>
      <c r="V53" s="55"/>
      <c r="W53" s="77">
        <f>VLOOKUP($B53,Paramètres!$C$7:$F$55,$C$6,FALSE)</f>
        <v>0</v>
      </c>
      <c r="X53" s="58">
        <f t="shared" si="5"/>
        <v>0</v>
      </c>
      <c r="Y53" s="94"/>
      <c r="Z53" s="77">
        <f>VLOOKUP($B53,Paramètres!$C$7:$F$55,$C$6,FALSE)</f>
        <v>0</v>
      </c>
      <c r="AA53" s="91">
        <f t="shared" si="6"/>
        <v>0</v>
      </c>
      <c r="AB53" s="55"/>
      <c r="AC53" s="77">
        <f>VLOOKUP($B53,Paramètres!$C$7:$F$55,$C$6,FALSE)</f>
        <v>0</v>
      </c>
      <c r="AD53" s="58">
        <f t="shared" si="7"/>
        <v>0</v>
      </c>
      <c r="AE53" s="94"/>
      <c r="AF53" s="77">
        <f>VLOOKUP($B53,Paramètres!$C$7:$F$55,$C$6,FALSE)</f>
        <v>0</v>
      </c>
      <c r="AG53" s="91">
        <f t="shared" si="8"/>
        <v>0</v>
      </c>
      <c r="AH53" s="55"/>
      <c r="AI53" s="77">
        <f>VLOOKUP($B53,Paramètres!$C$7:$F$55,$C$6,FALSE)</f>
        <v>0</v>
      </c>
      <c r="AJ53" s="58">
        <f t="shared" si="9"/>
        <v>0</v>
      </c>
      <c r="AK53" s="94"/>
      <c r="AL53" s="77">
        <f>VLOOKUP($B53,Paramètres!$C$7:$F$55,$C$6,FALSE)</f>
        <v>0</v>
      </c>
      <c r="AM53" s="58">
        <f t="shared" si="10"/>
        <v>0</v>
      </c>
      <c r="AN53" s="19">
        <f t="shared" si="80"/>
        <v>0</v>
      </c>
      <c r="AO53" s="17">
        <f>VLOOKUP($B53,Paramètres!$C$7:$F$55,$C$6,FALSE)</f>
        <v>0</v>
      </c>
      <c r="AP53" s="66">
        <f t="shared" si="81"/>
        <v>0</v>
      </c>
    </row>
    <row r="54" spans="2:42" ht="18.75" hidden="1" customHeight="1" x14ac:dyDescent="0.25">
      <c r="B54" s="19" t="str">
        <f>Paramètres!C43</f>
        <v>Audit social complet</v>
      </c>
      <c r="C54" s="18" t="str">
        <f t="shared" si="22"/>
        <v/>
      </c>
      <c r="D54" s="75"/>
      <c r="E54" s="77">
        <f>VLOOKUP($B54,Paramètres!$C$7:$F$55,$C$6,FALSE)</f>
        <v>0</v>
      </c>
      <c r="F54" s="58">
        <f t="shared" si="79"/>
        <v>0</v>
      </c>
      <c r="G54" s="94"/>
      <c r="H54" s="77">
        <f>VLOOKUP($B54,Paramètres!$C$7:$F$55,$C$6,FALSE)</f>
        <v>0</v>
      </c>
      <c r="I54" s="91">
        <f t="shared" si="0"/>
        <v>0</v>
      </c>
      <c r="J54" s="55"/>
      <c r="K54" s="77">
        <f>VLOOKUP($B54,Paramètres!$C$7:$F$55,$C$6,FALSE)</f>
        <v>0</v>
      </c>
      <c r="L54" s="58">
        <f t="shared" si="1"/>
        <v>0</v>
      </c>
      <c r="M54" s="94"/>
      <c r="N54" s="77">
        <f>VLOOKUP($B54,Paramètres!$C$7:$F$55,$C$6,FALSE)</f>
        <v>0</v>
      </c>
      <c r="O54" s="91">
        <f t="shared" si="2"/>
        <v>0</v>
      </c>
      <c r="P54" s="55"/>
      <c r="Q54" s="77">
        <f>VLOOKUP($B54,Paramètres!$C$7:$F$55,$C$6,FALSE)</f>
        <v>0</v>
      </c>
      <c r="R54" s="58">
        <f t="shared" si="3"/>
        <v>0</v>
      </c>
      <c r="S54" s="94"/>
      <c r="T54" s="77">
        <f>VLOOKUP($B54,Paramètres!$C$7:$F$55,$C$6,FALSE)</f>
        <v>0</v>
      </c>
      <c r="U54" s="91">
        <f t="shared" si="4"/>
        <v>0</v>
      </c>
      <c r="V54" s="55"/>
      <c r="W54" s="77">
        <f>VLOOKUP($B54,Paramètres!$C$7:$F$55,$C$6,FALSE)</f>
        <v>0</v>
      </c>
      <c r="X54" s="58">
        <f t="shared" si="5"/>
        <v>0</v>
      </c>
      <c r="Y54" s="94"/>
      <c r="Z54" s="77">
        <f>VLOOKUP($B54,Paramètres!$C$7:$F$55,$C$6,FALSE)</f>
        <v>0</v>
      </c>
      <c r="AA54" s="91">
        <f t="shared" si="6"/>
        <v>0</v>
      </c>
      <c r="AB54" s="55"/>
      <c r="AC54" s="77">
        <f>VLOOKUP($B54,Paramètres!$C$7:$F$55,$C$6,FALSE)</f>
        <v>0</v>
      </c>
      <c r="AD54" s="58">
        <f t="shared" si="7"/>
        <v>0</v>
      </c>
      <c r="AE54" s="94"/>
      <c r="AF54" s="77">
        <f>VLOOKUP($B54,Paramètres!$C$7:$F$55,$C$6,FALSE)</f>
        <v>0</v>
      </c>
      <c r="AG54" s="91">
        <f t="shared" si="8"/>
        <v>0</v>
      </c>
      <c r="AH54" s="55"/>
      <c r="AI54" s="77">
        <f>VLOOKUP($B54,Paramètres!$C$7:$F$55,$C$6,FALSE)</f>
        <v>0</v>
      </c>
      <c r="AJ54" s="58">
        <f t="shared" si="9"/>
        <v>0</v>
      </c>
      <c r="AK54" s="94"/>
      <c r="AL54" s="77">
        <f>VLOOKUP($B54,Paramètres!$C$7:$F$55,$C$6,FALSE)</f>
        <v>0</v>
      </c>
      <c r="AM54" s="58">
        <f t="shared" si="10"/>
        <v>0</v>
      </c>
      <c r="AN54" s="19">
        <f t="shared" si="80"/>
        <v>0</v>
      </c>
      <c r="AO54" s="17">
        <f>VLOOKUP($B54,Paramètres!$C$7:$F$55,$C$6,FALSE)</f>
        <v>0</v>
      </c>
      <c r="AP54" s="66">
        <f t="shared" si="81"/>
        <v>0</v>
      </c>
    </row>
    <row r="55" spans="2:42" ht="18.75" hidden="1" customHeight="1" x14ac:dyDescent="0.25">
      <c r="B55" s="19" t="str">
        <f>Paramètres!C44</f>
        <v>Assist. réalisation paye sur site</v>
      </c>
      <c r="C55" s="18" t="str">
        <f t="shared" si="22"/>
        <v/>
      </c>
      <c r="D55" s="75"/>
      <c r="E55" s="77">
        <f>VLOOKUP($B55,Paramètres!$C$7:$F$55,$C$6,FALSE)</f>
        <v>0</v>
      </c>
      <c r="F55" s="58">
        <f t="shared" si="79"/>
        <v>0</v>
      </c>
      <c r="G55" s="94"/>
      <c r="H55" s="77">
        <f>VLOOKUP($B55,Paramètres!$C$7:$F$55,$C$6,FALSE)</f>
        <v>0</v>
      </c>
      <c r="I55" s="91">
        <f t="shared" si="0"/>
        <v>0</v>
      </c>
      <c r="J55" s="55"/>
      <c r="K55" s="77">
        <f>VLOOKUP($B55,Paramètres!$C$7:$F$55,$C$6,FALSE)</f>
        <v>0</v>
      </c>
      <c r="L55" s="58">
        <f t="shared" si="1"/>
        <v>0</v>
      </c>
      <c r="M55" s="94"/>
      <c r="N55" s="77">
        <f>VLOOKUP($B55,Paramètres!$C$7:$F$55,$C$6,FALSE)</f>
        <v>0</v>
      </c>
      <c r="O55" s="91">
        <f t="shared" si="2"/>
        <v>0</v>
      </c>
      <c r="P55" s="55"/>
      <c r="Q55" s="77">
        <f>VLOOKUP($B55,Paramètres!$C$7:$F$55,$C$6,FALSE)</f>
        <v>0</v>
      </c>
      <c r="R55" s="58">
        <f t="shared" si="3"/>
        <v>0</v>
      </c>
      <c r="S55" s="94"/>
      <c r="T55" s="77">
        <f>VLOOKUP($B55,Paramètres!$C$7:$F$55,$C$6,FALSE)</f>
        <v>0</v>
      </c>
      <c r="U55" s="91">
        <f t="shared" si="4"/>
        <v>0</v>
      </c>
      <c r="V55" s="55"/>
      <c r="W55" s="77">
        <f>VLOOKUP($B55,Paramètres!$C$7:$F$55,$C$6,FALSE)</f>
        <v>0</v>
      </c>
      <c r="X55" s="58">
        <f t="shared" si="5"/>
        <v>0</v>
      </c>
      <c r="Y55" s="94"/>
      <c r="Z55" s="77">
        <f>VLOOKUP($B55,Paramètres!$C$7:$F$55,$C$6,FALSE)</f>
        <v>0</v>
      </c>
      <c r="AA55" s="91">
        <f t="shared" si="6"/>
        <v>0</v>
      </c>
      <c r="AB55" s="55"/>
      <c r="AC55" s="77">
        <f>VLOOKUP($B55,Paramètres!$C$7:$F$55,$C$6,FALSE)</f>
        <v>0</v>
      </c>
      <c r="AD55" s="58">
        <f t="shared" si="7"/>
        <v>0</v>
      </c>
      <c r="AE55" s="94"/>
      <c r="AF55" s="77">
        <f>VLOOKUP($B55,Paramètres!$C$7:$F$55,$C$6,FALSE)</f>
        <v>0</v>
      </c>
      <c r="AG55" s="91">
        <f t="shared" si="8"/>
        <v>0</v>
      </c>
      <c r="AH55" s="55"/>
      <c r="AI55" s="77">
        <f>VLOOKUP($B55,Paramètres!$C$7:$F$55,$C$6,FALSE)</f>
        <v>0</v>
      </c>
      <c r="AJ55" s="58">
        <f t="shared" si="9"/>
        <v>0</v>
      </c>
      <c r="AK55" s="94"/>
      <c r="AL55" s="77">
        <f>VLOOKUP($B55,Paramètres!$C$7:$F$55,$C$6,FALSE)</f>
        <v>0</v>
      </c>
      <c r="AM55" s="58">
        <f t="shared" si="10"/>
        <v>0</v>
      </c>
      <c r="AN55" s="19">
        <f t="shared" si="80"/>
        <v>0</v>
      </c>
      <c r="AO55" s="17">
        <f>VLOOKUP($B55,Paramètres!$C$7:$F$55,$C$6,FALSE)</f>
        <v>0</v>
      </c>
      <c r="AP55" s="66">
        <f t="shared" si="81"/>
        <v>0</v>
      </c>
    </row>
    <row r="56" spans="2:42" ht="18.75" hidden="1" customHeight="1" x14ac:dyDescent="0.25">
      <c r="B56" s="19" t="str">
        <f>Paramètres!C45</f>
        <v>Mise en conformité décision unilatérale</v>
      </c>
      <c r="C56" s="18" t="str">
        <f t="shared" si="22"/>
        <v/>
      </c>
      <c r="D56" s="75"/>
      <c r="E56" s="77">
        <f>VLOOKUP($B56,Paramètres!$C$7:$F$55,$C$6,FALSE)</f>
        <v>0</v>
      </c>
      <c r="F56" s="58">
        <f t="shared" si="79"/>
        <v>0</v>
      </c>
      <c r="G56" s="94"/>
      <c r="H56" s="77">
        <f>VLOOKUP($B56,Paramètres!$C$7:$F$55,$C$6,FALSE)</f>
        <v>0</v>
      </c>
      <c r="I56" s="91">
        <f t="shared" si="0"/>
        <v>0</v>
      </c>
      <c r="J56" s="55"/>
      <c r="K56" s="77">
        <f>VLOOKUP($B56,Paramètres!$C$7:$F$55,$C$6,FALSE)</f>
        <v>0</v>
      </c>
      <c r="L56" s="58">
        <f t="shared" si="1"/>
        <v>0</v>
      </c>
      <c r="M56" s="94"/>
      <c r="N56" s="77">
        <f>VLOOKUP($B56,Paramètres!$C$7:$F$55,$C$6,FALSE)</f>
        <v>0</v>
      </c>
      <c r="O56" s="91">
        <f t="shared" si="2"/>
        <v>0</v>
      </c>
      <c r="P56" s="55"/>
      <c r="Q56" s="77">
        <f>VLOOKUP($B56,Paramètres!$C$7:$F$55,$C$6,FALSE)</f>
        <v>0</v>
      </c>
      <c r="R56" s="58">
        <f t="shared" si="3"/>
        <v>0</v>
      </c>
      <c r="S56" s="94"/>
      <c r="T56" s="77">
        <f>VLOOKUP($B56,Paramètres!$C$7:$F$55,$C$6,FALSE)</f>
        <v>0</v>
      </c>
      <c r="U56" s="91">
        <f t="shared" si="4"/>
        <v>0</v>
      </c>
      <c r="V56" s="55"/>
      <c r="W56" s="77">
        <f>VLOOKUP($B56,Paramètres!$C$7:$F$55,$C$6,FALSE)</f>
        <v>0</v>
      </c>
      <c r="X56" s="58">
        <f t="shared" si="5"/>
        <v>0</v>
      </c>
      <c r="Y56" s="94"/>
      <c r="Z56" s="77">
        <f>VLOOKUP($B56,Paramètres!$C$7:$F$55,$C$6,FALSE)</f>
        <v>0</v>
      </c>
      <c r="AA56" s="91">
        <f t="shared" si="6"/>
        <v>0</v>
      </c>
      <c r="AB56" s="55"/>
      <c r="AC56" s="77">
        <f>VLOOKUP($B56,Paramètres!$C$7:$F$55,$C$6,FALSE)</f>
        <v>0</v>
      </c>
      <c r="AD56" s="58">
        <f t="shared" si="7"/>
        <v>0</v>
      </c>
      <c r="AE56" s="94"/>
      <c r="AF56" s="77">
        <f>VLOOKUP($B56,Paramètres!$C$7:$F$55,$C$6,FALSE)</f>
        <v>0</v>
      </c>
      <c r="AG56" s="91">
        <f t="shared" si="8"/>
        <v>0</v>
      </c>
      <c r="AH56" s="55"/>
      <c r="AI56" s="77">
        <f>VLOOKUP($B56,Paramètres!$C$7:$F$55,$C$6,FALSE)</f>
        <v>0</v>
      </c>
      <c r="AJ56" s="58">
        <f t="shared" si="9"/>
        <v>0</v>
      </c>
      <c r="AK56" s="94"/>
      <c r="AL56" s="77">
        <f>VLOOKUP($B56,Paramètres!$C$7:$F$55,$C$6,FALSE)</f>
        <v>0</v>
      </c>
      <c r="AM56" s="58">
        <f t="shared" si="10"/>
        <v>0</v>
      </c>
      <c r="AN56" s="19">
        <f t="shared" si="80"/>
        <v>0</v>
      </c>
      <c r="AO56" s="17">
        <f>VLOOKUP($B56,Paramètres!$C$7:$F$55,$C$6,FALSE)</f>
        <v>0</v>
      </c>
      <c r="AP56" s="66">
        <f t="shared" si="81"/>
        <v>0</v>
      </c>
    </row>
    <row r="57" spans="2:42" ht="18.75" hidden="1" customHeight="1" x14ac:dyDescent="0.25">
      <c r="B57" s="19" t="str">
        <f>Paramètres!C46</f>
        <v>Mise en conformité par référendum</v>
      </c>
      <c r="C57" s="18" t="str">
        <f t="shared" si="22"/>
        <v/>
      </c>
      <c r="D57" s="75"/>
      <c r="E57" s="77">
        <f>VLOOKUP($B57,Paramètres!$C$7:$F$55,$C$6,FALSE)</f>
        <v>0</v>
      </c>
      <c r="F57" s="58">
        <f t="shared" si="79"/>
        <v>0</v>
      </c>
      <c r="G57" s="94"/>
      <c r="H57" s="77">
        <f>VLOOKUP($B57,Paramètres!$C$7:$F$55,$C$6,FALSE)</f>
        <v>0</v>
      </c>
      <c r="I57" s="91">
        <f t="shared" si="0"/>
        <v>0</v>
      </c>
      <c r="J57" s="55"/>
      <c r="K57" s="77">
        <f>VLOOKUP($B57,Paramètres!$C$7:$F$55,$C$6,FALSE)</f>
        <v>0</v>
      </c>
      <c r="L57" s="58">
        <f t="shared" si="1"/>
        <v>0</v>
      </c>
      <c r="M57" s="94"/>
      <c r="N57" s="77">
        <f>VLOOKUP($B57,Paramètres!$C$7:$F$55,$C$6,FALSE)</f>
        <v>0</v>
      </c>
      <c r="O57" s="91">
        <f t="shared" si="2"/>
        <v>0</v>
      </c>
      <c r="P57" s="55"/>
      <c r="Q57" s="77">
        <f>VLOOKUP($B57,Paramètres!$C$7:$F$55,$C$6,FALSE)</f>
        <v>0</v>
      </c>
      <c r="R57" s="58">
        <f t="shared" si="3"/>
        <v>0</v>
      </c>
      <c r="S57" s="94"/>
      <c r="T57" s="77">
        <f>VLOOKUP($B57,Paramètres!$C$7:$F$55,$C$6,FALSE)</f>
        <v>0</v>
      </c>
      <c r="U57" s="91">
        <f t="shared" si="4"/>
        <v>0</v>
      </c>
      <c r="V57" s="55"/>
      <c r="W57" s="77">
        <f>VLOOKUP($B57,Paramètres!$C$7:$F$55,$C$6,FALSE)</f>
        <v>0</v>
      </c>
      <c r="X57" s="58">
        <f t="shared" si="5"/>
        <v>0</v>
      </c>
      <c r="Y57" s="94"/>
      <c r="Z57" s="77">
        <f>VLOOKUP($B57,Paramètres!$C$7:$F$55,$C$6,FALSE)</f>
        <v>0</v>
      </c>
      <c r="AA57" s="91">
        <f t="shared" si="6"/>
        <v>0</v>
      </c>
      <c r="AB57" s="55"/>
      <c r="AC57" s="77">
        <f>VLOOKUP($B57,Paramètres!$C$7:$F$55,$C$6,FALSE)</f>
        <v>0</v>
      </c>
      <c r="AD57" s="58">
        <f t="shared" si="7"/>
        <v>0</v>
      </c>
      <c r="AE57" s="94"/>
      <c r="AF57" s="77">
        <f>VLOOKUP($B57,Paramètres!$C$7:$F$55,$C$6,FALSE)</f>
        <v>0</v>
      </c>
      <c r="AG57" s="91">
        <f t="shared" si="8"/>
        <v>0</v>
      </c>
      <c r="AH57" s="55"/>
      <c r="AI57" s="77">
        <f>VLOOKUP($B57,Paramètres!$C$7:$F$55,$C$6,FALSE)</f>
        <v>0</v>
      </c>
      <c r="AJ57" s="58">
        <f t="shared" si="9"/>
        <v>0</v>
      </c>
      <c r="AK57" s="94"/>
      <c r="AL57" s="77">
        <f>VLOOKUP($B57,Paramètres!$C$7:$F$55,$C$6,FALSE)</f>
        <v>0</v>
      </c>
      <c r="AM57" s="58">
        <f t="shared" si="10"/>
        <v>0</v>
      </c>
      <c r="AN57" s="19">
        <f t="shared" si="80"/>
        <v>0</v>
      </c>
      <c r="AO57" s="17">
        <f>VLOOKUP($B57,Paramètres!$C$7:$F$55,$C$6,FALSE)</f>
        <v>0</v>
      </c>
      <c r="AP57" s="66">
        <f t="shared" si="81"/>
        <v>0</v>
      </c>
    </row>
    <row r="58" spans="2:42" ht="18.75" hidden="1" customHeight="1" x14ac:dyDescent="0.25">
      <c r="B58" s="19" t="str">
        <f>Paramètres!C47</f>
        <v>Dénonciation usage</v>
      </c>
      <c r="C58" s="18" t="str">
        <f t="shared" si="22"/>
        <v/>
      </c>
      <c r="D58" s="75"/>
      <c r="E58" s="77">
        <f>VLOOKUP($B58,Paramètres!$C$7:$F$55,$C$6,FALSE)</f>
        <v>0</v>
      </c>
      <c r="F58" s="58">
        <f t="shared" si="79"/>
        <v>0</v>
      </c>
      <c r="G58" s="94"/>
      <c r="H58" s="77">
        <f>VLOOKUP($B58,Paramètres!$C$7:$F$55,$C$6,FALSE)</f>
        <v>0</v>
      </c>
      <c r="I58" s="91">
        <f t="shared" si="0"/>
        <v>0</v>
      </c>
      <c r="J58" s="55"/>
      <c r="K58" s="77">
        <f>VLOOKUP($B58,Paramètres!$C$7:$F$55,$C$6,FALSE)</f>
        <v>0</v>
      </c>
      <c r="L58" s="58">
        <f t="shared" si="1"/>
        <v>0</v>
      </c>
      <c r="M58" s="94"/>
      <c r="N58" s="77">
        <f>VLOOKUP($B58,Paramètres!$C$7:$F$55,$C$6,FALSE)</f>
        <v>0</v>
      </c>
      <c r="O58" s="91">
        <f t="shared" si="2"/>
        <v>0</v>
      </c>
      <c r="P58" s="55"/>
      <c r="Q58" s="77">
        <f>VLOOKUP($B58,Paramètres!$C$7:$F$55,$C$6,FALSE)</f>
        <v>0</v>
      </c>
      <c r="R58" s="58">
        <f t="shared" si="3"/>
        <v>0</v>
      </c>
      <c r="S58" s="94"/>
      <c r="T58" s="77">
        <f>VLOOKUP($B58,Paramètres!$C$7:$F$55,$C$6,FALSE)</f>
        <v>0</v>
      </c>
      <c r="U58" s="91">
        <f t="shared" si="4"/>
        <v>0</v>
      </c>
      <c r="V58" s="55"/>
      <c r="W58" s="77">
        <f>VLOOKUP($B58,Paramètres!$C$7:$F$55,$C$6,FALSE)</f>
        <v>0</v>
      </c>
      <c r="X58" s="58">
        <f t="shared" si="5"/>
        <v>0</v>
      </c>
      <c r="Y58" s="94"/>
      <c r="Z58" s="77">
        <f>VLOOKUP($B58,Paramètres!$C$7:$F$55,$C$6,FALSE)</f>
        <v>0</v>
      </c>
      <c r="AA58" s="91">
        <f t="shared" si="6"/>
        <v>0</v>
      </c>
      <c r="AB58" s="55"/>
      <c r="AC58" s="77">
        <f>VLOOKUP($B58,Paramètres!$C$7:$F$55,$C$6,FALSE)</f>
        <v>0</v>
      </c>
      <c r="AD58" s="58">
        <f t="shared" si="7"/>
        <v>0</v>
      </c>
      <c r="AE58" s="94"/>
      <c r="AF58" s="77">
        <f>VLOOKUP($B58,Paramètres!$C$7:$F$55,$C$6,FALSE)</f>
        <v>0</v>
      </c>
      <c r="AG58" s="91">
        <f t="shared" si="8"/>
        <v>0</v>
      </c>
      <c r="AH58" s="55"/>
      <c r="AI58" s="77">
        <f>VLOOKUP($B58,Paramètres!$C$7:$F$55,$C$6,FALSE)</f>
        <v>0</v>
      </c>
      <c r="AJ58" s="58">
        <f t="shared" si="9"/>
        <v>0</v>
      </c>
      <c r="AK58" s="94"/>
      <c r="AL58" s="77">
        <f>VLOOKUP($B58,Paramètres!$C$7:$F$55,$C$6,FALSE)</f>
        <v>0</v>
      </c>
      <c r="AM58" s="58">
        <f t="shared" si="10"/>
        <v>0</v>
      </c>
      <c r="AN58" s="19">
        <f t="shared" si="80"/>
        <v>0</v>
      </c>
      <c r="AO58" s="17">
        <f>VLOOKUP($B58,Paramètres!$C$7:$F$55,$C$6,FALSE)</f>
        <v>0</v>
      </c>
      <c r="AP58" s="66">
        <f t="shared" si="81"/>
        <v>0</v>
      </c>
    </row>
    <row r="59" spans="2:42" ht="18.75" hidden="1" customHeight="1" x14ac:dyDescent="0.25">
      <c r="B59" s="19" t="str">
        <f>Paramètres!C48</f>
        <v>Mise en place accord d'entreprise</v>
      </c>
      <c r="C59" s="18" t="str">
        <f t="shared" si="22"/>
        <v/>
      </c>
      <c r="D59" s="75"/>
      <c r="E59" s="77">
        <f>VLOOKUP($B59,Paramètres!$C$7:$F$55,$C$6,FALSE)</f>
        <v>0</v>
      </c>
      <c r="F59" s="58">
        <f t="shared" si="79"/>
        <v>0</v>
      </c>
      <c r="G59" s="94"/>
      <c r="H59" s="77">
        <f>VLOOKUP($B59,Paramètres!$C$7:$F$55,$C$6,FALSE)</f>
        <v>0</v>
      </c>
      <c r="I59" s="91">
        <f t="shared" si="0"/>
        <v>0</v>
      </c>
      <c r="J59" s="55"/>
      <c r="K59" s="77">
        <f>VLOOKUP($B59,Paramètres!$C$7:$F$55,$C$6,FALSE)</f>
        <v>0</v>
      </c>
      <c r="L59" s="58">
        <f t="shared" si="1"/>
        <v>0</v>
      </c>
      <c r="M59" s="94"/>
      <c r="N59" s="77">
        <f>VLOOKUP($B59,Paramètres!$C$7:$F$55,$C$6,FALSE)</f>
        <v>0</v>
      </c>
      <c r="O59" s="91">
        <f t="shared" si="2"/>
        <v>0</v>
      </c>
      <c r="P59" s="55"/>
      <c r="Q59" s="77">
        <f>VLOOKUP($B59,Paramètres!$C$7:$F$55,$C$6,FALSE)</f>
        <v>0</v>
      </c>
      <c r="R59" s="58">
        <f t="shared" si="3"/>
        <v>0</v>
      </c>
      <c r="S59" s="94"/>
      <c r="T59" s="77">
        <f>VLOOKUP($B59,Paramètres!$C$7:$F$55,$C$6,FALSE)</f>
        <v>0</v>
      </c>
      <c r="U59" s="91">
        <f t="shared" si="4"/>
        <v>0</v>
      </c>
      <c r="V59" s="55"/>
      <c r="W59" s="77">
        <f>VLOOKUP($B59,Paramètres!$C$7:$F$55,$C$6,FALSE)</f>
        <v>0</v>
      </c>
      <c r="X59" s="58">
        <f t="shared" si="5"/>
        <v>0</v>
      </c>
      <c r="Y59" s="94"/>
      <c r="Z59" s="77">
        <f>VLOOKUP($B59,Paramètres!$C$7:$F$55,$C$6,FALSE)</f>
        <v>0</v>
      </c>
      <c r="AA59" s="91">
        <f t="shared" si="6"/>
        <v>0</v>
      </c>
      <c r="AB59" s="55"/>
      <c r="AC59" s="77">
        <f>VLOOKUP($B59,Paramètres!$C$7:$F$55,$C$6,FALSE)</f>
        <v>0</v>
      </c>
      <c r="AD59" s="58">
        <f t="shared" si="7"/>
        <v>0</v>
      </c>
      <c r="AE59" s="94"/>
      <c r="AF59" s="77">
        <f>VLOOKUP($B59,Paramètres!$C$7:$F$55,$C$6,FALSE)</f>
        <v>0</v>
      </c>
      <c r="AG59" s="91">
        <f t="shared" si="8"/>
        <v>0</v>
      </c>
      <c r="AH59" s="55"/>
      <c r="AI59" s="77">
        <f>VLOOKUP($B59,Paramètres!$C$7:$F$55,$C$6,FALSE)</f>
        <v>0</v>
      </c>
      <c r="AJ59" s="58">
        <f t="shared" si="9"/>
        <v>0</v>
      </c>
      <c r="AK59" s="94"/>
      <c r="AL59" s="77">
        <f>VLOOKUP($B59,Paramètres!$C$7:$F$55,$C$6,FALSE)</f>
        <v>0</v>
      </c>
      <c r="AM59" s="58">
        <f t="shared" si="10"/>
        <v>0</v>
      </c>
      <c r="AN59" s="19">
        <f t="shared" si="80"/>
        <v>0</v>
      </c>
      <c r="AO59" s="17">
        <f>VLOOKUP($B59,Paramètres!$C$7:$F$55,$C$6,FALSE)</f>
        <v>0</v>
      </c>
      <c r="AP59" s="66">
        <f t="shared" si="81"/>
        <v>0</v>
      </c>
    </row>
    <row r="60" spans="2:42" ht="18.75" hidden="1" customHeight="1" x14ac:dyDescent="0.25">
      <c r="B60" s="19" t="str">
        <f>Paramètres!C49</f>
        <v>Accord d'intéressement</v>
      </c>
      <c r="C60" s="18" t="str">
        <f t="shared" si="22"/>
        <v/>
      </c>
      <c r="D60" s="75"/>
      <c r="E60" s="77">
        <f>VLOOKUP($B60,Paramètres!$C$7:$F$55,$C$6,FALSE)</f>
        <v>0</v>
      </c>
      <c r="F60" s="58">
        <f t="shared" si="79"/>
        <v>0</v>
      </c>
      <c r="G60" s="94"/>
      <c r="H60" s="77">
        <f>VLOOKUP($B60,Paramètres!$C$7:$F$55,$C$6,FALSE)</f>
        <v>0</v>
      </c>
      <c r="I60" s="91">
        <f t="shared" si="0"/>
        <v>0</v>
      </c>
      <c r="J60" s="55"/>
      <c r="K60" s="77">
        <f>VLOOKUP($B60,Paramètres!$C$7:$F$55,$C$6,FALSE)</f>
        <v>0</v>
      </c>
      <c r="L60" s="58">
        <f t="shared" si="1"/>
        <v>0</v>
      </c>
      <c r="M60" s="94"/>
      <c r="N60" s="77">
        <f>VLOOKUP($B60,Paramètres!$C$7:$F$55,$C$6,FALSE)</f>
        <v>0</v>
      </c>
      <c r="O60" s="91">
        <f t="shared" si="2"/>
        <v>0</v>
      </c>
      <c r="P60" s="55"/>
      <c r="Q60" s="77">
        <f>VLOOKUP($B60,Paramètres!$C$7:$F$55,$C$6,FALSE)</f>
        <v>0</v>
      </c>
      <c r="R60" s="58">
        <f t="shared" si="3"/>
        <v>0</v>
      </c>
      <c r="S60" s="94"/>
      <c r="T60" s="77">
        <f>VLOOKUP($B60,Paramètres!$C$7:$F$55,$C$6,FALSE)</f>
        <v>0</v>
      </c>
      <c r="U60" s="91">
        <f t="shared" si="4"/>
        <v>0</v>
      </c>
      <c r="V60" s="55"/>
      <c r="W60" s="77">
        <f>VLOOKUP($B60,Paramètres!$C$7:$F$55,$C$6,FALSE)</f>
        <v>0</v>
      </c>
      <c r="X60" s="58">
        <f t="shared" si="5"/>
        <v>0</v>
      </c>
      <c r="Y60" s="94"/>
      <c r="Z60" s="77">
        <f>VLOOKUP($B60,Paramètres!$C$7:$F$55,$C$6,FALSE)</f>
        <v>0</v>
      </c>
      <c r="AA60" s="91">
        <f t="shared" si="6"/>
        <v>0</v>
      </c>
      <c r="AB60" s="55"/>
      <c r="AC60" s="77">
        <f>VLOOKUP($B60,Paramètres!$C$7:$F$55,$C$6,FALSE)</f>
        <v>0</v>
      </c>
      <c r="AD60" s="58">
        <f t="shared" si="7"/>
        <v>0</v>
      </c>
      <c r="AE60" s="94"/>
      <c r="AF60" s="77">
        <f>VLOOKUP($B60,Paramètres!$C$7:$F$55,$C$6,FALSE)</f>
        <v>0</v>
      </c>
      <c r="AG60" s="91">
        <f t="shared" si="8"/>
        <v>0</v>
      </c>
      <c r="AH60" s="55"/>
      <c r="AI60" s="77">
        <f>VLOOKUP($B60,Paramètres!$C$7:$F$55,$C$6,FALSE)</f>
        <v>0</v>
      </c>
      <c r="AJ60" s="58">
        <f t="shared" si="9"/>
        <v>0</v>
      </c>
      <c r="AK60" s="94"/>
      <c r="AL60" s="77">
        <f>VLOOKUP($B60,Paramètres!$C$7:$F$55,$C$6,FALSE)</f>
        <v>0</v>
      </c>
      <c r="AM60" s="58">
        <f t="shared" si="10"/>
        <v>0</v>
      </c>
      <c r="AN60" s="19">
        <f t="shared" si="80"/>
        <v>0</v>
      </c>
      <c r="AO60" s="17">
        <f>VLOOKUP($B60,Paramètres!$C$7:$F$55,$C$6,FALSE)</f>
        <v>0</v>
      </c>
      <c r="AP60" s="66">
        <f t="shared" si="81"/>
        <v>0</v>
      </c>
    </row>
    <row r="61" spans="2:42" ht="18.75" hidden="1" customHeight="1" x14ac:dyDescent="0.25">
      <c r="B61" s="19" t="str">
        <f>Paramètres!C50</f>
        <v>Accord de participation</v>
      </c>
      <c r="C61" s="18" t="str">
        <f t="shared" si="22"/>
        <v/>
      </c>
      <c r="D61" s="75"/>
      <c r="E61" s="77">
        <f>VLOOKUP($B61,Paramètres!$C$7:$F$55,$C$6,FALSE)</f>
        <v>0</v>
      </c>
      <c r="F61" s="58">
        <f t="shared" si="79"/>
        <v>0</v>
      </c>
      <c r="G61" s="94"/>
      <c r="H61" s="77">
        <f>VLOOKUP($B61,Paramètres!$C$7:$F$55,$C$6,FALSE)</f>
        <v>0</v>
      </c>
      <c r="I61" s="91">
        <f t="shared" si="0"/>
        <v>0</v>
      </c>
      <c r="J61" s="55"/>
      <c r="K61" s="77">
        <f>VLOOKUP($B61,Paramètres!$C$7:$F$55,$C$6,FALSE)</f>
        <v>0</v>
      </c>
      <c r="L61" s="58">
        <f t="shared" si="1"/>
        <v>0</v>
      </c>
      <c r="M61" s="94"/>
      <c r="N61" s="77">
        <f>VLOOKUP($B61,Paramètres!$C$7:$F$55,$C$6,FALSE)</f>
        <v>0</v>
      </c>
      <c r="O61" s="91">
        <f t="shared" si="2"/>
        <v>0</v>
      </c>
      <c r="P61" s="55"/>
      <c r="Q61" s="77">
        <f>VLOOKUP($B61,Paramètres!$C$7:$F$55,$C$6,FALSE)</f>
        <v>0</v>
      </c>
      <c r="R61" s="58">
        <f t="shared" si="3"/>
        <v>0</v>
      </c>
      <c r="S61" s="94"/>
      <c r="T61" s="77">
        <f>VLOOKUP($B61,Paramètres!$C$7:$F$55,$C$6,FALSE)</f>
        <v>0</v>
      </c>
      <c r="U61" s="91">
        <f t="shared" si="4"/>
        <v>0</v>
      </c>
      <c r="V61" s="55"/>
      <c r="W61" s="77">
        <f>VLOOKUP($B61,Paramètres!$C$7:$F$55,$C$6,FALSE)</f>
        <v>0</v>
      </c>
      <c r="X61" s="58">
        <f t="shared" si="5"/>
        <v>0</v>
      </c>
      <c r="Y61" s="94"/>
      <c r="Z61" s="77">
        <f>VLOOKUP($B61,Paramètres!$C$7:$F$55,$C$6,FALSE)</f>
        <v>0</v>
      </c>
      <c r="AA61" s="91">
        <f t="shared" si="6"/>
        <v>0</v>
      </c>
      <c r="AB61" s="55"/>
      <c r="AC61" s="77">
        <f>VLOOKUP($B61,Paramètres!$C$7:$F$55,$C$6,FALSE)</f>
        <v>0</v>
      </c>
      <c r="AD61" s="58">
        <f t="shared" si="7"/>
        <v>0</v>
      </c>
      <c r="AE61" s="94"/>
      <c r="AF61" s="77">
        <f>VLOOKUP($B61,Paramètres!$C$7:$F$55,$C$6,FALSE)</f>
        <v>0</v>
      </c>
      <c r="AG61" s="91">
        <f t="shared" si="8"/>
        <v>0</v>
      </c>
      <c r="AH61" s="55"/>
      <c r="AI61" s="77">
        <f>VLOOKUP($B61,Paramètres!$C$7:$F$55,$C$6,FALSE)</f>
        <v>0</v>
      </c>
      <c r="AJ61" s="58">
        <f t="shared" si="9"/>
        <v>0</v>
      </c>
      <c r="AK61" s="94"/>
      <c r="AL61" s="77">
        <f>VLOOKUP($B61,Paramètres!$C$7:$F$55,$C$6,FALSE)</f>
        <v>0</v>
      </c>
      <c r="AM61" s="58">
        <f t="shared" si="10"/>
        <v>0</v>
      </c>
      <c r="AN61" s="19">
        <f t="shared" si="80"/>
        <v>0</v>
      </c>
      <c r="AO61" s="17">
        <f>VLOOKUP($B61,Paramètres!$C$7:$F$55,$C$6,FALSE)</f>
        <v>0</v>
      </c>
      <c r="AP61" s="66">
        <f t="shared" si="81"/>
        <v>0</v>
      </c>
    </row>
    <row r="62" spans="2:42" ht="18.75" hidden="1" customHeight="1" x14ac:dyDescent="0.25">
      <c r="B62" s="19" t="str">
        <f>Paramètres!C51</f>
        <v>Règlement intérieur</v>
      </c>
      <c r="C62" s="18" t="str">
        <f t="shared" si="22"/>
        <v/>
      </c>
      <c r="D62" s="75"/>
      <c r="E62" s="77">
        <f>VLOOKUP($B62,Paramètres!$C$7:$F$55,$C$6,FALSE)</f>
        <v>0</v>
      </c>
      <c r="F62" s="58">
        <f t="shared" si="79"/>
        <v>0</v>
      </c>
      <c r="G62" s="94"/>
      <c r="H62" s="77">
        <f>VLOOKUP($B62,Paramètres!$C$7:$F$55,$C$6,FALSE)</f>
        <v>0</v>
      </c>
      <c r="I62" s="91">
        <f t="shared" si="0"/>
        <v>0</v>
      </c>
      <c r="J62" s="55"/>
      <c r="K62" s="77">
        <f>VLOOKUP($B62,Paramètres!$C$7:$F$55,$C$6,FALSE)</f>
        <v>0</v>
      </c>
      <c r="L62" s="58">
        <f t="shared" si="1"/>
        <v>0</v>
      </c>
      <c r="M62" s="94"/>
      <c r="N62" s="77">
        <f>VLOOKUP($B62,Paramètres!$C$7:$F$55,$C$6,FALSE)</f>
        <v>0</v>
      </c>
      <c r="O62" s="91">
        <f t="shared" si="2"/>
        <v>0</v>
      </c>
      <c r="P62" s="55"/>
      <c r="Q62" s="77">
        <f>VLOOKUP($B62,Paramètres!$C$7:$F$55,$C$6,FALSE)</f>
        <v>0</v>
      </c>
      <c r="R62" s="58">
        <f t="shared" si="3"/>
        <v>0</v>
      </c>
      <c r="S62" s="94"/>
      <c r="T62" s="77">
        <f>VLOOKUP($B62,Paramètres!$C$7:$F$55,$C$6,FALSE)</f>
        <v>0</v>
      </c>
      <c r="U62" s="91">
        <f t="shared" si="4"/>
        <v>0</v>
      </c>
      <c r="V62" s="55"/>
      <c r="W62" s="77">
        <f>VLOOKUP($B62,Paramètres!$C$7:$F$55,$C$6,FALSE)</f>
        <v>0</v>
      </c>
      <c r="X62" s="58">
        <f t="shared" si="5"/>
        <v>0</v>
      </c>
      <c r="Y62" s="94"/>
      <c r="Z62" s="77">
        <f>VLOOKUP($B62,Paramètres!$C$7:$F$55,$C$6,FALSE)</f>
        <v>0</v>
      </c>
      <c r="AA62" s="91">
        <f t="shared" si="6"/>
        <v>0</v>
      </c>
      <c r="AB62" s="55"/>
      <c r="AC62" s="77">
        <f>VLOOKUP($B62,Paramètres!$C$7:$F$55,$C$6,FALSE)</f>
        <v>0</v>
      </c>
      <c r="AD62" s="58">
        <f t="shared" si="7"/>
        <v>0</v>
      </c>
      <c r="AE62" s="94"/>
      <c r="AF62" s="77">
        <f>VLOOKUP($B62,Paramètres!$C$7:$F$55,$C$6,FALSE)</f>
        <v>0</v>
      </c>
      <c r="AG62" s="91">
        <f t="shared" si="8"/>
        <v>0</v>
      </c>
      <c r="AH62" s="55"/>
      <c r="AI62" s="77">
        <f>VLOOKUP($B62,Paramètres!$C$7:$F$55,$C$6,FALSE)</f>
        <v>0</v>
      </c>
      <c r="AJ62" s="58">
        <f t="shared" si="9"/>
        <v>0</v>
      </c>
      <c r="AK62" s="94"/>
      <c r="AL62" s="77">
        <f>VLOOKUP($B62,Paramètres!$C$7:$F$55,$C$6,FALSE)</f>
        <v>0</v>
      </c>
      <c r="AM62" s="58">
        <f t="shared" si="10"/>
        <v>0</v>
      </c>
      <c r="AN62" s="19">
        <f t="shared" si="80"/>
        <v>0</v>
      </c>
      <c r="AO62" s="17">
        <f>VLOOKUP($B62,Paramètres!$C$7:$F$55,$C$6,FALSE)</f>
        <v>0</v>
      </c>
      <c r="AP62" s="66">
        <f t="shared" si="81"/>
        <v>0</v>
      </c>
    </row>
    <row r="63" spans="2:42" ht="18.75" hidden="1" customHeight="1" x14ac:dyDescent="0.25">
      <c r="B63" s="19" t="str">
        <f>Paramètres!C52</f>
        <v>Assistance rédaction note de service</v>
      </c>
      <c r="C63" s="18" t="str">
        <f t="shared" si="22"/>
        <v/>
      </c>
      <c r="D63" s="75"/>
      <c r="E63" s="77">
        <f>VLOOKUP($B63,Paramètres!$C$7:$F$55,$C$6,FALSE)</f>
        <v>0</v>
      </c>
      <c r="F63" s="58">
        <f t="shared" si="79"/>
        <v>0</v>
      </c>
      <c r="G63" s="94"/>
      <c r="H63" s="77">
        <f>VLOOKUP($B63,Paramètres!$C$7:$F$55,$C$6,FALSE)</f>
        <v>0</v>
      </c>
      <c r="I63" s="91">
        <f t="shared" si="0"/>
        <v>0</v>
      </c>
      <c r="J63" s="55"/>
      <c r="K63" s="77">
        <f>VLOOKUP($B63,Paramètres!$C$7:$F$55,$C$6,FALSE)</f>
        <v>0</v>
      </c>
      <c r="L63" s="58">
        <f t="shared" si="1"/>
        <v>0</v>
      </c>
      <c r="M63" s="94"/>
      <c r="N63" s="77">
        <f>VLOOKUP($B63,Paramètres!$C$7:$F$55,$C$6,FALSE)</f>
        <v>0</v>
      </c>
      <c r="O63" s="91">
        <f t="shared" si="2"/>
        <v>0</v>
      </c>
      <c r="P63" s="55"/>
      <c r="Q63" s="77">
        <f>VLOOKUP($B63,Paramètres!$C$7:$F$55,$C$6,FALSE)</f>
        <v>0</v>
      </c>
      <c r="R63" s="58">
        <f t="shared" si="3"/>
        <v>0</v>
      </c>
      <c r="S63" s="94"/>
      <c r="T63" s="77">
        <f>VLOOKUP($B63,Paramètres!$C$7:$F$55,$C$6,FALSE)</f>
        <v>0</v>
      </c>
      <c r="U63" s="91">
        <f t="shared" si="4"/>
        <v>0</v>
      </c>
      <c r="V63" s="55"/>
      <c r="W63" s="77">
        <f>VLOOKUP($B63,Paramètres!$C$7:$F$55,$C$6,FALSE)</f>
        <v>0</v>
      </c>
      <c r="X63" s="58">
        <f t="shared" si="5"/>
        <v>0</v>
      </c>
      <c r="Y63" s="94"/>
      <c r="Z63" s="77">
        <f>VLOOKUP($B63,Paramètres!$C$7:$F$55,$C$6,FALSE)</f>
        <v>0</v>
      </c>
      <c r="AA63" s="91">
        <f t="shared" si="6"/>
        <v>0</v>
      </c>
      <c r="AB63" s="55"/>
      <c r="AC63" s="77">
        <f>VLOOKUP($B63,Paramètres!$C$7:$F$55,$C$6,FALSE)</f>
        <v>0</v>
      </c>
      <c r="AD63" s="58">
        <f t="shared" si="7"/>
        <v>0</v>
      </c>
      <c r="AE63" s="94"/>
      <c r="AF63" s="77">
        <f>VLOOKUP($B63,Paramètres!$C$7:$F$55,$C$6,FALSE)</f>
        <v>0</v>
      </c>
      <c r="AG63" s="91">
        <f t="shared" si="8"/>
        <v>0</v>
      </c>
      <c r="AH63" s="55"/>
      <c r="AI63" s="77">
        <f>VLOOKUP($B63,Paramètres!$C$7:$F$55,$C$6,FALSE)</f>
        <v>0</v>
      </c>
      <c r="AJ63" s="58">
        <f t="shared" si="9"/>
        <v>0</v>
      </c>
      <c r="AK63" s="94"/>
      <c r="AL63" s="77">
        <f>VLOOKUP($B63,Paramètres!$C$7:$F$55,$C$6,FALSE)</f>
        <v>0</v>
      </c>
      <c r="AM63" s="58">
        <f t="shared" si="10"/>
        <v>0</v>
      </c>
      <c r="AN63" s="19">
        <f t="shared" si="80"/>
        <v>0</v>
      </c>
      <c r="AO63" s="17">
        <f>VLOOKUP($B63,Paramètres!$C$7:$F$55,$C$6,FALSE)</f>
        <v>0</v>
      </c>
      <c r="AP63" s="66">
        <f t="shared" si="81"/>
        <v>0</v>
      </c>
    </row>
    <row r="64" spans="2:42" ht="18.75" hidden="1" customHeight="1" x14ac:dyDescent="0.25">
      <c r="B64" s="19" t="str">
        <f>Paramètres!C53</f>
        <v>Elections des représentants du pers.</v>
      </c>
      <c r="C64" s="18" t="str">
        <f t="shared" si="22"/>
        <v/>
      </c>
      <c r="D64" s="75"/>
      <c r="E64" s="77">
        <f>VLOOKUP($B64,Paramètres!$C$7:$F$55,$C$6,FALSE)</f>
        <v>0</v>
      </c>
      <c r="F64" s="58">
        <f t="shared" si="79"/>
        <v>0</v>
      </c>
      <c r="G64" s="94"/>
      <c r="H64" s="77">
        <f>VLOOKUP($B64,Paramètres!$C$7:$F$55,$C$6,FALSE)</f>
        <v>0</v>
      </c>
      <c r="I64" s="91">
        <f t="shared" si="0"/>
        <v>0</v>
      </c>
      <c r="J64" s="55"/>
      <c r="K64" s="77">
        <f>VLOOKUP($B64,Paramètres!$C$7:$F$55,$C$6,FALSE)</f>
        <v>0</v>
      </c>
      <c r="L64" s="58">
        <f t="shared" si="1"/>
        <v>0</v>
      </c>
      <c r="M64" s="94"/>
      <c r="N64" s="77">
        <f>VLOOKUP($B64,Paramètres!$C$7:$F$55,$C$6,FALSE)</f>
        <v>0</v>
      </c>
      <c r="O64" s="91">
        <f t="shared" si="2"/>
        <v>0</v>
      </c>
      <c r="P64" s="55"/>
      <c r="Q64" s="77">
        <f>VLOOKUP($B64,Paramètres!$C$7:$F$55,$C$6,FALSE)</f>
        <v>0</v>
      </c>
      <c r="R64" s="58">
        <f t="shared" si="3"/>
        <v>0</v>
      </c>
      <c r="S64" s="94"/>
      <c r="T64" s="77">
        <f>VLOOKUP($B64,Paramètres!$C$7:$F$55,$C$6,FALSE)</f>
        <v>0</v>
      </c>
      <c r="U64" s="91">
        <f t="shared" si="4"/>
        <v>0</v>
      </c>
      <c r="V64" s="55"/>
      <c r="W64" s="77">
        <f>VLOOKUP($B64,Paramètres!$C$7:$F$55,$C$6,FALSE)</f>
        <v>0</v>
      </c>
      <c r="X64" s="58">
        <f t="shared" si="5"/>
        <v>0</v>
      </c>
      <c r="Y64" s="94"/>
      <c r="Z64" s="77">
        <f>VLOOKUP($B64,Paramètres!$C$7:$F$55,$C$6,FALSE)</f>
        <v>0</v>
      </c>
      <c r="AA64" s="91">
        <f t="shared" si="6"/>
        <v>0</v>
      </c>
      <c r="AB64" s="55"/>
      <c r="AC64" s="77">
        <f>VLOOKUP($B64,Paramètres!$C$7:$F$55,$C$6,FALSE)</f>
        <v>0</v>
      </c>
      <c r="AD64" s="58">
        <f t="shared" si="7"/>
        <v>0</v>
      </c>
      <c r="AE64" s="94"/>
      <c r="AF64" s="77">
        <f>VLOOKUP($B64,Paramètres!$C$7:$F$55,$C$6,FALSE)</f>
        <v>0</v>
      </c>
      <c r="AG64" s="91">
        <f t="shared" si="8"/>
        <v>0</v>
      </c>
      <c r="AH64" s="55"/>
      <c r="AI64" s="77">
        <f>VLOOKUP($B64,Paramètres!$C$7:$F$55,$C$6,FALSE)</f>
        <v>0</v>
      </c>
      <c r="AJ64" s="58">
        <f t="shared" si="9"/>
        <v>0</v>
      </c>
      <c r="AK64" s="94"/>
      <c r="AL64" s="77">
        <f>VLOOKUP($B64,Paramètres!$C$7:$F$55,$C$6,FALSE)</f>
        <v>0</v>
      </c>
      <c r="AM64" s="58">
        <f t="shared" si="10"/>
        <v>0</v>
      </c>
      <c r="AN64" s="19">
        <f t="shared" si="80"/>
        <v>0</v>
      </c>
      <c r="AO64" s="17">
        <f>VLOOKUP($B64,Paramètres!$C$7:$F$55,$C$6,FALSE)</f>
        <v>0</v>
      </c>
      <c r="AP64" s="66">
        <f t="shared" si="81"/>
        <v>0</v>
      </c>
    </row>
    <row r="65" spans="2:42" ht="18.75" hidden="1" customHeight="1" x14ac:dyDescent="0.25">
      <c r="B65" s="19" t="str">
        <f>Paramètres!C54</f>
        <v>Affiches obligatoires</v>
      </c>
      <c r="C65" s="18" t="str">
        <f t="shared" si="22"/>
        <v/>
      </c>
      <c r="D65" s="75"/>
      <c r="E65" s="17">
        <f>VLOOKUP($B65,Paramètres!$C$7:$F$55,$C$6,FALSE)</f>
        <v>185</v>
      </c>
      <c r="F65" s="58">
        <f t="shared" si="79"/>
        <v>0</v>
      </c>
      <c r="G65" s="94"/>
      <c r="H65" s="17">
        <f>VLOOKUP($B65,Paramètres!$C$7:$F$55,$C$6,FALSE)</f>
        <v>185</v>
      </c>
      <c r="I65" s="91">
        <f t="shared" si="0"/>
        <v>0</v>
      </c>
      <c r="J65" s="55"/>
      <c r="K65" s="17">
        <f>VLOOKUP($B65,Paramètres!$C$7:$F$55,$C$6,FALSE)</f>
        <v>185</v>
      </c>
      <c r="L65" s="58">
        <f t="shared" si="1"/>
        <v>0</v>
      </c>
      <c r="M65" s="94"/>
      <c r="N65" s="17">
        <f>VLOOKUP($B65,Paramètres!$C$7:$F$55,$C$6,FALSE)</f>
        <v>185</v>
      </c>
      <c r="O65" s="91">
        <f t="shared" si="2"/>
        <v>0</v>
      </c>
      <c r="P65" s="55"/>
      <c r="Q65" s="17">
        <f>VLOOKUP($B65,Paramètres!$C$7:$F$55,$C$6,FALSE)</f>
        <v>185</v>
      </c>
      <c r="R65" s="58">
        <f t="shared" si="3"/>
        <v>0</v>
      </c>
      <c r="S65" s="94"/>
      <c r="T65" s="17">
        <f>VLOOKUP($B65,Paramètres!$C$7:$F$55,$C$6,FALSE)</f>
        <v>185</v>
      </c>
      <c r="U65" s="91">
        <f t="shared" si="4"/>
        <v>0</v>
      </c>
      <c r="V65" s="55"/>
      <c r="W65" s="17">
        <f>VLOOKUP($B65,Paramètres!$C$7:$F$55,$C$6,FALSE)</f>
        <v>185</v>
      </c>
      <c r="X65" s="58">
        <f t="shared" si="5"/>
        <v>0</v>
      </c>
      <c r="Y65" s="94"/>
      <c r="Z65" s="17">
        <f>VLOOKUP($B65,Paramètres!$C$7:$F$55,$C$6,FALSE)</f>
        <v>185</v>
      </c>
      <c r="AA65" s="91">
        <f t="shared" si="6"/>
        <v>0</v>
      </c>
      <c r="AB65" s="55"/>
      <c r="AC65" s="17">
        <f>VLOOKUP($B65,Paramètres!$C$7:$F$55,$C$6,FALSE)</f>
        <v>185</v>
      </c>
      <c r="AD65" s="58">
        <f t="shared" si="7"/>
        <v>0</v>
      </c>
      <c r="AE65" s="94"/>
      <c r="AF65" s="17">
        <f>VLOOKUP($B65,Paramètres!$C$7:$F$55,$C$6,FALSE)</f>
        <v>185</v>
      </c>
      <c r="AG65" s="91">
        <f t="shared" si="8"/>
        <v>0</v>
      </c>
      <c r="AH65" s="55"/>
      <c r="AI65" s="17">
        <f>VLOOKUP($B65,Paramètres!$C$7:$F$55,$C$6,FALSE)</f>
        <v>185</v>
      </c>
      <c r="AJ65" s="58">
        <f t="shared" si="9"/>
        <v>0</v>
      </c>
      <c r="AK65" s="94"/>
      <c r="AL65" s="17">
        <f>VLOOKUP($B65,Paramètres!$C$7:$F$55,$C$6,FALSE)</f>
        <v>185</v>
      </c>
      <c r="AM65" s="58">
        <f t="shared" si="10"/>
        <v>0</v>
      </c>
      <c r="AN65" s="19">
        <f t="shared" si="80"/>
        <v>0</v>
      </c>
      <c r="AO65" s="17">
        <f>VLOOKUP($B65,Paramètres!$C$7:$F$55,$C$6,FALSE)</f>
        <v>185</v>
      </c>
      <c r="AP65" s="66">
        <f t="shared" si="81"/>
        <v>0</v>
      </c>
    </row>
    <row r="66" spans="2:42" ht="18.75" hidden="1" customHeight="1" x14ac:dyDescent="0.25">
      <c r="B66" s="21" t="str">
        <f>Paramètres!C55</f>
        <v>Document unique risque professionnels</v>
      </c>
      <c r="C66" s="31" t="str">
        <f t="shared" si="22"/>
        <v/>
      </c>
      <c r="D66" s="76"/>
      <c r="E66" s="78">
        <f>VLOOKUP($B66,Paramètres!$C$7:$F$55,$C$6,FALSE)</f>
        <v>0</v>
      </c>
      <c r="F66" s="59">
        <f t="shared" si="79"/>
        <v>0</v>
      </c>
      <c r="G66" s="95"/>
      <c r="H66" s="78">
        <f>VLOOKUP($B66,Paramètres!$C$7:$F$55,$C$6,FALSE)</f>
        <v>0</v>
      </c>
      <c r="I66" s="92">
        <f t="shared" si="0"/>
        <v>0</v>
      </c>
      <c r="J66" s="56"/>
      <c r="K66" s="78">
        <f>VLOOKUP($B66,Paramètres!$C$7:$F$55,$C$6,FALSE)</f>
        <v>0</v>
      </c>
      <c r="L66" s="59">
        <f t="shared" si="1"/>
        <v>0</v>
      </c>
      <c r="M66" s="95"/>
      <c r="N66" s="78">
        <f>VLOOKUP($B66,Paramètres!$C$7:$F$55,$C$6,FALSE)</f>
        <v>0</v>
      </c>
      <c r="O66" s="92">
        <f t="shared" si="2"/>
        <v>0</v>
      </c>
      <c r="P66" s="56"/>
      <c r="Q66" s="78">
        <f>VLOOKUP($B66,Paramètres!$C$7:$F$55,$C$6,FALSE)</f>
        <v>0</v>
      </c>
      <c r="R66" s="59">
        <f t="shared" si="3"/>
        <v>0</v>
      </c>
      <c r="S66" s="95"/>
      <c r="T66" s="78">
        <f>VLOOKUP($B66,Paramètres!$C$7:$F$55,$C$6,FALSE)</f>
        <v>0</v>
      </c>
      <c r="U66" s="92">
        <f t="shared" si="4"/>
        <v>0</v>
      </c>
      <c r="V66" s="56"/>
      <c r="W66" s="78">
        <f>VLOOKUP($B66,Paramètres!$C$7:$F$55,$C$6,FALSE)</f>
        <v>0</v>
      </c>
      <c r="X66" s="59">
        <f t="shared" si="5"/>
        <v>0</v>
      </c>
      <c r="Y66" s="95"/>
      <c r="Z66" s="78">
        <f>VLOOKUP($B66,Paramètres!$C$7:$F$55,$C$6,FALSE)</f>
        <v>0</v>
      </c>
      <c r="AA66" s="92">
        <f t="shared" si="6"/>
        <v>0</v>
      </c>
      <c r="AB66" s="56"/>
      <c r="AC66" s="78">
        <f>VLOOKUP($B66,Paramètres!$C$7:$F$55,$C$6,FALSE)</f>
        <v>0</v>
      </c>
      <c r="AD66" s="59">
        <f t="shared" si="7"/>
        <v>0</v>
      </c>
      <c r="AE66" s="95"/>
      <c r="AF66" s="78">
        <f>VLOOKUP($B66,Paramètres!$C$7:$F$55,$C$6,FALSE)</f>
        <v>0</v>
      </c>
      <c r="AG66" s="92">
        <f t="shared" si="8"/>
        <v>0</v>
      </c>
      <c r="AH66" s="56"/>
      <c r="AI66" s="78">
        <f>VLOOKUP($B66,Paramètres!$C$7:$F$55,$C$6,FALSE)</f>
        <v>0</v>
      </c>
      <c r="AJ66" s="59">
        <f t="shared" si="9"/>
        <v>0</v>
      </c>
      <c r="AK66" s="95"/>
      <c r="AL66" s="78">
        <f>VLOOKUP($B66,Paramètres!$C$7:$F$55,$C$6,FALSE)</f>
        <v>0</v>
      </c>
      <c r="AM66" s="59">
        <f t="shared" si="10"/>
        <v>0</v>
      </c>
      <c r="AN66" s="21">
        <f t="shared" si="80"/>
        <v>0</v>
      </c>
      <c r="AO66" s="22">
        <f>VLOOKUP($B66,Paramètres!$C$7:$F$55,$C$6,FALSE)</f>
        <v>0</v>
      </c>
      <c r="AP66" s="67">
        <f t="shared" si="81"/>
        <v>0</v>
      </c>
    </row>
    <row r="67" spans="2:42" ht="18.75" hidden="1" customHeight="1" thickBot="1" x14ac:dyDescent="0.3">
      <c r="B67" s="44" t="s">
        <v>71</v>
      </c>
      <c r="C67" s="45"/>
      <c r="D67" s="44"/>
      <c r="E67" s="46"/>
      <c r="F67" s="62">
        <f>SUM(F44:F66)</f>
        <v>0</v>
      </c>
      <c r="G67" s="47"/>
      <c r="H67" s="46"/>
      <c r="I67" s="97">
        <f t="shared" ref="I67" si="92">SUM(I44:I66)</f>
        <v>0</v>
      </c>
      <c r="J67" s="48"/>
      <c r="K67" s="46"/>
      <c r="L67" s="62">
        <f t="shared" ref="L67" si="93">SUM(L44:L66)</f>
        <v>0</v>
      </c>
      <c r="M67" s="47"/>
      <c r="N67" s="46"/>
      <c r="O67" s="97">
        <f t="shared" ref="O67" si="94">SUM(O44:O66)</f>
        <v>0</v>
      </c>
      <c r="P67" s="48"/>
      <c r="Q67" s="46"/>
      <c r="R67" s="62">
        <f t="shared" ref="R67" si="95">SUM(R44:R66)</f>
        <v>0</v>
      </c>
      <c r="S67" s="47"/>
      <c r="T67" s="46"/>
      <c r="U67" s="97">
        <f t="shared" ref="U67" si="96">SUM(U44:U66)</f>
        <v>0</v>
      </c>
      <c r="V67" s="48"/>
      <c r="W67" s="46"/>
      <c r="X67" s="62">
        <f t="shared" ref="X67" si="97">SUM(X44:X66)</f>
        <v>0</v>
      </c>
      <c r="Y67" s="47"/>
      <c r="Z67" s="46"/>
      <c r="AA67" s="97">
        <f t="shared" ref="AA67" si="98">SUM(AA44:AA66)</f>
        <v>0</v>
      </c>
      <c r="AB67" s="48"/>
      <c r="AC67" s="46"/>
      <c r="AD67" s="62">
        <f t="shared" ref="AD67" si="99">SUM(AD44:AD66)</f>
        <v>0</v>
      </c>
      <c r="AE67" s="47"/>
      <c r="AF67" s="46"/>
      <c r="AG67" s="97">
        <f t="shared" ref="AG67" si="100">SUM(AG44:AG66)</f>
        <v>0</v>
      </c>
      <c r="AH67" s="48"/>
      <c r="AI67" s="46"/>
      <c r="AJ67" s="62">
        <f t="shared" ref="AJ67" si="101">SUM(AJ44:AJ66)</f>
        <v>0</v>
      </c>
      <c r="AK67" s="47"/>
      <c r="AL67" s="46"/>
      <c r="AM67" s="62">
        <f t="shared" ref="AM67" si="102">SUM(AM44:AM66)</f>
        <v>0</v>
      </c>
      <c r="AN67" s="44"/>
      <c r="AO67" s="46"/>
      <c r="AP67" s="71">
        <f t="shared" ref="AP67" si="103">SUM(AP44:AP66)</f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08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>
        <f>F22+F43+F67</f>
        <v>0</v>
      </c>
      <c r="G70" s="147"/>
      <c r="H70" s="51"/>
      <c r="I70" s="64">
        <f t="shared" ref="I70" si="104">I22+I43+I67</f>
        <v>0</v>
      </c>
      <c r="J70" s="147"/>
      <c r="K70" s="51"/>
      <c r="L70" s="64">
        <f t="shared" ref="L70" si="105">L22+L43+L67</f>
        <v>0</v>
      </c>
      <c r="M70" s="147"/>
      <c r="N70" s="51"/>
      <c r="O70" s="64">
        <f t="shared" ref="O70" si="106">O22+O43+O67</f>
        <v>0</v>
      </c>
      <c r="P70" s="147"/>
      <c r="Q70" s="51"/>
      <c r="R70" s="64">
        <f t="shared" ref="R70" si="107">R22+R43+R67</f>
        <v>0</v>
      </c>
      <c r="S70" s="147"/>
      <c r="T70" s="51"/>
      <c r="U70" s="64">
        <f t="shared" ref="U70" si="108">U22+U43+U67</f>
        <v>0</v>
      </c>
      <c r="V70" s="147"/>
      <c r="W70" s="51"/>
      <c r="X70" s="64">
        <f t="shared" ref="X70" si="109">X22+X43+X67</f>
        <v>0</v>
      </c>
      <c r="Y70" s="147"/>
      <c r="Z70" s="51"/>
      <c r="AA70" s="64">
        <f t="shared" ref="AA70" si="110">AA22+AA43+AA67</f>
        <v>0</v>
      </c>
      <c r="AB70" s="147"/>
      <c r="AC70" s="51"/>
      <c r="AD70" s="64">
        <f t="shared" ref="AD70" si="111">AD22+AD43+AD67</f>
        <v>0</v>
      </c>
      <c r="AE70" s="147"/>
      <c r="AF70" s="51"/>
      <c r="AG70" s="64">
        <f t="shared" ref="AG70" si="112">AG22+AG43+AG67</f>
        <v>0</v>
      </c>
      <c r="AH70" s="147"/>
      <c r="AI70" s="51"/>
      <c r="AJ70" s="64">
        <f t="shared" ref="AJ70" si="113"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0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85"/>
      <c r="G71" s="148"/>
      <c r="H71" s="24"/>
      <c r="I71" s="85"/>
      <c r="J71" s="148"/>
      <c r="K71" s="24"/>
      <c r="L71" s="85"/>
      <c r="M71" s="148"/>
      <c r="N71" s="24"/>
      <c r="O71" s="85"/>
      <c r="P71" s="148"/>
      <c r="Q71" s="24"/>
      <c r="R71" s="85"/>
      <c r="S71" s="148"/>
      <c r="T71" s="24"/>
      <c r="U71" s="85"/>
      <c r="V71" s="148"/>
      <c r="W71" s="24"/>
      <c r="X71" s="85"/>
      <c r="Y71" s="148"/>
      <c r="Z71" s="24"/>
      <c r="AA71" s="85"/>
      <c r="AB71" s="148"/>
      <c r="AC71" s="24"/>
      <c r="AD71" s="85"/>
      <c r="AE71" s="148"/>
      <c r="AF71" s="24"/>
      <c r="AG71" s="85"/>
      <c r="AH71" s="148"/>
      <c r="AI71" s="24"/>
      <c r="AJ71" s="85"/>
      <c r="AK71" s="148"/>
      <c r="AL71" s="24"/>
      <c r="AM71" s="146"/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85"/>
      <c r="G72" s="148"/>
      <c r="H72" s="24"/>
      <c r="I72" s="85"/>
      <c r="J72" s="148"/>
      <c r="K72" s="24"/>
      <c r="L72" s="85"/>
      <c r="M72" s="148"/>
      <c r="N72" s="24"/>
      <c r="O72" s="85"/>
      <c r="P72" s="148"/>
      <c r="Q72" s="24"/>
      <c r="R72" s="85"/>
      <c r="S72" s="148"/>
      <c r="T72" s="24"/>
      <c r="U72" s="85"/>
      <c r="V72" s="148"/>
      <c r="W72" s="24"/>
      <c r="X72" s="85"/>
      <c r="Y72" s="148"/>
      <c r="Z72" s="24"/>
      <c r="AA72" s="85"/>
      <c r="AB72" s="148"/>
      <c r="AC72" s="24"/>
      <c r="AD72" s="85"/>
      <c r="AE72" s="148"/>
      <c r="AF72" s="24"/>
      <c r="AG72" s="85"/>
      <c r="AH72" s="148"/>
      <c r="AI72" s="24"/>
      <c r="AJ72" s="85"/>
      <c r="AK72" s="148"/>
      <c r="AL72" s="24"/>
      <c r="AM72" s="146"/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>
        <f>F69+F70-F71-F72</f>
        <v>0</v>
      </c>
      <c r="G73" s="149"/>
      <c r="H73" s="81"/>
      <c r="I73" s="82">
        <f>F73+I70-I71-I72</f>
        <v>0</v>
      </c>
      <c r="J73" s="149"/>
      <c r="K73" s="81"/>
      <c r="L73" s="82">
        <f>I73+L70-L71-L72</f>
        <v>0</v>
      </c>
      <c r="M73" s="149"/>
      <c r="N73" s="81"/>
      <c r="O73" s="82">
        <f>L73+O70-O71-O72</f>
        <v>0</v>
      </c>
      <c r="P73" s="149"/>
      <c r="Q73" s="81"/>
      <c r="R73" s="82">
        <f>O73+R70-R71-R72</f>
        <v>0</v>
      </c>
      <c r="S73" s="149"/>
      <c r="T73" s="81"/>
      <c r="U73" s="82">
        <f>R73+U70-U71-U72</f>
        <v>0</v>
      </c>
      <c r="V73" s="149"/>
      <c r="W73" s="81"/>
      <c r="X73" s="82">
        <f>U73+X70-X71-X72</f>
        <v>0</v>
      </c>
      <c r="Y73" s="149"/>
      <c r="Z73" s="81"/>
      <c r="AA73" s="82">
        <f>X73+AA70-AA71-AA72</f>
        <v>0</v>
      </c>
      <c r="AB73" s="149"/>
      <c r="AC73" s="81"/>
      <c r="AD73" s="82">
        <f>AA73+AD70-AD71-AD72</f>
        <v>0</v>
      </c>
      <c r="AE73" s="149"/>
      <c r="AF73" s="81"/>
      <c r="AG73" s="82">
        <f>AD73+AG70-AG71-AG72</f>
        <v>0</v>
      </c>
      <c r="AH73" s="149"/>
      <c r="AI73" s="81"/>
      <c r="AJ73" s="82">
        <f>AG73+AJ70-AJ71-AJ72</f>
        <v>0</v>
      </c>
      <c r="AK73" s="149"/>
      <c r="AL73" s="81"/>
      <c r="AM73" s="84">
        <f>AJ73+AM70-AM71-AM72</f>
        <v>0</v>
      </c>
      <c r="AN73" s="83"/>
      <c r="AO73" s="81"/>
      <c r="AP73" s="84"/>
    </row>
    <row r="74" spans="2:42" ht="15.75" thickTop="1" x14ac:dyDescent="0.25"/>
    <row r="80" spans="2:42" x14ac:dyDescent="0.25">
      <c r="P80" s="53"/>
    </row>
  </sheetData>
  <autoFilter ref="B16:AP67"/>
  <customSheetViews>
    <customSheetView guid="{15F68793-36ED-4514-93D2-BB82404C99C0}" scale="90" fitToPage="1" showAutoFilter="1" hiddenRows="1" state="hidden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"/>
      <headerFooter>
        <oddHeader>&amp;LEXCO FSO Perpignan&amp;C&amp;"-,Gras"&amp;16&amp;A</oddHeader>
      </headerFooter>
      <autoFilter ref="B16:AP67"/>
    </customSheetView>
    <customSheetView guid="{C32E0DE7-E7E1-4C57-A009-7602C5D45B1B}" scale="90" fitToPage="1" showAutoFilter="1" hiddenRows="1" state="hidden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2"/>
      <headerFooter>
        <oddHeader>&amp;LEXCO FSO Perpignan&amp;C&amp;"-,Gras"&amp;16&amp;A</oddHeader>
      </headerFooter>
      <autoFilter ref="B16:AP67"/>
    </customSheetView>
    <customSheetView guid="{2F0153A7-7882-436F-B2CB-466C580B2054}" scale="90" fitToPage="1" showAutoFilter="1" hiddenRows="1" state="hidden">
      <pane xSplit="3" ySplit="15" topLeftCell="D16" activePane="bottomRight" state="frozen"/>
      <selection pane="bottomRight" activeCell="A42" sqref="A42:XFD65"/>
      <pageMargins left="0.25" right="0.25" top="0.75" bottom="0.38" header="0.3" footer="0.3"/>
      <pageSetup paperSize="9" scale="49" orientation="landscape" r:id="rId3"/>
      <headerFooter>
        <oddHeader>&amp;LEXCO FSO Perpignan&amp;C&amp;"-,Gras"&amp;16&amp;A</oddHeader>
      </headerFooter>
      <autoFilter ref="B15:AP66"/>
    </customSheetView>
    <customSheetView guid="{11D1DCBE-B3A4-4307-BA6C-C51BE2B9460A}" scale="90" fitToPage="1" showAutoFilter="1" hiddenRows="1" state="hidden">
      <pane xSplit="3" ySplit="14" topLeftCell="D16" activePane="bottomRight" state="frozen"/>
      <selection pane="bottomRight" activeCell="D4" sqref="D4:F4"/>
      <pageMargins left="0.25" right="0.25" top="0.75" bottom="0.38" header="0.3" footer="0.3"/>
      <pageSetup paperSize="9" scale="49" orientation="landscape" r:id="rId4"/>
      <headerFooter>
        <oddHeader>&amp;LEXCO FSO Perpignan&amp;C&amp;"-,Gras"&amp;16&amp;A</oddHeader>
      </headerFooter>
      <autoFilter ref="B15:AP66"/>
    </customSheetView>
    <customSheetView guid="{C6736431-003F-4A95-AE17-44BCB61C60CB}" scale="90" fitToPage="1" showAutoFilter="1" hiddenRows="1" state="hidden">
      <pane xSplit="3" ySplit="15" topLeftCell="D16" activePane="bottomRight" state="frozen"/>
      <selection pane="bottomRight" activeCell="A42" sqref="A42:XFD65"/>
      <pageMargins left="0.25" right="0.25" top="0.75" bottom="0.38" header="0.3" footer="0.3"/>
      <pageSetup paperSize="9" scale="49" orientation="landscape" r:id="rId5"/>
      <headerFooter>
        <oddHeader>&amp;LEXCO FSO Perpignan&amp;C&amp;"-,Gras"&amp;16&amp;A</oddHeader>
      </headerFooter>
      <autoFilter ref="B15:AP65"/>
    </customSheetView>
    <customSheetView guid="{4AA15BC6-241D-49FC-9793-A5B68BFEA593}" scale="90" fitToPage="1" showAutoFilter="1" hiddenRows="1" state="hidden">
      <pane xSplit="3" ySplit="15" topLeftCell="D16" activePane="bottomRight" state="frozen"/>
      <selection pane="bottomRight" activeCell="A42" sqref="A42:XFD65"/>
      <pageMargins left="0.25" right="0.25" top="0.75" bottom="0.38" header="0.3" footer="0.3"/>
      <pageSetup paperSize="9" scale="49" orientation="landscape" r:id="rId6"/>
      <headerFooter>
        <oddHeader>&amp;LEXCO FSO Perpignan&amp;C&amp;"-,Gras"&amp;16&amp;A</oddHeader>
      </headerFooter>
      <autoFilter ref="B15:AP66"/>
    </customSheetView>
    <customSheetView guid="{C0803F79-4885-4522-90A5-C80B959FD6BB}" scale="90" fitToPage="1" showAutoFilter="1" hiddenRows="1" state="hidden">
      <pane xSplit="3" ySplit="15" topLeftCell="D16" activePane="bottomRight" state="frozen"/>
      <selection pane="bottomRight" activeCell="A42" sqref="A42:XFD65"/>
      <pageMargins left="0.25" right="0.25" top="0.75" bottom="0.38" header="0.3" footer="0.3"/>
      <pageSetup paperSize="9" scale="49" orientation="landscape" r:id="rId7"/>
      <headerFooter>
        <oddHeader>&amp;LEXCO FSO Perpignan&amp;C&amp;"-,Gras"&amp;16&amp;A</oddHeader>
      </headerFooter>
      <autoFilter ref="B15:AP66"/>
    </customSheetView>
    <customSheetView guid="{F60A6BD9-AC7C-4346-B54D-B4D9936C885A}" scale="90" fitToPage="1" showAutoFilter="1" hiddenRows="1" state="hidden">
      <pane xSplit="3" ySplit="15" topLeftCell="D16" activePane="bottomRight" state="frozen"/>
      <selection pane="bottomRight" activeCell="A42" sqref="A42:XFD65"/>
      <pageMargins left="0.25" right="0.25" top="0.75" bottom="0.38" header="0.3" footer="0.3"/>
      <pageSetup paperSize="9" scale="49" orientation="landscape" r:id="rId8"/>
      <headerFooter>
        <oddHeader>&amp;LEXCO FSO Perpignan&amp;C&amp;"-,Gras"&amp;16&amp;A</oddHeader>
      </headerFooter>
      <autoFilter ref="B15:AP66"/>
    </customSheetView>
    <customSheetView guid="{7209C8AD-EC9A-4C61-8E84-4460D9AA8E9A}" scale="90" fitToPage="1" showAutoFilter="1" hiddenRows="1" state="hidden">
      <pane xSplit="3" ySplit="15" topLeftCell="D16" activePane="bottomRight" state="frozen"/>
      <selection pane="bottomRight" activeCell="A42" sqref="A42:XFD65"/>
      <pageMargins left="0.25" right="0.25" top="0.75" bottom="0.38" header="0.3" footer="0.3"/>
      <pageSetup paperSize="9" scale="49" orientation="landscape" r:id="rId9"/>
      <headerFooter>
        <oddHeader>&amp;LEXCO FSO Perpignan&amp;C&amp;"-,Gras"&amp;16&amp;A</oddHeader>
      </headerFooter>
      <autoFilter ref="B15:AP66"/>
    </customSheetView>
    <customSheetView guid="{E107E0ED-8D52-4B09-93BD-FD8D86B91A29}" scale="90" fitToPage="1" showAutoFilter="1" hiddenRows="1">
      <pane xSplit="3" ySplit="15" topLeftCell="D16" activePane="bottomRight" state="frozen"/>
      <selection pane="bottomRight" activeCell="P10" sqref="P10"/>
      <pageMargins left="0.25" right="0.25" top="0.75" bottom="0.38" header="0.3" footer="0.3"/>
      <pageSetup paperSize="9" scale="48" orientation="landscape" r:id="rId10"/>
      <headerFooter>
        <oddHeader>&amp;LEXCO FSO Perpignan&amp;C&amp;"-,Gras"&amp;16&amp;A</oddHeader>
      </headerFooter>
      <autoFilter ref="B16:AP67"/>
    </customSheetView>
  </customSheetViews>
  <mergeCells count="18">
    <mergeCell ref="D5:F5"/>
    <mergeCell ref="D6:F6"/>
    <mergeCell ref="D2:F2"/>
    <mergeCell ref="AK15:AM15"/>
    <mergeCell ref="AN15:AP15"/>
    <mergeCell ref="D3:F3"/>
    <mergeCell ref="S15:U15"/>
    <mergeCell ref="V15:X15"/>
    <mergeCell ref="Y15:AA15"/>
    <mergeCell ref="AB15:AD15"/>
    <mergeCell ref="AE15:AG15"/>
    <mergeCell ref="AH15:AJ15"/>
    <mergeCell ref="D15:F15"/>
    <mergeCell ref="G15:I15"/>
    <mergeCell ref="J15:L15"/>
    <mergeCell ref="M15:O15"/>
    <mergeCell ref="P15:R15"/>
    <mergeCell ref="D4:F4"/>
  </mergeCells>
  <pageMargins left="0.25" right="0.25" top="0.75" bottom="0.38" header="0.3" footer="0.3"/>
  <pageSetup paperSize="9" scale="48" orientation="landscape" r:id="rId11"/>
  <headerFooter>
    <oddHeader>&amp;LEXCO FSO Perpignan&amp;C&amp;"-,Gras"&amp;16&amp;A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Paramètres!$D$7:$F$7</xm:f>
          </x14:formula1>
          <xm:sqref>D6:F6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FFCCCC"/>
    <pageSetUpPr fitToPage="1"/>
  </sheetPr>
  <dimension ref="B1:AQ80"/>
  <sheetViews>
    <sheetView zoomScale="90" zoomScaleNormal="90" workbookViewId="0">
      <pane xSplit="3" ySplit="16" topLeftCell="D17" activePane="bottomRight" state="frozen"/>
      <selection activeCell="D6" sqref="D6:F6"/>
      <selection pane="topRight" activeCell="D6" sqref="D6:F6"/>
      <selection pane="bottomLeft" activeCell="D6" sqref="D6:F6"/>
      <selection pane="bottomRight" activeCell="O8" sqref="O8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7.85546875" style="14" customWidth="1" outlineLevel="1"/>
    <col min="7" max="7" width="5.7109375" style="14" customWidth="1"/>
    <col min="8" max="8" width="5.7109375" style="14" customWidth="1" outlineLevel="1"/>
    <col min="9" max="9" width="11" style="14" bestFit="1" customWidth="1" outlineLevel="1"/>
    <col min="10" max="10" width="5.7109375" style="14" customWidth="1"/>
    <col min="11" max="11" width="5.7109375" style="14" customWidth="1" outlineLevel="1"/>
    <col min="12" max="12" width="7.85546875" style="14" customWidth="1" outlineLevel="1"/>
    <col min="13" max="13" width="5.7109375" style="14" customWidth="1"/>
    <col min="14" max="14" width="5.7109375" style="14" customWidth="1" outlineLevel="1"/>
    <col min="15" max="15" width="7.85546875" style="14" customWidth="1" outlineLevel="1"/>
    <col min="16" max="16" width="5.7109375" style="14" customWidth="1"/>
    <col min="17" max="17" width="5.7109375" style="14" customWidth="1" outlineLevel="1"/>
    <col min="18" max="18" width="7.85546875" style="14" customWidth="1" outlineLevel="1"/>
    <col min="19" max="19" width="5.7109375" style="14" customWidth="1"/>
    <col min="20" max="20" width="5.7109375" style="14" customWidth="1" outlineLevel="1"/>
    <col min="21" max="21" width="7.85546875" style="14" customWidth="1" outlineLevel="1"/>
    <col min="22" max="22" width="5.7109375" style="14" customWidth="1"/>
    <col min="23" max="23" width="5.7109375" style="14" customWidth="1" outlineLevel="1"/>
    <col min="24" max="24" width="7.85546875" style="14" customWidth="1" outlineLevel="1"/>
    <col min="25" max="25" width="5.7109375" style="14" customWidth="1"/>
    <col min="26" max="26" width="5.7109375" style="14" customWidth="1" outlineLevel="1"/>
    <col min="27" max="27" width="7.85546875" style="14" customWidth="1" outlineLevel="1"/>
    <col min="28" max="28" width="5.7109375" style="14" customWidth="1"/>
    <col min="29" max="29" width="5.7109375" style="14" customWidth="1" outlineLevel="1"/>
    <col min="30" max="30" width="7.85546875" style="14" customWidth="1" outlineLevel="1"/>
    <col min="31" max="31" width="5.7109375" style="14" customWidth="1"/>
    <col min="32" max="32" width="5.7109375" style="14" customWidth="1" outlineLevel="1"/>
    <col min="33" max="33" width="7.85546875" style="14" customWidth="1" outlineLevel="1"/>
    <col min="34" max="34" width="5.7109375" style="14" customWidth="1"/>
    <col min="35" max="35" width="5.7109375" style="14" customWidth="1" outlineLevel="1"/>
    <col min="36" max="36" width="7.85546875" style="14" customWidth="1" outlineLevel="1"/>
    <col min="37" max="37" width="5.7109375" style="14" customWidth="1"/>
    <col min="38" max="38" width="5.7109375" style="14" customWidth="1" outlineLevel="1"/>
    <col min="39" max="39" width="7.85546875" style="14" customWidth="1" outlineLevel="1"/>
    <col min="40" max="42" width="7.5703125" style="14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A3 PLANS SARL</v>
      </c>
      <c r="E2" s="220"/>
      <c r="F2" s="221"/>
    </row>
    <row r="3" spans="2:43" x14ac:dyDescent="0.25">
      <c r="B3" s="109" t="s">
        <v>77</v>
      </c>
      <c r="C3" s="112"/>
      <c r="D3" s="231" t="s">
        <v>105</v>
      </c>
      <c r="E3" s="232"/>
      <c r="F3" s="233"/>
    </row>
    <row r="4" spans="2:43" x14ac:dyDescent="0.25">
      <c r="B4" s="109" t="s">
        <v>75</v>
      </c>
      <c r="C4" s="112"/>
      <c r="D4" s="225" t="s">
        <v>102</v>
      </c>
      <c r="E4" s="226"/>
      <c r="F4" s="227"/>
    </row>
    <row r="5" spans="2:43" x14ac:dyDescent="0.25">
      <c r="B5" s="110" t="s">
        <v>118</v>
      </c>
      <c r="C5" s="189"/>
      <c r="D5" s="228" t="s">
        <v>83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2</v>
      </c>
      <c r="D6" s="225" t="s">
        <v>13</v>
      </c>
      <c r="E6" s="226"/>
      <c r="F6" s="227"/>
    </row>
    <row r="7" spans="2:43" x14ac:dyDescent="0.25">
      <c r="B7" s="190" t="str">
        <f>CONCATENATE(IF('Totaux mensuels'!$D$4=Paramètres!$J$17,Paramètres!$J$17,$D$4),"_",IF('Totaux mensuels'!$D$5=Paramètres!$H$12,Paramètres!$H$12,$D$5))</f>
        <v>Mehdi Chaal_Perpignan</v>
      </c>
    </row>
    <row r="8" spans="2:43" customFormat="1" x14ac:dyDescent="0.25">
      <c r="B8" s="137" t="s">
        <v>79</v>
      </c>
      <c r="C8" s="138"/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 t="s">
        <v>106</v>
      </c>
      <c r="C9" s="141"/>
      <c r="D9" s="14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176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>X</v>
      </c>
      <c r="D17" s="54">
        <v>1</v>
      </c>
      <c r="E17" s="16">
        <f>VLOOKUP($B17,Paramètres!$C$7:$F$55,$C$6,FALSE)</f>
        <v>21.5</v>
      </c>
      <c r="F17" s="57">
        <f>IF(ISNUMBER(E17),D17*E17,0)</f>
        <v>21.5</v>
      </c>
      <c r="G17" s="89">
        <v>1</v>
      </c>
      <c r="H17" s="16">
        <f>VLOOKUP($B17,Paramètres!$C$7:$F$55,$C$6,FALSE)</f>
        <v>21.5</v>
      </c>
      <c r="I17" s="90">
        <f t="shared" ref="I17:I66" si="0">G17*H17</f>
        <v>21.5</v>
      </c>
      <c r="J17" s="88">
        <v>1</v>
      </c>
      <c r="K17" s="16">
        <f>VLOOKUP($B17,Paramètres!$C$7:$F$55,$C$6,FALSE)</f>
        <v>21.5</v>
      </c>
      <c r="L17" s="57">
        <f t="shared" ref="L17:L66" si="1">J17*K17</f>
        <v>21.5</v>
      </c>
      <c r="M17" s="89">
        <v>1</v>
      </c>
      <c r="N17" s="16">
        <f>VLOOKUP($B17,Paramètres!$C$7:$F$55,$C$6,FALSE)</f>
        <v>21.5</v>
      </c>
      <c r="O17" s="90">
        <f t="shared" ref="O17:O66" si="2">M17*N17</f>
        <v>21.5</v>
      </c>
      <c r="P17" s="88">
        <v>1</v>
      </c>
      <c r="Q17" s="16">
        <f>VLOOKUP($B17,Paramètres!$C$7:$F$55,$C$6,FALSE)</f>
        <v>21.5</v>
      </c>
      <c r="R17" s="57">
        <f t="shared" ref="R17:R66" si="3">P17*Q17</f>
        <v>21.5</v>
      </c>
      <c r="S17" s="89">
        <v>1</v>
      </c>
      <c r="T17" s="16">
        <f>VLOOKUP($B17,Paramètres!$C$7:$F$55,$C$6,FALSE)</f>
        <v>21.5</v>
      </c>
      <c r="U17" s="90">
        <f t="shared" ref="U17:U66" si="4">S17*T17</f>
        <v>21.5</v>
      </c>
      <c r="V17" s="88"/>
      <c r="W17" s="16">
        <f>VLOOKUP($B17,Paramètres!$C$7:$F$55,$C$6,FALSE)</f>
        <v>21.5</v>
      </c>
      <c r="X17" s="57">
        <f t="shared" ref="X17:X66" si="5">V17*W17</f>
        <v>0</v>
      </c>
      <c r="Y17" s="89"/>
      <c r="Z17" s="16">
        <f>VLOOKUP($B17,Paramètres!$C$7:$F$55,$C$6,FALSE)</f>
        <v>21.5</v>
      </c>
      <c r="AA17" s="90">
        <f t="shared" ref="AA17:AA66" si="6">Y17*Z17</f>
        <v>0</v>
      </c>
      <c r="AB17" s="88"/>
      <c r="AC17" s="16">
        <f>VLOOKUP($B17,Paramètres!$C$7:$F$55,$C$6,FALSE)</f>
        <v>21.5</v>
      </c>
      <c r="AD17" s="57">
        <f t="shared" ref="AD17:AD66" si="7">AB17*AC17</f>
        <v>0</v>
      </c>
      <c r="AE17" s="89"/>
      <c r="AF17" s="16">
        <f>VLOOKUP($B17,Paramètres!$C$7:$F$55,$C$6,FALSE)</f>
        <v>21.5</v>
      </c>
      <c r="AG17" s="90">
        <f t="shared" ref="AG17:AG66" si="8">AE17*AF17</f>
        <v>0</v>
      </c>
      <c r="AH17" s="88"/>
      <c r="AI17" s="16">
        <f>VLOOKUP($B17,Paramètres!$C$7:$F$55,$C$6,FALSE)</f>
        <v>21.5</v>
      </c>
      <c r="AJ17" s="57">
        <f t="shared" ref="AJ17:AJ66" si="9">AH17*AI17</f>
        <v>0</v>
      </c>
      <c r="AK17" s="89"/>
      <c r="AL17" s="16">
        <f>VLOOKUP($B17,Paramètres!$C$7:$F$55,$C$6,FALSE)</f>
        <v>21.5</v>
      </c>
      <c r="AM17" s="57">
        <f t="shared" ref="AM17:AM66" si="10">AK17*AL17</f>
        <v>0</v>
      </c>
      <c r="AN17" s="20">
        <f>SUM(D17,G17,J17,M17,P17,S17,V17,Y17,AB17,AE17,AH17,AK17)</f>
        <v>6</v>
      </c>
      <c r="AO17" s="16">
        <f>VLOOKUP($B17,Paramètres!$C$7:$F$55,$C$6,FALSE)</f>
        <v>21.5</v>
      </c>
      <c r="AP17" s="65">
        <f>SUM(F17,I17,L17,O17,R17,U17,X17,AA17,AD17,AG17,AJ17,AM17)</f>
        <v>129</v>
      </c>
    </row>
    <row r="18" spans="2:42" ht="18.75" customHeight="1" x14ac:dyDescent="0.25">
      <c r="B18" s="20" t="str">
        <f>Paramètres!C9</f>
        <v>Bulletins refaits (tarif unitaire)</v>
      </c>
      <c r="C18" s="30" t="str">
        <f>IF(AP18&gt;0,"X","")</f>
        <v/>
      </c>
      <c r="D18" s="54"/>
      <c r="E18" s="16">
        <f>VLOOKUP($B18,Paramètres!$C$7:$F$55,$C$6,FALSE)</f>
        <v>10.75</v>
      </c>
      <c r="F18" s="57">
        <f>IF(ISNUMBER(E18),D18*E18,0)</f>
        <v>0</v>
      </c>
      <c r="G18" s="89"/>
      <c r="H18" s="16">
        <f>VLOOKUP($B18,Paramètres!$C$7:$F$55,$C$6,FALSE)</f>
        <v>10.75</v>
      </c>
      <c r="I18" s="90">
        <f t="shared" si="0"/>
        <v>0</v>
      </c>
      <c r="J18" s="88"/>
      <c r="K18" s="16">
        <f>VLOOKUP($B18,Paramètres!$C$7:$F$55,$C$6,FALSE)</f>
        <v>10.75</v>
      </c>
      <c r="L18" s="57">
        <f t="shared" si="1"/>
        <v>0</v>
      </c>
      <c r="M18" s="89"/>
      <c r="N18" s="16">
        <f>VLOOKUP($B18,Paramètres!$C$7:$F$55,$C$6,FALSE)</f>
        <v>10.75</v>
      </c>
      <c r="O18" s="90">
        <f t="shared" si="2"/>
        <v>0</v>
      </c>
      <c r="P18" s="88"/>
      <c r="Q18" s="16">
        <f>VLOOKUP($B18,Paramètres!$C$7:$F$55,$C$6,FALSE)</f>
        <v>10.75</v>
      </c>
      <c r="R18" s="57">
        <f t="shared" si="3"/>
        <v>0</v>
      </c>
      <c r="S18" s="89"/>
      <c r="T18" s="16">
        <f>VLOOKUP($B18,Paramètres!$C$7:$F$55,$C$6,FALSE)</f>
        <v>10.75</v>
      </c>
      <c r="U18" s="90">
        <f t="shared" si="4"/>
        <v>0</v>
      </c>
      <c r="V18" s="88"/>
      <c r="W18" s="16">
        <f>VLOOKUP($B18,Paramètres!$C$7:$F$55,$C$6,FALSE)</f>
        <v>10.75</v>
      </c>
      <c r="X18" s="57">
        <f t="shared" si="5"/>
        <v>0</v>
      </c>
      <c r="Y18" s="89"/>
      <c r="Z18" s="16">
        <f>VLOOKUP($B18,Paramètres!$C$7:$F$55,$C$6,FALSE)</f>
        <v>10.75</v>
      </c>
      <c r="AA18" s="90">
        <f t="shared" si="6"/>
        <v>0</v>
      </c>
      <c r="AB18" s="88"/>
      <c r="AC18" s="16">
        <f>VLOOKUP($B18,Paramètres!$C$7:$F$55,$C$6,FALSE)</f>
        <v>10.75</v>
      </c>
      <c r="AD18" s="57">
        <f t="shared" si="7"/>
        <v>0</v>
      </c>
      <c r="AE18" s="89"/>
      <c r="AF18" s="16">
        <f>VLOOKUP($B18,Paramètres!$C$7:$F$55,$C$6,FALSE)</f>
        <v>10.75</v>
      </c>
      <c r="AG18" s="90">
        <f t="shared" si="8"/>
        <v>0</v>
      </c>
      <c r="AH18" s="88"/>
      <c r="AI18" s="16">
        <f>VLOOKUP($B18,Paramètres!$C$7:$F$55,$C$6,FALSE)</f>
        <v>10.75</v>
      </c>
      <c r="AJ18" s="57">
        <f t="shared" si="9"/>
        <v>0</v>
      </c>
      <c r="AK18" s="89"/>
      <c r="AL18" s="16">
        <f>VLOOKUP($B18,Paramètres!$C$7:$F$55,$C$6,FALSE)</f>
        <v>10.75</v>
      </c>
      <c r="AM18" s="57">
        <f t="shared" si="10"/>
        <v>0</v>
      </c>
      <c r="AN18" s="20">
        <f>SUM(D18,G18,J18,M18,P18,S18,V18,Y18,AB18,AE18,AH18,AK18)</f>
        <v>0</v>
      </c>
      <c r="AO18" s="16">
        <f>VLOOKUP($B18,Paramètres!$C$7:$F$55,$C$6,FALSE)</f>
        <v>10.75</v>
      </c>
      <c r="AP18" s="66">
        <f>SUM(F18,I18,L18,O18,R18,U18,X18,AA18,AD18,AG18,AJ18,AM18)</f>
        <v>0</v>
      </c>
    </row>
    <row r="19" spans="2:42" ht="18.75" customHeight="1" x14ac:dyDescent="0.25">
      <c r="B19" s="19" t="str">
        <f>Paramètres!C10</f>
        <v>Forfait gestion sociale</v>
      </c>
      <c r="C19" s="18" t="str">
        <f t="shared" ref="C19:C66" si="11">IF(AP19&gt;0,"X","")</f>
        <v>X</v>
      </c>
      <c r="D19" s="54">
        <v>1</v>
      </c>
      <c r="E19" s="16">
        <f>VLOOKUP($B19,Paramètres!$C$7:$F$55,$C$6,FALSE)</f>
        <v>80</v>
      </c>
      <c r="F19" s="57">
        <f t="shared" ref="F19:F21" si="12">IF(ISNUMBER(E19),D19*E19,0)</f>
        <v>80</v>
      </c>
      <c r="G19" s="89"/>
      <c r="H19" s="16">
        <f>VLOOKUP($B19,Paramètres!$C$7:$F$55,$C$6,FALSE)</f>
        <v>80</v>
      </c>
      <c r="I19" s="90">
        <f t="shared" si="0"/>
        <v>0</v>
      </c>
      <c r="J19" s="88"/>
      <c r="K19" s="16">
        <f>VLOOKUP($B19,Paramètres!$C$7:$F$55,$C$6,FALSE)</f>
        <v>80</v>
      </c>
      <c r="L19" s="57">
        <f t="shared" si="1"/>
        <v>0</v>
      </c>
      <c r="M19" s="89"/>
      <c r="N19" s="16">
        <f>VLOOKUP($B19,Paramètres!$C$7:$F$55,$C$6,FALSE)</f>
        <v>80</v>
      </c>
      <c r="O19" s="90">
        <f t="shared" si="2"/>
        <v>0</v>
      </c>
      <c r="P19" s="88"/>
      <c r="Q19" s="16">
        <f>VLOOKUP($B19,Paramètres!$C$7:$F$55,$C$6,FALSE)</f>
        <v>80</v>
      </c>
      <c r="R19" s="57">
        <f t="shared" si="3"/>
        <v>0</v>
      </c>
      <c r="S19" s="89"/>
      <c r="T19" s="16">
        <f>VLOOKUP($B19,Paramètres!$C$7:$F$55,$C$6,FALSE)</f>
        <v>80</v>
      </c>
      <c r="U19" s="90">
        <f t="shared" si="4"/>
        <v>0</v>
      </c>
      <c r="V19" s="88"/>
      <c r="W19" s="16">
        <f>VLOOKUP($B19,Paramètres!$C$7:$F$55,$C$6,FALSE)</f>
        <v>80</v>
      </c>
      <c r="X19" s="57">
        <f t="shared" si="5"/>
        <v>0</v>
      </c>
      <c r="Y19" s="89"/>
      <c r="Z19" s="16">
        <f>VLOOKUP($B19,Paramètres!$C$7:$F$55,$C$6,FALSE)</f>
        <v>80</v>
      </c>
      <c r="AA19" s="90">
        <f t="shared" si="6"/>
        <v>0</v>
      </c>
      <c r="AB19" s="88"/>
      <c r="AC19" s="16">
        <f>VLOOKUP($B19,Paramètres!$C$7:$F$55,$C$6,FALSE)</f>
        <v>80</v>
      </c>
      <c r="AD19" s="57">
        <f t="shared" si="7"/>
        <v>0</v>
      </c>
      <c r="AE19" s="89"/>
      <c r="AF19" s="16">
        <f>VLOOKUP($B19,Paramètres!$C$7:$F$55,$C$6,FALSE)</f>
        <v>80</v>
      </c>
      <c r="AG19" s="90">
        <f t="shared" si="8"/>
        <v>0</v>
      </c>
      <c r="AH19" s="88"/>
      <c r="AI19" s="16">
        <f>VLOOKUP($B19,Paramètres!$C$7:$F$55,$C$6,FALSE)</f>
        <v>80</v>
      </c>
      <c r="AJ19" s="57">
        <f t="shared" si="9"/>
        <v>0</v>
      </c>
      <c r="AK19" s="89"/>
      <c r="AL19" s="16">
        <f>VLOOKUP($B19,Paramètres!$C$7:$F$55,$C$6,FALSE)</f>
        <v>80</v>
      </c>
      <c r="AM19" s="57">
        <f t="shared" si="10"/>
        <v>0</v>
      </c>
      <c r="AN19" s="20">
        <f t="shared" ref="AN19:AN21" si="13">SUM(D19,G19,J19,M19,P19,S19,V19,Y19,AB19,AE19,AH19,AK19)</f>
        <v>1</v>
      </c>
      <c r="AO19" s="16">
        <f>VLOOKUP($B19,Paramètres!$C$7:$F$55,$C$6,FALSE)</f>
        <v>80</v>
      </c>
      <c r="AP19" s="66">
        <f t="shared" ref="AP19:AP21" si="14">SUM(F19,I19,L19,O19,R19,U19,X19,AA19,AD19,AG19,AJ19,AM19)</f>
        <v>80</v>
      </c>
    </row>
    <row r="20" spans="2:42" ht="18.75" customHeight="1" x14ac:dyDescent="0.25">
      <c r="B20" s="19" t="str">
        <f>Paramètres!C11</f>
        <v>Forfait création</v>
      </c>
      <c r="C20" s="18" t="str">
        <f t="shared" si="11"/>
        <v/>
      </c>
      <c r="D20" s="54"/>
      <c r="E20" s="16">
        <f>VLOOKUP($B20,Paramètres!$C$7:$F$55,$C$6,FALSE)</f>
        <v>90</v>
      </c>
      <c r="F20" s="57">
        <f t="shared" si="12"/>
        <v>0</v>
      </c>
      <c r="G20" s="89"/>
      <c r="H20" s="16">
        <f>VLOOKUP($B20,Paramètres!$C$7:$F$55,$C$6,FALSE)</f>
        <v>90</v>
      </c>
      <c r="I20" s="90">
        <f t="shared" si="0"/>
        <v>0</v>
      </c>
      <c r="J20" s="88"/>
      <c r="K20" s="16">
        <f>VLOOKUP($B20,Paramètres!$C$7:$F$55,$C$6,FALSE)</f>
        <v>90</v>
      </c>
      <c r="L20" s="57">
        <f t="shared" si="1"/>
        <v>0</v>
      </c>
      <c r="M20" s="89"/>
      <c r="N20" s="16">
        <f>VLOOKUP($B20,Paramètres!$C$7:$F$55,$C$6,FALSE)</f>
        <v>90</v>
      </c>
      <c r="O20" s="90">
        <f t="shared" si="2"/>
        <v>0</v>
      </c>
      <c r="P20" s="88"/>
      <c r="Q20" s="16">
        <f>VLOOKUP($B20,Paramètres!$C$7:$F$55,$C$6,FALSE)</f>
        <v>90</v>
      </c>
      <c r="R20" s="57">
        <f t="shared" si="3"/>
        <v>0</v>
      </c>
      <c r="S20" s="89"/>
      <c r="T20" s="16">
        <f>VLOOKUP($B20,Paramètres!$C$7:$F$55,$C$6,FALSE)</f>
        <v>90</v>
      </c>
      <c r="U20" s="90">
        <f t="shared" si="4"/>
        <v>0</v>
      </c>
      <c r="V20" s="88"/>
      <c r="W20" s="16">
        <f>VLOOKUP($B20,Paramètres!$C$7:$F$55,$C$6,FALSE)</f>
        <v>90</v>
      </c>
      <c r="X20" s="57">
        <f t="shared" si="5"/>
        <v>0</v>
      </c>
      <c r="Y20" s="89"/>
      <c r="Z20" s="16">
        <f>VLOOKUP($B20,Paramètres!$C$7:$F$55,$C$6,FALSE)</f>
        <v>90</v>
      </c>
      <c r="AA20" s="90">
        <f t="shared" si="6"/>
        <v>0</v>
      </c>
      <c r="AB20" s="88"/>
      <c r="AC20" s="16">
        <f>VLOOKUP($B20,Paramètres!$C$7:$F$55,$C$6,FALSE)</f>
        <v>90</v>
      </c>
      <c r="AD20" s="57">
        <f t="shared" si="7"/>
        <v>0</v>
      </c>
      <c r="AE20" s="89"/>
      <c r="AF20" s="16">
        <f>VLOOKUP($B20,Paramètres!$C$7:$F$55,$C$6,FALSE)</f>
        <v>90</v>
      </c>
      <c r="AG20" s="90">
        <f t="shared" si="8"/>
        <v>0</v>
      </c>
      <c r="AH20" s="88"/>
      <c r="AI20" s="16">
        <f>VLOOKUP($B20,Paramètres!$C$7:$F$55,$C$6,FALSE)</f>
        <v>90</v>
      </c>
      <c r="AJ20" s="57">
        <f t="shared" si="9"/>
        <v>0</v>
      </c>
      <c r="AK20" s="89"/>
      <c r="AL20" s="16">
        <f>VLOOKUP($B20,Paramètres!$C$7:$F$55,$C$6,FALSE)</f>
        <v>90</v>
      </c>
      <c r="AM20" s="57">
        <f t="shared" si="10"/>
        <v>0</v>
      </c>
      <c r="AN20" s="20">
        <f t="shared" si="13"/>
        <v>0</v>
      </c>
      <c r="AO20" s="16">
        <f>VLOOKUP($B20,Paramètres!$C$7:$F$55,$C$6,FALSE)</f>
        <v>90</v>
      </c>
      <c r="AP20" s="66">
        <f t="shared" si="14"/>
        <v>0</v>
      </c>
    </row>
    <row r="21" spans="2:42" ht="18.75" customHeight="1" x14ac:dyDescent="0.25">
      <c r="B21" s="21" t="str">
        <f>Paramètres!C12</f>
        <v>Forfait reprise</v>
      </c>
      <c r="C21" s="31" t="str">
        <f t="shared" si="11"/>
        <v/>
      </c>
      <c r="D21" s="54"/>
      <c r="E21" s="16">
        <f>VLOOKUP($B21,Paramètres!$C$7:$F$55,$C$6,FALSE)</f>
        <v>130</v>
      </c>
      <c r="F21" s="57">
        <f t="shared" si="12"/>
        <v>0</v>
      </c>
      <c r="G21" s="89"/>
      <c r="H21" s="16">
        <f>VLOOKUP($B21,Paramètres!$C$7:$F$55,$C$6,FALSE)</f>
        <v>130</v>
      </c>
      <c r="I21" s="90">
        <f t="shared" si="0"/>
        <v>0</v>
      </c>
      <c r="J21" s="88"/>
      <c r="K21" s="16">
        <f>VLOOKUP($B21,Paramètres!$C$7:$F$55,$C$6,FALSE)</f>
        <v>130</v>
      </c>
      <c r="L21" s="57">
        <f t="shared" si="1"/>
        <v>0</v>
      </c>
      <c r="M21" s="89"/>
      <c r="N21" s="16">
        <f>VLOOKUP($B21,Paramètres!$C$7:$F$55,$C$6,FALSE)</f>
        <v>130</v>
      </c>
      <c r="O21" s="90">
        <f t="shared" si="2"/>
        <v>0</v>
      </c>
      <c r="P21" s="88"/>
      <c r="Q21" s="16">
        <f>VLOOKUP($B21,Paramètres!$C$7:$F$55,$C$6,FALSE)</f>
        <v>130</v>
      </c>
      <c r="R21" s="57">
        <f t="shared" si="3"/>
        <v>0</v>
      </c>
      <c r="S21" s="89"/>
      <c r="T21" s="16">
        <f>VLOOKUP($B21,Paramètres!$C$7:$F$55,$C$6,FALSE)</f>
        <v>130</v>
      </c>
      <c r="U21" s="90">
        <f t="shared" si="4"/>
        <v>0</v>
      </c>
      <c r="V21" s="88"/>
      <c r="W21" s="16">
        <f>VLOOKUP($B21,Paramètres!$C$7:$F$55,$C$6,FALSE)</f>
        <v>130</v>
      </c>
      <c r="X21" s="57">
        <f t="shared" si="5"/>
        <v>0</v>
      </c>
      <c r="Y21" s="89"/>
      <c r="Z21" s="16">
        <f>VLOOKUP($B21,Paramètres!$C$7:$F$55,$C$6,FALSE)</f>
        <v>130</v>
      </c>
      <c r="AA21" s="90">
        <f t="shared" si="6"/>
        <v>0</v>
      </c>
      <c r="AB21" s="88"/>
      <c r="AC21" s="16">
        <f>VLOOKUP($B21,Paramètres!$C$7:$F$55,$C$6,FALSE)</f>
        <v>130</v>
      </c>
      <c r="AD21" s="57">
        <f t="shared" si="7"/>
        <v>0</v>
      </c>
      <c r="AE21" s="89"/>
      <c r="AF21" s="16">
        <f>VLOOKUP($B21,Paramètres!$C$7:$F$55,$C$6,FALSE)</f>
        <v>130</v>
      </c>
      <c r="AG21" s="90">
        <f t="shared" si="8"/>
        <v>0</v>
      </c>
      <c r="AH21" s="88"/>
      <c r="AI21" s="16">
        <f>VLOOKUP($B21,Paramètres!$C$7:$F$55,$C$6,FALSE)</f>
        <v>130</v>
      </c>
      <c r="AJ21" s="57">
        <f t="shared" si="9"/>
        <v>0</v>
      </c>
      <c r="AK21" s="89"/>
      <c r="AL21" s="16">
        <f>VLOOKUP($B21,Paramètres!$C$7:$F$55,$C$6,FALSE)</f>
        <v>130</v>
      </c>
      <c r="AM21" s="57">
        <f t="shared" si="10"/>
        <v>0</v>
      </c>
      <c r="AN21" s="20">
        <f t="shared" si="13"/>
        <v>0</v>
      </c>
      <c r="AO21" s="16">
        <f>VLOOKUP($B21,Paramètres!$C$7:$F$55,$C$6,FALSE)</f>
        <v>130</v>
      </c>
      <c r="AP21" s="67">
        <f t="shared" si="14"/>
        <v>0</v>
      </c>
    </row>
    <row r="22" spans="2:42" ht="18.75" customHeight="1" thickBot="1" x14ac:dyDescent="0.3">
      <c r="B22" s="34" t="s">
        <v>86</v>
      </c>
      <c r="C22" s="35" t="s">
        <v>73</v>
      </c>
      <c r="D22" s="34"/>
      <c r="E22" s="36"/>
      <c r="F22" s="60">
        <f>SUM(F17:F21)</f>
        <v>101.5</v>
      </c>
      <c r="G22" s="37"/>
      <c r="H22" s="36"/>
      <c r="I22" s="93">
        <f t="shared" ref="I22" si="15">SUM(I17:I21)</f>
        <v>21.5</v>
      </c>
      <c r="J22" s="38"/>
      <c r="K22" s="36"/>
      <c r="L22" s="60">
        <f t="shared" ref="L22" si="16">SUM(L17:L21)</f>
        <v>21.5</v>
      </c>
      <c r="M22" s="37"/>
      <c r="N22" s="36"/>
      <c r="O22" s="93">
        <f t="shared" ref="O22" si="17">SUM(O17:O21)</f>
        <v>21.5</v>
      </c>
      <c r="P22" s="38"/>
      <c r="Q22" s="36"/>
      <c r="R22" s="60">
        <f t="shared" ref="R22" si="18">SUM(R17:R21)</f>
        <v>21.5</v>
      </c>
      <c r="S22" s="37"/>
      <c r="T22" s="36"/>
      <c r="U22" s="93">
        <f t="shared" ref="U22" si="19">SUM(U17:U21)</f>
        <v>21.5</v>
      </c>
      <c r="V22" s="38"/>
      <c r="W22" s="36"/>
      <c r="X22" s="60">
        <f t="shared" ref="X22" si="20">SUM(X17:X21)</f>
        <v>0</v>
      </c>
      <c r="Y22" s="37"/>
      <c r="Z22" s="36"/>
      <c r="AA22" s="93">
        <f t="shared" ref="AA22" si="21">SUM(AA17:AA21)</f>
        <v>0</v>
      </c>
      <c r="AB22" s="38"/>
      <c r="AC22" s="36"/>
      <c r="AD22" s="60">
        <f t="shared" ref="AD22" si="22">SUM(AD17:AD21)</f>
        <v>0</v>
      </c>
      <c r="AE22" s="37"/>
      <c r="AF22" s="36"/>
      <c r="AG22" s="93">
        <f t="shared" ref="AG22" si="23">SUM(AG17:AG21)</f>
        <v>0</v>
      </c>
      <c r="AH22" s="38"/>
      <c r="AI22" s="36"/>
      <c r="AJ22" s="60">
        <f t="shared" ref="AJ22" si="24">SUM(AJ17:AJ21)</f>
        <v>0</v>
      </c>
      <c r="AK22" s="37"/>
      <c r="AL22" s="36"/>
      <c r="AM22" s="60">
        <f t="shared" ref="AM22" si="25">SUM(AM17:AM21)</f>
        <v>0</v>
      </c>
      <c r="AN22" s="34"/>
      <c r="AO22" s="36"/>
      <c r="AP22" s="68">
        <f t="shared" ref="AP22" si="26">SUM(AP17:AP21)</f>
        <v>209</v>
      </c>
    </row>
    <row r="23" spans="2:42" ht="18.75" customHeight="1" thickTop="1" x14ac:dyDescent="0.25">
      <c r="B23" s="19" t="str">
        <f>Paramètres!C13</f>
        <v>Divers</v>
      </c>
      <c r="C23" s="18" t="str">
        <f t="shared" ref="C23" si="27">IF(AP23&gt;0,"X","")</f>
        <v/>
      </c>
      <c r="D23" s="75"/>
      <c r="E23" s="77">
        <f>VLOOKUP($B23,Paramètres!$C$7:$F$55,$C$6,FALSE)</f>
        <v>0</v>
      </c>
      <c r="F23" s="58">
        <f t="shared" ref="F23" si="28">D23*E23</f>
        <v>0</v>
      </c>
      <c r="G23" s="94"/>
      <c r="H23" s="77">
        <f>VLOOKUP($B23,Paramètres!$C$7:$F$55,$C$6,FALSE)</f>
        <v>0</v>
      </c>
      <c r="I23" s="91">
        <f t="shared" ref="I23" si="29">G23*H23</f>
        <v>0</v>
      </c>
      <c r="J23" s="55"/>
      <c r="K23" s="77">
        <f>VLOOKUP($B23,Paramètres!$C$7:$F$55,$C$6,FALSE)</f>
        <v>0</v>
      </c>
      <c r="L23" s="58">
        <f t="shared" ref="L23" si="30">J23*K23</f>
        <v>0</v>
      </c>
      <c r="M23" s="94"/>
      <c r="N23" s="77">
        <f>VLOOKUP($B23,Paramètres!$C$7:$F$55,$C$6,FALSE)</f>
        <v>0</v>
      </c>
      <c r="O23" s="91">
        <f t="shared" ref="O23" si="31">M23*N23</f>
        <v>0</v>
      </c>
      <c r="P23" s="55"/>
      <c r="Q23" s="77">
        <f>VLOOKUP($B23,Paramètres!$C$7:$F$55,$C$6,FALSE)</f>
        <v>0</v>
      </c>
      <c r="R23" s="58">
        <f t="shared" ref="R23" si="32">P23*Q23</f>
        <v>0</v>
      </c>
      <c r="S23" s="94"/>
      <c r="T23" s="77">
        <f>VLOOKUP($B23,Paramètres!$C$7:$F$55,$C$6,FALSE)</f>
        <v>0</v>
      </c>
      <c r="U23" s="91">
        <f t="shared" ref="U23" si="33">S23*T23</f>
        <v>0</v>
      </c>
      <c r="V23" s="55"/>
      <c r="W23" s="77">
        <f>VLOOKUP($B23,Paramètres!$C$7:$F$55,$C$6,FALSE)</f>
        <v>0</v>
      </c>
      <c r="X23" s="58">
        <f t="shared" ref="X23" si="34">V23*W23</f>
        <v>0</v>
      </c>
      <c r="Y23" s="94"/>
      <c r="Z23" s="77">
        <f>VLOOKUP($B23,Paramètres!$C$7:$F$55,$C$6,FALSE)</f>
        <v>0</v>
      </c>
      <c r="AA23" s="91">
        <f t="shared" ref="AA23" si="35">Y23*Z23</f>
        <v>0</v>
      </c>
      <c r="AB23" s="55"/>
      <c r="AC23" s="77">
        <f>VLOOKUP($B23,Paramètres!$C$7:$F$55,$C$6,FALSE)</f>
        <v>0</v>
      </c>
      <c r="AD23" s="58">
        <f t="shared" ref="AD23" si="36">AB23*AC23</f>
        <v>0</v>
      </c>
      <c r="AE23" s="94"/>
      <c r="AF23" s="77">
        <f>VLOOKUP($B23,Paramètres!$C$7:$F$55,$C$6,FALSE)</f>
        <v>0</v>
      </c>
      <c r="AG23" s="91">
        <f t="shared" ref="AG23" si="37">AE23*AF23</f>
        <v>0</v>
      </c>
      <c r="AH23" s="55"/>
      <c r="AI23" s="77">
        <f>VLOOKUP($B23,Paramètres!$C$7:$F$55,$C$6,FALSE)</f>
        <v>0</v>
      </c>
      <c r="AJ23" s="58">
        <f t="shared" ref="AJ23" si="38">AH23*AI23</f>
        <v>0</v>
      </c>
      <c r="AK23" s="94"/>
      <c r="AL23" s="77">
        <f>VLOOKUP($B23,Paramètres!$C$7:$F$55,$C$6,FALSE)</f>
        <v>0</v>
      </c>
      <c r="AM23" s="58">
        <f t="shared" ref="AM23" si="39">AK23*AL23</f>
        <v>0</v>
      </c>
      <c r="AN23" s="19">
        <f t="shared" ref="AN23" si="40">SUM(D23,G23,J23,M23,P23,S23,V23,Y23,AB23,AE23,AH23,AK23)</f>
        <v>0</v>
      </c>
      <c r="AO23" s="17">
        <f>VLOOKUP($B23,Paramètres!$C$7:$F$55,$C$6,FALSE)</f>
        <v>0</v>
      </c>
      <c r="AP23" s="66">
        <f t="shared" ref="AP23" si="41">SUM(F23,I23,L23,O23,R23,U23,X23,AA23,AD23,AG23,AJ23,AM23)</f>
        <v>0</v>
      </c>
    </row>
    <row r="24" spans="2:42" ht="18.75" customHeight="1" x14ac:dyDescent="0.25">
      <c r="B24" s="20" t="str">
        <f>Paramètres!C14</f>
        <v>Lettre de promesse d'embauche</v>
      </c>
      <c r="C24" s="30" t="str">
        <f t="shared" ref="C24" si="42">IF(AP24&gt;0,"X","")</f>
        <v/>
      </c>
      <c r="D24" s="54"/>
      <c r="E24" s="16">
        <f>VLOOKUP($B24,Paramètres!$C$7:$F$55,$C$6,FALSE)</f>
        <v>20</v>
      </c>
      <c r="F24" s="57">
        <f t="shared" ref="F24" si="43">D24*E24</f>
        <v>0</v>
      </c>
      <c r="G24" s="89"/>
      <c r="H24" s="16">
        <f>VLOOKUP($B24,Paramètres!$C$7:$F$55,$C$6,FALSE)</f>
        <v>20</v>
      </c>
      <c r="I24" s="90">
        <f t="shared" ref="I24" si="44">G24*H24</f>
        <v>0</v>
      </c>
      <c r="J24" s="88"/>
      <c r="K24" s="16">
        <f>VLOOKUP($B24,Paramètres!$C$7:$F$55,$C$6,FALSE)</f>
        <v>20</v>
      </c>
      <c r="L24" s="57">
        <f t="shared" ref="L24" si="45">J24*K24</f>
        <v>0</v>
      </c>
      <c r="M24" s="89"/>
      <c r="N24" s="16">
        <f>VLOOKUP($B24,Paramètres!$C$7:$F$55,$C$6,FALSE)</f>
        <v>20</v>
      </c>
      <c r="O24" s="90">
        <f t="shared" ref="O24" si="46">M24*N24</f>
        <v>0</v>
      </c>
      <c r="P24" s="88"/>
      <c r="Q24" s="16">
        <f>VLOOKUP($B24,Paramètres!$C$7:$F$55,$C$6,FALSE)</f>
        <v>20</v>
      </c>
      <c r="R24" s="57">
        <f t="shared" ref="R24" si="47">P24*Q24</f>
        <v>0</v>
      </c>
      <c r="S24" s="89"/>
      <c r="T24" s="16">
        <f>VLOOKUP($B24,Paramètres!$C$7:$F$55,$C$6,FALSE)</f>
        <v>20</v>
      </c>
      <c r="U24" s="90">
        <f t="shared" ref="U24" si="48">S24*T24</f>
        <v>0</v>
      </c>
      <c r="V24" s="88"/>
      <c r="W24" s="16">
        <f>VLOOKUP($B24,Paramètres!$C$7:$F$55,$C$6,FALSE)</f>
        <v>20</v>
      </c>
      <c r="X24" s="57">
        <f t="shared" ref="X24" si="49">V24*W24</f>
        <v>0</v>
      </c>
      <c r="Y24" s="89"/>
      <c r="Z24" s="16">
        <f>VLOOKUP($B24,Paramètres!$C$7:$F$55,$C$6,FALSE)</f>
        <v>20</v>
      </c>
      <c r="AA24" s="90">
        <f t="shared" ref="AA24" si="50">Y24*Z24</f>
        <v>0</v>
      </c>
      <c r="AB24" s="88"/>
      <c r="AC24" s="16">
        <f>VLOOKUP($B24,Paramètres!$C$7:$F$55,$C$6,FALSE)</f>
        <v>20</v>
      </c>
      <c r="AD24" s="57">
        <f t="shared" ref="AD24" si="51">AB24*AC24</f>
        <v>0</v>
      </c>
      <c r="AE24" s="89"/>
      <c r="AF24" s="16">
        <f>VLOOKUP($B24,Paramètres!$C$7:$F$55,$C$6,FALSE)</f>
        <v>20</v>
      </c>
      <c r="AG24" s="90">
        <f t="shared" ref="AG24" si="52">AE24*AF24</f>
        <v>0</v>
      </c>
      <c r="AH24" s="88"/>
      <c r="AI24" s="16">
        <f>VLOOKUP($B24,Paramètres!$C$7:$F$55,$C$6,FALSE)</f>
        <v>20</v>
      </c>
      <c r="AJ24" s="57">
        <f t="shared" ref="AJ24" si="53">AH24*AI24</f>
        <v>0</v>
      </c>
      <c r="AK24" s="89"/>
      <c r="AL24" s="16">
        <f>VLOOKUP($B24,Paramètres!$C$7:$F$55,$C$6,FALSE)</f>
        <v>20</v>
      </c>
      <c r="AM24" s="57">
        <f t="shared" ref="AM24" si="54">AK24*AL24</f>
        <v>0</v>
      </c>
      <c r="AN24" s="20">
        <f t="shared" ref="AN24" si="55">SUM(D24,G24,J24,M24,P24,S24,V24,Y24,AB24,AE24,AH24,AK24)</f>
        <v>0</v>
      </c>
      <c r="AO24" s="16">
        <f>VLOOKUP($B24,Paramètres!$C$7:$F$55,$C$6,FALSE)</f>
        <v>20</v>
      </c>
      <c r="AP24" s="69">
        <f t="shared" ref="AP24" si="56">SUM(F24,I24,L24,O24,R24,U24,X24,AA24,AD24,AG24,AJ24,AM24)</f>
        <v>0</v>
      </c>
    </row>
    <row r="25" spans="2:42" ht="18.75" customHeight="1" x14ac:dyDescent="0.25">
      <c r="B25" s="19" t="str">
        <f>Paramètres!C15</f>
        <v>Déclaration préalable à l'embauche</v>
      </c>
      <c r="C25" s="18" t="str">
        <f t="shared" si="11"/>
        <v/>
      </c>
      <c r="D25" s="75"/>
      <c r="E25" s="17">
        <f>VLOOKUP($B25,Paramètres!$C$7:$F$55,$C$6,FALSE)</f>
        <v>10</v>
      </c>
      <c r="F25" s="58">
        <f t="shared" ref="F25:F66" si="57">D25*E25</f>
        <v>0</v>
      </c>
      <c r="G25" s="94"/>
      <c r="H25" s="17">
        <f>VLOOKUP($B25,Paramètres!$C$7:$F$55,$C$6,FALSE)</f>
        <v>10</v>
      </c>
      <c r="I25" s="91">
        <f t="shared" si="0"/>
        <v>0</v>
      </c>
      <c r="J25" s="55"/>
      <c r="K25" s="17">
        <f>VLOOKUP($B25,Paramètres!$C$7:$F$55,$C$6,FALSE)</f>
        <v>10</v>
      </c>
      <c r="L25" s="58">
        <f t="shared" si="1"/>
        <v>0</v>
      </c>
      <c r="M25" s="94"/>
      <c r="N25" s="17">
        <f>VLOOKUP($B25,Paramètres!$C$7:$F$55,$C$6,FALSE)</f>
        <v>10</v>
      </c>
      <c r="O25" s="91">
        <f t="shared" si="2"/>
        <v>0</v>
      </c>
      <c r="P25" s="55"/>
      <c r="Q25" s="17">
        <f>VLOOKUP($B25,Paramètres!$C$7:$F$55,$C$6,FALSE)</f>
        <v>10</v>
      </c>
      <c r="R25" s="58">
        <f t="shared" si="3"/>
        <v>0</v>
      </c>
      <c r="S25" s="94"/>
      <c r="T25" s="17">
        <f>VLOOKUP($B25,Paramètres!$C$7:$F$55,$C$6,FALSE)</f>
        <v>10</v>
      </c>
      <c r="U25" s="91">
        <f t="shared" si="4"/>
        <v>0</v>
      </c>
      <c r="V25" s="55"/>
      <c r="W25" s="17">
        <f>VLOOKUP($B25,Paramètres!$C$7:$F$55,$C$6,FALSE)</f>
        <v>10</v>
      </c>
      <c r="X25" s="58">
        <f t="shared" si="5"/>
        <v>0</v>
      </c>
      <c r="Y25" s="94"/>
      <c r="Z25" s="17">
        <f>VLOOKUP($B25,Paramètres!$C$7:$F$55,$C$6,FALSE)</f>
        <v>10</v>
      </c>
      <c r="AA25" s="91">
        <f t="shared" si="6"/>
        <v>0</v>
      </c>
      <c r="AB25" s="55"/>
      <c r="AC25" s="17">
        <f>VLOOKUP($B25,Paramètres!$C$7:$F$55,$C$6,FALSE)</f>
        <v>10</v>
      </c>
      <c r="AD25" s="58">
        <f t="shared" si="7"/>
        <v>0</v>
      </c>
      <c r="AE25" s="94"/>
      <c r="AF25" s="17">
        <f>VLOOKUP($B25,Paramètres!$C$7:$F$55,$C$6,FALSE)</f>
        <v>10</v>
      </c>
      <c r="AG25" s="91">
        <f t="shared" si="8"/>
        <v>0</v>
      </c>
      <c r="AH25" s="55"/>
      <c r="AI25" s="17">
        <f>VLOOKUP($B25,Paramètres!$C$7:$F$55,$C$6,FALSE)</f>
        <v>10</v>
      </c>
      <c r="AJ25" s="58">
        <f t="shared" si="9"/>
        <v>0</v>
      </c>
      <c r="AK25" s="94"/>
      <c r="AL25" s="17">
        <f>VLOOKUP($B25,Paramètres!$C$7:$F$55,$C$6,FALSE)</f>
        <v>10</v>
      </c>
      <c r="AM25" s="58">
        <f t="shared" si="10"/>
        <v>0</v>
      </c>
      <c r="AN25" s="19">
        <f t="shared" ref="AN25:AN66" si="58">SUM(D25,G25,J25,M25,P25,S25,V25,Y25,AB25,AE25,AH25,AK25)</f>
        <v>0</v>
      </c>
      <c r="AO25" s="17">
        <f>VLOOKUP($B25,Paramètres!$C$7:$F$55,$C$6,FALSE)</f>
        <v>10</v>
      </c>
      <c r="AP25" s="66">
        <f t="shared" ref="AP25:AP66" si="59">SUM(F25,I25,L25,O25,R25,U25,X25,AA25,AD25,AG25,AJ25,AM25)</f>
        <v>0</v>
      </c>
    </row>
    <row r="26" spans="2:42" ht="18.75" customHeight="1" x14ac:dyDescent="0.25">
      <c r="B26" s="19" t="str">
        <f>Paramètres!C16</f>
        <v>Contrat de travail classique</v>
      </c>
      <c r="C26" s="18" t="str">
        <f t="shared" si="11"/>
        <v/>
      </c>
      <c r="D26" s="75"/>
      <c r="E26" s="17">
        <f>VLOOKUP($B26,Paramètres!$C$7:$F$55,$C$6,FALSE)</f>
        <v>45</v>
      </c>
      <c r="F26" s="58">
        <f t="shared" si="57"/>
        <v>0</v>
      </c>
      <c r="G26" s="94"/>
      <c r="H26" s="17">
        <f>VLOOKUP($B26,Paramètres!$C$7:$F$55,$C$6,FALSE)</f>
        <v>45</v>
      </c>
      <c r="I26" s="91">
        <f t="shared" si="0"/>
        <v>0</v>
      </c>
      <c r="J26" s="55"/>
      <c r="K26" s="17">
        <f>VLOOKUP($B26,Paramètres!$C$7:$F$55,$C$6,FALSE)</f>
        <v>45</v>
      </c>
      <c r="L26" s="58">
        <f t="shared" si="1"/>
        <v>0</v>
      </c>
      <c r="M26" s="94"/>
      <c r="N26" s="17">
        <f>VLOOKUP($B26,Paramètres!$C$7:$F$55,$C$6,FALSE)</f>
        <v>45</v>
      </c>
      <c r="O26" s="91">
        <f t="shared" si="2"/>
        <v>0</v>
      </c>
      <c r="P26" s="55"/>
      <c r="Q26" s="17">
        <f>VLOOKUP($B26,Paramètres!$C$7:$F$55,$C$6,FALSE)</f>
        <v>45</v>
      </c>
      <c r="R26" s="58">
        <f t="shared" si="3"/>
        <v>0</v>
      </c>
      <c r="S26" s="94"/>
      <c r="T26" s="17">
        <f>VLOOKUP($B26,Paramètres!$C$7:$F$55,$C$6,FALSE)</f>
        <v>45</v>
      </c>
      <c r="U26" s="91">
        <f t="shared" si="4"/>
        <v>0</v>
      </c>
      <c r="V26" s="55"/>
      <c r="W26" s="17">
        <f>VLOOKUP($B26,Paramètres!$C$7:$F$55,$C$6,FALSE)</f>
        <v>45</v>
      </c>
      <c r="X26" s="58">
        <f t="shared" si="5"/>
        <v>0</v>
      </c>
      <c r="Y26" s="94"/>
      <c r="Z26" s="17">
        <f>VLOOKUP($B26,Paramètres!$C$7:$F$55,$C$6,FALSE)</f>
        <v>45</v>
      </c>
      <c r="AA26" s="91">
        <f t="shared" si="6"/>
        <v>0</v>
      </c>
      <c r="AB26" s="55"/>
      <c r="AC26" s="17">
        <f>VLOOKUP($B26,Paramètres!$C$7:$F$55,$C$6,FALSE)</f>
        <v>45</v>
      </c>
      <c r="AD26" s="58">
        <f t="shared" si="7"/>
        <v>0</v>
      </c>
      <c r="AE26" s="94"/>
      <c r="AF26" s="17">
        <f>VLOOKUP($B26,Paramètres!$C$7:$F$55,$C$6,FALSE)</f>
        <v>45</v>
      </c>
      <c r="AG26" s="91">
        <f t="shared" si="8"/>
        <v>0</v>
      </c>
      <c r="AH26" s="55"/>
      <c r="AI26" s="17">
        <f>VLOOKUP($B26,Paramètres!$C$7:$F$55,$C$6,FALSE)</f>
        <v>45</v>
      </c>
      <c r="AJ26" s="58">
        <f t="shared" si="9"/>
        <v>0</v>
      </c>
      <c r="AK26" s="94"/>
      <c r="AL26" s="17">
        <f>VLOOKUP($B26,Paramètres!$C$7:$F$55,$C$6,FALSE)</f>
        <v>45</v>
      </c>
      <c r="AM26" s="58">
        <f t="shared" si="10"/>
        <v>0</v>
      </c>
      <c r="AN26" s="19">
        <f t="shared" si="58"/>
        <v>0</v>
      </c>
      <c r="AO26" s="17">
        <f>VLOOKUP($B26,Paramètres!$C$7:$F$55,$C$6,FALSE)</f>
        <v>45</v>
      </c>
      <c r="AP26" s="66">
        <f t="shared" si="59"/>
        <v>0</v>
      </c>
    </row>
    <row r="27" spans="2:42" ht="18.75" customHeight="1" x14ac:dyDescent="0.25">
      <c r="B27" s="19" t="str">
        <f>Paramètres!C17</f>
        <v>Contrat de travail spécifique</v>
      </c>
      <c r="C27" s="18" t="str">
        <f t="shared" si="11"/>
        <v/>
      </c>
      <c r="D27" s="75"/>
      <c r="E27" s="17">
        <f>VLOOKUP($B27,Paramètres!$C$7:$F$55,$C$6,FALSE)</f>
        <v>90</v>
      </c>
      <c r="F27" s="58">
        <f t="shared" si="57"/>
        <v>0</v>
      </c>
      <c r="G27" s="94"/>
      <c r="H27" s="17">
        <f>VLOOKUP($B27,Paramètres!$C$7:$F$55,$C$6,FALSE)</f>
        <v>90</v>
      </c>
      <c r="I27" s="91">
        <f t="shared" si="0"/>
        <v>0</v>
      </c>
      <c r="J27" s="55"/>
      <c r="K27" s="17">
        <f>VLOOKUP($B27,Paramètres!$C$7:$F$55,$C$6,FALSE)</f>
        <v>90</v>
      </c>
      <c r="L27" s="58">
        <f t="shared" si="1"/>
        <v>0</v>
      </c>
      <c r="M27" s="94"/>
      <c r="N27" s="17">
        <f>VLOOKUP($B27,Paramètres!$C$7:$F$55,$C$6,FALSE)</f>
        <v>90</v>
      </c>
      <c r="O27" s="91">
        <f t="shared" si="2"/>
        <v>0</v>
      </c>
      <c r="P27" s="55"/>
      <c r="Q27" s="17">
        <f>VLOOKUP($B27,Paramètres!$C$7:$F$55,$C$6,FALSE)</f>
        <v>90</v>
      </c>
      <c r="R27" s="58">
        <f t="shared" si="3"/>
        <v>0</v>
      </c>
      <c r="S27" s="94"/>
      <c r="T27" s="17">
        <f>VLOOKUP($B27,Paramètres!$C$7:$F$55,$C$6,FALSE)</f>
        <v>90</v>
      </c>
      <c r="U27" s="91">
        <f t="shared" si="4"/>
        <v>0</v>
      </c>
      <c r="V27" s="55"/>
      <c r="W27" s="17">
        <f>VLOOKUP($B27,Paramètres!$C$7:$F$55,$C$6,FALSE)</f>
        <v>90</v>
      </c>
      <c r="X27" s="58">
        <f t="shared" si="5"/>
        <v>0</v>
      </c>
      <c r="Y27" s="94"/>
      <c r="Z27" s="17">
        <f>VLOOKUP($B27,Paramètres!$C$7:$F$55,$C$6,FALSE)</f>
        <v>90</v>
      </c>
      <c r="AA27" s="91">
        <f t="shared" si="6"/>
        <v>0</v>
      </c>
      <c r="AB27" s="55"/>
      <c r="AC27" s="17">
        <f>VLOOKUP($B27,Paramètres!$C$7:$F$55,$C$6,FALSE)</f>
        <v>90</v>
      </c>
      <c r="AD27" s="58">
        <f t="shared" si="7"/>
        <v>0</v>
      </c>
      <c r="AE27" s="94"/>
      <c r="AF27" s="17">
        <f>VLOOKUP($B27,Paramètres!$C$7:$F$55,$C$6,FALSE)</f>
        <v>90</v>
      </c>
      <c r="AG27" s="91">
        <f t="shared" si="8"/>
        <v>0</v>
      </c>
      <c r="AH27" s="55"/>
      <c r="AI27" s="17">
        <f>VLOOKUP($B27,Paramètres!$C$7:$F$55,$C$6,FALSE)</f>
        <v>90</v>
      </c>
      <c r="AJ27" s="58">
        <f t="shared" si="9"/>
        <v>0</v>
      </c>
      <c r="AK27" s="94"/>
      <c r="AL27" s="17">
        <f>VLOOKUP($B27,Paramètres!$C$7:$F$55,$C$6,FALSE)</f>
        <v>90</v>
      </c>
      <c r="AM27" s="58">
        <f t="shared" si="10"/>
        <v>0</v>
      </c>
      <c r="AN27" s="19">
        <f t="shared" si="58"/>
        <v>0</v>
      </c>
      <c r="AO27" s="17">
        <f>VLOOKUP($B27,Paramètres!$C$7:$F$55,$C$6,FALSE)</f>
        <v>90</v>
      </c>
      <c r="AP27" s="66">
        <f t="shared" si="59"/>
        <v>0</v>
      </c>
    </row>
    <row r="28" spans="2:42" ht="18.75" customHeight="1" x14ac:dyDescent="0.25">
      <c r="B28" s="19" t="str">
        <f>Paramètres!C18</f>
        <v>Avenant contrat classique</v>
      </c>
      <c r="C28" s="18" t="str">
        <f t="shared" si="11"/>
        <v/>
      </c>
      <c r="D28" s="75"/>
      <c r="E28" s="17">
        <f>VLOOKUP($B28,Paramètres!$C$7:$F$55,$C$6,FALSE)</f>
        <v>20</v>
      </c>
      <c r="F28" s="58">
        <f t="shared" si="57"/>
        <v>0</v>
      </c>
      <c r="G28" s="94"/>
      <c r="H28" s="17">
        <f>VLOOKUP($B28,Paramètres!$C$7:$F$55,$C$6,FALSE)</f>
        <v>20</v>
      </c>
      <c r="I28" s="91">
        <f t="shared" si="0"/>
        <v>0</v>
      </c>
      <c r="J28" s="55"/>
      <c r="K28" s="17">
        <f>VLOOKUP($B28,Paramètres!$C$7:$F$55,$C$6,FALSE)</f>
        <v>20</v>
      </c>
      <c r="L28" s="58">
        <f t="shared" si="1"/>
        <v>0</v>
      </c>
      <c r="M28" s="94"/>
      <c r="N28" s="17">
        <f>VLOOKUP($B28,Paramètres!$C$7:$F$55,$C$6,FALSE)</f>
        <v>20</v>
      </c>
      <c r="O28" s="91">
        <f t="shared" si="2"/>
        <v>0</v>
      </c>
      <c r="P28" s="55"/>
      <c r="Q28" s="17">
        <f>VLOOKUP($B28,Paramètres!$C$7:$F$55,$C$6,FALSE)</f>
        <v>20</v>
      </c>
      <c r="R28" s="58">
        <f t="shared" si="3"/>
        <v>0</v>
      </c>
      <c r="S28" s="94"/>
      <c r="T28" s="17">
        <f>VLOOKUP($B28,Paramètres!$C$7:$F$55,$C$6,FALSE)</f>
        <v>20</v>
      </c>
      <c r="U28" s="91">
        <f t="shared" si="4"/>
        <v>0</v>
      </c>
      <c r="V28" s="55"/>
      <c r="W28" s="17">
        <f>VLOOKUP($B28,Paramètres!$C$7:$F$55,$C$6,FALSE)</f>
        <v>20</v>
      </c>
      <c r="X28" s="58">
        <f t="shared" si="5"/>
        <v>0</v>
      </c>
      <c r="Y28" s="94"/>
      <c r="Z28" s="17">
        <f>VLOOKUP($B28,Paramètres!$C$7:$F$55,$C$6,FALSE)</f>
        <v>20</v>
      </c>
      <c r="AA28" s="91">
        <f t="shared" si="6"/>
        <v>0</v>
      </c>
      <c r="AB28" s="55"/>
      <c r="AC28" s="17">
        <f>VLOOKUP($B28,Paramètres!$C$7:$F$55,$C$6,FALSE)</f>
        <v>20</v>
      </c>
      <c r="AD28" s="58">
        <f t="shared" si="7"/>
        <v>0</v>
      </c>
      <c r="AE28" s="94"/>
      <c r="AF28" s="17">
        <f>VLOOKUP($B28,Paramètres!$C$7:$F$55,$C$6,FALSE)</f>
        <v>20</v>
      </c>
      <c r="AG28" s="91">
        <f t="shared" si="8"/>
        <v>0</v>
      </c>
      <c r="AH28" s="55"/>
      <c r="AI28" s="17">
        <f>VLOOKUP($B28,Paramètres!$C$7:$F$55,$C$6,FALSE)</f>
        <v>20</v>
      </c>
      <c r="AJ28" s="58">
        <f t="shared" si="9"/>
        <v>0</v>
      </c>
      <c r="AK28" s="94"/>
      <c r="AL28" s="17">
        <f>VLOOKUP($B28,Paramètres!$C$7:$F$55,$C$6,FALSE)</f>
        <v>20</v>
      </c>
      <c r="AM28" s="58">
        <f t="shared" si="10"/>
        <v>0</v>
      </c>
      <c r="AN28" s="19">
        <f t="shared" si="58"/>
        <v>0</v>
      </c>
      <c r="AO28" s="17">
        <f>VLOOKUP($B28,Paramètres!$C$7:$F$55,$C$6,FALSE)</f>
        <v>20</v>
      </c>
      <c r="AP28" s="66">
        <f t="shared" si="59"/>
        <v>0</v>
      </c>
    </row>
    <row r="29" spans="2:42" ht="18.75" customHeight="1" x14ac:dyDescent="0.25">
      <c r="B29" s="19" t="str">
        <f>Paramètres!C19</f>
        <v>Avenant contrat spécifique</v>
      </c>
      <c r="C29" s="18" t="str">
        <f t="shared" si="11"/>
        <v/>
      </c>
      <c r="D29" s="75"/>
      <c r="E29" s="77">
        <f>VLOOKUP($B29,Paramètres!$C$7:$F$55,$C$6,FALSE)</f>
        <v>0</v>
      </c>
      <c r="F29" s="58">
        <f t="shared" si="57"/>
        <v>0</v>
      </c>
      <c r="G29" s="94"/>
      <c r="H29" s="77">
        <f>VLOOKUP($B29,Paramètres!$C$7:$F$55,$C$6,FALSE)</f>
        <v>0</v>
      </c>
      <c r="I29" s="91">
        <f t="shared" si="0"/>
        <v>0</v>
      </c>
      <c r="J29" s="55"/>
      <c r="K29" s="77">
        <f>VLOOKUP($B29,Paramètres!$C$7:$F$55,$C$6,FALSE)</f>
        <v>0</v>
      </c>
      <c r="L29" s="58">
        <f t="shared" si="1"/>
        <v>0</v>
      </c>
      <c r="M29" s="94"/>
      <c r="N29" s="77">
        <f>VLOOKUP($B29,Paramètres!$C$7:$F$55,$C$6,FALSE)</f>
        <v>0</v>
      </c>
      <c r="O29" s="91">
        <f t="shared" si="2"/>
        <v>0</v>
      </c>
      <c r="P29" s="55"/>
      <c r="Q29" s="77">
        <f>VLOOKUP($B29,Paramètres!$C$7:$F$55,$C$6,FALSE)</f>
        <v>0</v>
      </c>
      <c r="R29" s="58">
        <f t="shared" si="3"/>
        <v>0</v>
      </c>
      <c r="S29" s="94"/>
      <c r="T29" s="77">
        <f>VLOOKUP($B29,Paramètres!$C$7:$F$55,$C$6,FALSE)</f>
        <v>0</v>
      </c>
      <c r="U29" s="91">
        <f t="shared" si="4"/>
        <v>0</v>
      </c>
      <c r="V29" s="55"/>
      <c r="W29" s="77">
        <f>VLOOKUP($B29,Paramètres!$C$7:$F$55,$C$6,FALSE)</f>
        <v>0</v>
      </c>
      <c r="X29" s="58">
        <f t="shared" si="5"/>
        <v>0</v>
      </c>
      <c r="Y29" s="94"/>
      <c r="Z29" s="77">
        <f>VLOOKUP($B29,Paramètres!$C$7:$F$55,$C$6,FALSE)</f>
        <v>0</v>
      </c>
      <c r="AA29" s="91">
        <f t="shared" si="6"/>
        <v>0</v>
      </c>
      <c r="AB29" s="55"/>
      <c r="AC29" s="77">
        <f>VLOOKUP($B29,Paramètres!$C$7:$F$55,$C$6,FALSE)</f>
        <v>0</v>
      </c>
      <c r="AD29" s="58">
        <f t="shared" si="7"/>
        <v>0</v>
      </c>
      <c r="AE29" s="94"/>
      <c r="AF29" s="77">
        <f>VLOOKUP($B29,Paramètres!$C$7:$F$55,$C$6,FALSE)</f>
        <v>0</v>
      </c>
      <c r="AG29" s="91">
        <f t="shared" si="8"/>
        <v>0</v>
      </c>
      <c r="AH29" s="55"/>
      <c r="AI29" s="77">
        <f>VLOOKUP($B29,Paramètres!$C$7:$F$55,$C$6,FALSE)</f>
        <v>0</v>
      </c>
      <c r="AJ29" s="58">
        <f t="shared" si="9"/>
        <v>0</v>
      </c>
      <c r="AK29" s="94"/>
      <c r="AL29" s="77">
        <f>VLOOKUP($B29,Paramètres!$C$7:$F$55,$C$6,FALSE)</f>
        <v>0</v>
      </c>
      <c r="AM29" s="58">
        <f t="shared" si="10"/>
        <v>0</v>
      </c>
      <c r="AN29" s="19">
        <f t="shared" si="58"/>
        <v>0</v>
      </c>
      <c r="AO29" s="17">
        <f>VLOOKUP($B29,Paramètres!$C$7:$F$55,$C$6,FALSE)</f>
        <v>0</v>
      </c>
      <c r="AP29" s="66">
        <f t="shared" si="59"/>
        <v>0</v>
      </c>
    </row>
    <row r="30" spans="2:42" ht="18.75" customHeight="1" x14ac:dyDescent="0.25">
      <c r="B30" s="19" t="str">
        <f>Paramètres!C20</f>
        <v>Contrat CERFA appentissage</v>
      </c>
      <c r="C30" s="18" t="str">
        <f t="shared" si="11"/>
        <v/>
      </c>
      <c r="D30" s="75"/>
      <c r="E30" s="17">
        <f>VLOOKUP($B30,Paramètres!$C$7:$F$55,$C$6,FALSE)</f>
        <v>45</v>
      </c>
      <c r="F30" s="58">
        <f t="shared" si="57"/>
        <v>0</v>
      </c>
      <c r="G30" s="94"/>
      <c r="H30" s="17">
        <f>VLOOKUP($B30,Paramètres!$C$7:$F$55,$C$6,FALSE)</f>
        <v>45</v>
      </c>
      <c r="I30" s="91">
        <f t="shared" si="0"/>
        <v>0</v>
      </c>
      <c r="J30" s="55"/>
      <c r="K30" s="17">
        <f>VLOOKUP($B30,Paramètres!$C$7:$F$55,$C$6,FALSE)</f>
        <v>45</v>
      </c>
      <c r="L30" s="58">
        <f t="shared" si="1"/>
        <v>0</v>
      </c>
      <c r="M30" s="94"/>
      <c r="N30" s="17">
        <f>VLOOKUP($B30,Paramètres!$C$7:$F$55,$C$6,FALSE)</f>
        <v>45</v>
      </c>
      <c r="O30" s="91">
        <f t="shared" si="2"/>
        <v>0</v>
      </c>
      <c r="P30" s="55"/>
      <c r="Q30" s="17">
        <f>VLOOKUP($B30,Paramètres!$C$7:$F$55,$C$6,FALSE)</f>
        <v>45</v>
      </c>
      <c r="R30" s="58">
        <f t="shared" si="3"/>
        <v>0</v>
      </c>
      <c r="S30" s="94"/>
      <c r="T30" s="17">
        <f>VLOOKUP($B30,Paramètres!$C$7:$F$55,$C$6,FALSE)</f>
        <v>45</v>
      </c>
      <c r="U30" s="91">
        <f t="shared" si="4"/>
        <v>0</v>
      </c>
      <c r="V30" s="55"/>
      <c r="W30" s="17">
        <f>VLOOKUP($B30,Paramètres!$C$7:$F$55,$C$6,FALSE)</f>
        <v>45</v>
      </c>
      <c r="X30" s="58">
        <f t="shared" si="5"/>
        <v>0</v>
      </c>
      <c r="Y30" s="94"/>
      <c r="Z30" s="17">
        <f>VLOOKUP($B30,Paramètres!$C$7:$F$55,$C$6,FALSE)</f>
        <v>45</v>
      </c>
      <c r="AA30" s="91">
        <f t="shared" si="6"/>
        <v>0</v>
      </c>
      <c r="AB30" s="55"/>
      <c r="AC30" s="17">
        <f>VLOOKUP($B30,Paramètres!$C$7:$F$55,$C$6,FALSE)</f>
        <v>45</v>
      </c>
      <c r="AD30" s="58">
        <f t="shared" si="7"/>
        <v>0</v>
      </c>
      <c r="AE30" s="94"/>
      <c r="AF30" s="17">
        <f>VLOOKUP($B30,Paramètres!$C$7:$F$55,$C$6,FALSE)</f>
        <v>45</v>
      </c>
      <c r="AG30" s="91">
        <f t="shared" si="8"/>
        <v>0</v>
      </c>
      <c r="AH30" s="55"/>
      <c r="AI30" s="17">
        <f>VLOOKUP($B30,Paramètres!$C$7:$F$55,$C$6,FALSE)</f>
        <v>45</v>
      </c>
      <c r="AJ30" s="58">
        <f t="shared" si="9"/>
        <v>0</v>
      </c>
      <c r="AK30" s="94"/>
      <c r="AL30" s="17">
        <f>VLOOKUP($B30,Paramètres!$C$7:$F$55,$C$6,FALSE)</f>
        <v>45</v>
      </c>
      <c r="AM30" s="58">
        <f t="shared" si="10"/>
        <v>0</v>
      </c>
      <c r="AN30" s="19">
        <f t="shared" si="58"/>
        <v>0</v>
      </c>
      <c r="AO30" s="17">
        <f>VLOOKUP($B30,Paramètres!$C$7:$F$55,$C$6,FALSE)</f>
        <v>45</v>
      </c>
      <c r="AP30" s="66">
        <f t="shared" si="59"/>
        <v>0</v>
      </c>
    </row>
    <row r="31" spans="2:42" ht="18.75" customHeight="1" x14ac:dyDescent="0.25">
      <c r="B31" s="19" t="str">
        <f>Paramètres!C21</f>
        <v>Constat de rupture à l'amiable CDD</v>
      </c>
      <c r="C31" s="18" t="str">
        <f t="shared" si="11"/>
        <v/>
      </c>
      <c r="D31" s="75"/>
      <c r="E31" s="17">
        <f>VLOOKUP($B31,Paramètres!$C$7:$F$55,$C$6,FALSE)</f>
        <v>30</v>
      </c>
      <c r="F31" s="58">
        <f t="shared" si="57"/>
        <v>0</v>
      </c>
      <c r="G31" s="94"/>
      <c r="H31" s="17">
        <f>VLOOKUP($B31,Paramètres!$C$7:$F$55,$C$6,FALSE)</f>
        <v>30</v>
      </c>
      <c r="I31" s="91">
        <f t="shared" si="0"/>
        <v>0</v>
      </c>
      <c r="J31" s="55"/>
      <c r="K31" s="17">
        <f>VLOOKUP($B31,Paramètres!$C$7:$F$55,$C$6,FALSE)</f>
        <v>30</v>
      </c>
      <c r="L31" s="58">
        <f t="shared" si="1"/>
        <v>0</v>
      </c>
      <c r="M31" s="94"/>
      <c r="N31" s="17">
        <f>VLOOKUP($B31,Paramètres!$C$7:$F$55,$C$6,FALSE)</f>
        <v>30</v>
      </c>
      <c r="O31" s="91">
        <f t="shared" si="2"/>
        <v>0</v>
      </c>
      <c r="P31" s="55"/>
      <c r="Q31" s="17">
        <f>VLOOKUP($B31,Paramètres!$C$7:$F$55,$C$6,FALSE)</f>
        <v>30</v>
      </c>
      <c r="R31" s="58">
        <f t="shared" si="3"/>
        <v>0</v>
      </c>
      <c r="S31" s="94"/>
      <c r="T31" s="17">
        <f>VLOOKUP($B31,Paramètres!$C$7:$F$55,$C$6,FALSE)</f>
        <v>30</v>
      </c>
      <c r="U31" s="91">
        <f t="shared" si="4"/>
        <v>0</v>
      </c>
      <c r="V31" s="55"/>
      <c r="W31" s="17">
        <f>VLOOKUP($B31,Paramètres!$C$7:$F$55,$C$6,FALSE)</f>
        <v>30</v>
      </c>
      <c r="X31" s="58">
        <f t="shared" si="5"/>
        <v>0</v>
      </c>
      <c r="Y31" s="94"/>
      <c r="Z31" s="17">
        <f>VLOOKUP($B31,Paramètres!$C$7:$F$55,$C$6,FALSE)</f>
        <v>30</v>
      </c>
      <c r="AA31" s="91">
        <f t="shared" si="6"/>
        <v>0</v>
      </c>
      <c r="AB31" s="55"/>
      <c r="AC31" s="17">
        <f>VLOOKUP($B31,Paramètres!$C$7:$F$55,$C$6,FALSE)</f>
        <v>30</v>
      </c>
      <c r="AD31" s="58">
        <f t="shared" si="7"/>
        <v>0</v>
      </c>
      <c r="AE31" s="94"/>
      <c r="AF31" s="17">
        <f>VLOOKUP($B31,Paramètres!$C$7:$F$55,$C$6,FALSE)</f>
        <v>30</v>
      </c>
      <c r="AG31" s="91">
        <f t="shared" si="8"/>
        <v>0</v>
      </c>
      <c r="AH31" s="55"/>
      <c r="AI31" s="17">
        <f>VLOOKUP($B31,Paramètres!$C$7:$F$55,$C$6,FALSE)</f>
        <v>30</v>
      </c>
      <c r="AJ31" s="58">
        <f t="shared" si="9"/>
        <v>0</v>
      </c>
      <c r="AK31" s="94"/>
      <c r="AL31" s="17">
        <f>VLOOKUP($B31,Paramètres!$C$7:$F$55,$C$6,FALSE)</f>
        <v>30</v>
      </c>
      <c r="AM31" s="58">
        <f t="shared" si="10"/>
        <v>0</v>
      </c>
      <c r="AN31" s="19">
        <f t="shared" si="58"/>
        <v>0</v>
      </c>
      <c r="AO31" s="17">
        <f>VLOOKUP($B31,Paramètres!$C$7:$F$55,$C$6,FALSE)</f>
        <v>30</v>
      </c>
      <c r="AP31" s="66">
        <f t="shared" si="59"/>
        <v>0</v>
      </c>
    </row>
    <row r="32" spans="2:42" ht="18.75" customHeight="1" x14ac:dyDescent="0.25">
      <c r="B32" s="19" t="str">
        <f>Paramètres!C22</f>
        <v>Rupture contrat d'apprentissage</v>
      </c>
      <c r="C32" s="18" t="str">
        <f t="shared" si="11"/>
        <v/>
      </c>
      <c r="D32" s="75"/>
      <c r="E32" s="17">
        <f>VLOOKUP($B32,Paramètres!$C$7:$F$55,$C$6,FALSE)</f>
        <v>30</v>
      </c>
      <c r="F32" s="58">
        <f t="shared" si="57"/>
        <v>0</v>
      </c>
      <c r="G32" s="94"/>
      <c r="H32" s="17">
        <f>VLOOKUP($B32,Paramètres!$C$7:$F$55,$C$6,FALSE)</f>
        <v>30</v>
      </c>
      <c r="I32" s="91">
        <f t="shared" si="0"/>
        <v>0</v>
      </c>
      <c r="J32" s="55"/>
      <c r="K32" s="17">
        <f>VLOOKUP($B32,Paramètres!$C$7:$F$55,$C$6,FALSE)</f>
        <v>30</v>
      </c>
      <c r="L32" s="58">
        <f t="shared" si="1"/>
        <v>0</v>
      </c>
      <c r="M32" s="94"/>
      <c r="N32" s="17">
        <f>VLOOKUP($B32,Paramètres!$C$7:$F$55,$C$6,FALSE)</f>
        <v>30</v>
      </c>
      <c r="O32" s="91">
        <f t="shared" si="2"/>
        <v>0</v>
      </c>
      <c r="P32" s="55"/>
      <c r="Q32" s="17">
        <f>VLOOKUP($B32,Paramètres!$C$7:$F$55,$C$6,FALSE)</f>
        <v>30</v>
      </c>
      <c r="R32" s="58">
        <f t="shared" si="3"/>
        <v>0</v>
      </c>
      <c r="S32" s="94"/>
      <c r="T32" s="17">
        <f>VLOOKUP($B32,Paramètres!$C$7:$F$55,$C$6,FALSE)</f>
        <v>30</v>
      </c>
      <c r="U32" s="91">
        <f t="shared" si="4"/>
        <v>0</v>
      </c>
      <c r="V32" s="55"/>
      <c r="W32" s="17">
        <f>VLOOKUP($B32,Paramètres!$C$7:$F$55,$C$6,FALSE)</f>
        <v>30</v>
      </c>
      <c r="X32" s="58">
        <f t="shared" si="5"/>
        <v>0</v>
      </c>
      <c r="Y32" s="94"/>
      <c r="Z32" s="17">
        <f>VLOOKUP($B32,Paramètres!$C$7:$F$55,$C$6,FALSE)</f>
        <v>30</v>
      </c>
      <c r="AA32" s="91">
        <f t="shared" si="6"/>
        <v>0</v>
      </c>
      <c r="AB32" s="55"/>
      <c r="AC32" s="17">
        <f>VLOOKUP($B32,Paramètres!$C$7:$F$55,$C$6,FALSE)</f>
        <v>30</v>
      </c>
      <c r="AD32" s="58">
        <f t="shared" si="7"/>
        <v>0</v>
      </c>
      <c r="AE32" s="94"/>
      <c r="AF32" s="17">
        <f>VLOOKUP($B32,Paramètres!$C$7:$F$55,$C$6,FALSE)</f>
        <v>30</v>
      </c>
      <c r="AG32" s="91">
        <f t="shared" si="8"/>
        <v>0</v>
      </c>
      <c r="AH32" s="55"/>
      <c r="AI32" s="17">
        <f>VLOOKUP($B32,Paramètres!$C$7:$F$55,$C$6,FALSE)</f>
        <v>30</v>
      </c>
      <c r="AJ32" s="58">
        <f t="shared" si="9"/>
        <v>0</v>
      </c>
      <c r="AK32" s="94"/>
      <c r="AL32" s="17">
        <f>VLOOKUP($B32,Paramètres!$C$7:$F$55,$C$6,FALSE)</f>
        <v>30</v>
      </c>
      <c r="AM32" s="58">
        <f t="shared" si="10"/>
        <v>0</v>
      </c>
      <c r="AN32" s="19">
        <f t="shared" si="58"/>
        <v>0</v>
      </c>
      <c r="AO32" s="17">
        <f>VLOOKUP($B32,Paramètres!$C$7:$F$55,$C$6,FALSE)</f>
        <v>30</v>
      </c>
      <c r="AP32" s="66">
        <f t="shared" si="59"/>
        <v>0</v>
      </c>
    </row>
    <row r="33" spans="2:42" ht="18.75" customHeight="1" x14ac:dyDescent="0.25">
      <c r="B33" s="21" t="str">
        <f>Paramètres!C23</f>
        <v>Documents de fin de contrat</v>
      </c>
      <c r="C33" s="31" t="str">
        <f t="shared" si="11"/>
        <v/>
      </c>
      <c r="D33" s="76"/>
      <c r="E33" s="22">
        <f>VLOOKUP($B33,Paramètres!$C$7:$F$55,$C$6,FALSE)</f>
        <v>22</v>
      </c>
      <c r="F33" s="59">
        <f t="shared" si="57"/>
        <v>0</v>
      </c>
      <c r="G33" s="95"/>
      <c r="H33" s="22">
        <f>VLOOKUP($B33,Paramètres!$C$7:$F$55,$C$6,FALSE)</f>
        <v>22</v>
      </c>
      <c r="I33" s="92">
        <f t="shared" si="0"/>
        <v>0</v>
      </c>
      <c r="J33" s="56"/>
      <c r="K33" s="22">
        <f>VLOOKUP($B33,Paramètres!$C$7:$F$55,$C$6,FALSE)</f>
        <v>22</v>
      </c>
      <c r="L33" s="59">
        <f t="shared" si="1"/>
        <v>0</v>
      </c>
      <c r="M33" s="95"/>
      <c r="N33" s="22">
        <f>VLOOKUP($B33,Paramètres!$C$7:$F$55,$C$6,FALSE)</f>
        <v>22</v>
      </c>
      <c r="O33" s="92">
        <f t="shared" si="2"/>
        <v>0</v>
      </c>
      <c r="P33" s="56"/>
      <c r="Q33" s="22">
        <f>VLOOKUP($B33,Paramètres!$C$7:$F$55,$C$6,FALSE)</f>
        <v>22</v>
      </c>
      <c r="R33" s="59">
        <f t="shared" si="3"/>
        <v>0</v>
      </c>
      <c r="S33" s="95"/>
      <c r="T33" s="22">
        <f>VLOOKUP($B33,Paramètres!$C$7:$F$55,$C$6,FALSE)</f>
        <v>22</v>
      </c>
      <c r="U33" s="92">
        <f t="shared" si="4"/>
        <v>0</v>
      </c>
      <c r="V33" s="56"/>
      <c r="W33" s="22">
        <f>VLOOKUP($B33,Paramètres!$C$7:$F$55,$C$6,FALSE)</f>
        <v>22</v>
      </c>
      <c r="X33" s="59">
        <f t="shared" si="5"/>
        <v>0</v>
      </c>
      <c r="Y33" s="95"/>
      <c r="Z33" s="22">
        <f>VLOOKUP($B33,Paramètres!$C$7:$F$55,$C$6,FALSE)</f>
        <v>22</v>
      </c>
      <c r="AA33" s="92">
        <f t="shared" si="6"/>
        <v>0</v>
      </c>
      <c r="AB33" s="56"/>
      <c r="AC33" s="22">
        <f>VLOOKUP($B33,Paramètres!$C$7:$F$55,$C$6,FALSE)</f>
        <v>22</v>
      </c>
      <c r="AD33" s="59">
        <f t="shared" si="7"/>
        <v>0</v>
      </c>
      <c r="AE33" s="95"/>
      <c r="AF33" s="22">
        <f>VLOOKUP($B33,Paramètres!$C$7:$F$55,$C$6,FALSE)</f>
        <v>22</v>
      </c>
      <c r="AG33" s="92">
        <f t="shared" si="8"/>
        <v>0</v>
      </c>
      <c r="AH33" s="56"/>
      <c r="AI33" s="22">
        <f>VLOOKUP($B33,Paramètres!$C$7:$F$55,$C$6,FALSE)</f>
        <v>22</v>
      </c>
      <c r="AJ33" s="59">
        <f t="shared" si="9"/>
        <v>0</v>
      </c>
      <c r="AK33" s="95"/>
      <c r="AL33" s="22">
        <f>VLOOKUP($B33,Paramètres!$C$7:$F$55,$C$6,FALSE)</f>
        <v>22</v>
      </c>
      <c r="AM33" s="59">
        <f t="shared" si="10"/>
        <v>0</v>
      </c>
      <c r="AN33" s="21">
        <f t="shared" si="58"/>
        <v>0</v>
      </c>
      <c r="AO33" s="22">
        <f>VLOOKUP($B33,Paramètres!$C$7:$F$55,$C$6,FALSE)</f>
        <v>22</v>
      </c>
      <c r="AP33" s="67">
        <f t="shared" si="59"/>
        <v>0</v>
      </c>
    </row>
    <row r="34" spans="2:42" ht="18.75" customHeight="1" x14ac:dyDescent="0.25">
      <c r="B34" s="20" t="str">
        <f>Paramètres!C24</f>
        <v>Déclaration accident de travail</v>
      </c>
      <c r="C34" s="30" t="str">
        <f t="shared" si="11"/>
        <v/>
      </c>
      <c r="D34" s="54"/>
      <c r="E34" s="16">
        <f>VLOOKUP($B34,Paramètres!$C$7:$F$55,$C$6,FALSE)</f>
        <v>30</v>
      </c>
      <c r="F34" s="57">
        <f t="shared" si="57"/>
        <v>0</v>
      </c>
      <c r="G34" s="89"/>
      <c r="H34" s="16">
        <f>VLOOKUP($B34,Paramètres!$C$7:$F$55,$C$6,FALSE)</f>
        <v>30</v>
      </c>
      <c r="I34" s="90">
        <f t="shared" si="0"/>
        <v>0</v>
      </c>
      <c r="J34" s="88"/>
      <c r="K34" s="16">
        <f>VLOOKUP($B34,Paramètres!$C$7:$F$55,$C$6,FALSE)</f>
        <v>30</v>
      </c>
      <c r="L34" s="57">
        <f t="shared" si="1"/>
        <v>0</v>
      </c>
      <c r="M34" s="89"/>
      <c r="N34" s="16">
        <f>VLOOKUP($B34,Paramètres!$C$7:$F$55,$C$6,FALSE)</f>
        <v>30</v>
      </c>
      <c r="O34" s="90">
        <f t="shared" si="2"/>
        <v>0</v>
      </c>
      <c r="P34" s="88"/>
      <c r="Q34" s="16">
        <f>VLOOKUP($B34,Paramètres!$C$7:$F$55,$C$6,FALSE)</f>
        <v>30</v>
      </c>
      <c r="R34" s="57">
        <f t="shared" si="3"/>
        <v>0</v>
      </c>
      <c r="S34" s="89"/>
      <c r="T34" s="16">
        <f>VLOOKUP($B34,Paramètres!$C$7:$F$55,$C$6,FALSE)</f>
        <v>30</v>
      </c>
      <c r="U34" s="90">
        <f t="shared" si="4"/>
        <v>0</v>
      </c>
      <c r="V34" s="88"/>
      <c r="W34" s="16">
        <f>VLOOKUP($B34,Paramètres!$C$7:$F$55,$C$6,FALSE)</f>
        <v>30</v>
      </c>
      <c r="X34" s="57">
        <f t="shared" si="5"/>
        <v>0</v>
      </c>
      <c r="Y34" s="89"/>
      <c r="Z34" s="16">
        <f>VLOOKUP($B34,Paramètres!$C$7:$F$55,$C$6,FALSE)</f>
        <v>30</v>
      </c>
      <c r="AA34" s="90">
        <f t="shared" si="6"/>
        <v>0</v>
      </c>
      <c r="AB34" s="88"/>
      <c r="AC34" s="16">
        <f>VLOOKUP($B34,Paramètres!$C$7:$F$55,$C$6,FALSE)</f>
        <v>30</v>
      </c>
      <c r="AD34" s="57">
        <f t="shared" si="7"/>
        <v>0</v>
      </c>
      <c r="AE34" s="89"/>
      <c r="AF34" s="16">
        <f>VLOOKUP($B34,Paramètres!$C$7:$F$55,$C$6,FALSE)</f>
        <v>30</v>
      </c>
      <c r="AG34" s="90">
        <f t="shared" si="8"/>
        <v>0</v>
      </c>
      <c r="AH34" s="88"/>
      <c r="AI34" s="16">
        <f>VLOOKUP($B34,Paramètres!$C$7:$F$55,$C$6,FALSE)</f>
        <v>30</v>
      </c>
      <c r="AJ34" s="57">
        <f t="shared" si="9"/>
        <v>0</v>
      </c>
      <c r="AK34" s="89"/>
      <c r="AL34" s="16">
        <f>VLOOKUP($B34,Paramètres!$C$7:$F$55,$C$6,FALSE)</f>
        <v>30</v>
      </c>
      <c r="AM34" s="57">
        <f t="shared" si="10"/>
        <v>0</v>
      </c>
      <c r="AN34" s="20">
        <f t="shared" si="58"/>
        <v>0</v>
      </c>
      <c r="AO34" s="16">
        <f>VLOOKUP($B34,Paramètres!$C$7:$F$55,$C$6,FALSE)</f>
        <v>30</v>
      </c>
      <c r="AP34" s="69">
        <f t="shared" si="59"/>
        <v>0</v>
      </c>
    </row>
    <row r="35" spans="2:42" ht="18.75" customHeight="1" x14ac:dyDescent="0.25">
      <c r="B35" s="21" t="str">
        <f>Paramètres!C25</f>
        <v>DSN évenementielle</v>
      </c>
      <c r="C35" s="31" t="str">
        <f t="shared" si="11"/>
        <v/>
      </c>
      <c r="D35" s="76"/>
      <c r="E35" s="22">
        <f>VLOOKUP($B35,Paramètres!$C$7:$F$55,$C$6,FALSE)</f>
        <v>7</v>
      </c>
      <c r="F35" s="59">
        <f t="shared" si="57"/>
        <v>0</v>
      </c>
      <c r="G35" s="95"/>
      <c r="H35" s="22">
        <f>VLOOKUP($B35,Paramètres!$C$7:$F$55,$C$6,FALSE)</f>
        <v>7</v>
      </c>
      <c r="I35" s="92">
        <f t="shared" si="0"/>
        <v>0</v>
      </c>
      <c r="J35" s="56"/>
      <c r="K35" s="22">
        <f>VLOOKUP($B35,Paramètres!$C$7:$F$55,$C$6,FALSE)</f>
        <v>7</v>
      </c>
      <c r="L35" s="59">
        <f t="shared" si="1"/>
        <v>0</v>
      </c>
      <c r="M35" s="95"/>
      <c r="N35" s="22">
        <f>VLOOKUP($B35,Paramètres!$C$7:$F$55,$C$6,FALSE)</f>
        <v>7</v>
      </c>
      <c r="O35" s="92">
        <f t="shared" si="2"/>
        <v>0</v>
      </c>
      <c r="P35" s="56"/>
      <c r="Q35" s="22">
        <f>VLOOKUP($B35,Paramètres!$C$7:$F$55,$C$6,FALSE)</f>
        <v>7</v>
      </c>
      <c r="R35" s="59">
        <f t="shared" si="3"/>
        <v>0</v>
      </c>
      <c r="S35" s="95"/>
      <c r="T35" s="22">
        <f>VLOOKUP($B35,Paramètres!$C$7:$F$55,$C$6,FALSE)</f>
        <v>7</v>
      </c>
      <c r="U35" s="92">
        <f t="shared" si="4"/>
        <v>0</v>
      </c>
      <c r="V35" s="56"/>
      <c r="W35" s="22">
        <f>VLOOKUP($B35,Paramètres!$C$7:$F$55,$C$6,FALSE)</f>
        <v>7</v>
      </c>
      <c r="X35" s="59">
        <f t="shared" si="5"/>
        <v>0</v>
      </c>
      <c r="Y35" s="95"/>
      <c r="Z35" s="22">
        <f>VLOOKUP($B35,Paramètres!$C$7:$F$55,$C$6,FALSE)</f>
        <v>7</v>
      </c>
      <c r="AA35" s="92">
        <f t="shared" si="6"/>
        <v>0</v>
      </c>
      <c r="AB35" s="56"/>
      <c r="AC35" s="22">
        <f>VLOOKUP($B35,Paramètres!$C$7:$F$55,$C$6,FALSE)</f>
        <v>7</v>
      </c>
      <c r="AD35" s="59">
        <f t="shared" si="7"/>
        <v>0</v>
      </c>
      <c r="AE35" s="95"/>
      <c r="AF35" s="22">
        <f>VLOOKUP($B35,Paramètres!$C$7:$F$55,$C$6,FALSE)</f>
        <v>7</v>
      </c>
      <c r="AG35" s="92">
        <f t="shared" si="8"/>
        <v>0</v>
      </c>
      <c r="AH35" s="56"/>
      <c r="AI35" s="22">
        <f>VLOOKUP($B35,Paramètres!$C$7:$F$55,$C$6,FALSE)</f>
        <v>7</v>
      </c>
      <c r="AJ35" s="59">
        <f t="shared" si="9"/>
        <v>0</v>
      </c>
      <c r="AK35" s="95"/>
      <c r="AL35" s="22">
        <f>VLOOKUP($B35,Paramètres!$C$7:$F$55,$C$6,FALSE)</f>
        <v>7</v>
      </c>
      <c r="AM35" s="59">
        <f t="shared" si="10"/>
        <v>0</v>
      </c>
      <c r="AN35" s="21">
        <f t="shared" si="58"/>
        <v>0</v>
      </c>
      <c r="AO35" s="22">
        <f>VLOOKUP($B35,Paramètres!$C$7:$F$55,$C$6,FALSE)</f>
        <v>7</v>
      </c>
      <c r="AP35" s="67">
        <f t="shared" si="59"/>
        <v>0</v>
      </c>
    </row>
    <row r="36" spans="2:42" ht="18.75" customHeight="1" x14ac:dyDescent="0.25">
      <c r="B36" s="20" t="str">
        <f>Paramètres!C26</f>
        <v>Avenant de renouvell. périoade essai</v>
      </c>
      <c r="C36" s="30" t="str">
        <f t="shared" si="11"/>
        <v/>
      </c>
      <c r="D36" s="54"/>
      <c r="E36" s="16">
        <f>VLOOKUP($B36,Paramètres!$C$7:$F$55,$C$6,FALSE)</f>
        <v>20</v>
      </c>
      <c r="F36" s="57">
        <f t="shared" si="57"/>
        <v>0</v>
      </c>
      <c r="G36" s="89"/>
      <c r="H36" s="16">
        <f>VLOOKUP($B36,Paramètres!$C$7:$F$55,$C$6,FALSE)</f>
        <v>20</v>
      </c>
      <c r="I36" s="90">
        <f t="shared" si="0"/>
        <v>0</v>
      </c>
      <c r="J36" s="88"/>
      <c r="K36" s="16">
        <f>VLOOKUP($B36,Paramètres!$C$7:$F$55,$C$6,FALSE)</f>
        <v>20</v>
      </c>
      <c r="L36" s="57">
        <f t="shared" si="1"/>
        <v>0</v>
      </c>
      <c r="M36" s="89"/>
      <c r="N36" s="16">
        <f>VLOOKUP($B36,Paramètres!$C$7:$F$55,$C$6,FALSE)</f>
        <v>20</v>
      </c>
      <c r="O36" s="90">
        <f t="shared" si="2"/>
        <v>0</v>
      </c>
      <c r="P36" s="88"/>
      <c r="Q36" s="16">
        <f>VLOOKUP($B36,Paramètres!$C$7:$F$55,$C$6,FALSE)</f>
        <v>20</v>
      </c>
      <c r="R36" s="57">
        <f t="shared" si="3"/>
        <v>0</v>
      </c>
      <c r="S36" s="89"/>
      <c r="T36" s="16">
        <f>VLOOKUP($B36,Paramètres!$C$7:$F$55,$C$6,FALSE)</f>
        <v>20</v>
      </c>
      <c r="U36" s="90">
        <f t="shared" si="4"/>
        <v>0</v>
      </c>
      <c r="V36" s="88"/>
      <c r="W36" s="16">
        <f>VLOOKUP($B36,Paramètres!$C$7:$F$55,$C$6,FALSE)</f>
        <v>20</v>
      </c>
      <c r="X36" s="57">
        <f t="shared" si="5"/>
        <v>0</v>
      </c>
      <c r="Y36" s="89"/>
      <c r="Z36" s="16">
        <f>VLOOKUP($B36,Paramètres!$C$7:$F$55,$C$6,FALSE)</f>
        <v>20</v>
      </c>
      <c r="AA36" s="90">
        <f t="shared" si="6"/>
        <v>0</v>
      </c>
      <c r="AB36" s="88"/>
      <c r="AC36" s="16">
        <f>VLOOKUP($B36,Paramètres!$C$7:$F$55,$C$6,FALSE)</f>
        <v>20</v>
      </c>
      <c r="AD36" s="57">
        <f t="shared" si="7"/>
        <v>0</v>
      </c>
      <c r="AE36" s="89"/>
      <c r="AF36" s="16">
        <f>VLOOKUP($B36,Paramètres!$C$7:$F$55,$C$6,FALSE)</f>
        <v>20</v>
      </c>
      <c r="AG36" s="90">
        <f t="shared" si="8"/>
        <v>0</v>
      </c>
      <c r="AH36" s="88"/>
      <c r="AI36" s="16">
        <f>VLOOKUP($B36,Paramètres!$C$7:$F$55,$C$6,FALSE)</f>
        <v>20</v>
      </c>
      <c r="AJ36" s="57">
        <f t="shared" si="9"/>
        <v>0</v>
      </c>
      <c r="AK36" s="89"/>
      <c r="AL36" s="16">
        <f>VLOOKUP($B36,Paramètres!$C$7:$F$55,$C$6,FALSE)</f>
        <v>20</v>
      </c>
      <c r="AM36" s="57">
        <f t="shared" si="10"/>
        <v>0</v>
      </c>
      <c r="AN36" s="20">
        <f t="shared" si="58"/>
        <v>0</v>
      </c>
      <c r="AO36" s="16">
        <f>VLOOKUP($B36,Paramètres!$C$7:$F$55,$C$6,FALSE)</f>
        <v>20</v>
      </c>
      <c r="AP36" s="69">
        <f t="shared" si="59"/>
        <v>0</v>
      </c>
    </row>
    <row r="37" spans="2:42" ht="18.75" customHeight="1" x14ac:dyDescent="0.25">
      <c r="B37" s="19" t="str">
        <f>Paramètres!C27</f>
        <v>Courrier info fin de période d'essai</v>
      </c>
      <c r="C37" s="18" t="str">
        <f t="shared" si="11"/>
        <v/>
      </c>
      <c r="D37" s="75"/>
      <c r="E37" s="17">
        <f>VLOOKUP($B37,Paramètres!$C$7:$F$55,$C$6,FALSE)</f>
        <v>20</v>
      </c>
      <c r="F37" s="58">
        <f t="shared" si="57"/>
        <v>0</v>
      </c>
      <c r="G37" s="94"/>
      <c r="H37" s="17">
        <f>VLOOKUP($B37,Paramètres!$C$7:$F$55,$C$6,FALSE)</f>
        <v>20</v>
      </c>
      <c r="I37" s="91">
        <f t="shared" si="0"/>
        <v>0</v>
      </c>
      <c r="J37" s="55"/>
      <c r="K37" s="17">
        <f>VLOOKUP($B37,Paramètres!$C$7:$F$55,$C$6,FALSE)</f>
        <v>20</v>
      </c>
      <c r="L37" s="58">
        <f t="shared" si="1"/>
        <v>0</v>
      </c>
      <c r="M37" s="94"/>
      <c r="N37" s="17">
        <f>VLOOKUP($B37,Paramètres!$C$7:$F$55,$C$6,FALSE)</f>
        <v>20</v>
      </c>
      <c r="O37" s="91">
        <f t="shared" si="2"/>
        <v>0</v>
      </c>
      <c r="P37" s="55"/>
      <c r="Q37" s="17">
        <f>VLOOKUP($B37,Paramètres!$C$7:$F$55,$C$6,FALSE)</f>
        <v>20</v>
      </c>
      <c r="R37" s="58">
        <f t="shared" si="3"/>
        <v>0</v>
      </c>
      <c r="S37" s="94"/>
      <c r="T37" s="17">
        <f>VLOOKUP($B37,Paramètres!$C$7:$F$55,$C$6,FALSE)</f>
        <v>20</v>
      </c>
      <c r="U37" s="91">
        <f t="shared" si="4"/>
        <v>0</v>
      </c>
      <c r="V37" s="55"/>
      <c r="W37" s="17">
        <f>VLOOKUP($B37,Paramètres!$C$7:$F$55,$C$6,FALSE)</f>
        <v>20</v>
      </c>
      <c r="X37" s="58">
        <f t="shared" si="5"/>
        <v>0</v>
      </c>
      <c r="Y37" s="94"/>
      <c r="Z37" s="17">
        <f>VLOOKUP($B37,Paramètres!$C$7:$F$55,$C$6,FALSE)</f>
        <v>20</v>
      </c>
      <c r="AA37" s="91">
        <f t="shared" si="6"/>
        <v>0</v>
      </c>
      <c r="AB37" s="55"/>
      <c r="AC37" s="17">
        <f>VLOOKUP($B37,Paramètres!$C$7:$F$55,$C$6,FALSE)</f>
        <v>20</v>
      </c>
      <c r="AD37" s="58">
        <f t="shared" si="7"/>
        <v>0</v>
      </c>
      <c r="AE37" s="94"/>
      <c r="AF37" s="17">
        <f>VLOOKUP($B37,Paramètres!$C$7:$F$55,$C$6,FALSE)</f>
        <v>20</v>
      </c>
      <c r="AG37" s="91">
        <f t="shared" si="8"/>
        <v>0</v>
      </c>
      <c r="AH37" s="55"/>
      <c r="AI37" s="17">
        <f>VLOOKUP($B37,Paramètres!$C$7:$F$55,$C$6,FALSE)</f>
        <v>20</v>
      </c>
      <c r="AJ37" s="58">
        <f t="shared" si="9"/>
        <v>0</v>
      </c>
      <c r="AK37" s="94"/>
      <c r="AL37" s="17">
        <f>VLOOKUP($B37,Paramètres!$C$7:$F$55,$C$6,FALSE)</f>
        <v>20</v>
      </c>
      <c r="AM37" s="58">
        <f t="shared" si="10"/>
        <v>0</v>
      </c>
      <c r="AN37" s="19">
        <f t="shared" si="58"/>
        <v>0</v>
      </c>
      <c r="AO37" s="17">
        <f>VLOOKUP($B37,Paramètres!$C$7:$F$55,$C$6,FALSE)</f>
        <v>20</v>
      </c>
      <c r="AP37" s="66">
        <f t="shared" si="59"/>
        <v>0</v>
      </c>
    </row>
    <row r="38" spans="2:42" ht="18.75" customHeight="1" x14ac:dyDescent="0.25">
      <c r="B38" s="21" t="str">
        <f>Paramètres!C28</f>
        <v>Courrier rupture période d'essai</v>
      </c>
      <c r="C38" s="31" t="str">
        <f t="shared" si="11"/>
        <v/>
      </c>
      <c r="D38" s="76"/>
      <c r="E38" s="22">
        <f>VLOOKUP($B38,Paramètres!$C$7:$F$55,$C$6,FALSE)</f>
        <v>20</v>
      </c>
      <c r="F38" s="59">
        <f t="shared" si="57"/>
        <v>0</v>
      </c>
      <c r="G38" s="95"/>
      <c r="H38" s="22">
        <f>VLOOKUP($B38,Paramètres!$C$7:$F$55,$C$6,FALSE)</f>
        <v>20</v>
      </c>
      <c r="I38" s="92">
        <f t="shared" si="0"/>
        <v>0</v>
      </c>
      <c r="J38" s="56"/>
      <c r="K38" s="22">
        <f>VLOOKUP($B38,Paramètres!$C$7:$F$55,$C$6,FALSE)</f>
        <v>20</v>
      </c>
      <c r="L38" s="59">
        <f t="shared" si="1"/>
        <v>0</v>
      </c>
      <c r="M38" s="95"/>
      <c r="N38" s="22">
        <f>VLOOKUP($B38,Paramètres!$C$7:$F$55,$C$6,FALSE)</f>
        <v>20</v>
      </c>
      <c r="O38" s="92">
        <f t="shared" si="2"/>
        <v>0</v>
      </c>
      <c r="P38" s="56"/>
      <c r="Q38" s="22">
        <f>VLOOKUP($B38,Paramètres!$C$7:$F$55,$C$6,FALSE)</f>
        <v>20</v>
      </c>
      <c r="R38" s="59">
        <f t="shared" si="3"/>
        <v>0</v>
      </c>
      <c r="S38" s="95"/>
      <c r="T38" s="22">
        <f>VLOOKUP($B38,Paramètres!$C$7:$F$55,$C$6,FALSE)</f>
        <v>20</v>
      </c>
      <c r="U38" s="92">
        <f t="shared" si="4"/>
        <v>0</v>
      </c>
      <c r="V38" s="56"/>
      <c r="W38" s="22">
        <f>VLOOKUP($B38,Paramètres!$C$7:$F$55,$C$6,FALSE)</f>
        <v>20</v>
      </c>
      <c r="X38" s="59">
        <f t="shared" si="5"/>
        <v>0</v>
      </c>
      <c r="Y38" s="95"/>
      <c r="Z38" s="22">
        <f>VLOOKUP($B38,Paramètres!$C$7:$F$55,$C$6,FALSE)</f>
        <v>20</v>
      </c>
      <c r="AA38" s="92">
        <f t="shared" si="6"/>
        <v>0</v>
      </c>
      <c r="AB38" s="56"/>
      <c r="AC38" s="22">
        <f>VLOOKUP($B38,Paramètres!$C$7:$F$55,$C$6,FALSE)</f>
        <v>20</v>
      </c>
      <c r="AD38" s="59">
        <f t="shared" si="7"/>
        <v>0</v>
      </c>
      <c r="AE38" s="95"/>
      <c r="AF38" s="22">
        <f>VLOOKUP($B38,Paramètres!$C$7:$F$55,$C$6,FALSE)</f>
        <v>20</v>
      </c>
      <c r="AG38" s="92">
        <f t="shared" si="8"/>
        <v>0</v>
      </c>
      <c r="AH38" s="56"/>
      <c r="AI38" s="22">
        <f>VLOOKUP($B38,Paramètres!$C$7:$F$55,$C$6,FALSE)</f>
        <v>20</v>
      </c>
      <c r="AJ38" s="59">
        <f t="shared" si="9"/>
        <v>0</v>
      </c>
      <c r="AK38" s="95"/>
      <c r="AL38" s="22">
        <f>VLOOKUP($B38,Paramètres!$C$7:$F$55,$C$6,FALSE)</f>
        <v>20</v>
      </c>
      <c r="AM38" s="59">
        <f t="shared" si="10"/>
        <v>0</v>
      </c>
      <c r="AN38" s="21">
        <f t="shared" si="58"/>
        <v>0</v>
      </c>
      <c r="AO38" s="22">
        <f>VLOOKUP($B38,Paramètres!$C$7:$F$55,$C$6,FALSE)</f>
        <v>20</v>
      </c>
      <c r="AP38" s="67">
        <f t="shared" si="59"/>
        <v>0</v>
      </c>
    </row>
    <row r="39" spans="2:42" ht="18.75" customHeight="1" x14ac:dyDescent="0.25">
      <c r="B39" s="20" t="str">
        <f>Paramètres!C29</f>
        <v>Simul bulletin salaire</v>
      </c>
      <c r="C39" s="30" t="str">
        <f t="shared" si="11"/>
        <v/>
      </c>
      <c r="D39" s="54"/>
      <c r="E39" s="16">
        <f>VLOOKUP($B39,Paramètres!$C$7:$F$55,$C$6,FALSE)</f>
        <v>15</v>
      </c>
      <c r="F39" s="57">
        <f t="shared" si="57"/>
        <v>0</v>
      </c>
      <c r="G39" s="89"/>
      <c r="H39" s="16">
        <f>VLOOKUP($B39,Paramètres!$C$7:$F$55,$C$6,FALSE)</f>
        <v>15</v>
      </c>
      <c r="I39" s="90">
        <f t="shared" si="0"/>
        <v>0</v>
      </c>
      <c r="J39" s="88"/>
      <c r="K39" s="16">
        <f>VLOOKUP($B39,Paramètres!$C$7:$F$55,$C$6,FALSE)</f>
        <v>15</v>
      </c>
      <c r="L39" s="57">
        <f t="shared" si="1"/>
        <v>0</v>
      </c>
      <c r="M39" s="89"/>
      <c r="N39" s="16">
        <f>VLOOKUP($B39,Paramètres!$C$7:$F$55,$C$6,FALSE)</f>
        <v>15</v>
      </c>
      <c r="O39" s="90">
        <f t="shared" si="2"/>
        <v>0</v>
      </c>
      <c r="P39" s="88"/>
      <c r="Q39" s="16">
        <f>VLOOKUP($B39,Paramètres!$C$7:$F$55,$C$6,FALSE)</f>
        <v>15</v>
      </c>
      <c r="R39" s="57">
        <f t="shared" si="3"/>
        <v>0</v>
      </c>
      <c r="S39" s="89"/>
      <c r="T39" s="16">
        <f>VLOOKUP($B39,Paramètres!$C$7:$F$55,$C$6,FALSE)</f>
        <v>15</v>
      </c>
      <c r="U39" s="90">
        <f t="shared" si="4"/>
        <v>0</v>
      </c>
      <c r="V39" s="88"/>
      <c r="W39" s="16">
        <f>VLOOKUP($B39,Paramètres!$C$7:$F$55,$C$6,FALSE)</f>
        <v>15</v>
      </c>
      <c r="X39" s="57">
        <f t="shared" si="5"/>
        <v>0</v>
      </c>
      <c r="Y39" s="89"/>
      <c r="Z39" s="16">
        <f>VLOOKUP($B39,Paramètres!$C$7:$F$55,$C$6,FALSE)</f>
        <v>15</v>
      </c>
      <c r="AA39" s="90">
        <f t="shared" si="6"/>
        <v>0</v>
      </c>
      <c r="AB39" s="88"/>
      <c r="AC39" s="16">
        <f>VLOOKUP($B39,Paramètres!$C$7:$F$55,$C$6,FALSE)</f>
        <v>15</v>
      </c>
      <c r="AD39" s="57">
        <f t="shared" si="7"/>
        <v>0</v>
      </c>
      <c r="AE39" s="89"/>
      <c r="AF39" s="16">
        <f>VLOOKUP($B39,Paramètres!$C$7:$F$55,$C$6,FALSE)</f>
        <v>15</v>
      </c>
      <c r="AG39" s="90">
        <f t="shared" si="8"/>
        <v>0</v>
      </c>
      <c r="AH39" s="88"/>
      <c r="AI39" s="16">
        <f>VLOOKUP($B39,Paramètres!$C$7:$F$55,$C$6,FALSE)</f>
        <v>15</v>
      </c>
      <c r="AJ39" s="57">
        <f t="shared" si="9"/>
        <v>0</v>
      </c>
      <c r="AK39" s="89"/>
      <c r="AL39" s="16">
        <f>VLOOKUP($B39,Paramètres!$C$7:$F$55,$C$6,FALSE)</f>
        <v>15</v>
      </c>
      <c r="AM39" s="57">
        <f t="shared" si="10"/>
        <v>0</v>
      </c>
      <c r="AN39" s="20">
        <f t="shared" si="58"/>
        <v>0</v>
      </c>
      <c r="AO39" s="16">
        <f>VLOOKUP($B39,Paramètres!$C$7:$F$55,$C$6,FALSE)</f>
        <v>15</v>
      </c>
      <c r="AP39" s="69">
        <f t="shared" si="59"/>
        <v>0</v>
      </c>
    </row>
    <row r="40" spans="2:42" ht="18.75" customHeight="1" x14ac:dyDescent="0.25">
      <c r="B40" s="19" t="str">
        <f>Paramètres!C30</f>
        <v>Estimation indemnité départ</v>
      </c>
      <c r="C40" s="18" t="str">
        <f t="shared" si="11"/>
        <v/>
      </c>
      <c r="D40" s="75"/>
      <c r="E40" s="17">
        <f>VLOOKUP($B40,Paramètres!$C$7:$F$55,$C$6,FALSE)</f>
        <v>25</v>
      </c>
      <c r="F40" s="58">
        <f t="shared" si="57"/>
        <v>0</v>
      </c>
      <c r="G40" s="94"/>
      <c r="H40" s="17">
        <f>VLOOKUP($B40,Paramètres!$C$7:$F$55,$C$6,FALSE)</f>
        <v>25</v>
      </c>
      <c r="I40" s="91">
        <f t="shared" si="0"/>
        <v>0</v>
      </c>
      <c r="J40" s="55"/>
      <c r="K40" s="17">
        <f>VLOOKUP($B40,Paramètres!$C$7:$F$55,$C$6,FALSE)</f>
        <v>25</v>
      </c>
      <c r="L40" s="58">
        <f t="shared" si="1"/>
        <v>0</v>
      </c>
      <c r="M40" s="94"/>
      <c r="N40" s="17">
        <f>VLOOKUP($B40,Paramètres!$C$7:$F$55,$C$6,FALSE)</f>
        <v>25</v>
      </c>
      <c r="O40" s="91">
        <f t="shared" si="2"/>
        <v>0</v>
      </c>
      <c r="P40" s="55"/>
      <c r="Q40" s="17">
        <f>VLOOKUP($B40,Paramètres!$C$7:$F$55,$C$6,FALSE)</f>
        <v>25</v>
      </c>
      <c r="R40" s="58">
        <f t="shared" si="3"/>
        <v>0</v>
      </c>
      <c r="S40" s="94"/>
      <c r="T40" s="17">
        <f>VLOOKUP($B40,Paramètres!$C$7:$F$55,$C$6,FALSE)</f>
        <v>25</v>
      </c>
      <c r="U40" s="91">
        <f t="shared" si="4"/>
        <v>0</v>
      </c>
      <c r="V40" s="55"/>
      <c r="W40" s="17">
        <f>VLOOKUP($B40,Paramètres!$C$7:$F$55,$C$6,FALSE)</f>
        <v>25</v>
      </c>
      <c r="X40" s="58">
        <f t="shared" si="5"/>
        <v>0</v>
      </c>
      <c r="Y40" s="94"/>
      <c r="Z40" s="17">
        <f>VLOOKUP($B40,Paramètres!$C$7:$F$55,$C$6,FALSE)</f>
        <v>25</v>
      </c>
      <c r="AA40" s="91">
        <f t="shared" si="6"/>
        <v>0</v>
      </c>
      <c r="AB40" s="55"/>
      <c r="AC40" s="17">
        <f>VLOOKUP($B40,Paramètres!$C$7:$F$55,$C$6,FALSE)</f>
        <v>25</v>
      </c>
      <c r="AD40" s="58">
        <f t="shared" si="7"/>
        <v>0</v>
      </c>
      <c r="AE40" s="94"/>
      <c r="AF40" s="17">
        <f>VLOOKUP($B40,Paramètres!$C$7:$F$55,$C$6,FALSE)</f>
        <v>25</v>
      </c>
      <c r="AG40" s="91">
        <f t="shared" si="8"/>
        <v>0</v>
      </c>
      <c r="AH40" s="55"/>
      <c r="AI40" s="17">
        <f>VLOOKUP($B40,Paramètres!$C$7:$F$55,$C$6,FALSE)</f>
        <v>25</v>
      </c>
      <c r="AJ40" s="58">
        <f t="shared" si="9"/>
        <v>0</v>
      </c>
      <c r="AK40" s="94"/>
      <c r="AL40" s="17">
        <f>VLOOKUP($B40,Paramètres!$C$7:$F$55,$C$6,FALSE)</f>
        <v>25</v>
      </c>
      <c r="AM40" s="58">
        <f t="shared" si="10"/>
        <v>0</v>
      </c>
      <c r="AN40" s="19">
        <f t="shared" si="58"/>
        <v>0</v>
      </c>
      <c r="AO40" s="17">
        <f>VLOOKUP($B40,Paramètres!$C$7:$F$55,$C$6,FALSE)</f>
        <v>25</v>
      </c>
      <c r="AP40" s="66">
        <f>SUM(F40,I40,L40,O40,R40,U40,X40,AA40,AD40,AG40,AJ40,AM40)</f>
        <v>0</v>
      </c>
    </row>
    <row r="41" spans="2:42" ht="18.75" customHeight="1" x14ac:dyDescent="0.25">
      <c r="B41" s="19" t="str">
        <f>Paramètres!C31</f>
        <v>Lettre d'avertissement</v>
      </c>
      <c r="C41" s="18" t="str">
        <f t="shared" si="11"/>
        <v/>
      </c>
      <c r="D41" s="75"/>
      <c r="E41" s="17">
        <f>VLOOKUP($B41,Paramètres!$C$7:$F$55,$C$6,FALSE)</f>
        <v>40</v>
      </c>
      <c r="F41" s="58">
        <f t="shared" si="57"/>
        <v>0</v>
      </c>
      <c r="G41" s="94"/>
      <c r="H41" s="17">
        <f>VLOOKUP($B41,Paramètres!$C$7:$F$55,$C$6,FALSE)</f>
        <v>40</v>
      </c>
      <c r="I41" s="91">
        <f t="shared" si="0"/>
        <v>0</v>
      </c>
      <c r="J41" s="55"/>
      <c r="K41" s="17">
        <f>VLOOKUP($B41,Paramètres!$C$7:$F$55,$C$6,FALSE)</f>
        <v>40</v>
      </c>
      <c r="L41" s="58">
        <f t="shared" si="1"/>
        <v>0</v>
      </c>
      <c r="M41" s="94"/>
      <c r="N41" s="17">
        <f>VLOOKUP($B41,Paramètres!$C$7:$F$55,$C$6,FALSE)</f>
        <v>40</v>
      </c>
      <c r="O41" s="91">
        <f t="shared" si="2"/>
        <v>0</v>
      </c>
      <c r="P41" s="55"/>
      <c r="Q41" s="17">
        <f>VLOOKUP($B41,Paramètres!$C$7:$F$55,$C$6,FALSE)</f>
        <v>40</v>
      </c>
      <c r="R41" s="58">
        <f t="shared" si="3"/>
        <v>0</v>
      </c>
      <c r="S41" s="94"/>
      <c r="T41" s="17">
        <f>VLOOKUP($B41,Paramètres!$C$7:$F$55,$C$6,FALSE)</f>
        <v>40</v>
      </c>
      <c r="U41" s="91">
        <f t="shared" si="4"/>
        <v>0</v>
      </c>
      <c r="V41" s="55"/>
      <c r="W41" s="17">
        <f>VLOOKUP($B41,Paramètres!$C$7:$F$55,$C$6,FALSE)</f>
        <v>40</v>
      </c>
      <c r="X41" s="58">
        <f t="shared" si="5"/>
        <v>0</v>
      </c>
      <c r="Y41" s="94"/>
      <c r="Z41" s="17">
        <f>VLOOKUP($B41,Paramètres!$C$7:$F$55,$C$6,FALSE)</f>
        <v>40</v>
      </c>
      <c r="AA41" s="91">
        <f t="shared" si="6"/>
        <v>0</v>
      </c>
      <c r="AB41" s="55"/>
      <c r="AC41" s="17">
        <f>VLOOKUP($B41,Paramètres!$C$7:$F$55,$C$6,FALSE)</f>
        <v>40</v>
      </c>
      <c r="AD41" s="58">
        <f t="shared" si="7"/>
        <v>0</v>
      </c>
      <c r="AE41" s="94"/>
      <c r="AF41" s="17">
        <f>VLOOKUP($B41,Paramètres!$C$7:$F$55,$C$6,FALSE)</f>
        <v>40</v>
      </c>
      <c r="AG41" s="91">
        <f t="shared" si="8"/>
        <v>0</v>
      </c>
      <c r="AH41" s="55"/>
      <c r="AI41" s="17">
        <f>VLOOKUP($B41,Paramètres!$C$7:$F$55,$C$6,FALSE)</f>
        <v>40</v>
      </c>
      <c r="AJ41" s="58">
        <f t="shared" si="9"/>
        <v>0</v>
      </c>
      <c r="AK41" s="94"/>
      <c r="AL41" s="17">
        <f>VLOOKUP($B41,Paramètres!$C$7:$F$55,$C$6,FALSE)</f>
        <v>40</v>
      </c>
      <c r="AM41" s="58">
        <f t="shared" si="10"/>
        <v>0</v>
      </c>
      <c r="AN41" s="19">
        <f t="shared" si="58"/>
        <v>0</v>
      </c>
      <c r="AO41" s="17">
        <f>VLOOKUP($B41,Paramètres!$C$7:$F$55,$C$6,FALSE)</f>
        <v>40</v>
      </c>
      <c r="AP41" s="66">
        <f t="shared" si="59"/>
        <v>0</v>
      </c>
    </row>
    <row r="42" spans="2:42" ht="18.75" customHeight="1" x14ac:dyDescent="0.25">
      <c r="B42" s="19" t="str">
        <f>Paramètres!C32</f>
        <v>Courrier salariés / administratif</v>
      </c>
      <c r="C42" s="18" t="str">
        <f t="shared" si="11"/>
        <v/>
      </c>
      <c r="D42" s="75"/>
      <c r="E42" s="17">
        <f>VLOOKUP($B42,Paramètres!$C$7:$F$55,$C$6,FALSE)</f>
        <v>15</v>
      </c>
      <c r="F42" s="58">
        <f t="shared" si="57"/>
        <v>0</v>
      </c>
      <c r="G42" s="94"/>
      <c r="H42" s="17">
        <f>VLOOKUP($B42,Paramètres!$C$7:$F$55,$C$6,FALSE)</f>
        <v>15</v>
      </c>
      <c r="I42" s="91">
        <f t="shared" si="0"/>
        <v>0</v>
      </c>
      <c r="J42" s="55"/>
      <c r="K42" s="17">
        <f>VLOOKUP($B42,Paramètres!$C$7:$F$55,$C$6,FALSE)</f>
        <v>15</v>
      </c>
      <c r="L42" s="58">
        <f t="shared" si="1"/>
        <v>0</v>
      </c>
      <c r="M42" s="94"/>
      <c r="N42" s="17">
        <f>VLOOKUP($B42,Paramètres!$C$7:$F$55,$C$6,FALSE)</f>
        <v>15</v>
      </c>
      <c r="O42" s="91">
        <f t="shared" si="2"/>
        <v>0</v>
      </c>
      <c r="P42" s="55"/>
      <c r="Q42" s="17">
        <f>VLOOKUP($B42,Paramètres!$C$7:$F$55,$C$6,FALSE)</f>
        <v>15</v>
      </c>
      <c r="R42" s="58">
        <f t="shared" si="3"/>
        <v>0</v>
      </c>
      <c r="S42" s="94"/>
      <c r="T42" s="17">
        <f>VLOOKUP($B42,Paramètres!$C$7:$F$55,$C$6,FALSE)</f>
        <v>15</v>
      </c>
      <c r="U42" s="91">
        <f t="shared" si="4"/>
        <v>0</v>
      </c>
      <c r="V42" s="55"/>
      <c r="W42" s="17">
        <f>VLOOKUP($B42,Paramètres!$C$7:$F$55,$C$6,FALSE)</f>
        <v>15</v>
      </c>
      <c r="X42" s="58">
        <f t="shared" si="5"/>
        <v>0</v>
      </c>
      <c r="Y42" s="94"/>
      <c r="Z42" s="17">
        <f>VLOOKUP($B42,Paramètres!$C$7:$F$55,$C$6,FALSE)</f>
        <v>15</v>
      </c>
      <c r="AA42" s="91">
        <f t="shared" si="6"/>
        <v>0</v>
      </c>
      <c r="AB42" s="55"/>
      <c r="AC42" s="17">
        <f>VLOOKUP($B42,Paramètres!$C$7:$F$55,$C$6,FALSE)</f>
        <v>15</v>
      </c>
      <c r="AD42" s="58">
        <f t="shared" si="7"/>
        <v>0</v>
      </c>
      <c r="AE42" s="94"/>
      <c r="AF42" s="17">
        <f>VLOOKUP($B42,Paramètres!$C$7:$F$55,$C$6,FALSE)</f>
        <v>15</v>
      </c>
      <c r="AG42" s="91">
        <f t="shared" si="8"/>
        <v>0</v>
      </c>
      <c r="AH42" s="55"/>
      <c r="AI42" s="17">
        <f>VLOOKUP($B42,Paramètres!$C$7:$F$55,$C$6,FALSE)</f>
        <v>15</v>
      </c>
      <c r="AJ42" s="58">
        <f t="shared" si="9"/>
        <v>0</v>
      </c>
      <c r="AK42" s="94"/>
      <c r="AL42" s="17">
        <f>VLOOKUP($B42,Paramètres!$C$7:$F$55,$C$6,FALSE)</f>
        <v>15</v>
      </c>
      <c r="AM42" s="58">
        <f t="shared" si="10"/>
        <v>0</v>
      </c>
      <c r="AN42" s="19">
        <f t="shared" si="58"/>
        <v>0</v>
      </c>
      <c r="AO42" s="17">
        <f>VLOOKUP($B42,Paramètres!$C$7:$F$55,$C$6,FALSE)</f>
        <v>15</v>
      </c>
      <c r="AP42" s="66">
        <f t="shared" si="59"/>
        <v>0</v>
      </c>
    </row>
    <row r="43" spans="2:42" ht="18.75" customHeight="1" thickBot="1" x14ac:dyDescent="0.3">
      <c r="B43" s="39" t="s">
        <v>87</v>
      </c>
      <c r="C43" s="40" t="s">
        <v>73</v>
      </c>
      <c r="D43" s="39"/>
      <c r="E43" s="41"/>
      <c r="F43" s="61">
        <f>SUM(F23:F42)</f>
        <v>0</v>
      </c>
      <c r="G43" s="42"/>
      <c r="H43" s="41"/>
      <c r="I43" s="96">
        <f t="shared" ref="I43" si="60">SUM(I23:I42)</f>
        <v>0</v>
      </c>
      <c r="J43" s="43"/>
      <c r="K43" s="41"/>
      <c r="L43" s="61">
        <f t="shared" ref="L43" si="61">SUM(L23:L42)</f>
        <v>0</v>
      </c>
      <c r="M43" s="42"/>
      <c r="N43" s="41"/>
      <c r="O43" s="96">
        <f t="shared" ref="O43" si="62">SUM(O23:O42)</f>
        <v>0</v>
      </c>
      <c r="P43" s="43"/>
      <c r="Q43" s="41"/>
      <c r="R43" s="61">
        <f t="shared" ref="R43" si="63">SUM(R23:R42)</f>
        <v>0</v>
      </c>
      <c r="S43" s="42"/>
      <c r="T43" s="41"/>
      <c r="U43" s="96">
        <f t="shared" ref="U43" si="64">SUM(U23:U42)</f>
        <v>0</v>
      </c>
      <c r="V43" s="43"/>
      <c r="W43" s="41"/>
      <c r="X43" s="61">
        <f t="shared" ref="X43" si="65">SUM(X23:X42)</f>
        <v>0</v>
      </c>
      <c r="Y43" s="42"/>
      <c r="Z43" s="41"/>
      <c r="AA43" s="96">
        <f t="shared" ref="AA43" si="66">SUM(AA23:AA42)</f>
        <v>0</v>
      </c>
      <c r="AB43" s="43"/>
      <c r="AC43" s="41"/>
      <c r="AD43" s="61">
        <f t="shared" ref="AD43" si="67">SUM(AD23:AD42)</f>
        <v>0</v>
      </c>
      <c r="AE43" s="42"/>
      <c r="AF43" s="41"/>
      <c r="AG43" s="96">
        <f t="shared" ref="AG43" si="68">SUM(AG23:AG42)</f>
        <v>0</v>
      </c>
      <c r="AH43" s="43"/>
      <c r="AI43" s="41"/>
      <c r="AJ43" s="61">
        <f t="shared" ref="AJ43" si="69">SUM(AJ23:AJ42)</f>
        <v>0</v>
      </c>
      <c r="AK43" s="42"/>
      <c r="AL43" s="41"/>
      <c r="AM43" s="61">
        <f>SUM(AM23:AM42)</f>
        <v>0</v>
      </c>
      <c r="AN43" s="39"/>
      <c r="AO43" s="41"/>
      <c r="AP43" s="70">
        <f>SUM(AP23:AP42)</f>
        <v>0</v>
      </c>
    </row>
    <row r="44" spans="2:42" ht="18.75" hidden="1" customHeight="1" thickTop="1" x14ac:dyDescent="0.25">
      <c r="B44" s="19" t="str">
        <f>Paramètres!C33</f>
        <v>Licenciement économique individuel</v>
      </c>
      <c r="C44" s="18" t="str">
        <f t="shared" si="11"/>
        <v/>
      </c>
      <c r="D44" s="75"/>
      <c r="E44" s="17">
        <f>VLOOKUP($B44,Paramètres!$C$7:$F$55,$C$6,FALSE)</f>
        <v>650</v>
      </c>
      <c r="F44" s="58">
        <f t="shared" si="57"/>
        <v>0</v>
      </c>
      <c r="G44" s="94"/>
      <c r="H44" s="17">
        <f>VLOOKUP($B44,Paramètres!$C$7:$F$55,$C$6,FALSE)</f>
        <v>650</v>
      </c>
      <c r="I44" s="91">
        <f t="shared" si="0"/>
        <v>0</v>
      </c>
      <c r="J44" s="55"/>
      <c r="K44" s="17">
        <f>VLOOKUP($B44,Paramètres!$C$7:$F$55,$C$6,FALSE)</f>
        <v>650</v>
      </c>
      <c r="L44" s="58">
        <f t="shared" si="1"/>
        <v>0</v>
      </c>
      <c r="M44" s="94"/>
      <c r="N44" s="17">
        <f>VLOOKUP($B44,Paramètres!$C$7:$F$55,$C$6,FALSE)</f>
        <v>650</v>
      </c>
      <c r="O44" s="91">
        <f t="shared" si="2"/>
        <v>0</v>
      </c>
      <c r="P44" s="55"/>
      <c r="Q44" s="17">
        <f>VLOOKUP($B44,Paramètres!$C$7:$F$55,$C$6,FALSE)</f>
        <v>650</v>
      </c>
      <c r="R44" s="58">
        <f t="shared" si="3"/>
        <v>0</v>
      </c>
      <c r="S44" s="94"/>
      <c r="T44" s="17">
        <f>VLOOKUP($B44,Paramètres!$C$7:$F$55,$C$6,FALSE)</f>
        <v>650</v>
      </c>
      <c r="U44" s="91">
        <f t="shared" si="4"/>
        <v>0</v>
      </c>
      <c r="V44" s="55"/>
      <c r="W44" s="17">
        <f>VLOOKUP($B44,Paramètres!$C$7:$F$55,$C$6,FALSE)</f>
        <v>650</v>
      </c>
      <c r="X44" s="58">
        <f t="shared" si="5"/>
        <v>0</v>
      </c>
      <c r="Y44" s="94"/>
      <c r="Z44" s="17">
        <f>VLOOKUP($B44,Paramètres!$C$7:$F$55,$C$6,FALSE)</f>
        <v>650</v>
      </c>
      <c r="AA44" s="91">
        <f t="shared" si="6"/>
        <v>0</v>
      </c>
      <c r="AB44" s="55"/>
      <c r="AC44" s="17">
        <f>VLOOKUP($B44,Paramètres!$C$7:$F$55,$C$6,FALSE)</f>
        <v>650</v>
      </c>
      <c r="AD44" s="58">
        <f t="shared" si="7"/>
        <v>0</v>
      </c>
      <c r="AE44" s="94"/>
      <c r="AF44" s="17">
        <f>VLOOKUP($B44,Paramètres!$C$7:$F$55,$C$6,FALSE)</f>
        <v>650</v>
      </c>
      <c r="AG44" s="91">
        <f t="shared" si="8"/>
        <v>0</v>
      </c>
      <c r="AH44" s="55"/>
      <c r="AI44" s="17">
        <f>VLOOKUP($B44,Paramètres!$C$7:$F$55,$C$6,FALSE)</f>
        <v>650</v>
      </c>
      <c r="AJ44" s="58">
        <f t="shared" si="9"/>
        <v>0</v>
      </c>
      <c r="AK44" s="94"/>
      <c r="AL44" s="17">
        <f>VLOOKUP($B44,Paramètres!$C$7:$F$55,$C$6,FALSE)</f>
        <v>650</v>
      </c>
      <c r="AM44" s="58">
        <f t="shared" si="10"/>
        <v>0</v>
      </c>
      <c r="AN44" s="19">
        <f t="shared" si="58"/>
        <v>0</v>
      </c>
      <c r="AO44" s="17">
        <f>VLOOKUP($B44,Paramètres!$C$7:$F$55,$C$6,FALSE)</f>
        <v>650</v>
      </c>
      <c r="AP44" s="66">
        <f t="shared" si="59"/>
        <v>0</v>
      </c>
    </row>
    <row r="45" spans="2:42" ht="18.75" hidden="1" customHeight="1" x14ac:dyDescent="0.25">
      <c r="B45" s="19" t="str">
        <f>Paramètres!C34</f>
        <v>Licenciement économique collectif</v>
      </c>
      <c r="C45" s="18" t="str">
        <f t="shared" si="11"/>
        <v/>
      </c>
      <c r="D45" s="75"/>
      <c r="E45" s="77">
        <f>VLOOKUP($B45,Paramètres!$C$7:$F$55,$C$6,FALSE)</f>
        <v>0</v>
      </c>
      <c r="F45" s="58">
        <f t="shared" si="57"/>
        <v>0</v>
      </c>
      <c r="G45" s="94"/>
      <c r="H45" s="77">
        <f>VLOOKUP($B45,Paramètres!$C$7:$F$55,$C$6,FALSE)</f>
        <v>0</v>
      </c>
      <c r="I45" s="91">
        <f t="shared" si="0"/>
        <v>0</v>
      </c>
      <c r="J45" s="55"/>
      <c r="K45" s="77">
        <f>VLOOKUP($B45,Paramètres!$C$7:$F$55,$C$6,FALSE)</f>
        <v>0</v>
      </c>
      <c r="L45" s="58">
        <f t="shared" si="1"/>
        <v>0</v>
      </c>
      <c r="M45" s="94"/>
      <c r="N45" s="77">
        <f>VLOOKUP($B45,Paramètres!$C$7:$F$55,$C$6,FALSE)</f>
        <v>0</v>
      </c>
      <c r="O45" s="91">
        <f t="shared" si="2"/>
        <v>0</v>
      </c>
      <c r="P45" s="55"/>
      <c r="Q45" s="77">
        <f>VLOOKUP($B45,Paramètres!$C$7:$F$55,$C$6,FALSE)</f>
        <v>0</v>
      </c>
      <c r="R45" s="58">
        <f t="shared" si="3"/>
        <v>0</v>
      </c>
      <c r="S45" s="94"/>
      <c r="T45" s="77">
        <f>VLOOKUP($B45,Paramètres!$C$7:$F$55,$C$6,FALSE)</f>
        <v>0</v>
      </c>
      <c r="U45" s="91">
        <f t="shared" si="4"/>
        <v>0</v>
      </c>
      <c r="V45" s="55"/>
      <c r="W45" s="77">
        <f>VLOOKUP($B45,Paramètres!$C$7:$F$55,$C$6,FALSE)</f>
        <v>0</v>
      </c>
      <c r="X45" s="58">
        <f t="shared" si="5"/>
        <v>0</v>
      </c>
      <c r="Y45" s="94"/>
      <c r="Z45" s="77">
        <f>VLOOKUP($B45,Paramètres!$C$7:$F$55,$C$6,FALSE)</f>
        <v>0</v>
      </c>
      <c r="AA45" s="91">
        <f t="shared" si="6"/>
        <v>0</v>
      </c>
      <c r="AB45" s="55"/>
      <c r="AC45" s="77">
        <f>VLOOKUP($B45,Paramètres!$C$7:$F$55,$C$6,FALSE)</f>
        <v>0</v>
      </c>
      <c r="AD45" s="58">
        <f t="shared" si="7"/>
        <v>0</v>
      </c>
      <c r="AE45" s="94"/>
      <c r="AF45" s="77">
        <f>VLOOKUP($B45,Paramètres!$C$7:$F$55,$C$6,FALSE)</f>
        <v>0</v>
      </c>
      <c r="AG45" s="91">
        <f t="shared" si="8"/>
        <v>0</v>
      </c>
      <c r="AH45" s="55"/>
      <c r="AI45" s="77">
        <f>VLOOKUP($B45,Paramètres!$C$7:$F$55,$C$6,FALSE)</f>
        <v>0</v>
      </c>
      <c r="AJ45" s="58">
        <f t="shared" si="9"/>
        <v>0</v>
      </c>
      <c r="AK45" s="94"/>
      <c r="AL45" s="77">
        <f>VLOOKUP($B45,Paramètres!$C$7:$F$55,$C$6,FALSE)</f>
        <v>0</v>
      </c>
      <c r="AM45" s="58">
        <f t="shared" si="10"/>
        <v>0</v>
      </c>
      <c r="AN45" s="19">
        <f t="shared" si="58"/>
        <v>0</v>
      </c>
      <c r="AO45" s="17">
        <f>VLOOKUP($B45,Paramètres!$C$7:$F$55,$C$6,FALSE)</f>
        <v>0</v>
      </c>
      <c r="AP45" s="66">
        <f t="shared" si="59"/>
        <v>0</v>
      </c>
    </row>
    <row r="46" spans="2:42" ht="18.75" hidden="1" customHeight="1" x14ac:dyDescent="0.25">
      <c r="B46" s="19" t="str">
        <f>Paramètres!C35</f>
        <v>Licenciement inaptitude</v>
      </c>
      <c r="C46" s="18" t="str">
        <f t="shared" si="11"/>
        <v/>
      </c>
      <c r="D46" s="75"/>
      <c r="E46" s="17">
        <f>VLOOKUP($B46,Paramètres!$C$7:$F$55,$C$6,FALSE)</f>
        <v>650</v>
      </c>
      <c r="F46" s="58">
        <f t="shared" si="57"/>
        <v>0</v>
      </c>
      <c r="G46" s="94"/>
      <c r="H46" s="17">
        <f>VLOOKUP($B46,Paramètres!$C$7:$F$55,$C$6,FALSE)</f>
        <v>650</v>
      </c>
      <c r="I46" s="91">
        <f t="shared" si="0"/>
        <v>0</v>
      </c>
      <c r="J46" s="55"/>
      <c r="K46" s="17">
        <f>VLOOKUP($B46,Paramètres!$C$7:$F$55,$C$6,FALSE)</f>
        <v>650</v>
      </c>
      <c r="L46" s="58">
        <f t="shared" si="1"/>
        <v>0</v>
      </c>
      <c r="M46" s="94"/>
      <c r="N46" s="17">
        <f>VLOOKUP($B46,Paramètres!$C$7:$F$55,$C$6,FALSE)</f>
        <v>650</v>
      </c>
      <c r="O46" s="91">
        <f t="shared" si="2"/>
        <v>0</v>
      </c>
      <c r="P46" s="55"/>
      <c r="Q46" s="17">
        <f>VLOOKUP($B46,Paramètres!$C$7:$F$55,$C$6,FALSE)</f>
        <v>650</v>
      </c>
      <c r="R46" s="58">
        <f t="shared" si="3"/>
        <v>0</v>
      </c>
      <c r="S46" s="94"/>
      <c r="T46" s="17">
        <f>VLOOKUP($B46,Paramètres!$C$7:$F$55,$C$6,FALSE)</f>
        <v>650</v>
      </c>
      <c r="U46" s="91">
        <f t="shared" si="4"/>
        <v>0</v>
      </c>
      <c r="V46" s="55"/>
      <c r="W46" s="17">
        <f>VLOOKUP($B46,Paramètres!$C$7:$F$55,$C$6,FALSE)</f>
        <v>650</v>
      </c>
      <c r="X46" s="58">
        <f t="shared" si="5"/>
        <v>0</v>
      </c>
      <c r="Y46" s="94"/>
      <c r="Z46" s="17">
        <f>VLOOKUP($B46,Paramètres!$C$7:$F$55,$C$6,FALSE)</f>
        <v>650</v>
      </c>
      <c r="AA46" s="91">
        <f t="shared" si="6"/>
        <v>0</v>
      </c>
      <c r="AB46" s="55"/>
      <c r="AC46" s="17">
        <f>VLOOKUP($B46,Paramètres!$C$7:$F$55,$C$6,FALSE)</f>
        <v>650</v>
      </c>
      <c r="AD46" s="58">
        <f t="shared" si="7"/>
        <v>0</v>
      </c>
      <c r="AE46" s="94"/>
      <c r="AF46" s="17">
        <f>VLOOKUP($B46,Paramètres!$C$7:$F$55,$C$6,FALSE)</f>
        <v>650</v>
      </c>
      <c r="AG46" s="91">
        <f t="shared" si="8"/>
        <v>0</v>
      </c>
      <c r="AH46" s="55"/>
      <c r="AI46" s="17">
        <f>VLOOKUP($B46,Paramètres!$C$7:$F$55,$C$6,FALSE)</f>
        <v>650</v>
      </c>
      <c r="AJ46" s="58">
        <f t="shared" si="9"/>
        <v>0</v>
      </c>
      <c r="AK46" s="94"/>
      <c r="AL46" s="17">
        <f>VLOOKUP($B46,Paramètres!$C$7:$F$55,$C$6,FALSE)</f>
        <v>650</v>
      </c>
      <c r="AM46" s="58">
        <f t="shared" si="10"/>
        <v>0</v>
      </c>
      <c r="AN46" s="19">
        <f t="shared" si="58"/>
        <v>0</v>
      </c>
      <c r="AO46" s="17">
        <f>VLOOKUP($B46,Paramètres!$C$7:$F$55,$C$6,FALSE)</f>
        <v>650</v>
      </c>
      <c r="AP46" s="66">
        <f t="shared" si="59"/>
        <v>0</v>
      </c>
    </row>
    <row r="47" spans="2:42" ht="18.75" hidden="1" customHeight="1" x14ac:dyDescent="0.25">
      <c r="B47" s="19" t="str">
        <f>Paramètres!C36</f>
        <v>Licenciement motif personnel</v>
      </c>
      <c r="C47" s="18" t="str">
        <f t="shared" si="11"/>
        <v/>
      </c>
      <c r="D47" s="75"/>
      <c r="E47" s="17">
        <f>VLOOKUP($B47,Paramètres!$C$7:$F$55,$C$6,FALSE)</f>
        <v>550</v>
      </c>
      <c r="F47" s="58">
        <f t="shared" si="57"/>
        <v>0</v>
      </c>
      <c r="G47" s="94"/>
      <c r="H47" s="17">
        <f>VLOOKUP($B47,Paramètres!$C$7:$F$55,$C$6,FALSE)</f>
        <v>550</v>
      </c>
      <c r="I47" s="91">
        <f t="shared" si="0"/>
        <v>0</v>
      </c>
      <c r="J47" s="55"/>
      <c r="K47" s="17">
        <f>VLOOKUP($B47,Paramètres!$C$7:$F$55,$C$6,FALSE)</f>
        <v>550</v>
      </c>
      <c r="L47" s="58">
        <f t="shared" si="1"/>
        <v>0</v>
      </c>
      <c r="M47" s="94"/>
      <c r="N47" s="17">
        <f>VLOOKUP($B47,Paramètres!$C$7:$F$55,$C$6,FALSE)</f>
        <v>550</v>
      </c>
      <c r="O47" s="91">
        <f t="shared" si="2"/>
        <v>0</v>
      </c>
      <c r="P47" s="55"/>
      <c r="Q47" s="17">
        <f>VLOOKUP($B47,Paramètres!$C$7:$F$55,$C$6,FALSE)</f>
        <v>550</v>
      </c>
      <c r="R47" s="58">
        <f t="shared" si="3"/>
        <v>0</v>
      </c>
      <c r="S47" s="94"/>
      <c r="T47" s="17">
        <f>VLOOKUP($B47,Paramètres!$C$7:$F$55,$C$6,FALSE)</f>
        <v>550</v>
      </c>
      <c r="U47" s="91">
        <f t="shared" si="4"/>
        <v>0</v>
      </c>
      <c r="V47" s="55"/>
      <c r="W47" s="17">
        <f>VLOOKUP($B47,Paramètres!$C$7:$F$55,$C$6,FALSE)</f>
        <v>550</v>
      </c>
      <c r="X47" s="58">
        <f t="shared" si="5"/>
        <v>0</v>
      </c>
      <c r="Y47" s="94"/>
      <c r="Z47" s="17">
        <f>VLOOKUP($B47,Paramètres!$C$7:$F$55,$C$6,FALSE)</f>
        <v>550</v>
      </c>
      <c r="AA47" s="91">
        <f t="shared" si="6"/>
        <v>0</v>
      </c>
      <c r="AB47" s="55"/>
      <c r="AC47" s="17">
        <f>VLOOKUP($B47,Paramètres!$C$7:$F$55,$C$6,FALSE)</f>
        <v>550</v>
      </c>
      <c r="AD47" s="58">
        <f t="shared" si="7"/>
        <v>0</v>
      </c>
      <c r="AE47" s="94"/>
      <c r="AF47" s="17">
        <f>VLOOKUP($B47,Paramètres!$C$7:$F$55,$C$6,FALSE)</f>
        <v>550</v>
      </c>
      <c r="AG47" s="91">
        <f t="shared" si="8"/>
        <v>0</v>
      </c>
      <c r="AH47" s="55"/>
      <c r="AI47" s="17">
        <f>VLOOKUP($B47,Paramètres!$C$7:$F$55,$C$6,FALSE)</f>
        <v>550</v>
      </c>
      <c r="AJ47" s="58">
        <f t="shared" si="9"/>
        <v>0</v>
      </c>
      <c r="AK47" s="94"/>
      <c r="AL47" s="17">
        <f>VLOOKUP($B47,Paramètres!$C$7:$F$55,$C$6,FALSE)</f>
        <v>550</v>
      </c>
      <c r="AM47" s="58">
        <f t="shared" si="10"/>
        <v>0</v>
      </c>
      <c r="AN47" s="19">
        <f t="shared" si="58"/>
        <v>0</v>
      </c>
      <c r="AO47" s="17">
        <f>VLOOKUP($B47,Paramètres!$C$7:$F$55,$C$6,FALSE)</f>
        <v>550</v>
      </c>
      <c r="AP47" s="66">
        <f t="shared" si="59"/>
        <v>0</v>
      </c>
    </row>
    <row r="48" spans="2:42" ht="18.75" hidden="1" customHeight="1" x14ac:dyDescent="0.25">
      <c r="B48" s="19" t="str">
        <f>Paramètres!C37</f>
        <v>Licenciement fin de chantier</v>
      </c>
      <c r="C48" s="18" t="str">
        <f t="shared" si="11"/>
        <v/>
      </c>
      <c r="D48" s="75"/>
      <c r="E48" s="17">
        <f>VLOOKUP($B48,Paramètres!$C$7:$F$55,$C$6,FALSE)</f>
        <v>250</v>
      </c>
      <c r="F48" s="58">
        <f t="shared" si="57"/>
        <v>0</v>
      </c>
      <c r="G48" s="94"/>
      <c r="H48" s="17">
        <f>VLOOKUP($B48,Paramètres!$C$7:$F$55,$C$6,FALSE)</f>
        <v>250</v>
      </c>
      <c r="I48" s="91">
        <f t="shared" si="0"/>
        <v>0</v>
      </c>
      <c r="J48" s="55"/>
      <c r="K48" s="17">
        <f>VLOOKUP($B48,Paramètres!$C$7:$F$55,$C$6,FALSE)</f>
        <v>250</v>
      </c>
      <c r="L48" s="58">
        <f t="shared" si="1"/>
        <v>0</v>
      </c>
      <c r="M48" s="94"/>
      <c r="N48" s="17">
        <f>VLOOKUP($B48,Paramètres!$C$7:$F$55,$C$6,FALSE)</f>
        <v>250</v>
      </c>
      <c r="O48" s="91">
        <f t="shared" si="2"/>
        <v>0</v>
      </c>
      <c r="P48" s="55"/>
      <c r="Q48" s="17">
        <f>VLOOKUP($B48,Paramètres!$C$7:$F$55,$C$6,FALSE)</f>
        <v>250</v>
      </c>
      <c r="R48" s="58">
        <f t="shared" si="3"/>
        <v>0</v>
      </c>
      <c r="S48" s="94"/>
      <c r="T48" s="17">
        <f>VLOOKUP($B48,Paramètres!$C$7:$F$55,$C$6,FALSE)</f>
        <v>250</v>
      </c>
      <c r="U48" s="91">
        <f t="shared" si="4"/>
        <v>0</v>
      </c>
      <c r="V48" s="55"/>
      <c r="W48" s="17">
        <f>VLOOKUP($B48,Paramètres!$C$7:$F$55,$C$6,FALSE)</f>
        <v>250</v>
      </c>
      <c r="X48" s="58">
        <f t="shared" si="5"/>
        <v>0</v>
      </c>
      <c r="Y48" s="94"/>
      <c r="Z48" s="17">
        <f>VLOOKUP($B48,Paramètres!$C$7:$F$55,$C$6,FALSE)</f>
        <v>250</v>
      </c>
      <c r="AA48" s="91">
        <f t="shared" si="6"/>
        <v>0</v>
      </c>
      <c r="AB48" s="55"/>
      <c r="AC48" s="17">
        <f>VLOOKUP($B48,Paramètres!$C$7:$F$55,$C$6,FALSE)</f>
        <v>250</v>
      </c>
      <c r="AD48" s="58">
        <f t="shared" si="7"/>
        <v>0</v>
      </c>
      <c r="AE48" s="94"/>
      <c r="AF48" s="17">
        <f>VLOOKUP($B48,Paramètres!$C$7:$F$55,$C$6,FALSE)</f>
        <v>250</v>
      </c>
      <c r="AG48" s="91">
        <f t="shared" si="8"/>
        <v>0</v>
      </c>
      <c r="AH48" s="55"/>
      <c r="AI48" s="17">
        <f>VLOOKUP($B48,Paramètres!$C$7:$F$55,$C$6,FALSE)</f>
        <v>250</v>
      </c>
      <c r="AJ48" s="58">
        <f t="shared" si="9"/>
        <v>0</v>
      </c>
      <c r="AK48" s="94"/>
      <c r="AL48" s="17">
        <f>VLOOKUP($B48,Paramètres!$C$7:$F$55,$C$6,FALSE)</f>
        <v>250</v>
      </c>
      <c r="AM48" s="58">
        <f t="shared" si="10"/>
        <v>0</v>
      </c>
      <c r="AN48" s="19">
        <f t="shared" si="58"/>
        <v>0</v>
      </c>
      <c r="AO48" s="17">
        <f>VLOOKUP($B48,Paramètres!$C$7:$F$55,$C$6,FALSE)</f>
        <v>250</v>
      </c>
      <c r="AP48" s="66">
        <f t="shared" si="59"/>
        <v>0</v>
      </c>
    </row>
    <row r="49" spans="2:42" ht="18.75" hidden="1" customHeight="1" x14ac:dyDescent="0.25">
      <c r="B49" s="19" t="str">
        <f>Paramètres!C38</f>
        <v>Rupture conventionnelle</v>
      </c>
      <c r="C49" s="18" t="str">
        <f t="shared" si="11"/>
        <v/>
      </c>
      <c r="D49" s="75"/>
      <c r="E49" s="17">
        <f>VLOOKUP($B49,Paramètres!$C$7:$F$55,$C$6,FALSE)</f>
        <v>450</v>
      </c>
      <c r="F49" s="58">
        <f t="shared" si="57"/>
        <v>0</v>
      </c>
      <c r="G49" s="94"/>
      <c r="H49" s="17">
        <f>VLOOKUP($B49,Paramètres!$C$7:$F$55,$C$6,FALSE)</f>
        <v>450</v>
      </c>
      <c r="I49" s="91">
        <f t="shared" si="0"/>
        <v>0</v>
      </c>
      <c r="J49" s="55"/>
      <c r="K49" s="17">
        <f>VLOOKUP($B49,Paramètres!$C$7:$F$55,$C$6,FALSE)</f>
        <v>450</v>
      </c>
      <c r="L49" s="58">
        <f t="shared" si="1"/>
        <v>0</v>
      </c>
      <c r="M49" s="94"/>
      <c r="N49" s="17">
        <f>VLOOKUP($B49,Paramètres!$C$7:$F$55,$C$6,FALSE)</f>
        <v>450</v>
      </c>
      <c r="O49" s="91">
        <f t="shared" si="2"/>
        <v>0</v>
      </c>
      <c r="P49" s="55"/>
      <c r="Q49" s="17">
        <f>VLOOKUP($B49,Paramètres!$C$7:$F$55,$C$6,FALSE)</f>
        <v>450</v>
      </c>
      <c r="R49" s="58">
        <f t="shared" si="3"/>
        <v>0</v>
      </c>
      <c r="S49" s="94"/>
      <c r="T49" s="17">
        <f>VLOOKUP($B49,Paramètres!$C$7:$F$55,$C$6,FALSE)</f>
        <v>450</v>
      </c>
      <c r="U49" s="91">
        <f t="shared" si="4"/>
        <v>0</v>
      </c>
      <c r="V49" s="55"/>
      <c r="W49" s="17">
        <f>VLOOKUP($B49,Paramètres!$C$7:$F$55,$C$6,FALSE)</f>
        <v>450</v>
      </c>
      <c r="X49" s="58">
        <f t="shared" si="5"/>
        <v>0</v>
      </c>
      <c r="Y49" s="94"/>
      <c r="Z49" s="17">
        <f>VLOOKUP($B49,Paramètres!$C$7:$F$55,$C$6,FALSE)</f>
        <v>450</v>
      </c>
      <c r="AA49" s="91">
        <f t="shared" si="6"/>
        <v>0</v>
      </c>
      <c r="AB49" s="55"/>
      <c r="AC49" s="17">
        <f>VLOOKUP($B49,Paramètres!$C$7:$F$55,$C$6,FALSE)</f>
        <v>450</v>
      </c>
      <c r="AD49" s="58">
        <f t="shared" si="7"/>
        <v>0</v>
      </c>
      <c r="AE49" s="94"/>
      <c r="AF49" s="17">
        <f>VLOOKUP($B49,Paramètres!$C$7:$F$55,$C$6,FALSE)</f>
        <v>450</v>
      </c>
      <c r="AG49" s="91">
        <f t="shared" si="8"/>
        <v>0</v>
      </c>
      <c r="AH49" s="55"/>
      <c r="AI49" s="17">
        <f>VLOOKUP($B49,Paramètres!$C$7:$F$55,$C$6,FALSE)</f>
        <v>450</v>
      </c>
      <c r="AJ49" s="58">
        <f t="shared" si="9"/>
        <v>0</v>
      </c>
      <c r="AK49" s="94"/>
      <c r="AL49" s="17">
        <f>VLOOKUP($B49,Paramètres!$C$7:$F$55,$C$6,FALSE)</f>
        <v>450</v>
      </c>
      <c r="AM49" s="58">
        <f t="shared" si="10"/>
        <v>0</v>
      </c>
      <c r="AN49" s="19">
        <f t="shared" si="58"/>
        <v>0</v>
      </c>
      <c r="AO49" s="17">
        <f>VLOOKUP($B49,Paramètres!$C$7:$F$55,$C$6,FALSE)</f>
        <v>450</v>
      </c>
      <c r="AP49" s="66">
        <f t="shared" si="59"/>
        <v>0</v>
      </c>
    </row>
    <row r="50" spans="2:42" ht="18.75" hidden="1" customHeight="1" x14ac:dyDescent="0.25">
      <c r="B50" s="19" t="str">
        <f>Paramètres!C39</f>
        <v>Procédure de mise à pied</v>
      </c>
      <c r="C50" s="18" t="str">
        <f t="shared" si="11"/>
        <v/>
      </c>
      <c r="D50" s="75"/>
      <c r="E50" s="17">
        <f>VLOOKUP($B50,Paramètres!$C$7:$F$55,$C$6,FALSE)</f>
        <v>250</v>
      </c>
      <c r="F50" s="58">
        <f t="shared" si="57"/>
        <v>0</v>
      </c>
      <c r="G50" s="94"/>
      <c r="H50" s="17">
        <f>VLOOKUP($B50,Paramètres!$C$7:$F$55,$C$6,FALSE)</f>
        <v>250</v>
      </c>
      <c r="I50" s="91">
        <f t="shared" si="0"/>
        <v>0</v>
      </c>
      <c r="J50" s="55"/>
      <c r="K50" s="17">
        <f>VLOOKUP($B50,Paramètres!$C$7:$F$55,$C$6,FALSE)</f>
        <v>250</v>
      </c>
      <c r="L50" s="58">
        <f t="shared" si="1"/>
        <v>0</v>
      </c>
      <c r="M50" s="94"/>
      <c r="N50" s="17">
        <f>VLOOKUP($B50,Paramètres!$C$7:$F$55,$C$6,FALSE)</f>
        <v>250</v>
      </c>
      <c r="O50" s="91">
        <f t="shared" si="2"/>
        <v>0</v>
      </c>
      <c r="P50" s="55"/>
      <c r="Q50" s="17">
        <f>VLOOKUP($B50,Paramètres!$C$7:$F$55,$C$6,FALSE)</f>
        <v>250</v>
      </c>
      <c r="R50" s="58">
        <f t="shared" si="3"/>
        <v>0</v>
      </c>
      <c r="S50" s="94"/>
      <c r="T50" s="17">
        <f>VLOOKUP($B50,Paramètres!$C$7:$F$55,$C$6,FALSE)</f>
        <v>250</v>
      </c>
      <c r="U50" s="91">
        <f t="shared" si="4"/>
        <v>0</v>
      </c>
      <c r="V50" s="55"/>
      <c r="W50" s="17">
        <f>VLOOKUP($B50,Paramètres!$C$7:$F$55,$C$6,FALSE)</f>
        <v>250</v>
      </c>
      <c r="X50" s="58">
        <f t="shared" si="5"/>
        <v>0</v>
      </c>
      <c r="Y50" s="94"/>
      <c r="Z50" s="17">
        <f>VLOOKUP($B50,Paramètres!$C$7:$F$55,$C$6,FALSE)</f>
        <v>250</v>
      </c>
      <c r="AA50" s="91">
        <f t="shared" si="6"/>
        <v>0</v>
      </c>
      <c r="AB50" s="55"/>
      <c r="AC50" s="17">
        <f>VLOOKUP($B50,Paramètres!$C$7:$F$55,$C$6,FALSE)</f>
        <v>250</v>
      </c>
      <c r="AD50" s="58">
        <f t="shared" si="7"/>
        <v>0</v>
      </c>
      <c r="AE50" s="94"/>
      <c r="AF50" s="17">
        <f>VLOOKUP($B50,Paramètres!$C$7:$F$55,$C$6,FALSE)</f>
        <v>250</v>
      </c>
      <c r="AG50" s="91">
        <f t="shared" si="8"/>
        <v>0</v>
      </c>
      <c r="AH50" s="55"/>
      <c r="AI50" s="17">
        <f>VLOOKUP($B50,Paramètres!$C$7:$F$55,$C$6,FALSE)</f>
        <v>250</v>
      </c>
      <c r="AJ50" s="58">
        <f t="shared" si="9"/>
        <v>0</v>
      </c>
      <c r="AK50" s="94"/>
      <c r="AL50" s="17">
        <f>VLOOKUP($B50,Paramètres!$C$7:$F$55,$C$6,FALSE)</f>
        <v>250</v>
      </c>
      <c r="AM50" s="58">
        <f t="shared" si="10"/>
        <v>0</v>
      </c>
      <c r="AN50" s="19">
        <f t="shared" si="58"/>
        <v>0</v>
      </c>
      <c r="AO50" s="17">
        <f>VLOOKUP($B50,Paramètres!$C$7:$F$55,$C$6,FALSE)</f>
        <v>250</v>
      </c>
      <c r="AP50" s="66">
        <f t="shared" si="59"/>
        <v>0</v>
      </c>
    </row>
    <row r="51" spans="2:42" ht="18.75" hidden="1" customHeight="1" x14ac:dyDescent="0.25">
      <c r="B51" s="19" t="str">
        <f>Paramètres!C40</f>
        <v>Assist. mise en place activ. partielle</v>
      </c>
      <c r="C51" s="18" t="str">
        <f t="shared" si="11"/>
        <v/>
      </c>
      <c r="D51" s="75"/>
      <c r="E51" s="17">
        <f>VLOOKUP($B51,Paramètres!$C$7:$F$55,$C$6,FALSE)</f>
        <v>40</v>
      </c>
      <c r="F51" s="58">
        <f t="shared" si="57"/>
        <v>0</v>
      </c>
      <c r="G51" s="94"/>
      <c r="H51" s="17">
        <f>VLOOKUP($B51,Paramètres!$C$7:$F$55,$C$6,FALSE)</f>
        <v>40</v>
      </c>
      <c r="I51" s="91">
        <f t="shared" si="0"/>
        <v>0</v>
      </c>
      <c r="J51" s="55"/>
      <c r="K51" s="17">
        <f>VLOOKUP($B51,Paramètres!$C$7:$F$55,$C$6,FALSE)</f>
        <v>40</v>
      </c>
      <c r="L51" s="58">
        <f t="shared" si="1"/>
        <v>0</v>
      </c>
      <c r="M51" s="94"/>
      <c r="N51" s="17">
        <f>VLOOKUP($B51,Paramètres!$C$7:$F$55,$C$6,FALSE)</f>
        <v>40</v>
      </c>
      <c r="O51" s="91">
        <f t="shared" si="2"/>
        <v>0</v>
      </c>
      <c r="P51" s="55"/>
      <c r="Q51" s="17">
        <f>VLOOKUP($B51,Paramètres!$C$7:$F$55,$C$6,FALSE)</f>
        <v>40</v>
      </c>
      <c r="R51" s="58">
        <f t="shared" si="3"/>
        <v>0</v>
      </c>
      <c r="S51" s="94"/>
      <c r="T51" s="17">
        <f>VLOOKUP($B51,Paramètres!$C$7:$F$55,$C$6,FALSE)</f>
        <v>40</v>
      </c>
      <c r="U51" s="91">
        <f t="shared" si="4"/>
        <v>0</v>
      </c>
      <c r="V51" s="55"/>
      <c r="W51" s="17">
        <f>VLOOKUP($B51,Paramètres!$C$7:$F$55,$C$6,FALSE)</f>
        <v>40</v>
      </c>
      <c r="X51" s="58">
        <f t="shared" si="5"/>
        <v>0</v>
      </c>
      <c r="Y51" s="94"/>
      <c r="Z51" s="17">
        <f>VLOOKUP($B51,Paramètres!$C$7:$F$55,$C$6,FALSE)</f>
        <v>40</v>
      </c>
      <c r="AA51" s="91">
        <f t="shared" si="6"/>
        <v>0</v>
      </c>
      <c r="AB51" s="55"/>
      <c r="AC51" s="17">
        <f>VLOOKUP($B51,Paramètres!$C$7:$F$55,$C$6,FALSE)</f>
        <v>40</v>
      </c>
      <c r="AD51" s="58">
        <f t="shared" si="7"/>
        <v>0</v>
      </c>
      <c r="AE51" s="94"/>
      <c r="AF51" s="17">
        <f>VLOOKUP($B51,Paramètres!$C$7:$F$55,$C$6,FALSE)</f>
        <v>40</v>
      </c>
      <c r="AG51" s="91">
        <f t="shared" si="8"/>
        <v>0</v>
      </c>
      <c r="AH51" s="55"/>
      <c r="AI51" s="17">
        <f>VLOOKUP($B51,Paramètres!$C$7:$F$55,$C$6,FALSE)</f>
        <v>40</v>
      </c>
      <c r="AJ51" s="58">
        <f t="shared" si="9"/>
        <v>0</v>
      </c>
      <c r="AK51" s="94"/>
      <c r="AL51" s="17">
        <f>VLOOKUP($B51,Paramètres!$C$7:$F$55,$C$6,FALSE)</f>
        <v>40</v>
      </c>
      <c r="AM51" s="58">
        <f t="shared" si="10"/>
        <v>0</v>
      </c>
      <c r="AN51" s="19">
        <f t="shared" si="58"/>
        <v>0</v>
      </c>
      <c r="AO51" s="17">
        <f>VLOOKUP($B51,Paramètres!$C$7:$F$55,$C$6,FALSE)</f>
        <v>40</v>
      </c>
      <c r="AP51" s="66">
        <f t="shared" si="59"/>
        <v>0</v>
      </c>
    </row>
    <row r="52" spans="2:42" ht="18.75" hidden="1" customHeight="1" x14ac:dyDescent="0.25">
      <c r="B52" s="19" t="str">
        <f>Paramètres!C41</f>
        <v>Assist. état mensuel activ. partielle</v>
      </c>
      <c r="C52" s="18" t="str">
        <f t="shared" si="11"/>
        <v/>
      </c>
      <c r="D52" s="75"/>
      <c r="E52" s="17">
        <f>VLOOKUP($B52,Paramètres!$C$7:$F$55,$C$6,FALSE)</f>
        <v>35</v>
      </c>
      <c r="F52" s="58">
        <f t="shared" si="57"/>
        <v>0</v>
      </c>
      <c r="G52" s="94"/>
      <c r="H52" s="17">
        <f>VLOOKUP($B52,Paramètres!$C$7:$F$55,$C$6,FALSE)</f>
        <v>35</v>
      </c>
      <c r="I52" s="91">
        <f t="shared" si="0"/>
        <v>0</v>
      </c>
      <c r="J52" s="55"/>
      <c r="K52" s="17">
        <f>VLOOKUP($B52,Paramètres!$C$7:$F$55,$C$6,FALSE)</f>
        <v>35</v>
      </c>
      <c r="L52" s="58">
        <f t="shared" si="1"/>
        <v>0</v>
      </c>
      <c r="M52" s="94"/>
      <c r="N52" s="17">
        <f>VLOOKUP($B52,Paramètres!$C$7:$F$55,$C$6,FALSE)</f>
        <v>35</v>
      </c>
      <c r="O52" s="91">
        <f t="shared" si="2"/>
        <v>0</v>
      </c>
      <c r="P52" s="55"/>
      <c r="Q52" s="17">
        <f>VLOOKUP($B52,Paramètres!$C$7:$F$55,$C$6,FALSE)</f>
        <v>35</v>
      </c>
      <c r="R52" s="58">
        <f t="shared" si="3"/>
        <v>0</v>
      </c>
      <c r="S52" s="94"/>
      <c r="T52" s="17">
        <f>VLOOKUP($B52,Paramètres!$C$7:$F$55,$C$6,FALSE)</f>
        <v>35</v>
      </c>
      <c r="U52" s="91">
        <f t="shared" si="4"/>
        <v>0</v>
      </c>
      <c r="V52" s="55"/>
      <c r="W52" s="17">
        <f>VLOOKUP($B52,Paramètres!$C$7:$F$55,$C$6,FALSE)</f>
        <v>35</v>
      </c>
      <c r="X52" s="58">
        <f t="shared" si="5"/>
        <v>0</v>
      </c>
      <c r="Y52" s="94"/>
      <c r="Z52" s="17">
        <f>VLOOKUP($B52,Paramètres!$C$7:$F$55,$C$6,FALSE)</f>
        <v>35</v>
      </c>
      <c r="AA52" s="91">
        <f t="shared" si="6"/>
        <v>0</v>
      </c>
      <c r="AB52" s="55"/>
      <c r="AC52" s="17">
        <f>VLOOKUP($B52,Paramètres!$C$7:$F$55,$C$6,FALSE)</f>
        <v>35</v>
      </c>
      <c r="AD52" s="58">
        <f t="shared" si="7"/>
        <v>0</v>
      </c>
      <c r="AE52" s="94"/>
      <c r="AF52" s="17">
        <f>VLOOKUP($B52,Paramètres!$C$7:$F$55,$C$6,FALSE)</f>
        <v>35</v>
      </c>
      <c r="AG52" s="91">
        <f t="shared" si="8"/>
        <v>0</v>
      </c>
      <c r="AH52" s="55"/>
      <c r="AI52" s="17">
        <f>VLOOKUP($B52,Paramètres!$C$7:$F$55,$C$6,FALSE)</f>
        <v>35</v>
      </c>
      <c r="AJ52" s="58">
        <f t="shared" si="9"/>
        <v>0</v>
      </c>
      <c r="AK52" s="94"/>
      <c r="AL52" s="17">
        <f>VLOOKUP($B52,Paramètres!$C$7:$F$55,$C$6,FALSE)</f>
        <v>35</v>
      </c>
      <c r="AM52" s="58">
        <f t="shared" si="10"/>
        <v>0</v>
      </c>
      <c r="AN52" s="19">
        <f t="shared" si="58"/>
        <v>0</v>
      </c>
      <c r="AO52" s="17">
        <f>VLOOKUP($B52,Paramètres!$C$7:$F$55,$C$6,FALSE)</f>
        <v>35</v>
      </c>
      <c r="AP52" s="66">
        <f t="shared" si="59"/>
        <v>0</v>
      </c>
    </row>
    <row r="53" spans="2:42" ht="18.75" hidden="1" customHeight="1" x14ac:dyDescent="0.25">
      <c r="B53" s="19" t="str">
        <f>Paramètres!C42</f>
        <v>Assist. contrôle URSSAF</v>
      </c>
      <c r="C53" s="18" t="str">
        <f t="shared" si="11"/>
        <v/>
      </c>
      <c r="D53" s="75"/>
      <c r="E53" s="77">
        <f>VLOOKUP($B53,Paramètres!$C$7:$F$55,$C$6,FALSE)</f>
        <v>0</v>
      </c>
      <c r="F53" s="58">
        <f t="shared" si="57"/>
        <v>0</v>
      </c>
      <c r="G53" s="94"/>
      <c r="H53" s="77">
        <f>VLOOKUP($B53,Paramètres!$C$7:$F$55,$C$6,FALSE)</f>
        <v>0</v>
      </c>
      <c r="I53" s="91">
        <f t="shared" si="0"/>
        <v>0</v>
      </c>
      <c r="J53" s="55"/>
      <c r="K53" s="77">
        <f>VLOOKUP($B53,Paramètres!$C$7:$F$55,$C$6,FALSE)</f>
        <v>0</v>
      </c>
      <c r="L53" s="58">
        <f t="shared" si="1"/>
        <v>0</v>
      </c>
      <c r="M53" s="94"/>
      <c r="N53" s="77">
        <f>VLOOKUP($B53,Paramètres!$C$7:$F$55,$C$6,FALSE)</f>
        <v>0</v>
      </c>
      <c r="O53" s="91">
        <f t="shared" si="2"/>
        <v>0</v>
      </c>
      <c r="P53" s="55"/>
      <c r="Q53" s="77">
        <f>VLOOKUP($B53,Paramètres!$C$7:$F$55,$C$6,FALSE)</f>
        <v>0</v>
      </c>
      <c r="R53" s="58">
        <f t="shared" si="3"/>
        <v>0</v>
      </c>
      <c r="S53" s="94"/>
      <c r="T53" s="77">
        <f>VLOOKUP($B53,Paramètres!$C$7:$F$55,$C$6,FALSE)</f>
        <v>0</v>
      </c>
      <c r="U53" s="91">
        <f t="shared" si="4"/>
        <v>0</v>
      </c>
      <c r="V53" s="55"/>
      <c r="W53" s="77">
        <f>VLOOKUP($B53,Paramètres!$C$7:$F$55,$C$6,FALSE)</f>
        <v>0</v>
      </c>
      <c r="X53" s="58">
        <f t="shared" si="5"/>
        <v>0</v>
      </c>
      <c r="Y53" s="94"/>
      <c r="Z53" s="77">
        <f>VLOOKUP($B53,Paramètres!$C$7:$F$55,$C$6,FALSE)</f>
        <v>0</v>
      </c>
      <c r="AA53" s="91">
        <f t="shared" si="6"/>
        <v>0</v>
      </c>
      <c r="AB53" s="55"/>
      <c r="AC53" s="77">
        <f>VLOOKUP($B53,Paramètres!$C$7:$F$55,$C$6,FALSE)</f>
        <v>0</v>
      </c>
      <c r="AD53" s="58">
        <f t="shared" si="7"/>
        <v>0</v>
      </c>
      <c r="AE53" s="94"/>
      <c r="AF53" s="77">
        <f>VLOOKUP($B53,Paramètres!$C$7:$F$55,$C$6,FALSE)</f>
        <v>0</v>
      </c>
      <c r="AG53" s="91">
        <f t="shared" si="8"/>
        <v>0</v>
      </c>
      <c r="AH53" s="55"/>
      <c r="AI53" s="77">
        <f>VLOOKUP($B53,Paramètres!$C$7:$F$55,$C$6,FALSE)</f>
        <v>0</v>
      </c>
      <c r="AJ53" s="58">
        <f t="shared" si="9"/>
        <v>0</v>
      </c>
      <c r="AK53" s="94"/>
      <c r="AL53" s="77">
        <f>VLOOKUP($B53,Paramètres!$C$7:$F$55,$C$6,FALSE)</f>
        <v>0</v>
      </c>
      <c r="AM53" s="58">
        <f t="shared" si="10"/>
        <v>0</v>
      </c>
      <c r="AN53" s="19">
        <f t="shared" si="58"/>
        <v>0</v>
      </c>
      <c r="AO53" s="17">
        <f>VLOOKUP($B53,Paramètres!$C$7:$F$55,$C$6,FALSE)</f>
        <v>0</v>
      </c>
      <c r="AP53" s="66">
        <f t="shared" si="59"/>
        <v>0</v>
      </c>
    </row>
    <row r="54" spans="2:42" ht="18.75" hidden="1" customHeight="1" x14ac:dyDescent="0.25">
      <c r="B54" s="19" t="str">
        <f>Paramètres!C43</f>
        <v>Audit social complet</v>
      </c>
      <c r="C54" s="18" t="str">
        <f t="shared" si="11"/>
        <v/>
      </c>
      <c r="D54" s="75"/>
      <c r="E54" s="77">
        <f>VLOOKUP($B54,Paramètres!$C$7:$F$55,$C$6,FALSE)</f>
        <v>0</v>
      </c>
      <c r="F54" s="58">
        <f t="shared" si="57"/>
        <v>0</v>
      </c>
      <c r="G54" s="94"/>
      <c r="H54" s="77">
        <f>VLOOKUP($B54,Paramètres!$C$7:$F$55,$C$6,FALSE)</f>
        <v>0</v>
      </c>
      <c r="I54" s="91">
        <f t="shared" si="0"/>
        <v>0</v>
      </c>
      <c r="J54" s="55"/>
      <c r="K54" s="77">
        <f>VLOOKUP($B54,Paramètres!$C$7:$F$55,$C$6,FALSE)</f>
        <v>0</v>
      </c>
      <c r="L54" s="58">
        <f t="shared" si="1"/>
        <v>0</v>
      </c>
      <c r="M54" s="94"/>
      <c r="N54" s="77">
        <f>VLOOKUP($B54,Paramètres!$C$7:$F$55,$C$6,FALSE)</f>
        <v>0</v>
      </c>
      <c r="O54" s="91">
        <f t="shared" si="2"/>
        <v>0</v>
      </c>
      <c r="P54" s="55"/>
      <c r="Q54" s="77">
        <f>VLOOKUP($B54,Paramètres!$C$7:$F$55,$C$6,FALSE)</f>
        <v>0</v>
      </c>
      <c r="R54" s="58">
        <f t="shared" si="3"/>
        <v>0</v>
      </c>
      <c r="S54" s="94"/>
      <c r="T54" s="77">
        <f>VLOOKUP($B54,Paramètres!$C$7:$F$55,$C$6,FALSE)</f>
        <v>0</v>
      </c>
      <c r="U54" s="91">
        <f t="shared" si="4"/>
        <v>0</v>
      </c>
      <c r="V54" s="55"/>
      <c r="W54" s="77">
        <f>VLOOKUP($B54,Paramètres!$C$7:$F$55,$C$6,FALSE)</f>
        <v>0</v>
      </c>
      <c r="X54" s="58">
        <f t="shared" si="5"/>
        <v>0</v>
      </c>
      <c r="Y54" s="94"/>
      <c r="Z54" s="77">
        <f>VLOOKUP($B54,Paramètres!$C$7:$F$55,$C$6,FALSE)</f>
        <v>0</v>
      </c>
      <c r="AA54" s="91">
        <f t="shared" si="6"/>
        <v>0</v>
      </c>
      <c r="AB54" s="55"/>
      <c r="AC54" s="77">
        <f>VLOOKUP($B54,Paramètres!$C$7:$F$55,$C$6,FALSE)</f>
        <v>0</v>
      </c>
      <c r="AD54" s="58">
        <f t="shared" si="7"/>
        <v>0</v>
      </c>
      <c r="AE54" s="94"/>
      <c r="AF54" s="77">
        <f>VLOOKUP($B54,Paramètres!$C$7:$F$55,$C$6,FALSE)</f>
        <v>0</v>
      </c>
      <c r="AG54" s="91">
        <f t="shared" si="8"/>
        <v>0</v>
      </c>
      <c r="AH54" s="55"/>
      <c r="AI54" s="77">
        <f>VLOOKUP($B54,Paramètres!$C$7:$F$55,$C$6,FALSE)</f>
        <v>0</v>
      </c>
      <c r="AJ54" s="58">
        <f t="shared" si="9"/>
        <v>0</v>
      </c>
      <c r="AK54" s="94"/>
      <c r="AL54" s="77">
        <f>VLOOKUP($B54,Paramètres!$C$7:$F$55,$C$6,FALSE)</f>
        <v>0</v>
      </c>
      <c r="AM54" s="58">
        <f t="shared" si="10"/>
        <v>0</v>
      </c>
      <c r="AN54" s="19">
        <f t="shared" si="58"/>
        <v>0</v>
      </c>
      <c r="AO54" s="17">
        <f>VLOOKUP($B54,Paramètres!$C$7:$F$55,$C$6,FALSE)</f>
        <v>0</v>
      </c>
      <c r="AP54" s="66">
        <f t="shared" si="59"/>
        <v>0</v>
      </c>
    </row>
    <row r="55" spans="2:42" ht="18.75" hidden="1" customHeight="1" x14ac:dyDescent="0.25">
      <c r="B55" s="19" t="str">
        <f>Paramètres!C44</f>
        <v>Assist. réalisation paye sur site</v>
      </c>
      <c r="C55" s="18" t="str">
        <f t="shared" si="11"/>
        <v/>
      </c>
      <c r="D55" s="75"/>
      <c r="E55" s="77">
        <f>VLOOKUP($B55,Paramètres!$C$7:$F$55,$C$6,FALSE)</f>
        <v>0</v>
      </c>
      <c r="F55" s="58">
        <f t="shared" si="57"/>
        <v>0</v>
      </c>
      <c r="G55" s="94"/>
      <c r="H55" s="77">
        <f>VLOOKUP($B55,Paramètres!$C$7:$F$55,$C$6,FALSE)</f>
        <v>0</v>
      </c>
      <c r="I55" s="91">
        <f t="shared" si="0"/>
        <v>0</v>
      </c>
      <c r="J55" s="55"/>
      <c r="K55" s="77">
        <f>VLOOKUP($B55,Paramètres!$C$7:$F$55,$C$6,FALSE)</f>
        <v>0</v>
      </c>
      <c r="L55" s="58">
        <f t="shared" si="1"/>
        <v>0</v>
      </c>
      <c r="M55" s="94"/>
      <c r="N55" s="77">
        <f>VLOOKUP($B55,Paramètres!$C$7:$F$55,$C$6,FALSE)</f>
        <v>0</v>
      </c>
      <c r="O55" s="91">
        <f t="shared" si="2"/>
        <v>0</v>
      </c>
      <c r="P55" s="55"/>
      <c r="Q55" s="77">
        <f>VLOOKUP($B55,Paramètres!$C$7:$F$55,$C$6,FALSE)</f>
        <v>0</v>
      </c>
      <c r="R55" s="58">
        <f t="shared" si="3"/>
        <v>0</v>
      </c>
      <c r="S55" s="94"/>
      <c r="T55" s="77">
        <f>VLOOKUP($B55,Paramètres!$C$7:$F$55,$C$6,FALSE)</f>
        <v>0</v>
      </c>
      <c r="U55" s="91">
        <f t="shared" si="4"/>
        <v>0</v>
      </c>
      <c r="V55" s="55"/>
      <c r="W55" s="77">
        <f>VLOOKUP($B55,Paramètres!$C$7:$F$55,$C$6,FALSE)</f>
        <v>0</v>
      </c>
      <c r="X55" s="58">
        <f t="shared" si="5"/>
        <v>0</v>
      </c>
      <c r="Y55" s="94"/>
      <c r="Z55" s="77">
        <f>VLOOKUP($B55,Paramètres!$C$7:$F$55,$C$6,FALSE)</f>
        <v>0</v>
      </c>
      <c r="AA55" s="91">
        <f t="shared" si="6"/>
        <v>0</v>
      </c>
      <c r="AB55" s="55"/>
      <c r="AC55" s="77">
        <f>VLOOKUP($B55,Paramètres!$C$7:$F$55,$C$6,FALSE)</f>
        <v>0</v>
      </c>
      <c r="AD55" s="58">
        <f t="shared" si="7"/>
        <v>0</v>
      </c>
      <c r="AE55" s="94"/>
      <c r="AF55" s="77">
        <f>VLOOKUP($B55,Paramètres!$C$7:$F$55,$C$6,FALSE)</f>
        <v>0</v>
      </c>
      <c r="AG55" s="91">
        <f t="shared" si="8"/>
        <v>0</v>
      </c>
      <c r="AH55" s="55"/>
      <c r="AI55" s="77">
        <f>VLOOKUP($B55,Paramètres!$C$7:$F$55,$C$6,FALSE)</f>
        <v>0</v>
      </c>
      <c r="AJ55" s="58">
        <f t="shared" si="9"/>
        <v>0</v>
      </c>
      <c r="AK55" s="94"/>
      <c r="AL55" s="77">
        <f>VLOOKUP($B55,Paramètres!$C$7:$F$55,$C$6,FALSE)</f>
        <v>0</v>
      </c>
      <c r="AM55" s="58">
        <f t="shared" si="10"/>
        <v>0</v>
      </c>
      <c r="AN55" s="19">
        <f t="shared" si="58"/>
        <v>0</v>
      </c>
      <c r="AO55" s="17">
        <f>VLOOKUP($B55,Paramètres!$C$7:$F$55,$C$6,FALSE)</f>
        <v>0</v>
      </c>
      <c r="AP55" s="66">
        <f t="shared" si="59"/>
        <v>0</v>
      </c>
    </row>
    <row r="56" spans="2:42" ht="18.75" hidden="1" customHeight="1" x14ac:dyDescent="0.25">
      <c r="B56" s="19" t="str">
        <f>Paramètres!C45</f>
        <v>Mise en conformité décision unilatérale</v>
      </c>
      <c r="C56" s="18" t="str">
        <f t="shared" si="11"/>
        <v/>
      </c>
      <c r="D56" s="75"/>
      <c r="E56" s="77">
        <f>VLOOKUP($B56,Paramètres!$C$7:$F$55,$C$6,FALSE)</f>
        <v>0</v>
      </c>
      <c r="F56" s="58">
        <f t="shared" si="57"/>
        <v>0</v>
      </c>
      <c r="G56" s="94"/>
      <c r="H56" s="77">
        <f>VLOOKUP($B56,Paramètres!$C$7:$F$55,$C$6,FALSE)</f>
        <v>0</v>
      </c>
      <c r="I56" s="91">
        <f t="shared" si="0"/>
        <v>0</v>
      </c>
      <c r="J56" s="55"/>
      <c r="K56" s="77">
        <f>VLOOKUP($B56,Paramètres!$C$7:$F$55,$C$6,FALSE)</f>
        <v>0</v>
      </c>
      <c r="L56" s="58">
        <f t="shared" si="1"/>
        <v>0</v>
      </c>
      <c r="M56" s="94"/>
      <c r="N56" s="77">
        <f>VLOOKUP($B56,Paramètres!$C$7:$F$55,$C$6,FALSE)</f>
        <v>0</v>
      </c>
      <c r="O56" s="91">
        <f t="shared" si="2"/>
        <v>0</v>
      </c>
      <c r="P56" s="55"/>
      <c r="Q56" s="77">
        <f>VLOOKUP($B56,Paramètres!$C$7:$F$55,$C$6,FALSE)</f>
        <v>0</v>
      </c>
      <c r="R56" s="58">
        <f t="shared" si="3"/>
        <v>0</v>
      </c>
      <c r="S56" s="94"/>
      <c r="T56" s="77">
        <f>VLOOKUP($B56,Paramètres!$C$7:$F$55,$C$6,FALSE)</f>
        <v>0</v>
      </c>
      <c r="U56" s="91">
        <f t="shared" si="4"/>
        <v>0</v>
      </c>
      <c r="V56" s="55"/>
      <c r="W56" s="77">
        <f>VLOOKUP($B56,Paramètres!$C$7:$F$55,$C$6,FALSE)</f>
        <v>0</v>
      </c>
      <c r="X56" s="58">
        <f t="shared" si="5"/>
        <v>0</v>
      </c>
      <c r="Y56" s="94"/>
      <c r="Z56" s="77">
        <f>VLOOKUP($B56,Paramètres!$C$7:$F$55,$C$6,FALSE)</f>
        <v>0</v>
      </c>
      <c r="AA56" s="91">
        <f t="shared" si="6"/>
        <v>0</v>
      </c>
      <c r="AB56" s="55"/>
      <c r="AC56" s="77">
        <f>VLOOKUP($B56,Paramètres!$C$7:$F$55,$C$6,FALSE)</f>
        <v>0</v>
      </c>
      <c r="AD56" s="58">
        <f t="shared" si="7"/>
        <v>0</v>
      </c>
      <c r="AE56" s="94"/>
      <c r="AF56" s="77">
        <f>VLOOKUP($B56,Paramètres!$C$7:$F$55,$C$6,FALSE)</f>
        <v>0</v>
      </c>
      <c r="AG56" s="91">
        <f t="shared" si="8"/>
        <v>0</v>
      </c>
      <c r="AH56" s="55"/>
      <c r="AI56" s="77">
        <f>VLOOKUP($B56,Paramètres!$C$7:$F$55,$C$6,FALSE)</f>
        <v>0</v>
      </c>
      <c r="AJ56" s="58">
        <f t="shared" si="9"/>
        <v>0</v>
      </c>
      <c r="AK56" s="94"/>
      <c r="AL56" s="77">
        <f>VLOOKUP($B56,Paramètres!$C$7:$F$55,$C$6,FALSE)</f>
        <v>0</v>
      </c>
      <c r="AM56" s="58">
        <f t="shared" si="10"/>
        <v>0</v>
      </c>
      <c r="AN56" s="19">
        <f t="shared" si="58"/>
        <v>0</v>
      </c>
      <c r="AO56" s="17">
        <f>VLOOKUP($B56,Paramètres!$C$7:$F$55,$C$6,FALSE)</f>
        <v>0</v>
      </c>
      <c r="AP56" s="66">
        <f t="shared" si="59"/>
        <v>0</v>
      </c>
    </row>
    <row r="57" spans="2:42" ht="18.75" hidden="1" customHeight="1" x14ac:dyDescent="0.25">
      <c r="B57" s="19" t="str">
        <f>Paramètres!C46</f>
        <v>Mise en conformité par référendum</v>
      </c>
      <c r="C57" s="18" t="str">
        <f t="shared" si="11"/>
        <v/>
      </c>
      <c r="D57" s="75"/>
      <c r="E57" s="77">
        <f>VLOOKUP($B57,Paramètres!$C$7:$F$55,$C$6,FALSE)</f>
        <v>0</v>
      </c>
      <c r="F57" s="58">
        <f t="shared" si="57"/>
        <v>0</v>
      </c>
      <c r="G57" s="94"/>
      <c r="H57" s="77">
        <f>VLOOKUP($B57,Paramètres!$C$7:$F$55,$C$6,FALSE)</f>
        <v>0</v>
      </c>
      <c r="I57" s="91">
        <f t="shared" si="0"/>
        <v>0</v>
      </c>
      <c r="J57" s="55"/>
      <c r="K57" s="77">
        <f>VLOOKUP($B57,Paramètres!$C$7:$F$55,$C$6,FALSE)</f>
        <v>0</v>
      </c>
      <c r="L57" s="58">
        <f t="shared" si="1"/>
        <v>0</v>
      </c>
      <c r="M57" s="94"/>
      <c r="N57" s="77">
        <f>VLOOKUP($B57,Paramètres!$C$7:$F$55,$C$6,FALSE)</f>
        <v>0</v>
      </c>
      <c r="O57" s="91">
        <f t="shared" si="2"/>
        <v>0</v>
      </c>
      <c r="P57" s="55"/>
      <c r="Q57" s="77">
        <f>VLOOKUP($B57,Paramètres!$C$7:$F$55,$C$6,FALSE)</f>
        <v>0</v>
      </c>
      <c r="R57" s="58">
        <f t="shared" si="3"/>
        <v>0</v>
      </c>
      <c r="S57" s="94"/>
      <c r="T57" s="77">
        <f>VLOOKUP($B57,Paramètres!$C$7:$F$55,$C$6,FALSE)</f>
        <v>0</v>
      </c>
      <c r="U57" s="91">
        <f t="shared" si="4"/>
        <v>0</v>
      </c>
      <c r="V57" s="55"/>
      <c r="W57" s="77">
        <f>VLOOKUP($B57,Paramètres!$C$7:$F$55,$C$6,FALSE)</f>
        <v>0</v>
      </c>
      <c r="X57" s="58">
        <f t="shared" si="5"/>
        <v>0</v>
      </c>
      <c r="Y57" s="94"/>
      <c r="Z57" s="77">
        <f>VLOOKUP($B57,Paramètres!$C$7:$F$55,$C$6,FALSE)</f>
        <v>0</v>
      </c>
      <c r="AA57" s="91">
        <f t="shared" si="6"/>
        <v>0</v>
      </c>
      <c r="AB57" s="55"/>
      <c r="AC57" s="77">
        <f>VLOOKUP($B57,Paramètres!$C$7:$F$55,$C$6,FALSE)</f>
        <v>0</v>
      </c>
      <c r="AD57" s="58">
        <f t="shared" si="7"/>
        <v>0</v>
      </c>
      <c r="AE57" s="94"/>
      <c r="AF57" s="77">
        <f>VLOOKUP($B57,Paramètres!$C$7:$F$55,$C$6,FALSE)</f>
        <v>0</v>
      </c>
      <c r="AG57" s="91">
        <f t="shared" si="8"/>
        <v>0</v>
      </c>
      <c r="AH57" s="55"/>
      <c r="AI57" s="77">
        <f>VLOOKUP($B57,Paramètres!$C$7:$F$55,$C$6,FALSE)</f>
        <v>0</v>
      </c>
      <c r="AJ57" s="58">
        <f t="shared" si="9"/>
        <v>0</v>
      </c>
      <c r="AK57" s="94"/>
      <c r="AL57" s="77">
        <f>VLOOKUP($B57,Paramètres!$C$7:$F$55,$C$6,FALSE)</f>
        <v>0</v>
      </c>
      <c r="AM57" s="58">
        <f t="shared" si="10"/>
        <v>0</v>
      </c>
      <c r="AN57" s="19">
        <f t="shared" si="58"/>
        <v>0</v>
      </c>
      <c r="AO57" s="17">
        <f>VLOOKUP($B57,Paramètres!$C$7:$F$55,$C$6,FALSE)</f>
        <v>0</v>
      </c>
      <c r="AP57" s="66">
        <f t="shared" si="59"/>
        <v>0</v>
      </c>
    </row>
    <row r="58" spans="2:42" ht="18.75" hidden="1" customHeight="1" x14ac:dyDescent="0.25">
      <c r="B58" s="19" t="str">
        <f>Paramètres!C47</f>
        <v>Dénonciation usage</v>
      </c>
      <c r="C58" s="18" t="str">
        <f t="shared" si="11"/>
        <v/>
      </c>
      <c r="D58" s="75"/>
      <c r="E58" s="77">
        <f>VLOOKUP($B58,Paramètres!$C$7:$F$55,$C$6,FALSE)</f>
        <v>0</v>
      </c>
      <c r="F58" s="58">
        <f t="shared" si="57"/>
        <v>0</v>
      </c>
      <c r="G58" s="94"/>
      <c r="H58" s="77">
        <f>VLOOKUP($B58,Paramètres!$C$7:$F$55,$C$6,FALSE)</f>
        <v>0</v>
      </c>
      <c r="I58" s="91">
        <f t="shared" si="0"/>
        <v>0</v>
      </c>
      <c r="J58" s="55"/>
      <c r="K58" s="77">
        <f>VLOOKUP($B58,Paramètres!$C$7:$F$55,$C$6,FALSE)</f>
        <v>0</v>
      </c>
      <c r="L58" s="58">
        <f t="shared" si="1"/>
        <v>0</v>
      </c>
      <c r="M58" s="94"/>
      <c r="N58" s="77">
        <f>VLOOKUP($B58,Paramètres!$C$7:$F$55,$C$6,FALSE)</f>
        <v>0</v>
      </c>
      <c r="O58" s="91">
        <f t="shared" si="2"/>
        <v>0</v>
      </c>
      <c r="P58" s="55"/>
      <c r="Q58" s="77">
        <f>VLOOKUP($B58,Paramètres!$C$7:$F$55,$C$6,FALSE)</f>
        <v>0</v>
      </c>
      <c r="R58" s="58">
        <f t="shared" si="3"/>
        <v>0</v>
      </c>
      <c r="S58" s="94"/>
      <c r="T58" s="77">
        <f>VLOOKUP($B58,Paramètres!$C$7:$F$55,$C$6,FALSE)</f>
        <v>0</v>
      </c>
      <c r="U58" s="91">
        <f t="shared" si="4"/>
        <v>0</v>
      </c>
      <c r="V58" s="55"/>
      <c r="W58" s="77">
        <f>VLOOKUP($B58,Paramètres!$C$7:$F$55,$C$6,FALSE)</f>
        <v>0</v>
      </c>
      <c r="X58" s="58">
        <f t="shared" si="5"/>
        <v>0</v>
      </c>
      <c r="Y58" s="94"/>
      <c r="Z58" s="77">
        <f>VLOOKUP($B58,Paramètres!$C$7:$F$55,$C$6,FALSE)</f>
        <v>0</v>
      </c>
      <c r="AA58" s="91">
        <f t="shared" si="6"/>
        <v>0</v>
      </c>
      <c r="AB58" s="55"/>
      <c r="AC58" s="77">
        <f>VLOOKUP($B58,Paramètres!$C$7:$F$55,$C$6,FALSE)</f>
        <v>0</v>
      </c>
      <c r="AD58" s="58">
        <f t="shared" si="7"/>
        <v>0</v>
      </c>
      <c r="AE58" s="94"/>
      <c r="AF58" s="77">
        <f>VLOOKUP($B58,Paramètres!$C$7:$F$55,$C$6,FALSE)</f>
        <v>0</v>
      </c>
      <c r="AG58" s="91">
        <f t="shared" si="8"/>
        <v>0</v>
      </c>
      <c r="AH58" s="55"/>
      <c r="AI58" s="77">
        <f>VLOOKUP($B58,Paramètres!$C$7:$F$55,$C$6,FALSE)</f>
        <v>0</v>
      </c>
      <c r="AJ58" s="58">
        <f t="shared" si="9"/>
        <v>0</v>
      </c>
      <c r="AK58" s="94"/>
      <c r="AL58" s="77">
        <f>VLOOKUP($B58,Paramètres!$C$7:$F$55,$C$6,FALSE)</f>
        <v>0</v>
      </c>
      <c r="AM58" s="58">
        <f t="shared" si="10"/>
        <v>0</v>
      </c>
      <c r="AN58" s="19">
        <f t="shared" si="58"/>
        <v>0</v>
      </c>
      <c r="AO58" s="17">
        <f>VLOOKUP($B58,Paramètres!$C$7:$F$55,$C$6,FALSE)</f>
        <v>0</v>
      </c>
      <c r="AP58" s="66">
        <f t="shared" si="59"/>
        <v>0</v>
      </c>
    </row>
    <row r="59" spans="2:42" ht="18.75" hidden="1" customHeight="1" x14ac:dyDescent="0.25">
      <c r="B59" s="19" t="str">
        <f>Paramètres!C48</f>
        <v>Mise en place accord d'entreprise</v>
      </c>
      <c r="C59" s="18" t="str">
        <f t="shared" si="11"/>
        <v/>
      </c>
      <c r="D59" s="75"/>
      <c r="E59" s="77">
        <f>VLOOKUP($B59,Paramètres!$C$7:$F$55,$C$6,FALSE)</f>
        <v>0</v>
      </c>
      <c r="F59" s="58">
        <f t="shared" si="57"/>
        <v>0</v>
      </c>
      <c r="G59" s="94"/>
      <c r="H59" s="77">
        <f>VLOOKUP($B59,Paramètres!$C$7:$F$55,$C$6,FALSE)</f>
        <v>0</v>
      </c>
      <c r="I59" s="91">
        <f t="shared" si="0"/>
        <v>0</v>
      </c>
      <c r="J59" s="55"/>
      <c r="K59" s="77">
        <f>VLOOKUP($B59,Paramètres!$C$7:$F$55,$C$6,FALSE)</f>
        <v>0</v>
      </c>
      <c r="L59" s="58">
        <f t="shared" si="1"/>
        <v>0</v>
      </c>
      <c r="M59" s="94"/>
      <c r="N59" s="77">
        <f>VLOOKUP($B59,Paramètres!$C$7:$F$55,$C$6,FALSE)</f>
        <v>0</v>
      </c>
      <c r="O59" s="91">
        <f t="shared" si="2"/>
        <v>0</v>
      </c>
      <c r="P59" s="55"/>
      <c r="Q59" s="77">
        <f>VLOOKUP($B59,Paramètres!$C$7:$F$55,$C$6,FALSE)</f>
        <v>0</v>
      </c>
      <c r="R59" s="58">
        <f t="shared" si="3"/>
        <v>0</v>
      </c>
      <c r="S59" s="94"/>
      <c r="T59" s="77">
        <f>VLOOKUP($B59,Paramètres!$C$7:$F$55,$C$6,FALSE)</f>
        <v>0</v>
      </c>
      <c r="U59" s="91">
        <f t="shared" si="4"/>
        <v>0</v>
      </c>
      <c r="V59" s="55"/>
      <c r="W59" s="77">
        <f>VLOOKUP($B59,Paramètres!$C$7:$F$55,$C$6,FALSE)</f>
        <v>0</v>
      </c>
      <c r="X59" s="58">
        <f t="shared" si="5"/>
        <v>0</v>
      </c>
      <c r="Y59" s="94"/>
      <c r="Z59" s="77">
        <f>VLOOKUP($B59,Paramètres!$C$7:$F$55,$C$6,FALSE)</f>
        <v>0</v>
      </c>
      <c r="AA59" s="91">
        <f t="shared" si="6"/>
        <v>0</v>
      </c>
      <c r="AB59" s="55"/>
      <c r="AC59" s="77">
        <f>VLOOKUP($B59,Paramètres!$C$7:$F$55,$C$6,FALSE)</f>
        <v>0</v>
      </c>
      <c r="AD59" s="58">
        <f t="shared" si="7"/>
        <v>0</v>
      </c>
      <c r="AE59" s="94"/>
      <c r="AF59" s="77">
        <f>VLOOKUP($B59,Paramètres!$C$7:$F$55,$C$6,FALSE)</f>
        <v>0</v>
      </c>
      <c r="AG59" s="91">
        <f t="shared" si="8"/>
        <v>0</v>
      </c>
      <c r="AH59" s="55"/>
      <c r="AI59" s="77">
        <f>VLOOKUP($B59,Paramètres!$C$7:$F$55,$C$6,FALSE)</f>
        <v>0</v>
      </c>
      <c r="AJ59" s="58">
        <f t="shared" si="9"/>
        <v>0</v>
      </c>
      <c r="AK59" s="94"/>
      <c r="AL59" s="77">
        <f>VLOOKUP($B59,Paramètres!$C$7:$F$55,$C$6,FALSE)</f>
        <v>0</v>
      </c>
      <c r="AM59" s="58">
        <f t="shared" si="10"/>
        <v>0</v>
      </c>
      <c r="AN59" s="19">
        <f t="shared" si="58"/>
        <v>0</v>
      </c>
      <c r="AO59" s="17">
        <f>VLOOKUP($B59,Paramètres!$C$7:$F$55,$C$6,FALSE)</f>
        <v>0</v>
      </c>
      <c r="AP59" s="66">
        <f t="shared" si="59"/>
        <v>0</v>
      </c>
    </row>
    <row r="60" spans="2:42" ht="18.75" hidden="1" customHeight="1" x14ac:dyDescent="0.25">
      <c r="B60" s="19" t="str">
        <f>Paramètres!C49</f>
        <v>Accord d'intéressement</v>
      </c>
      <c r="C60" s="18" t="str">
        <f t="shared" si="11"/>
        <v/>
      </c>
      <c r="D60" s="75"/>
      <c r="E60" s="77">
        <f>VLOOKUP($B60,Paramètres!$C$7:$F$55,$C$6,FALSE)</f>
        <v>0</v>
      </c>
      <c r="F60" s="58">
        <f t="shared" si="57"/>
        <v>0</v>
      </c>
      <c r="G60" s="94"/>
      <c r="H60" s="77">
        <f>VLOOKUP($B60,Paramètres!$C$7:$F$55,$C$6,FALSE)</f>
        <v>0</v>
      </c>
      <c r="I60" s="91">
        <f t="shared" si="0"/>
        <v>0</v>
      </c>
      <c r="J60" s="55"/>
      <c r="K60" s="77">
        <f>VLOOKUP($B60,Paramètres!$C$7:$F$55,$C$6,FALSE)</f>
        <v>0</v>
      </c>
      <c r="L60" s="58">
        <f t="shared" si="1"/>
        <v>0</v>
      </c>
      <c r="M60" s="94"/>
      <c r="N60" s="77">
        <f>VLOOKUP($B60,Paramètres!$C$7:$F$55,$C$6,FALSE)</f>
        <v>0</v>
      </c>
      <c r="O60" s="91">
        <f t="shared" si="2"/>
        <v>0</v>
      </c>
      <c r="P60" s="55"/>
      <c r="Q60" s="77">
        <f>VLOOKUP($B60,Paramètres!$C$7:$F$55,$C$6,FALSE)</f>
        <v>0</v>
      </c>
      <c r="R60" s="58">
        <f t="shared" si="3"/>
        <v>0</v>
      </c>
      <c r="S60" s="94"/>
      <c r="T60" s="77">
        <f>VLOOKUP($B60,Paramètres!$C$7:$F$55,$C$6,FALSE)</f>
        <v>0</v>
      </c>
      <c r="U60" s="91">
        <f t="shared" si="4"/>
        <v>0</v>
      </c>
      <c r="V60" s="55"/>
      <c r="W60" s="77">
        <f>VLOOKUP($B60,Paramètres!$C$7:$F$55,$C$6,FALSE)</f>
        <v>0</v>
      </c>
      <c r="X60" s="58">
        <f t="shared" si="5"/>
        <v>0</v>
      </c>
      <c r="Y60" s="94"/>
      <c r="Z60" s="77">
        <f>VLOOKUP($B60,Paramètres!$C$7:$F$55,$C$6,FALSE)</f>
        <v>0</v>
      </c>
      <c r="AA60" s="91">
        <f t="shared" si="6"/>
        <v>0</v>
      </c>
      <c r="AB60" s="55"/>
      <c r="AC60" s="77">
        <f>VLOOKUP($B60,Paramètres!$C$7:$F$55,$C$6,FALSE)</f>
        <v>0</v>
      </c>
      <c r="AD60" s="58">
        <f t="shared" si="7"/>
        <v>0</v>
      </c>
      <c r="AE60" s="94"/>
      <c r="AF60" s="77">
        <f>VLOOKUP($B60,Paramètres!$C$7:$F$55,$C$6,FALSE)</f>
        <v>0</v>
      </c>
      <c r="AG60" s="91">
        <f t="shared" si="8"/>
        <v>0</v>
      </c>
      <c r="AH60" s="55"/>
      <c r="AI60" s="77">
        <f>VLOOKUP($B60,Paramètres!$C$7:$F$55,$C$6,FALSE)</f>
        <v>0</v>
      </c>
      <c r="AJ60" s="58">
        <f t="shared" si="9"/>
        <v>0</v>
      </c>
      <c r="AK60" s="94"/>
      <c r="AL60" s="77">
        <f>VLOOKUP($B60,Paramètres!$C$7:$F$55,$C$6,FALSE)</f>
        <v>0</v>
      </c>
      <c r="AM60" s="58">
        <f t="shared" si="10"/>
        <v>0</v>
      </c>
      <c r="AN60" s="19">
        <f t="shared" si="58"/>
        <v>0</v>
      </c>
      <c r="AO60" s="17">
        <f>VLOOKUP($B60,Paramètres!$C$7:$F$55,$C$6,FALSE)</f>
        <v>0</v>
      </c>
      <c r="AP60" s="66">
        <f t="shared" si="59"/>
        <v>0</v>
      </c>
    </row>
    <row r="61" spans="2:42" ht="18.75" hidden="1" customHeight="1" x14ac:dyDescent="0.25">
      <c r="B61" s="19" t="str">
        <f>Paramètres!C50</f>
        <v>Accord de participation</v>
      </c>
      <c r="C61" s="18" t="str">
        <f t="shared" si="11"/>
        <v/>
      </c>
      <c r="D61" s="75"/>
      <c r="E61" s="77">
        <f>VLOOKUP($B61,Paramètres!$C$7:$F$55,$C$6,FALSE)</f>
        <v>0</v>
      </c>
      <c r="F61" s="58">
        <f t="shared" si="57"/>
        <v>0</v>
      </c>
      <c r="G61" s="94"/>
      <c r="H61" s="77">
        <f>VLOOKUP($B61,Paramètres!$C$7:$F$55,$C$6,FALSE)</f>
        <v>0</v>
      </c>
      <c r="I61" s="91">
        <f t="shared" si="0"/>
        <v>0</v>
      </c>
      <c r="J61" s="55"/>
      <c r="K61" s="77">
        <f>VLOOKUP($B61,Paramètres!$C$7:$F$55,$C$6,FALSE)</f>
        <v>0</v>
      </c>
      <c r="L61" s="58">
        <f t="shared" si="1"/>
        <v>0</v>
      </c>
      <c r="M61" s="94"/>
      <c r="N61" s="77">
        <f>VLOOKUP($B61,Paramètres!$C$7:$F$55,$C$6,FALSE)</f>
        <v>0</v>
      </c>
      <c r="O61" s="91">
        <f t="shared" si="2"/>
        <v>0</v>
      </c>
      <c r="P61" s="55"/>
      <c r="Q61" s="77">
        <f>VLOOKUP($B61,Paramètres!$C$7:$F$55,$C$6,FALSE)</f>
        <v>0</v>
      </c>
      <c r="R61" s="58">
        <f t="shared" si="3"/>
        <v>0</v>
      </c>
      <c r="S61" s="94"/>
      <c r="T61" s="77">
        <f>VLOOKUP($B61,Paramètres!$C$7:$F$55,$C$6,FALSE)</f>
        <v>0</v>
      </c>
      <c r="U61" s="91">
        <f t="shared" si="4"/>
        <v>0</v>
      </c>
      <c r="V61" s="55"/>
      <c r="W61" s="77">
        <f>VLOOKUP($B61,Paramètres!$C$7:$F$55,$C$6,FALSE)</f>
        <v>0</v>
      </c>
      <c r="X61" s="58">
        <f t="shared" si="5"/>
        <v>0</v>
      </c>
      <c r="Y61" s="94"/>
      <c r="Z61" s="77">
        <f>VLOOKUP($B61,Paramètres!$C$7:$F$55,$C$6,FALSE)</f>
        <v>0</v>
      </c>
      <c r="AA61" s="91">
        <f t="shared" si="6"/>
        <v>0</v>
      </c>
      <c r="AB61" s="55"/>
      <c r="AC61" s="77">
        <f>VLOOKUP($B61,Paramètres!$C$7:$F$55,$C$6,FALSE)</f>
        <v>0</v>
      </c>
      <c r="AD61" s="58">
        <f t="shared" si="7"/>
        <v>0</v>
      </c>
      <c r="AE61" s="94"/>
      <c r="AF61" s="77">
        <f>VLOOKUP($B61,Paramètres!$C$7:$F$55,$C$6,FALSE)</f>
        <v>0</v>
      </c>
      <c r="AG61" s="91">
        <f t="shared" si="8"/>
        <v>0</v>
      </c>
      <c r="AH61" s="55"/>
      <c r="AI61" s="77">
        <f>VLOOKUP($B61,Paramètres!$C$7:$F$55,$C$6,FALSE)</f>
        <v>0</v>
      </c>
      <c r="AJ61" s="58">
        <f t="shared" si="9"/>
        <v>0</v>
      </c>
      <c r="AK61" s="94"/>
      <c r="AL61" s="77">
        <f>VLOOKUP($B61,Paramètres!$C$7:$F$55,$C$6,FALSE)</f>
        <v>0</v>
      </c>
      <c r="AM61" s="58">
        <f t="shared" si="10"/>
        <v>0</v>
      </c>
      <c r="AN61" s="19">
        <f t="shared" si="58"/>
        <v>0</v>
      </c>
      <c r="AO61" s="17">
        <f>VLOOKUP($B61,Paramètres!$C$7:$F$55,$C$6,FALSE)</f>
        <v>0</v>
      </c>
      <c r="AP61" s="66">
        <f t="shared" si="59"/>
        <v>0</v>
      </c>
    </row>
    <row r="62" spans="2:42" ht="18.75" hidden="1" customHeight="1" x14ac:dyDescent="0.25">
      <c r="B62" s="19" t="str">
        <f>Paramètres!C51</f>
        <v>Règlement intérieur</v>
      </c>
      <c r="C62" s="18" t="str">
        <f t="shared" si="11"/>
        <v/>
      </c>
      <c r="D62" s="75"/>
      <c r="E62" s="77">
        <f>VLOOKUP($B62,Paramètres!$C$7:$F$55,$C$6,FALSE)</f>
        <v>0</v>
      </c>
      <c r="F62" s="58">
        <f t="shared" si="57"/>
        <v>0</v>
      </c>
      <c r="G62" s="94"/>
      <c r="H62" s="77">
        <f>VLOOKUP($B62,Paramètres!$C$7:$F$55,$C$6,FALSE)</f>
        <v>0</v>
      </c>
      <c r="I62" s="91">
        <f t="shared" si="0"/>
        <v>0</v>
      </c>
      <c r="J62" s="55"/>
      <c r="K62" s="77">
        <f>VLOOKUP($B62,Paramètres!$C$7:$F$55,$C$6,FALSE)</f>
        <v>0</v>
      </c>
      <c r="L62" s="58">
        <f t="shared" si="1"/>
        <v>0</v>
      </c>
      <c r="M62" s="94"/>
      <c r="N62" s="77">
        <f>VLOOKUP($B62,Paramètres!$C$7:$F$55,$C$6,FALSE)</f>
        <v>0</v>
      </c>
      <c r="O62" s="91">
        <f t="shared" si="2"/>
        <v>0</v>
      </c>
      <c r="P62" s="55"/>
      <c r="Q62" s="77">
        <f>VLOOKUP($B62,Paramètres!$C$7:$F$55,$C$6,FALSE)</f>
        <v>0</v>
      </c>
      <c r="R62" s="58">
        <f t="shared" si="3"/>
        <v>0</v>
      </c>
      <c r="S62" s="94"/>
      <c r="T62" s="77">
        <f>VLOOKUP($B62,Paramètres!$C$7:$F$55,$C$6,FALSE)</f>
        <v>0</v>
      </c>
      <c r="U62" s="91">
        <f t="shared" si="4"/>
        <v>0</v>
      </c>
      <c r="V62" s="55"/>
      <c r="W62" s="77">
        <f>VLOOKUP($B62,Paramètres!$C$7:$F$55,$C$6,FALSE)</f>
        <v>0</v>
      </c>
      <c r="X62" s="58">
        <f t="shared" si="5"/>
        <v>0</v>
      </c>
      <c r="Y62" s="94"/>
      <c r="Z62" s="77">
        <f>VLOOKUP($B62,Paramètres!$C$7:$F$55,$C$6,FALSE)</f>
        <v>0</v>
      </c>
      <c r="AA62" s="91">
        <f t="shared" si="6"/>
        <v>0</v>
      </c>
      <c r="AB62" s="55"/>
      <c r="AC62" s="77">
        <f>VLOOKUP($B62,Paramètres!$C$7:$F$55,$C$6,FALSE)</f>
        <v>0</v>
      </c>
      <c r="AD62" s="58">
        <f t="shared" si="7"/>
        <v>0</v>
      </c>
      <c r="AE62" s="94"/>
      <c r="AF62" s="77">
        <f>VLOOKUP($B62,Paramètres!$C$7:$F$55,$C$6,FALSE)</f>
        <v>0</v>
      </c>
      <c r="AG62" s="91">
        <f t="shared" si="8"/>
        <v>0</v>
      </c>
      <c r="AH62" s="55"/>
      <c r="AI62" s="77">
        <f>VLOOKUP($B62,Paramètres!$C$7:$F$55,$C$6,FALSE)</f>
        <v>0</v>
      </c>
      <c r="AJ62" s="58">
        <f t="shared" si="9"/>
        <v>0</v>
      </c>
      <c r="AK62" s="94"/>
      <c r="AL62" s="77">
        <f>VLOOKUP($B62,Paramètres!$C$7:$F$55,$C$6,FALSE)</f>
        <v>0</v>
      </c>
      <c r="AM62" s="58">
        <f t="shared" si="10"/>
        <v>0</v>
      </c>
      <c r="AN62" s="19">
        <f t="shared" si="58"/>
        <v>0</v>
      </c>
      <c r="AO62" s="17">
        <f>VLOOKUP($B62,Paramètres!$C$7:$F$55,$C$6,FALSE)</f>
        <v>0</v>
      </c>
      <c r="AP62" s="66">
        <f t="shared" si="59"/>
        <v>0</v>
      </c>
    </row>
    <row r="63" spans="2:42" ht="18.75" hidden="1" customHeight="1" x14ac:dyDescent="0.25">
      <c r="B63" s="19" t="str">
        <f>Paramètres!C52</f>
        <v>Assistance rédaction note de service</v>
      </c>
      <c r="C63" s="18" t="str">
        <f t="shared" si="11"/>
        <v/>
      </c>
      <c r="D63" s="75"/>
      <c r="E63" s="77">
        <f>VLOOKUP($B63,Paramètres!$C$7:$F$55,$C$6,FALSE)</f>
        <v>0</v>
      </c>
      <c r="F63" s="58">
        <f t="shared" si="57"/>
        <v>0</v>
      </c>
      <c r="G63" s="94"/>
      <c r="H63" s="77">
        <f>VLOOKUP($B63,Paramètres!$C$7:$F$55,$C$6,FALSE)</f>
        <v>0</v>
      </c>
      <c r="I63" s="91">
        <f t="shared" si="0"/>
        <v>0</v>
      </c>
      <c r="J63" s="55"/>
      <c r="K63" s="77">
        <f>VLOOKUP($B63,Paramètres!$C$7:$F$55,$C$6,FALSE)</f>
        <v>0</v>
      </c>
      <c r="L63" s="58">
        <f t="shared" si="1"/>
        <v>0</v>
      </c>
      <c r="M63" s="94"/>
      <c r="N63" s="77">
        <f>VLOOKUP($B63,Paramètres!$C$7:$F$55,$C$6,FALSE)</f>
        <v>0</v>
      </c>
      <c r="O63" s="91">
        <f t="shared" si="2"/>
        <v>0</v>
      </c>
      <c r="P63" s="55"/>
      <c r="Q63" s="77">
        <f>VLOOKUP($B63,Paramètres!$C$7:$F$55,$C$6,FALSE)</f>
        <v>0</v>
      </c>
      <c r="R63" s="58">
        <f t="shared" si="3"/>
        <v>0</v>
      </c>
      <c r="S63" s="94"/>
      <c r="T63" s="77">
        <f>VLOOKUP($B63,Paramètres!$C$7:$F$55,$C$6,FALSE)</f>
        <v>0</v>
      </c>
      <c r="U63" s="91">
        <f t="shared" si="4"/>
        <v>0</v>
      </c>
      <c r="V63" s="55"/>
      <c r="W63" s="77">
        <f>VLOOKUP($B63,Paramètres!$C$7:$F$55,$C$6,FALSE)</f>
        <v>0</v>
      </c>
      <c r="X63" s="58">
        <f t="shared" si="5"/>
        <v>0</v>
      </c>
      <c r="Y63" s="94"/>
      <c r="Z63" s="77">
        <f>VLOOKUP($B63,Paramètres!$C$7:$F$55,$C$6,FALSE)</f>
        <v>0</v>
      </c>
      <c r="AA63" s="91">
        <f t="shared" si="6"/>
        <v>0</v>
      </c>
      <c r="AB63" s="55"/>
      <c r="AC63" s="77">
        <f>VLOOKUP($B63,Paramètres!$C$7:$F$55,$C$6,FALSE)</f>
        <v>0</v>
      </c>
      <c r="AD63" s="58">
        <f t="shared" si="7"/>
        <v>0</v>
      </c>
      <c r="AE63" s="94"/>
      <c r="AF63" s="77">
        <f>VLOOKUP($B63,Paramètres!$C$7:$F$55,$C$6,FALSE)</f>
        <v>0</v>
      </c>
      <c r="AG63" s="91">
        <f t="shared" si="8"/>
        <v>0</v>
      </c>
      <c r="AH63" s="55"/>
      <c r="AI63" s="77">
        <f>VLOOKUP($B63,Paramètres!$C$7:$F$55,$C$6,FALSE)</f>
        <v>0</v>
      </c>
      <c r="AJ63" s="58">
        <f t="shared" si="9"/>
        <v>0</v>
      </c>
      <c r="AK63" s="94"/>
      <c r="AL63" s="77">
        <f>VLOOKUP($B63,Paramètres!$C$7:$F$55,$C$6,FALSE)</f>
        <v>0</v>
      </c>
      <c r="AM63" s="58">
        <f t="shared" si="10"/>
        <v>0</v>
      </c>
      <c r="AN63" s="19">
        <f t="shared" si="58"/>
        <v>0</v>
      </c>
      <c r="AO63" s="17">
        <f>VLOOKUP($B63,Paramètres!$C$7:$F$55,$C$6,FALSE)</f>
        <v>0</v>
      </c>
      <c r="AP63" s="66">
        <f t="shared" si="59"/>
        <v>0</v>
      </c>
    </row>
    <row r="64" spans="2:42" ht="18.75" hidden="1" customHeight="1" x14ac:dyDescent="0.25">
      <c r="B64" s="19" t="str">
        <f>Paramètres!C53</f>
        <v>Elections des représentants du pers.</v>
      </c>
      <c r="C64" s="18" t="str">
        <f t="shared" si="11"/>
        <v/>
      </c>
      <c r="D64" s="75"/>
      <c r="E64" s="77">
        <f>VLOOKUP($B64,Paramètres!$C$7:$F$55,$C$6,FALSE)</f>
        <v>0</v>
      </c>
      <c r="F64" s="58">
        <f t="shared" si="57"/>
        <v>0</v>
      </c>
      <c r="G64" s="94"/>
      <c r="H64" s="77">
        <f>VLOOKUP($B64,Paramètres!$C$7:$F$55,$C$6,FALSE)</f>
        <v>0</v>
      </c>
      <c r="I64" s="91">
        <f t="shared" si="0"/>
        <v>0</v>
      </c>
      <c r="J64" s="55"/>
      <c r="K64" s="77">
        <f>VLOOKUP($B64,Paramètres!$C$7:$F$55,$C$6,FALSE)</f>
        <v>0</v>
      </c>
      <c r="L64" s="58">
        <f t="shared" si="1"/>
        <v>0</v>
      </c>
      <c r="M64" s="94"/>
      <c r="N64" s="77">
        <f>VLOOKUP($B64,Paramètres!$C$7:$F$55,$C$6,FALSE)</f>
        <v>0</v>
      </c>
      <c r="O64" s="91">
        <f t="shared" si="2"/>
        <v>0</v>
      </c>
      <c r="P64" s="55"/>
      <c r="Q64" s="77">
        <f>VLOOKUP($B64,Paramètres!$C$7:$F$55,$C$6,FALSE)</f>
        <v>0</v>
      </c>
      <c r="R64" s="58">
        <f t="shared" si="3"/>
        <v>0</v>
      </c>
      <c r="S64" s="94"/>
      <c r="T64" s="77">
        <f>VLOOKUP($B64,Paramètres!$C$7:$F$55,$C$6,FALSE)</f>
        <v>0</v>
      </c>
      <c r="U64" s="91">
        <f t="shared" si="4"/>
        <v>0</v>
      </c>
      <c r="V64" s="55"/>
      <c r="W64" s="77">
        <f>VLOOKUP($B64,Paramètres!$C$7:$F$55,$C$6,FALSE)</f>
        <v>0</v>
      </c>
      <c r="X64" s="58">
        <f t="shared" si="5"/>
        <v>0</v>
      </c>
      <c r="Y64" s="94"/>
      <c r="Z64" s="77">
        <f>VLOOKUP($B64,Paramètres!$C$7:$F$55,$C$6,FALSE)</f>
        <v>0</v>
      </c>
      <c r="AA64" s="91">
        <f t="shared" si="6"/>
        <v>0</v>
      </c>
      <c r="AB64" s="55"/>
      <c r="AC64" s="77">
        <f>VLOOKUP($B64,Paramètres!$C$7:$F$55,$C$6,FALSE)</f>
        <v>0</v>
      </c>
      <c r="AD64" s="58">
        <f t="shared" si="7"/>
        <v>0</v>
      </c>
      <c r="AE64" s="94"/>
      <c r="AF64" s="77">
        <f>VLOOKUP($B64,Paramètres!$C$7:$F$55,$C$6,FALSE)</f>
        <v>0</v>
      </c>
      <c r="AG64" s="91">
        <f t="shared" si="8"/>
        <v>0</v>
      </c>
      <c r="AH64" s="55"/>
      <c r="AI64" s="77">
        <f>VLOOKUP($B64,Paramètres!$C$7:$F$55,$C$6,FALSE)</f>
        <v>0</v>
      </c>
      <c r="AJ64" s="58">
        <f t="shared" si="9"/>
        <v>0</v>
      </c>
      <c r="AK64" s="94"/>
      <c r="AL64" s="77">
        <f>VLOOKUP($B64,Paramètres!$C$7:$F$55,$C$6,FALSE)</f>
        <v>0</v>
      </c>
      <c r="AM64" s="58">
        <f t="shared" si="10"/>
        <v>0</v>
      </c>
      <c r="AN64" s="19">
        <f t="shared" si="58"/>
        <v>0</v>
      </c>
      <c r="AO64" s="17">
        <f>VLOOKUP($B64,Paramètres!$C$7:$F$55,$C$6,FALSE)</f>
        <v>0</v>
      </c>
      <c r="AP64" s="66">
        <f t="shared" si="59"/>
        <v>0</v>
      </c>
    </row>
    <row r="65" spans="2:42" ht="18.75" hidden="1" customHeight="1" x14ac:dyDescent="0.25">
      <c r="B65" s="19" t="str">
        <f>Paramètres!C54</f>
        <v>Affiches obligatoires</v>
      </c>
      <c r="C65" s="18" t="str">
        <f t="shared" si="11"/>
        <v/>
      </c>
      <c r="D65" s="75"/>
      <c r="E65" s="17">
        <f>VLOOKUP($B65,Paramètres!$C$7:$F$55,$C$6,FALSE)</f>
        <v>185</v>
      </c>
      <c r="F65" s="58">
        <f t="shared" si="57"/>
        <v>0</v>
      </c>
      <c r="G65" s="94"/>
      <c r="H65" s="17">
        <f>VLOOKUP($B65,Paramètres!$C$7:$F$55,$C$6,FALSE)</f>
        <v>185</v>
      </c>
      <c r="I65" s="91">
        <f t="shared" si="0"/>
        <v>0</v>
      </c>
      <c r="J65" s="55"/>
      <c r="K65" s="17">
        <f>VLOOKUP($B65,Paramètres!$C$7:$F$55,$C$6,FALSE)</f>
        <v>185</v>
      </c>
      <c r="L65" s="58">
        <f t="shared" si="1"/>
        <v>0</v>
      </c>
      <c r="M65" s="94"/>
      <c r="N65" s="17">
        <f>VLOOKUP($B65,Paramètres!$C$7:$F$55,$C$6,FALSE)</f>
        <v>185</v>
      </c>
      <c r="O65" s="91">
        <f t="shared" si="2"/>
        <v>0</v>
      </c>
      <c r="P65" s="55"/>
      <c r="Q65" s="17">
        <f>VLOOKUP($B65,Paramètres!$C$7:$F$55,$C$6,FALSE)</f>
        <v>185</v>
      </c>
      <c r="R65" s="58">
        <f t="shared" si="3"/>
        <v>0</v>
      </c>
      <c r="S65" s="94"/>
      <c r="T65" s="17">
        <f>VLOOKUP($B65,Paramètres!$C$7:$F$55,$C$6,FALSE)</f>
        <v>185</v>
      </c>
      <c r="U65" s="91">
        <f t="shared" si="4"/>
        <v>0</v>
      </c>
      <c r="V65" s="55"/>
      <c r="W65" s="17">
        <f>VLOOKUP($B65,Paramètres!$C$7:$F$55,$C$6,FALSE)</f>
        <v>185</v>
      </c>
      <c r="X65" s="58">
        <f t="shared" si="5"/>
        <v>0</v>
      </c>
      <c r="Y65" s="94"/>
      <c r="Z65" s="17">
        <f>VLOOKUP($B65,Paramètres!$C$7:$F$55,$C$6,FALSE)</f>
        <v>185</v>
      </c>
      <c r="AA65" s="91">
        <f t="shared" si="6"/>
        <v>0</v>
      </c>
      <c r="AB65" s="55"/>
      <c r="AC65" s="17">
        <f>VLOOKUP($B65,Paramètres!$C$7:$F$55,$C$6,FALSE)</f>
        <v>185</v>
      </c>
      <c r="AD65" s="58">
        <f t="shared" si="7"/>
        <v>0</v>
      </c>
      <c r="AE65" s="94"/>
      <c r="AF65" s="17">
        <f>VLOOKUP($B65,Paramètres!$C$7:$F$55,$C$6,FALSE)</f>
        <v>185</v>
      </c>
      <c r="AG65" s="91">
        <f t="shared" si="8"/>
        <v>0</v>
      </c>
      <c r="AH65" s="55"/>
      <c r="AI65" s="17">
        <f>VLOOKUP($B65,Paramètres!$C$7:$F$55,$C$6,FALSE)</f>
        <v>185</v>
      </c>
      <c r="AJ65" s="58">
        <f t="shared" si="9"/>
        <v>0</v>
      </c>
      <c r="AK65" s="94"/>
      <c r="AL65" s="17">
        <f>VLOOKUP($B65,Paramètres!$C$7:$F$55,$C$6,FALSE)</f>
        <v>185</v>
      </c>
      <c r="AM65" s="58">
        <f t="shared" si="10"/>
        <v>0</v>
      </c>
      <c r="AN65" s="19">
        <f t="shared" si="58"/>
        <v>0</v>
      </c>
      <c r="AO65" s="17">
        <f>VLOOKUP($B65,Paramètres!$C$7:$F$55,$C$6,FALSE)</f>
        <v>185</v>
      </c>
      <c r="AP65" s="66">
        <f t="shared" si="59"/>
        <v>0</v>
      </c>
    </row>
    <row r="66" spans="2:42" ht="18.75" hidden="1" customHeight="1" x14ac:dyDescent="0.25">
      <c r="B66" s="21" t="str">
        <f>Paramètres!C55</f>
        <v>Document unique risque professionnels</v>
      </c>
      <c r="C66" s="31" t="str">
        <f t="shared" si="11"/>
        <v/>
      </c>
      <c r="D66" s="76"/>
      <c r="E66" s="78">
        <f>VLOOKUP($B66,Paramètres!$C$7:$F$55,$C$6,FALSE)</f>
        <v>0</v>
      </c>
      <c r="F66" s="59">
        <f t="shared" si="57"/>
        <v>0</v>
      </c>
      <c r="G66" s="95"/>
      <c r="H66" s="78">
        <f>VLOOKUP($B66,Paramètres!$C$7:$F$55,$C$6,FALSE)</f>
        <v>0</v>
      </c>
      <c r="I66" s="92">
        <f t="shared" si="0"/>
        <v>0</v>
      </c>
      <c r="J66" s="56"/>
      <c r="K66" s="78">
        <f>VLOOKUP($B66,Paramètres!$C$7:$F$55,$C$6,FALSE)</f>
        <v>0</v>
      </c>
      <c r="L66" s="59">
        <f t="shared" si="1"/>
        <v>0</v>
      </c>
      <c r="M66" s="95"/>
      <c r="N66" s="78">
        <f>VLOOKUP($B66,Paramètres!$C$7:$F$55,$C$6,FALSE)</f>
        <v>0</v>
      </c>
      <c r="O66" s="92">
        <f t="shared" si="2"/>
        <v>0</v>
      </c>
      <c r="P66" s="56"/>
      <c r="Q66" s="78">
        <f>VLOOKUP($B66,Paramètres!$C$7:$F$55,$C$6,FALSE)</f>
        <v>0</v>
      </c>
      <c r="R66" s="59">
        <f t="shared" si="3"/>
        <v>0</v>
      </c>
      <c r="S66" s="95"/>
      <c r="T66" s="78">
        <f>VLOOKUP($B66,Paramètres!$C$7:$F$55,$C$6,FALSE)</f>
        <v>0</v>
      </c>
      <c r="U66" s="92">
        <f t="shared" si="4"/>
        <v>0</v>
      </c>
      <c r="V66" s="56"/>
      <c r="W66" s="78">
        <f>VLOOKUP($B66,Paramètres!$C$7:$F$55,$C$6,FALSE)</f>
        <v>0</v>
      </c>
      <c r="X66" s="59">
        <f t="shared" si="5"/>
        <v>0</v>
      </c>
      <c r="Y66" s="95"/>
      <c r="Z66" s="78">
        <f>VLOOKUP($B66,Paramètres!$C$7:$F$55,$C$6,FALSE)</f>
        <v>0</v>
      </c>
      <c r="AA66" s="92">
        <f t="shared" si="6"/>
        <v>0</v>
      </c>
      <c r="AB66" s="56"/>
      <c r="AC66" s="78">
        <f>VLOOKUP($B66,Paramètres!$C$7:$F$55,$C$6,FALSE)</f>
        <v>0</v>
      </c>
      <c r="AD66" s="59">
        <f t="shared" si="7"/>
        <v>0</v>
      </c>
      <c r="AE66" s="95"/>
      <c r="AF66" s="78">
        <f>VLOOKUP($B66,Paramètres!$C$7:$F$55,$C$6,FALSE)</f>
        <v>0</v>
      </c>
      <c r="AG66" s="92">
        <f t="shared" si="8"/>
        <v>0</v>
      </c>
      <c r="AH66" s="56"/>
      <c r="AI66" s="78">
        <f>VLOOKUP($B66,Paramètres!$C$7:$F$55,$C$6,FALSE)</f>
        <v>0</v>
      </c>
      <c r="AJ66" s="59">
        <f t="shared" si="9"/>
        <v>0</v>
      </c>
      <c r="AK66" s="95"/>
      <c r="AL66" s="78">
        <f>VLOOKUP($B66,Paramètres!$C$7:$F$55,$C$6,FALSE)</f>
        <v>0</v>
      </c>
      <c r="AM66" s="59">
        <f t="shared" si="10"/>
        <v>0</v>
      </c>
      <c r="AN66" s="21">
        <f t="shared" si="58"/>
        <v>0</v>
      </c>
      <c r="AO66" s="22">
        <f>VLOOKUP($B66,Paramètres!$C$7:$F$55,$C$6,FALSE)</f>
        <v>0</v>
      </c>
      <c r="AP66" s="67">
        <f t="shared" si="59"/>
        <v>0</v>
      </c>
    </row>
    <row r="67" spans="2:42" ht="18.75" hidden="1" customHeight="1" thickBot="1" x14ac:dyDescent="0.3">
      <c r="B67" s="44" t="s">
        <v>71</v>
      </c>
      <c r="C67" s="45"/>
      <c r="D67" s="44"/>
      <c r="E67" s="46"/>
      <c r="F67" s="62">
        <f>SUM(F44:F66)</f>
        <v>0</v>
      </c>
      <c r="G67" s="47"/>
      <c r="H67" s="46"/>
      <c r="I67" s="97">
        <f t="shared" ref="I67" si="70">SUM(I44:I66)</f>
        <v>0</v>
      </c>
      <c r="J67" s="48"/>
      <c r="K67" s="46"/>
      <c r="L67" s="62">
        <f t="shared" ref="L67" si="71">SUM(L44:L66)</f>
        <v>0</v>
      </c>
      <c r="M67" s="47"/>
      <c r="N67" s="46"/>
      <c r="O67" s="97">
        <f t="shared" ref="O67" si="72">SUM(O44:O66)</f>
        <v>0</v>
      </c>
      <c r="P67" s="48"/>
      <c r="Q67" s="46"/>
      <c r="R67" s="62">
        <f t="shared" ref="R67" si="73">SUM(R44:R66)</f>
        <v>0</v>
      </c>
      <c r="S67" s="47"/>
      <c r="T67" s="46"/>
      <c r="U67" s="97">
        <f t="shared" ref="U67" si="74">SUM(U44:U66)</f>
        <v>0</v>
      </c>
      <c r="V67" s="48"/>
      <c r="W67" s="46"/>
      <c r="X67" s="62">
        <f t="shared" ref="X67" si="75">SUM(X44:X66)</f>
        <v>0</v>
      </c>
      <c r="Y67" s="47"/>
      <c r="Z67" s="46"/>
      <c r="AA67" s="97">
        <f t="shared" ref="AA67" si="76">SUM(AA44:AA66)</f>
        <v>0</v>
      </c>
      <c r="AB67" s="48"/>
      <c r="AC67" s="46"/>
      <c r="AD67" s="62">
        <f t="shared" ref="AD67" si="77">SUM(AD44:AD66)</f>
        <v>0</v>
      </c>
      <c r="AE67" s="47"/>
      <c r="AF67" s="46"/>
      <c r="AG67" s="97">
        <f t="shared" ref="AG67" si="78">SUM(AG44:AG66)</f>
        <v>0</v>
      </c>
      <c r="AH67" s="48"/>
      <c r="AI67" s="46"/>
      <c r="AJ67" s="62">
        <f t="shared" ref="AJ67" si="79">SUM(AJ44:AJ66)</f>
        <v>0</v>
      </c>
      <c r="AK67" s="47"/>
      <c r="AL67" s="46"/>
      <c r="AM67" s="62">
        <f t="shared" ref="AM67" si="80">SUM(AM44:AM66)</f>
        <v>0</v>
      </c>
      <c r="AN67" s="44"/>
      <c r="AO67" s="46"/>
      <c r="AP67" s="71">
        <f t="shared" ref="AP67" si="81">SUM(AP44:AP66)</f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08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>
        <f>F22+F43+F67</f>
        <v>101.5</v>
      </c>
      <c r="G70" s="147"/>
      <c r="H70" s="51"/>
      <c r="I70" s="64">
        <f t="shared" ref="I70" si="82">I22+I43+I67</f>
        <v>21.5</v>
      </c>
      <c r="J70" s="147"/>
      <c r="K70" s="51"/>
      <c r="L70" s="64">
        <f t="shared" ref="L70" si="83">L22+L43+L67</f>
        <v>21.5</v>
      </c>
      <c r="M70" s="147"/>
      <c r="N70" s="51"/>
      <c r="O70" s="64">
        <f t="shared" ref="O70" si="84">O22+O43+O67</f>
        <v>21.5</v>
      </c>
      <c r="P70" s="147"/>
      <c r="Q70" s="51"/>
      <c r="R70" s="64">
        <f t="shared" ref="R70" si="85">R22+R43+R67</f>
        <v>21.5</v>
      </c>
      <c r="S70" s="147"/>
      <c r="T70" s="51"/>
      <c r="U70" s="64">
        <f t="shared" ref="U70" si="86">U22+U43+U67</f>
        <v>21.5</v>
      </c>
      <c r="V70" s="147"/>
      <c r="W70" s="51"/>
      <c r="X70" s="64">
        <f t="shared" ref="X70" si="87">X22+X43+X67</f>
        <v>0</v>
      </c>
      <c r="Y70" s="147"/>
      <c r="Z70" s="51"/>
      <c r="AA70" s="64">
        <f t="shared" ref="AA70" si="88">AA22+AA43+AA67</f>
        <v>0</v>
      </c>
      <c r="AB70" s="147"/>
      <c r="AC70" s="51"/>
      <c r="AD70" s="64">
        <f t="shared" ref="AD70" si="89">AD22+AD43+AD67</f>
        <v>0</v>
      </c>
      <c r="AE70" s="147"/>
      <c r="AF70" s="51"/>
      <c r="AG70" s="64">
        <f t="shared" ref="AG70" si="90">AG22+AG43+AG67</f>
        <v>0</v>
      </c>
      <c r="AH70" s="147"/>
      <c r="AI70" s="51"/>
      <c r="AJ70" s="64">
        <f t="shared" ref="AJ70" si="91"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209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85"/>
      <c r="G71" s="148"/>
      <c r="H71" s="24"/>
      <c r="I71" s="85"/>
      <c r="J71" s="148"/>
      <c r="K71" s="24"/>
      <c r="L71" s="85"/>
      <c r="M71" s="148"/>
      <c r="N71" s="24"/>
      <c r="O71" s="85"/>
      <c r="P71" s="148"/>
      <c r="Q71" s="24"/>
      <c r="R71" s="85"/>
      <c r="S71" s="148"/>
      <c r="T71" s="24"/>
      <c r="U71" s="85"/>
      <c r="V71" s="148"/>
      <c r="W71" s="24"/>
      <c r="X71" s="85"/>
      <c r="Y71" s="148"/>
      <c r="Z71" s="24"/>
      <c r="AA71" s="85"/>
      <c r="AB71" s="148"/>
      <c r="AC71" s="24"/>
      <c r="AD71" s="85"/>
      <c r="AE71" s="148"/>
      <c r="AF71" s="24"/>
      <c r="AG71" s="85"/>
      <c r="AH71" s="148"/>
      <c r="AI71" s="24"/>
      <c r="AJ71" s="85"/>
      <c r="AK71" s="148"/>
      <c r="AL71" s="24"/>
      <c r="AM71" s="146"/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85"/>
      <c r="G72" s="148"/>
      <c r="H72" s="24"/>
      <c r="I72" s="85"/>
      <c r="J72" s="148"/>
      <c r="K72" s="24"/>
      <c r="L72" s="85"/>
      <c r="M72" s="148"/>
      <c r="N72" s="24"/>
      <c r="O72" s="85"/>
      <c r="P72" s="148"/>
      <c r="Q72" s="24"/>
      <c r="R72" s="85"/>
      <c r="S72" s="148"/>
      <c r="T72" s="24"/>
      <c r="U72" s="85"/>
      <c r="V72" s="148"/>
      <c r="W72" s="24"/>
      <c r="X72" s="85"/>
      <c r="Y72" s="148"/>
      <c r="Z72" s="24"/>
      <c r="AA72" s="85"/>
      <c r="AB72" s="148"/>
      <c r="AC72" s="24"/>
      <c r="AD72" s="85"/>
      <c r="AE72" s="148"/>
      <c r="AF72" s="24"/>
      <c r="AG72" s="85"/>
      <c r="AH72" s="148"/>
      <c r="AI72" s="24"/>
      <c r="AJ72" s="85"/>
      <c r="AK72" s="148"/>
      <c r="AL72" s="24"/>
      <c r="AM72" s="146"/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>
        <f>F69+F70-F71-F72</f>
        <v>101.5</v>
      </c>
      <c r="G73" s="149"/>
      <c r="H73" s="81"/>
      <c r="I73" s="82">
        <f>F73+I70-I71-I72</f>
        <v>123</v>
      </c>
      <c r="J73" s="149"/>
      <c r="K73" s="81"/>
      <c r="L73" s="82">
        <f>I73+L70-L71-L72</f>
        <v>144.5</v>
      </c>
      <c r="M73" s="149"/>
      <c r="N73" s="81"/>
      <c r="O73" s="82">
        <f>L73+O70-O71-O72</f>
        <v>166</v>
      </c>
      <c r="P73" s="149"/>
      <c r="Q73" s="81"/>
      <c r="R73" s="82">
        <f>O73+R70-R71-R72</f>
        <v>187.5</v>
      </c>
      <c r="S73" s="149"/>
      <c r="T73" s="81"/>
      <c r="U73" s="82">
        <f>R73+U70-U71-U72</f>
        <v>209</v>
      </c>
      <c r="V73" s="149"/>
      <c r="W73" s="81"/>
      <c r="X73" s="82">
        <f>U73+X70-X71-X72</f>
        <v>209</v>
      </c>
      <c r="Y73" s="149"/>
      <c r="Z73" s="81"/>
      <c r="AA73" s="82">
        <f>X73+AA70-AA71-AA72</f>
        <v>209</v>
      </c>
      <c r="AB73" s="149"/>
      <c r="AC73" s="81"/>
      <c r="AD73" s="82">
        <f>AA73+AD70-AD71-AD72</f>
        <v>209</v>
      </c>
      <c r="AE73" s="149"/>
      <c r="AF73" s="81"/>
      <c r="AG73" s="82">
        <f>AD73+AG70-AG71-AG72</f>
        <v>209</v>
      </c>
      <c r="AH73" s="149"/>
      <c r="AI73" s="81"/>
      <c r="AJ73" s="82">
        <f>AG73+AJ70-AJ71-AJ72</f>
        <v>209</v>
      </c>
      <c r="AK73" s="149"/>
      <c r="AL73" s="81"/>
      <c r="AM73" s="84">
        <f>AJ73+AM70-AM71-AM72</f>
        <v>209</v>
      </c>
      <c r="AN73" s="83"/>
      <c r="AO73" s="81"/>
      <c r="AP73" s="84"/>
    </row>
    <row r="74" spans="2:42" ht="15.75" thickTop="1" x14ac:dyDescent="0.25"/>
    <row r="80" spans="2:42" x14ac:dyDescent="0.25">
      <c r="P80" s="53"/>
    </row>
  </sheetData>
  <autoFilter ref="B16:AP67"/>
  <customSheetViews>
    <customSheetView guid="{15F68793-36ED-4514-93D2-BB82404C99C0}" scale="90" fitToPage="1" showAutoFilter="1" hiddenRows="1">
      <pane xSplit="3" ySplit="16" topLeftCell="D17" activePane="bottomRight" state="frozen"/>
      <selection pane="bottomRight" activeCell="F71" sqref="F71"/>
      <pageMargins left="0.25" right="0.25" top="0.75" bottom="0.38" header="0.3" footer="0.3"/>
      <pageSetup paperSize="9" scale="49" orientation="landscape" r:id="rId1"/>
      <headerFooter>
        <oddHeader>&amp;LEXCO FSO Perpignan&amp;C&amp;"-,Gras"&amp;16&amp;A</oddHeader>
      </headerFooter>
      <autoFilter ref="B16:AP67"/>
    </customSheetView>
    <customSheetView guid="{C32E0DE7-E7E1-4C57-A009-7602C5D45B1B}" scale="90" fitToPage="1" showAutoFilter="1" hiddenRows="1">
      <pane xSplit="3" ySplit="16" topLeftCell="D17" activePane="bottomRight" state="frozen"/>
      <selection pane="bottomRight" activeCell="F71" sqref="F71"/>
      <pageMargins left="0.25" right="0.25" top="0.75" bottom="0.38" header="0.3" footer="0.3"/>
      <pageSetup paperSize="9" scale="49" orientation="landscape" r:id="rId2"/>
      <headerFooter>
        <oddHeader>&amp;LEXCO FSO Perpignan&amp;C&amp;"-,Gras"&amp;16&amp;A</oddHeader>
      </headerFooter>
      <autoFilter ref="B16:AP67"/>
    </customSheetView>
    <customSheetView guid="{2F0153A7-7882-436F-B2CB-466C580B2054}" scale="90" fitToPage="1" showAutoFilter="1" hiddenRows="1">
      <pane xSplit="3" ySplit="15" topLeftCell="D16" activePane="bottomRight" state="frozen"/>
      <selection pane="bottomRight" activeCell="D16" sqref="D16:D18"/>
      <pageMargins left="0.25" right="0.25" top="0.75" bottom="0.38" header="0.3" footer="0.3"/>
      <pageSetup paperSize="9" scale="49" orientation="landscape" r:id="rId3"/>
      <headerFooter>
        <oddHeader>&amp;LEXCO FSO Perpignan&amp;C&amp;"-,Gras"&amp;16&amp;A</oddHeader>
      </headerFooter>
      <autoFilter ref="B15:AP66"/>
    </customSheetView>
    <customSheetView guid="{11D1DCBE-B3A4-4307-BA6C-C51BE2B9460A}" scale="90" fitToPage="1" showAutoFilter="1">
      <pane xSplit="3" ySplit="15" topLeftCell="D16" activePane="bottomRight" state="frozen"/>
      <selection pane="bottomRight" activeCell="S17" sqref="S17"/>
      <pageMargins left="0.25" right="0.25" top="0.75" bottom="0.38" header="0.3" footer="0.3"/>
      <pageSetup paperSize="9" scale="49" orientation="landscape" r:id="rId4"/>
      <headerFooter>
        <oddHeader>&amp;LEXCO FSO Perpignan&amp;C&amp;"-,Gras"&amp;16&amp;A</oddHeader>
      </headerFooter>
      <autoFilter ref="B15:AP66"/>
    </customSheetView>
    <customSheetView guid="{C6736431-003F-4A95-AE17-44BCB61C60CB}" scale="90" fitToPage="1" showAutoFilter="1" hiddenRows="1">
      <pane xSplit="3" ySplit="15" topLeftCell="D16" activePane="bottomRight" state="frozen"/>
      <selection pane="bottomRight" activeCell="D17" sqref="D17"/>
      <pageMargins left="0.25" right="0.25" top="0.75" bottom="0.38" header="0.3" footer="0.3"/>
      <pageSetup paperSize="9" scale="49" orientation="landscape" r:id="rId5"/>
      <headerFooter>
        <oddHeader>&amp;LEXCO FSO Perpignan&amp;C&amp;"-,Gras"&amp;16&amp;A</oddHeader>
      </headerFooter>
      <autoFilter ref="B15:AP65"/>
    </customSheetView>
    <customSheetView guid="{4AA15BC6-241D-49FC-9793-A5B68BFEA593}" scale="90" fitToPage="1" showAutoFilter="1" hiddenRows="1">
      <pane xSplit="3" ySplit="15" topLeftCell="D16" activePane="bottomRight" state="frozen"/>
      <selection pane="bottomRight" activeCell="D16" sqref="D16:D18"/>
      <pageMargins left="0.25" right="0.25" top="0.75" bottom="0.38" header="0.3" footer="0.3"/>
      <pageSetup paperSize="9" scale="49" orientation="landscape" r:id="rId6"/>
      <headerFooter>
        <oddHeader>&amp;LEXCO FSO Perpignan&amp;C&amp;"-,Gras"&amp;16&amp;A</oddHeader>
      </headerFooter>
      <autoFilter ref="B15:AP66"/>
    </customSheetView>
    <customSheetView guid="{C0803F79-4885-4522-90A5-C80B959FD6BB}" scale="90" fitToPage="1" showAutoFilter="1">
      <pane xSplit="3" ySplit="15" topLeftCell="D16" activePane="bottomRight" state="frozen"/>
      <selection pane="bottomRight" activeCell="D16" sqref="D16"/>
      <pageMargins left="0.25" right="0.25" top="0.75" bottom="0.38" header="0.3" footer="0.3"/>
      <pageSetup paperSize="9" scale="49" orientation="landscape" r:id="rId7"/>
      <headerFooter>
        <oddHeader>&amp;LEXCO FSO Perpignan&amp;C&amp;"-,Gras"&amp;16&amp;A</oddHeader>
      </headerFooter>
      <autoFilter ref="B15:AP66"/>
    </customSheetView>
    <customSheetView guid="{F60A6BD9-AC7C-4346-B54D-B4D9936C885A}" scale="90" fitToPage="1" showAutoFilter="1" hiddenRows="1">
      <pane xSplit="3" ySplit="15" topLeftCell="D16" activePane="bottomRight" state="frozen"/>
      <selection pane="bottomRight" activeCell="D16" sqref="D16:D18"/>
      <pageMargins left="0.25" right="0.25" top="0.75" bottom="0.38" header="0.3" footer="0.3"/>
      <pageSetup paperSize="9" scale="49" orientation="landscape" r:id="rId8"/>
      <headerFooter>
        <oddHeader>&amp;LEXCO FSO Perpignan&amp;C&amp;"-,Gras"&amp;16&amp;A</oddHeader>
      </headerFooter>
      <autoFilter ref="B15:AP66"/>
    </customSheetView>
    <customSheetView guid="{7209C8AD-EC9A-4C61-8E84-4460D9AA8E9A}" scale="90" fitToPage="1" showAutoFilter="1" hiddenRows="1">
      <pane xSplit="3" ySplit="15" topLeftCell="D16" activePane="bottomRight" state="frozen"/>
      <selection pane="bottomRight" activeCell="D16" sqref="D16:D18"/>
      <pageMargins left="0.25" right="0.25" top="0.75" bottom="0.38" header="0.3" footer="0.3"/>
      <pageSetup paperSize="9" scale="49" orientation="landscape" r:id="rId9"/>
      <headerFooter>
        <oddHeader>&amp;LEXCO FSO Perpignan&amp;C&amp;"-,Gras"&amp;16&amp;A</oddHeader>
      </headerFooter>
      <autoFilter ref="B15:AP66"/>
    </customSheetView>
    <customSheetView guid="{E107E0ED-8D52-4B09-93BD-FD8D86B91A29}" scale="90" fitToPage="1" showAutoFilter="1" hiddenRows="1">
      <pane xSplit="3" ySplit="16" topLeftCell="D17" activePane="bottomRight" state="frozen"/>
      <selection pane="bottomRight" activeCell="F71" sqref="F71"/>
      <pageMargins left="0.25" right="0.25" top="0.75" bottom="0.38" header="0.3" footer="0.3"/>
      <pageSetup paperSize="9" scale="49" orientation="landscape" r:id="rId10"/>
      <headerFooter>
        <oddHeader>&amp;LEXCO FSO Perpignan&amp;C&amp;"-,Gras"&amp;16&amp;A</oddHeader>
      </headerFooter>
      <autoFilter ref="B16:AP67"/>
    </customSheetView>
  </customSheetViews>
  <mergeCells count="18">
    <mergeCell ref="AB15:AD15"/>
    <mergeCell ref="AE15:AG15"/>
    <mergeCell ref="AH15:AJ15"/>
    <mergeCell ref="AK15:AM15"/>
    <mergeCell ref="AN15:AP15"/>
    <mergeCell ref="Y15:AA15"/>
    <mergeCell ref="D2:F2"/>
    <mergeCell ref="D3:F3"/>
    <mergeCell ref="D4:F4"/>
    <mergeCell ref="D6:F6"/>
    <mergeCell ref="D15:F15"/>
    <mergeCell ref="G15:I15"/>
    <mergeCell ref="J15:L15"/>
    <mergeCell ref="M15:O15"/>
    <mergeCell ref="P15:R15"/>
    <mergeCell ref="S15:U15"/>
    <mergeCell ref="V15:X15"/>
    <mergeCell ref="D5:F5"/>
  </mergeCells>
  <pageMargins left="0.25" right="0.25" top="0.75" bottom="0.38" header="0.3" footer="0.3"/>
  <pageSetup paperSize="9" scale="49" orientation="landscape" r:id="rId11"/>
  <headerFooter>
    <oddHeader>&amp;LEXCO FSO Perpignan&amp;C&amp;"-,Gras"&amp;16&amp;A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Paramètres!$D$7:$F$7</xm:f>
          </x14:formula1>
          <xm:sqref>D6:F6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CCC"/>
    <pageSetUpPr fitToPage="1"/>
  </sheetPr>
  <dimension ref="B1:AQ80"/>
  <sheetViews>
    <sheetView zoomScale="90" zoomScaleNormal="90" workbookViewId="0">
      <pane xSplit="3" ySplit="16" topLeftCell="D17" activePane="bottomRight" state="frozen"/>
      <selection activeCell="B7" sqref="B7"/>
      <selection pane="topRight" activeCell="B7" sqref="B7"/>
      <selection pane="bottomLeft" activeCell="B7" sqref="B7"/>
      <selection pane="bottomRight" activeCell="B7" sqref="B7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7.85546875" style="14" customWidth="1" outlineLevel="1"/>
    <col min="7" max="7" width="5.7109375" style="14" customWidth="1"/>
    <col min="8" max="8" width="5.7109375" style="14" customWidth="1" outlineLevel="1"/>
    <col min="9" max="9" width="7.85546875" style="14" customWidth="1" outlineLevel="1"/>
    <col min="10" max="10" width="5.7109375" style="14" customWidth="1"/>
    <col min="11" max="11" width="5.7109375" style="14" customWidth="1" outlineLevel="1"/>
    <col min="12" max="12" width="7.85546875" style="14" customWidth="1" outlineLevel="1"/>
    <col min="13" max="13" width="5.7109375" style="14" customWidth="1"/>
    <col min="14" max="14" width="5.7109375" style="14" customWidth="1" outlineLevel="1"/>
    <col min="15" max="15" width="7.85546875" style="14" customWidth="1" outlineLevel="1"/>
    <col min="16" max="16" width="5.7109375" style="14" customWidth="1"/>
    <col min="17" max="17" width="5.7109375" style="14" customWidth="1" outlineLevel="1"/>
    <col min="18" max="18" width="7.85546875" style="14" customWidth="1" outlineLevel="1"/>
    <col min="19" max="19" width="5.7109375" style="14" customWidth="1"/>
    <col min="20" max="20" width="5.7109375" style="14" customWidth="1" outlineLevel="1"/>
    <col min="21" max="21" width="7.85546875" style="14" customWidth="1" outlineLevel="1"/>
    <col min="22" max="22" width="5.7109375" style="14" customWidth="1"/>
    <col min="23" max="23" width="5.7109375" style="14" customWidth="1" outlineLevel="1"/>
    <col min="24" max="24" width="7.85546875" style="14" customWidth="1" outlineLevel="1"/>
    <col min="25" max="25" width="5.7109375" style="14" customWidth="1"/>
    <col min="26" max="26" width="5.7109375" style="14" customWidth="1" outlineLevel="1"/>
    <col min="27" max="27" width="7.85546875" style="14" customWidth="1" outlineLevel="1"/>
    <col min="28" max="28" width="5.7109375" style="14" customWidth="1"/>
    <col min="29" max="29" width="5.7109375" style="14" customWidth="1" outlineLevel="1"/>
    <col min="30" max="30" width="7.85546875" style="14" customWidth="1" outlineLevel="1"/>
    <col min="31" max="31" width="5.7109375" style="14" customWidth="1"/>
    <col min="32" max="32" width="5.7109375" style="14" customWidth="1" outlineLevel="1"/>
    <col min="33" max="33" width="7.85546875" style="14" customWidth="1" outlineLevel="1"/>
    <col min="34" max="34" width="5.7109375" style="14" customWidth="1"/>
    <col min="35" max="35" width="5.7109375" style="14" customWidth="1" outlineLevel="1"/>
    <col min="36" max="36" width="7.85546875" style="14" customWidth="1" outlineLevel="1"/>
    <col min="37" max="37" width="5.7109375" style="14" customWidth="1"/>
    <col min="38" max="38" width="5.7109375" style="14" customWidth="1" outlineLevel="1"/>
    <col min="39" max="39" width="7.85546875" style="14" customWidth="1" outlineLevel="1"/>
    <col min="40" max="42" width="7.5703125" style="14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ARENY SASU (LES ANGLES)</v>
      </c>
      <c r="E2" s="220"/>
      <c r="F2" s="221"/>
    </row>
    <row r="3" spans="2:43" x14ac:dyDescent="0.25">
      <c r="B3" s="109" t="s">
        <v>77</v>
      </c>
      <c r="C3" s="112"/>
      <c r="D3" s="231" t="s">
        <v>109</v>
      </c>
      <c r="E3" s="232"/>
      <c r="F3" s="233"/>
    </row>
    <row r="4" spans="2:43" x14ac:dyDescent="0.25">
      <c r="B4" s="109" t="s">
        <v>75</v>
      </c>
      <c r="C4" s="112"/>
      <c r="D4" s="225" t="s">
        <v>100</v>
      </c>
      <c r="E4" s="226"/>
      <c r="F4" s="227"/>
    </row>
    <row r="5" spans="2:43" x14ac:dyDescent="0.25">
      <c r="B5" s="110" t="s">
        <v>118</v>
      </c>
      <c r="C5" s="189"/>
      <c r="D5" s="228" t="s">
        <v>83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4</v>
      </c>
      <c r="D6" s="225" t="s">
        <v>15</v>
      </c>
      <c r="E6" s="226"/>
      <c r="F6" s="227"/>
    </row>
    <row r="7" spans="2:43" x14ac:dyDescent="0.25">
      <c r="B7" s="190" t="str">
        <f>CONCATENATE(IF('Totaux mensuels'!$D$4=Paramètres!$J$17,Paramètres!$J$17,$D$4),"_",IF('Totaux mensuels'!$D$5=Paramètres!$H$12,Paramètres!$H$12,$D$5))</f>
        <v>Clara Bouneggar_Perpignan</v>
      </c>
    </row>
    <row r="8" spans="2:43" customFormat="1" x14ac:dyDescent="0.25">
      <c r="B8" s="137" t="s">
        <v>79</v>
      </c>
      <c r="C8" s="138"/>
      <c r="D8" s="138"/>
      <c r="E8" s="186" t="s">
        <v>107</v>
      </c>
      <c r="F8" s="186"/>
      <c r="G8" s="186"/>
      <c r="H8" s="186"/>
      <c r="I8" s="186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/>
      <c r="C9" s="141"/>
      <c r="D9" s="141"/>
      <c r="E9" s="141" t="s">
        <v>114</v>
      </c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176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>X</v>
      </c>
      <c r="D17" s="54">
        <v>17</v>
      </c>
      <c r="E17" s="16">
        <f>VLOOKUP($B17,Paramètres!$C$7:$F$55,$C$6,FALSE)</f>
        <v>15.5</v>
      </c>
      <c r="F17" s="57">
        <f>IF(ISNUMBER(E17),D17*E17,0)</f>
        <v>263.5</v>
      </c>
      <c r="G17" s="89">
        <v>17</v>
      </c>
      <c r="H17" s="16">
        <f>VLOOKUP($B17,Paramètres!$C$7:$F$55,$C$6,FALSE)</f>
        <v>15.5</v>
      </c>
      <c r="I17" s="90">
        <f t="shared" ref="I17:I66" si="0">G17*H17</f>
        <v>263.5</v>
      </c>
      <c r="J17" s="88">
        <v>18</v>
      </c>
      <c r="K17" s="16">
        <f>VLOOKUP($B17,Paramètres!$C$7:$F$55,$C$6,FALSE)</f>
        <v>15.5</v>
      </c>
      <c r="L17" s="57">
        <f t="shared" ref="L17:L66" si="1">J17*K17</f>
        <v>279</v>
      </c>
      <c r="M17" s="89">
        <v>19</v>
      </c>
      <c r="N17" s="16">
        <f>VLOOKUP($B17,Paramètres!$C$7:$F$55,$C$6,FALSE)</f>
        <v>15.5</v>
      </c>
      <c r="O17" s="90">
        <f t="shared" ref="O17:O66" si="2">M17*N17</f>
        <v>294.5</v>
      </c>
      <c r="P17" s="88">
        <v>19</v>
      </c>
      <c r="Q17" s="16">
        <f>VLOOKUP($B17,Paramètres!$C$7:$F$55,$C$6,FALSE)</f>
        <v>15.5</v>
      </c>
      <c r="R17" s="57">
        <f t="shared" ref="R17:R66" si="3">P17*Q17</f>
        <v>294.5</v>
      </c>
      <c r="S17" s="89">
        <v>18</v>
      </c>
      <c r="T17" s="16">
        <f>VLOOKUP($B17,Paramètres!$C$7:$F$55,$C$6,FALSE)</f>
        <v>15.5</v>
      </c>
      <c r="U17" s="90">
        <f t="shared" ref="U17:U66" si="4">S17*T17</f>
        <v>279</v>
      </c>
      <c r="V17" s="88"/>
      <c r="W17" s="16">
        <f>VLOOKUP($B17,Paramètres!$C$7:$F$55,$C$6,FALSE)</f>
        <v>15.5</v>
      </c>
      <c r="X17" s="57">
        <f t="shared" ref="X17:X66" si="5">V17*W17</f>
        <v>0</v>
      </c>
      <c r="Y17" s="89"/>
      <c r="Z17" s="16">
        <f>VLOOKUP($B17,Paramètres!$C$7:$F$55,$C$6,FALSE)</f>
        <v>15.5</v>
      </c>
      <c r="AA17" s="90">
        <f t="shared" ref="AA17:AA66" si="6">Y17*Z17</f>
        <v>0</v>
      </c>
      <c r="AB17" s="88"/>
      <c r="AC17" s="16">
        <f>VLOOKUP($B17,Paramètres!$C$7:$F$55,$C$6,FALSE)</f>
        <v>15.5</v>
      </c>
      <c r="AD17" s="57">
        <f t="shared" ref="AD17:AD66" si="7">AB17*AC17</f>
        <v>0</v>
      </c>
      <c r="AE17" s="89"/>
      <c r="AF17" s="16">
        <f>VLOOKUP($B17,Paramètres!$C$7:$F$55,$C$6,FALSE)</f>
        <v>15.5</v>
      </c>
      <c r="AG17" s="90">
        <f t="shared" ref="AG17:AG66" si="8">AE17*AF17</f>
        <v>0</v>
      </c>
      <c r="AH17" s="88"/>
      <c r="AI17" s="16">
        <f>VLOOKUP($B17,Paramètres!$C$7:$F$55,$C$6,FALSE)</f>
        <v>15.5</v>
      </c>
      <c r="AJ17" s="57">
        <f t="shared" ref="AJ17:AJ66" si="9">AH17*AI17</f>
        <v>0</v>
      </c>
      <c r="AK17" s="89"/>
      <c r="AL17" s="16">
        <f>VLOOKUP($B17,Paramètres!$C$7:$F$55,$C$6,FALSE)</f>
        <v>15.5</v>
      </c>
      <c r="AM17" s="57">
        <f t="shared" ref="AM17:AM66" si="10">AK17*AL17</f>
        <v>0</v>
      </c>
      <c r="AN17" s="20">
        <f>SUM(D17,G17,J17,M17,P17,S17,V17,Y17,AB17,AE17,AH17,AK17)</f>
        <v>108</v>
      </c>
      <c r="AO17" s="16">
        <f>VLOOKUP($B17,Paramètres!$C$7:$F$55,$C$6,FALSE)</f>
        <v>15.5</v>
      </c>
      <c r="AP17" s="65">
        <f>SUM(F17,I17,L17,O17,R17,U17,X17,AA17,AD17,AG17,AJ17,AM17)</f>
        <v>1674</v>
      </c>
    </row>
    <row r="18" spans="2:42" ht="18.75" customHeight="1" x14ac:dyDescent="0.25">
      <c r="B18" s="20" t="str">
        <f>Paramètres!C9</f>
        <v>Bulletins refaits (tarif unitaire)</v>
      </c>
      <c r="C18" s="30" t="str">
        <f>IF(AP18&gt;0,"X","")</f>
        <v/>
      </c>
      <c r="D18" s="54"/>
      <c r="E18" s="16">
        <f>VLOOKUP($B18,Paramètres!$C$7:$F$55,$C$6,FALSE)</f>
        <v>7.75</v>
      </c>
      <c r="F18" s="57">
        <f>IF(ISNUMBER(E18),D18*E18,0)</f>
        <v>0</v>
      </c>
      <c r="G18" s="89"/>
      <c r="H18" s="16">
        <f>VLOOKUP($B18,Paramètres!$C$7:$F$55,$C$6,FALSE)</f>
        <v>7.75</v>
      </c>
      <c r="I18" s="90">
        <f t="shared" si="0"/>
        <v>0</v>
      </c>
      <c r="J18" s="88"/>
      <c r="K18" s="16">
        <f>VLOOKUP($B18,Paramètres!$C$7:$F$55,$C$6,FALSE)</f>
        <v>7.75</v>
      </c>
      <c r="L18" s="57">
        <f t="shared" si="1"/>
        <v>0</v>
      </c>
      <c r="M18" s="89"/>
      <c r="N18" s="16">
        <f>VLOOKUP($B18,Paramètres!$C$7:$F$55,$C$6,FALSE)</f>
        <v>7.75</v>
      </c>
      <c r="O18" s="90">
        <f t="shared" si="2"/>
        <v>0</v>
      </c>
      <c r="P18" s="88"/>
      <c r="Q18" s="16">
        <f>VLOOKUP($B18,Paramètres!$C$7:$F$55,$C$6,FALSE)</f>
        <v>7.75</v>
      </c>
      <c r="R18" s="57">
        <f t="shared" si="3"/>
        <v>0</v>
      </c>
      <c r="S18" s="89"/>
      <c r="T18" s="16">
        <f>VLOOKUP($B18,Paramètres!$C$7:$F$55,$C$6,FALSE)</f>
        <v>7.75</v>
      </c>
      <c r="U18" s="90">
        <f t="shared" si="4"/>
        <v>0</v>
      </c>
      <c r="V18" s="88"/>
      <c r="W18" s="16">
        <f>VLOOKUP($B18,Paramètres!$C$7:$F$55,$C$6,FALSE)</f>
        <v>7.75</v>
      </c>
      <c r="X18" s="57">
        <f t="shared" si="5"/>
        <v>0</v>
      </c>
      <c r="Y18" s="89"/>
      <c r="Z18" s="16">
        <f>VLOOKUP($B18,Paramètres!$C$7:$F$55,$C$6,FALSE)</f>
        <v>7.75</v>
      </c>
      <c r="AA18" s="90">
        <f t="shared" si="6"/>
        <v>0</v>
      </c>
      <c r="AB18" s="88"/>
      <c r="AC18" s="16">
        <f>VLOOKUP($B18,Paramètres!$C$7:$F$55,$C$6,FALSE)</f>
        <v>7.75</v>
      </c>
      <c r="AD18" s="57">
        <f t="shared" si="7"/>
        <v>0</v>
      </c>
      <c r="AE18" s="89"/>
      <c r="AF18" s="16">
        <f>VLOOKUP($B18,Paramètres!$C$7:$F$55,$C$6,FALSE)</f>
        <v>7.75</v>
      </c>
      <c r="AG18" s="90">
        <f t="shared" si="8"/>
        <v>0</v>
      </c>
      <c r="AH18" s="88"/>
      <c r="AI18" s="16">
        <f>VLOOKUP($B18,Paramètres!$C$7:$F$55,$C$6,FALSE)</f>
        <v>7.75</v>
      </c>
      <c r="AJ18" s="57">
        <f t="shared" si="9"/>
        <v>0</v>
      </c>
      <c r="AK18" s="89"/>
      <c r="AL18" s="16">
        <f>VLOOKUP($B18,Paramètres!$C$7:$F$55,$C$6,FALSE)</f>
        <v>7.75</v>
      </c>
      <c r="AM18" s="57">
        <f t="shared" si="10"/>
        <v>0</v>
      </c>
      <c r="AN18" s="20">
        <f>SUM(D18,G18,J18,M18,P18,S18,V18,Y18,AB18,AE18,AH18,AK18)</f>
        <v>0</v>
      </c>
      <c r="AO18" s="16">
        <f>VLOOKUP($B18,Paramètres!$C$7:$F$55,$C$6,FALSE)</f>
        <v>7.75</v>
      </c>
      <c r="AP18" s="66">
        <f>SUM(F18,I18,L18,O18,R18,U18,X18,AA18,AD18,AG18,AJ18,AM18)</f>
        <v>0</v>
      </c>
    </row>
    <row r="19" spans="2:42" ht="18.75" customHeight="1" x14ac:dyDescent="0.25">
      <c r="B19" s="19" t="str">
        <f>Paramètres!C10</f>
        <v>Forfait gestion sociale</v>
      </c>
      <c r="C19" s="18" t="str">
        <f t="shared" ref="C19:C66" si="11">IF(AP19&gt;0,"X","")</f>
        <v>X</v>
      </c>
      <c r="D19" s="54">
        <v>1</v>
      </c>
      <c r="E19" s="16">
        <f>VLOOKUP($B19,Paramètres!$C$7:$F$55,$C$6,FALSE)</f>
        <v>150</v>
      </c>
      <c r="F19" s="57">
        <f t="shared" ref="F19:F21" si="12">IF(ISNUMBER(E19),D19*E19,0)</f>
        <v>150</v>
      </c>
      <c r="G19" s="89"/>
      <c r="H19" s="16">
        <f>VLOOKUP($B19,Paramètres!$C$7:$F$55,$C$6,FALSE)</f>
        <v>150</v>
      </c>
      <c r="I19" s="90">
        <f t="shared" si="0"/>
        <v>0</v>
      </c>
      <c r="J19" s="88"/>
      <c r="K19" s="16">
        <f>VLOOKUP($B19,Paramètres!$C$7:$F$55,$C$6,FALSE)</f>
        <v>150</v>
      </c>
      <c r="L19" s="57">
        <f t="shared" si="1"/>
        <v>0</v>
      </c>
      <c r="M19" s="89"/>
      <c r="N19" s="16">
        <f>VLOOKUP($B19,Paramètres!$C$7:$F$55,$C$6,FALSE)</f>
        <v>150</v>
      </c>
      <c r="O19" s="90">
        <f t="shared" si="2"/>
        <v>0</v>
      </c>
      <c r="P19" s="88"/>
      <c r="Q19" s="16">
        <f>VLOOKUP($B19,Paramètres!$C$7:$F$55,$C$6,FALSE)</f>
        <v>150</v>
      </c>
      <c r="R19" s="57">
        <f t="shared" si="3"/>
        <v>0</v>
      </c>
      <c r="S19" s="89"/>
      <c r="T19" s="16">
        <f>VLOOKUP($B19,Paramètres!$C$7:$F$55,$C$6,FALSE)</f>
        <v>150</v>
      </c>
      <c r="U19" s="90">
        <f t="shared" si="4"/>
        <v>0</v>
      </c>
      <c r="V19" s="88"/>
      <c r="W19" s="16">
        <f>VLOOKUP($B19,Paramètres!$C$7:$F$55,$C$6,FALSE)</f>
        <v>150</v>
      </c>
      <c r="X19" s="57">
        <f t="shared" si="5"/>
        <v>0</v>
      </c>
      <c r="Y19" s="89"/>
      <c r="Z19" s="16">
        <f>VLOOKUP($B19,Paramètres!$C$7:$F$55,$C$6,FALSE)</f>
        <v>150</v>
      </c>
      <c r="AA19" s="90">
        <f t="shared" si="6"/>
        <v>0</v>
      </c>
      <c r="AB19" s="88"/>
      <c r="AC19" s="16">
        <f>VLOOKUP($B19,Paramètres!$C$7:$F$55,$C$6,FALSE)</f>
        <v>150</v>
      </c>
      <c r="AD19" s="57">
        <f t="shared" si="7"/>
        <v>0</v>
      </c>
      <c r="AE19" s="89"/>
      <c r="AF19" s="16">
        <f>VLOOKUP($B19,Paramètres!$C$7:$F$55,$C$6,FALSE)</f>
        <v>150</v>
      </c>
      <c r="AG19" s="90">
        <f t="shared" si="8"/>
        <v>0</v>
      </c>
      <c r="AH19" s="88"/>
      <c r="AI19" s="16">
        <f>VLOOKUP($B19,Paramètres!$C$7:$F$55,$C$6,FALSE)</f>
        <v>150</v>
      </c>
      <c r="AJ19" s="57">
        <f t="shared" si="9"/>
        <v>0</v>
      </c>
      <c r="AK19" s="89"/>
      <c r="AL19" s="16">
        <f>VLOOKUP($B19,Paramètres!$C$7:$F$55,$C$6,FALSE)</f>
        <v>150</v>
      </c>
      <c r="AM19" s="57">
        <f t="shared" si="10"/>
        <v>0</v>
      </c>
      <c r="AN19" s="20">
        <f t="shared" ref="AN19:AN21" si="13">SUM(D19,G19,J19,M19,P19,S19,V19,Y19,AB19,AE19,AH19,AK19)</f>
        <v>1</v>
      </c>
      <c r="AO19" s="16">
        <f>VLOOKUP($B19,Paramètres!$C$7:$F$55,$C$6,FALSE)</f>
        <v>150</v>
      </c>
      <c r="AP19" s="66">
        <f t="shared" ref="AP19:AP21" si="14">SUM(F19,I19,L19,O19,R19,U19,X19,AA19,AD19,AG19,AJ19,AM19)</f>
        <v>150</v>
      </c>
    </row>
    <row r="20" spans="2:42" ht="18.75" customHeight="1" x14ac:dyDescent="0.25">
      <c r="B20" s="19" t="str">
        <f>Paramètres!C11</f>
        <v>Forfait création</v>
      </c>
      <c r="C20" s="18" t="str">
        <f t="shared" si="11"/>
        <v/>
      </c>
      <c r="D20" s="54"/>
      <c r="E20" s="16">
        <f>VLOOKUP($B20,Paramètres!$C$7:$F$55,$C$6,FALSE)</f>
        <v>90</v>
      </c>
      <c r="F20" s="57">
        <f t="shared" si="12"/>
        <v>0</v>
      </c>
      <c r="G20" s="89"/>
      <c r="H20" s="16">
        <f>VLOOKUP($B20,Paramètres!$C$7:$F$55,$C$6,FALSE)</f>
        <v>90</v>
      </c>
      <c r="I20" s="90">
        <f t="shared" si="0"/>
        <v>0</v>
      </c>
      <c r="J20" s="88"/>
      <c r="K20" s="16">
        <f>VLOOKUP($B20,Paramètres!$C$7:$F$55,$C$6,FALSE)</f>
        <v>90</v>
      </c>
      <c r="L20" s="57">
        <f t="shared" si="1"/>
        <v>0</v>
      </c>
      <c r="M20" s="89"/>
      <c r="N20" s="16">
        <f>VLOOKUP($B20,Paramètres!$C$7:$F$55,$C$6,FALSE)</f>
        <v>90</v>
      </c>
      <c r="O20" s="90">
        <f t="shared" si="2"/>
        <v>0</v>
      </c>
      <c r="P20" s="88"/>
      <c r="Q20" s="16">
        <f>VLOOKUP($B20,Paramètres!$C$7:$F$55,$C$6,FALSE)</f>
        <v>90</v>
      </c>
      <c r="R20" s="57">
        <f t="shared" si="3"/>
        <v>0</v>
      </c>
      <c r="S20" s="89"/>
      <c r="T20" s="16">
        <f>VLOOKUP($B20,Paramètres!$C$7:$F$55,$C$6,FALSE)</f>
        <v>90</v>
      </c>
      <c r="U20" s="90">
        <f t="shared" si="4"/>
        <v>0</v>
      </c>
      <c r="V20" s="88"/>
      <c r="W20" s="16">
        <f>VLOOKUP($B20,Paramètres!$C$7:$F$55,$C$6,FALSE)</f>
        <v>90</v>
      </c>
      <c r="X20" s="57">
        <f t="shared" si="5"/>
        <v>0</v>
      </c>
      <c r="Y20" s="89"/>
      <c r="Z20" s="16">
        <f>VLOOKUP($B20,Paramètres!$C$7:$F$55,$C$6,FALSE)</f>
        <v>90</v>
      </c>
      <c r="AA20" s="90">
        <f t="shared" si="6"/>
        <v>0</v>
      </c>
      <c r="AB20" s="88"/>
      <c r="AC20" s="16">
        <f>VLOOKUP($B20,Paramètres!$C$7:$F$55,$C$6,FALSE)</f>
        <v>90</v>
      </c>
      <c r="AD20" s="57">
        <f t="shared" si="7"/>
        <v>0</v>
      </c>
      <c r="AE20" s="89"/>
      <c r="AF20" s="16">
        <f>VLOOKUP($B20,Paramètres!$C$7:$F$55,$C$6,FALSE)</f>
        <v>90</v>
      </c>
      <c r="AG20" s="90">
        <f t="shared" si="8"/>
        <v>0</v>
      </c>
      <c r="AH20" s="88"/>
      <c r="AI20" s="16">
        <f>VLOOKUP($B20,Paramètres!$C$7:$F$55,$C$6,FALSE)</f>
        <v>90</v>
      </c>
      <c r="AJ20" s="57">
        <f t="shared" si="9"/>
        <v>0</v>
      </c>
      <c r="AK20" s="89"/>
      <c r="AL20" s="16">
        <f>VLOOKUP($B20,Paramètres!$C$7:$F$55,$C$6,FALSE)</f>
        <v>90</v>
      </c>
      <c r="AM20" s="57">
        <f t="shared" si="10"/>
        <v>0</v>
      </c>
      <c r="AN20" s="20">
        <f t="shared" si="13"/>
        <v>0</v>
      </c>
      <c r="AO20" s="16">
        <f>VLOOKUP($B20,Paramètres!$C$7:$F$55,$C$6,FALSE)</f>
        <v>90</v>
      </c>
      <c r="AP20" s="66">
        <f t="shared" si="14"/>
        <v>0</v>
      </c>
    </row>
    <row r="21" spans="2:42" ht="18.75" customHeight="1" x14ac:dyDescent="0.25">
      <c r="B21" s="21" t="str">
        <f>Paramètres!C12</f>
        <v>Forfait reprise</v>
      </c>
      <c r="C21" s="31" t="str">
        <f t="shared" si="11"/>
        <v/>
      </c>
      <c r="D21" s="54"/>
      <c r="E21" s="16">
        <f>VLOOKUP($B21,Paramètres!$C$7:$F$55,$C$6,FALSE)</f>
        <v>300</v>
      </c>
      <c r="F21" s="57">
        <f t="shared" si="12"/>
        <v>0</v>
      </c>
      <c r="G21" s="89"/>
      <c r="H21" s="16">
        <f>VLOOKUP($B21,Paramètres!$C$7:$F$55,$C$6,FALSE)</f>
        <v>300</v>
      </c>
      <c r="I21" s="90">
        <f t="shared" si="0"/>
        <v>0</v>
      </c>
      <c r="J21" s="88"/>
      <c r="K21" s="16">
        <f>VLOOKUP($B21,Paramètres!$C$7:$F$55,$C$6,FALSE)</f>
        <v>300</v>
      </c>
      <c r="L21" s="57">
        <f t="shared" si="1"/>
        <v>0</v>
      </c>
      <c r="M21" s="89"/>
      <c r="N21" s="16">
        <f>VLOOKUP($B21,Paramètres!$C$7:$F$55,$C$6,FALSE)</f>
        <v>300</v>
      </c>
      <c r="O21" s="90">
        <f t="shared" si="2"/>
        <v>0</v>
      </c>
      <c r="P21" s="88"/>
      <c r="Q21" s="16">
        <f>VLOOKUP($B21,Paramètres!$C$7:$F$55,$C$6,FALSE)</f>
        <v>300</v>
      </c>
      <c r="R21" s="57">
        <f t="shared" si="3"/>
        <v>0</v>
      </c>
      <c r="S21" s="89"/>
      <c r="T21" s="16">
        <f>VLOOKUP($B21,Paramètres!$C$7:$F$55,$C$6,FALSE)</f>
        <v>300</v>
      </c>
      <c r="U21" s="90">
        <f t="shared" si="4"/>
        <v>0</v>
      </c>
      <c r="V21" s="88"/>
      <c r="W21" s="16">
        <f>VLOOKUP($B21,Paramètres!$C$7:$F$55,$C$6,FALSE)</f>
        <v>300</v>
      </c>
      <c r="X21" s="57">
        <f t="shared" si="5"/>
        <v>0</v>
      </c>
      <c r="Y21" s="89"/>
      <c r="Z21" s="16">
        <f>VLOOKUP($B21,Paramètres!$C$7:$F$55,$C$6,FALSE)</f>
        <v>300</v>
      </c>
      <c r="AA21" s="90">
        <f t="shared" si="6"/>
        <v>0</v>
      </c>
      <c r="AB21" s="88"/>
      <c r="AC21" s="16">
        <f>VLOOKUP($B21,Paramètres!$C$7:$F$55,$C$6,FALSE)</f>
        <v>300</v>
      </c>
      <c r="AD21" s="57">
        <f t="shared" si="7"/>
        <v>0</v>
      </c>
      <c r="AE21" s="89"/>
      <c r="AF21" s="16">
        <f>VLOOKUP($B21,Paramètres!$C$7:$F$55,$C$6,FALSE)</f>
        <v>300</v>
      </c>
      <c r="AG21" s="90">
        <f t="shared" si="8"/>
        <v>0</v>
      </c>
      <c r="AH21" s="88"/>
      <c r="AI21" s="16">
        <f>VLOOKUP($B21,Paramètres!$C$7:$F$55,$C$6,FALSE)</f>
        <v>300</v>
      </c>
      <c r="AJ21" s="57">
        <f t="shared" si="9"/>
        <v>0</v>
      </c>
      <c r="AK21" s="89"/>
      <c r="AL21" s="16">
        <f>VLOOKUP($B21,Paramètres!$C$7:$F$55,$C$6,FALSE)</f>
        <v>300</v>
      </c>
      <c r="AM21" s="57">
        <f t="shared" si="10"/>
        <v>0</v>
      </c>
      <c r="AN21" s="20">
        <f t="shared" si="13"/>
        <v>0</v>
      </c>
      <c r="AO21" s="16">
        <f>VLOOKUP($B21,Paramètres!$C$7:$F$55,$C$6,FALSE)</f>
        <v>300</v>
      </c>
      <c r="AP21" s="67">
        <f t="shared" si="14"/>
        <v>0</v>
      </c>
    </row>
    <row r="22" spans="2:42" ht="18.75" customHeight="1" thickBot="1" x14ac:dyDescent="0.3">
      <c r="B22" s="34" t="s">
        <v>86</v>
      </c>
      <c r="C22" s="35" t="s">
        <v>73</v>
      </c>
      <c r="D22" s="34"/>
      <c r="E22" s="36"/>
      <c r="F22" s="60">
        <f>SUM(F17:F21)</f>
        <v>413.5</v>
      </c>
      <c r="G22" s="37"/>
      <c r="H22" s="36"/>
      <c r="I22" s="93">
        <f t="shared" ref="I22" si="15">SUM(I17:I21)</f>
        <v>263.5</v>
      </c>
      <c r="J22" s="38"/>
      <c r="K22" s="36"/>
      <c r="L22" s="60">
        <f t="shared" ref="L22" si="16">SUM(L17:L21)</f>
        <v>279</v>
      </c>
      <c r="M22" s="37"/>
      <c r="N22" s="36"/>
      <c r="O22" s="93">
        <f t="shared" ref="O22" si="17">SUM(O17:O21)</f>
        <v>294.5</v>
      </c>
      <c r="P22" s="38"/>
      <c r="Q22" s="36"/>
      <c r="R22" s="60">
        <f t="shared" ref="R22" si="18">SUM(R17:R21)</f>
        <v>294.5</v>
      </c>
      <c r="S22" s="37"/>
      <c r="T22" s="36"/>
      <c r="U22" s="93">
        <f t="shared" ref="U22" si="19">SUM(U17:U21)</f>
        <v>279</v>
      </c>
      <c r="V22" s="38"/>
      <c r="W22" s="36"/>
      <c r="X22" s="60">
        <f t="shared" ref="X22" si="20">SUM(X17:X21)</f>
        <v>0</v>
      </c>
      <c r="Y22" s="37"/>
      <c r="Z22" s="36"/>
      <c r="AA22" s="93">
        <f t="shared" ref="AA22" si="21">SUM(AA17:AA21)</f>
        <v>0</v>
      </c>
      <c r="AB22" s="38"/>
      <c r="AC22" s="36"/>
      <c r="AD22" s="60">
        <f t="shared" ref="AD22" si="22">SUM(AD17:AD21)</f>
        <v>0</v>
      </c>
      <c r="AE22" s="37"/>
      <c r="AF22" s="36"/>
      <c r="AG22" s="93">
        <f t="shared" ref="AG22" si="23">SUM(AG17:AG21)</f>
        <v>0</v>
      </c>
      <c r="AH22" s="38"/>
      <c r="AI22" s="36"/>
      <c r="AJ22" s="60">
        <f t="shared" ref="AJ22" si="24">SUM(AJ17:AJ21)</f>
        <v>0</v>
      </c>
      <c r="AK22" s="37"/>
      <c r="AL22" s="36"/>
      <c r="AM22" s="60">
        <f t="shared" ref="AM22" si="25">SUM(AM17:AM21)</f>
        <v>0</v>
      </c>
      <c r="AN22" s="34"/>
      <c r="AO22" s="36"/>
      <c r="AP22" s="68">
        <f t="shared" ref="AP22" si="26">SUM(AP17:AP21)</f>
        <v>1824</v>
      </c>
    </row>
    <row r="23" spans="2:42" ht="18.75" customHeight="1" thickTop="1" x14ac:dyDescent="0.25">
      <c r="B23" s="19" t="str">
        <f>Paramètres!C13</f>
        <v>Divers</v>
      </c>
      <c r="C23" s="18" t="str">
        <f t="shared" ref="C23" si="27">IF(AP23&gt;0,"X","")</f>
        <v/>
      </c>
      <c r="D23" s="75"/>
      <c r="E23" s="77">
        <f>VLOOKUP($B23,Paramètres!$C$7:$F$55,$C$6,FALSE)</f>
        <v>0</v>
      </c>
      <c r="F23" s="58">
        <f t="shared" ref="F23" si="28">D23*E23</f>
        <v>0</v>
      </c>
      <c r="G23" s="94"/>
      <c r="H23" s="77">
        <f>VLOOKUP($B23,Paramètres!$C$7:$F$55,$C$6,FALSE)</f>
        <v>0</v>
      </c>
      <c r="I23" s="91">
        <f t="shared" ref="I23" si="29">G23*H23</f>
        <v>0</v>
      </c>
      <c r="J23" s="55"/>
      <c r="K23" s="77">
        <f>VLOOKUP($B23,Paramètres!$C$7:$F$55,$C$6,FALSE)</f>
        <v>0</v>
      </c>
      <c r="L23" s="58">
        <f t="shared" ref="L23" si="30">J23*K23</f>
        <v>0</v>
      </c>
      <c r="M23" s="94"/>
      <c r="N23" s="77">
        <f>VLOOKUP($B23,Paramètres!$C$7:$F$55,$C$6,FALSE)</f>
        <v>0</v>
      </c>
      <c r="O23" s="91">
        <f t="shared" ref="O23" si="31">M23*N23</f>
        <v>0</v>
      </c>
      <c r="P23" s="55"/>
      <c r="Q23" s="77">
        <f>VLOOKUP($B23,Paramètres!$C$7:$F$55,$C$6,FALSE)</f>
        <v>0</v>
      </c>
      <c r="R23" s="58">
        <f t="shared" ref="R23" si="32">P23*Q23</f>
        <v>0</v>
      </c>
      <c r="S23" s="94"/>
      <c r="T23" s="77">
        <f>VLOOKUP($B23,Paramètres!$C$7:$F$55,$C$6,FALSE)</f>
        <v>0</v>
      </c>
      <c r="U23" s="91">
        <f t="shared" ref="U23" si="33">S23*T23</f>
        <v>0</v>
      </c>
      <c r="V23" s="55"/>
      <c r="W23" s="77">
        <f>VLOOKUP($B23,Paramètres!$C$7:$F$55,$C$6,FALSE)</f>
        <v>0</v>
      </c>
      <c r="X23" s="58">
        <f t="shared" ref="X23" si="34">V23*W23</f>
        <v>0</v>
      </c>
      <c r="Y23" s="94"/>
      <c r="Z23" s="77">
        <f>VLOOKUP($B23,Paramètres!$C$7:$F$55,$C$6,FALSE)</f>
        <v>0</v>
      </c>
      <c r="AA23" s="91">
        <f t="shared" ref="AA23" si="35">Y23*Z23</f>
        <v>0</v>
      </c>
      <c r="AB23" s="55"/>
      <c r="AC23" s="77">
        <f>VLOOKUP($B23,Paramètres!$C$7:$F$55,$C$6,FALSE)</f>
        <v>0</v>
      </c>
      <c r="AD23" s="58">
        <f t="shared" ref="AD23" si="36">AB23*AC23</f>
        <v>0</v>
      </c>
      <c r="AE23" s="94"/>
      <c r="AF23" s="77">
        <f>VLOOKUP($B23,Paramètres!$C$7:$F$55,$C$6,FALSE)</f>
        <v>0</v>
      </c>
      <c r="AG23" s="91">
        <f t="shared" ref="AG23" si="37">AE23*AF23</f>
        <v>0</v>
      </c>
      <c r="AH23" s="55"/>
      <c r="AI23" s="77">
        <f>VLOOKUP($B23,Paramètres!$C$7:$F$55,$C$6,FALSE)</f>
        <v>0</v>
      </c>
      <c r="AJ23" s="58">
        <f t="shared" ref="AJ23" si="38">AH23*AI23</f>
        <v>0</v>
      </c>
      <c r="AK23" s="94"/>
      <c r="AL23" s="77">
        <f>VLOOKUP($B23,Paramètres!$C$7:$F$55,$C$6,FALSE)</f>
        <v>0</v>
      </c>
      <c r="AM23" s="58">
        <f t="shared" ref="AM23" si="39">AK23*AL23</f>
        <v>0</v>
      </c>
      <c r="AN23" s="19">
        <f t="shared" ref="AN23" si="40">SUM(D23,G23,J23,M23,P23,S23,V23,Y23,AB23,AE23,AH23,AK23)</f>
        <v>0</v>
      </c>
      <c r="AO23" s="17">
        <f>VLOOKUP($B23,Paramètres!$C$7:$F$55,$C$6,FALSE)</f>
        <v>0</v>
      </c>
      <c r="AP23" s="66">
        <f t="shared" ref="AP23" si="41">SUM(F23,I23,L23,O23,R23,U23,X23,AA23,AD23,AG23,AJ23,AM23)</f>
        <v>0</v>
      </c>
    </row>
    <row r="24" spans="2:42" ht="18.75" customHeight="1" x14ac:dyDescent="0.25">
      <c r="B24" s="20" t="str">
        <f>Paramètres!C14</f>
        <v>Lettre de promesse d'embauche</v>
      </c>
      <c r="C24" s="30" t="str">
        <f t="shared" ref="C24" si="42">IF(AP24&gt;0,"X","")</f>
        <v/>
      </c>
      <c r="D24" s="54"/>
      <c r="E24" s="16">
        <f>VLOOKUP($B24,Paramètres!$C$7:$F$55,$C$6,FALSE)</f>
        <v>20</v>
      </c>
      <c r="F24" s="57">
        <f t="shared" ref="F24" si="43">D24*E24</f>
        <v>0</v>
      </c>
      <c r="G24" s="89"/>
      <c r="H24" s="16">
        <f>VLOOKUP($B24,Paramètres!$C$7:$F$55,$C$6,FALSE)</f>
        <v>20</v>
      </c>
      <c r="I24" s="90">
        <f t="shared" ref="I24" si="44">G24*H24</f>
        <v>0</v>
      </c>
      <c r="J24" s="88"/>
      <c r="K24" s="16">
        <f>VLOOKUP($B24,Paramètres!$C$7:$F$55,$C$6,FALSE)</f>
        <v>20</v>
      </c>
      <c r="L24" s="57">
        <f t="shared" ref="L24" si="45">J24*K24</f>
        <v>0</v>
      </c>
      <c r="M24" s="89"/>
      <c r="N24" s="16">
        <f>VLOOKUP($B24,Paramètres!$C$7:$F$55,$C$6,FALSE)</f>
        <v>20</v>
      </c>
      <c r="O24" s="90">
        <f t="shared" ref="O24" si="46">M24*N24</f>
        <v>0</v>
      </c>
      <c r="P24" s="88"/>
      <c r="Q24" s="16">
        <f>VLOOKUP($B24,Paramètres!$C$7:$F$55,$C$6,FALSE)</f>
        <v>20</v>
      </c>
      <c r="R24" s="57">
        <f t="shared" ref="R24" si="47">P24*Q24</f>
        <v>0</v>
      </c>
      <c r="S24" s="89"/>
      <c r="T24" s="16">
        <f>VLOOKUP($B24,Paramètres!$C$7:$F$55,$C$6,FALSE)</f>
        <v>20</v>
      </c>
      <c r="U24" s="90">
        <f t="shared" ref="U24" si="48">S24*T24</f>
        <v>0</v>
      </c>
      <c r="V24" s="88"/>
      <c r="W24" s="16">
        <f>VLOOKUP($B24,Paramètres!$C$7:$F$55,$C$6,FALSE)</f>
        <v>20</v>
      </c>
      <c r="X24" s="57">
        <f t="shared" ref="X24" si="49">V24*W24</f>
        <v>0</v>
      </c>
      <c r="Y24" s="89"/>
      <c r="Z24" s="16">
        <f>VLOOKUP($B24,Paramètres!$C$7:$F$55,$C$6,FALSE)</f>
        <v>20</v>
      </c>
      <c r="AA24" s="90">
        <f t="shared" ref="AA24" si="50">Y24*Z24</f>
        <v>0</v>
      </c>
      <c r="AB24" s="88"/>
      <c r="AC24" s="16">
        <f>VLOOKUP($B24,Paramètres!$C$7:$F$55,$C$6,FALSE)</f>
        <v>20</v>
      </c>
      <c r="AD24" s="57">
        <f t="shared" ref="AD24" si="51">AB24*AC24</f>
        <v>0</v>
      </c>
      <c r="AE24" s="89"/>
      <c r="AF24" s="16">
        <f>VLOOKUP($B24,Paramètres!$C$7:$F$55,$C$6,FALSE)</f>
        <v>20</v>
      </c>
      <c r="AG24" s="90">
        <f t="shared" ref="AG24" si="52">AE24*AF24</f>
        <v>0</v>
      </c>
      <c r="AH24" s="88"/>
      <c r="AI24" s="16">
        <f>VLOOKUP($B24,Paramètres!$C$7:$F$55,$C$6,FALSE)</f>
        <v>20</v>
      </c>
      <c r="AJ24" s="57">
        <f t="shared" ref="AJ24" si="53">AH24*AI24</f>
        <v>0</v>
      </c>
      <c r="AK24" s="89"/>
      <c r="AL24" s="16">
        <f>VLOOKUP($B24,Paramètres!$C$7:$F$55,$C$6,FALSE)</f>
        <v>20</v>
      </c>
      <c r="AM24" s="57">
        <f t="shared" ref="AM24" si="54">AK24*AL24</f>
        <v>0</v>
      </c>
      <c r="AN24" s="20">
        <f t="shared" ref="AN24" si="55">SUM(D24,G24,J24,M24,P24,S24,V24,Y24,AB24,AE24,AH24,AK24)</f>
        <v>0</v>
      </c>
      <c r="AO24" s="16">
        <f>VLOOKUP($B24,Paramètres!$C$7:$F$55,$C$6,FALSE)</f>
        <v>20</v>
      </c>
      <c r="AP24" s="69">
        <f t="shared" ref="AP24" si="56">SUM(F24,I24,L24,O24,R24,U24,X24,AA24,AD24,AG24,AJ24,AM24)</f>
        <v>0</v>
      </c>
    </row>
    <row r="25" spans="2:42" ht="18.75" customHeight="1" x14ac:dyDescent="0.25">
      <c r="B25" s="19" t="str">
        <f>Paramètres!C15</f>
        <v>Déclaration préalable à l'embauche</v>
      </c>
      <c r="C25" s="18" t="str">
        <f t="shared" si="11"/>
        <v>X</v>
      </c>
      <c r="D25" s="75"/>
      <c r="E25" s="17">
        <f>VLOOKUP($B25,Paramètres!$C$7:$F$55,$C$6,FALSE)</f>
        <v>10</v>
      </c>
      <c r="F25" s="58">
        <f t="shared" ref="F25:F66" si="57">D25*E25</f>
        <v>0</v>
      </c>
      <c r="G25" s="94"/>
      <c r="H25" s="17">
        <f>VLOOKUP($B25,Paramètres!$C$7:$F$55,$C$6,FALSE)</f>
        <v>10</v>
      </c>
      <c r="I25" s="91">
        <f t="shared" si="0"/>
        <v>0</v>
      </c>
      <c r="J25" s="55">
        <v>2</v>
      </c>
      <c r="K25" s="17">
        <f>VLOOKUP($B25,Paramètres!$C$7:$F$55,$C$6,FALSE)</f>
        <v>10</v>
      </c>
      <c r="L25" s="58">
        <f t="shared" si="1"/>
        <v>20</v>
      </c>
      <c r="M25" s="94"/>
      <c r="N25" s="17">
        <f>VLOOKUP($B25,Paramètres!$C$7:$F$55,$C$6,FALSE)</f>
        <v>10</v>
      </c>
      <c r="O25" s="91">
        <f t="shared" si="2"/>
        <v>0</v>
      </c>
      <c r="P25" s="55"/>
      <c r="Q25" s="17">
        <f>VLOOKUP($B25,Paramètres!$C$7:$F$55,$C$6,FALSE)</f>
        <v>10</v>
      </c>
      <c r="R25" s="58">
        <f t="shared" si="3"/>
        <v>0</v>
      </c>
      <c r="S25" s="94">
        <v>1</v>
      </c>
      <c r="T25" s="17">
        <f>VLOOKUP($B25,Paramètres!$C$7:$F$55,$C$6,FALSE)</f>
        <v>10</v>
      </c>
      <c r="U25" s="91">
        <f t="shared" si="4"/>
        <v>10</v>
      </c>
      <c r="V25" s="55"/>
      <c r="W25" s="17">
        <f>VLOOKUP($B25,Paramètres!$C$7:$F$55,$C$6,FALSE)</f>
        <v>10</v>
      </c>
      <c r="X25" s="58">
        <f t="shared" si="5"/>
        <v>0</v>
      </c>
      <c r="Y25" s="94"/>
      <c r="Z25" s="17">
        <f>VLOOKUP($B25,Paramètres!$C$7:$F$55,$C$6,FALSE)</f>
        <v>10</v>
      </c>
      <c r="AA25" s="91">
        <f t="shared" si="6"/>
        <v>0</v>
      </c>
      <c r="AB25" s="55"/>
      <c r="AC25" s="17">
        <f>VLOOKUP($B25,Paramètres!$C$7:$F$55,$C$6,FALSE)</f>
        <v>10</v>
      </c>
      <c r="AD25" s="58">
        <f t="shared" si="7"/>
        <v>0</v>
      </c>
      <c r="AE25" s="94"/>
      <c r="AF25" s="17">
        <f>VLOOKUP($B25,Paramètres!$C$7:$F$55,$C$6,FALSE)</f>
        <v>10</v>
      </c>
      <c r="AG25" s="91">
        <f t="shared" si="8"/>
        <v>0</v>
      </c>
      <c r="AH25" s="55"/>
      <c r="AI25" s="17">
        <f>VLOOKUP($B25,Paramètres!$C$7:$F$55,$C$6,FALSE)</f>
        <v>10</v>
      </c>
      <c r="AJ25" s="58">
        <f t="shared" si="9"/>
        <v>0</v>
      </c>
      <c r="AK25" s="94"/>
      <c r="AL25" s="17">
        <f>VLOOKUP($B25,Paramètres!$C$7:$F$55,$C$6,FALSE)</f>
        <v>10</v>
      </c>
      <c r="AM25" s="58">
        <f t="shared" si="10"/>
        <v>0</v>
      </c>
      <c r="AN25" s="19">
        <f t="shared" ref="AN25:AN66" si="58">SUM(D25,G25,J25,M25,P25,S25,V25,Y25,AB25,AE25,AH25,AK25)</f>
        <v>3</v>
      </c>
      <c r="AO25" s="17">
        <f>VLOOKUP($B25,Paramètres!$C$7:$F$55,$C$6,FALSE)</f>
        <v>10</v>
      </c>
      <c r="AP25" s="66">
        <f t="shared" ref="AP25:AP66" si="59">SUM(F25,I25,L25,O25,R25,U25,X25,AA25,AD25,AG25,AJ25,AM25)</f>
        <v>30</v>
      </c>
    </row>
    <row r="26" spans="2:42" ht="18.75" customHeight="1" x14ac:dyDescent="0.25">
      <c r="B26" s="19" t="str">
        <f>Paramètres!C16</f>
        <v>Contrat de travail classique</v>
      </c>
      <c r="C26" s="18" t="str">
        <f t="shared" si="11"/>
        <v/>
      </c>
      <c r="D26" s="75"/>
      <c r="E26" s="17">
        <f>VLOOKUP($B26,Paramètres!$C$7:$F$55,$C$6,FALSE)</f>
        <v>45</v>
      </c>
      <c r="F26" s="58">
        <f t="shared" si="57"/>
        <v>0</v>
      </c>
      <c r="G26" s="94"/>
      <c r="H26" s="17">
        <f>VLOOKUP($B26,Paramètres!$C$7:$F$55,$C$6,FALSE)</f>
        <v>45</v>
      </c>
      <c r="I26" s="91">
        <f t="shared" si="0"/>
        <v>0</v>
      </c>
      <c r="J26" s="55"/>
      <c r="K26" s="17">
        <f>VLOOKUP($B26,Paramètres!$C$7:$F$55,$C$6,FALSE)</f>
        <v>45</v>
      </c>
      <c r="L26" s="58">
        <f t="shared" si="1"/>
        <v>0</v>
      </c>
      <c r="M26" s="94"/>
      <c r="N26" s="17">
        <f>VLOOKUP($B26,Paramètres!$C$7:$F$55,$C$6,FALSE)</f>
        <v>45</v>
      </c>
      <c r="O26" s="91">
        <f t="shared" si="2"/>
        <v>0</v>
      </c>
      <c r="P26" s="55"/>
      <c r="Q26" s="17">
        <f>VLOOKUP($B26,Paramètres!$C$7:$F$55,$C$6,FALSE)</f>
        <v>45</v>
      </c>
      <c r="R26" s="58">
        <f t="shared" si="3"/>
        <v>0</v>
      </c>
      <c r="S26" s="94"/>
      <c r="T26" s="17">
        <f>VLOOKUP($B26,Paramètres!$C$7:$F$55,$C$6,FALSE)</f>
        <v>45</v>
      </c>
      <c r="U26" s="91">
        <f t="shared" si="4"/>
        <v>0</v>
      </c>
      <c r="V26" s="55"/>
      <c r="W26" s="17">
        <f>VLOOKUP($B26,Paramètres!$C$7:$F$55,$C$6,FALSE)</f>
        <v>45</v>
      </c>
      <c r="X26" s="58">
        <f t="shared" si="5"/>
        <v>0</v>
      </c>
      <c r="Y26" s="94"/>
      <c r="Z26" s="17">
        <f>VLOOKUP($B26,Paramètres!$C$7:$F$55,$C$6,FALSE)</f>
        <v>45</v>
      </c>
      <c r="AA26" s="91">
        <f t="shared" si="6"/>
        <v>0</v>
      </c>
      <c r="AB26" s="55"/>
      <c r="AC26" s="17">
        <f>VLOOKUP($B26,Paramètres!$C$7:$F$55,$C$6,FALSE)</f>
        <v>45</v>
      </c>
      <c r="AD26" s="58">
        <f t="shared" si="7"/>
        <v>0</v>
      </c>
      <c r="AE26" s="94"/>
      <c r="AF26" s="17">
        <f>VLOOKUP($B26,Paramètres!$C$7:$F$55,$C$6,FALSE)</f>
        <v>45</v>
      </c>
      <c r="AG26" s="91">
        <f t="shared" si="8"/>
        <v>0</v>
      </c>
      <c r="AH26" s="55"/>
      <c r="AI26" s="17">
        <f>VLOOKUP($B26,Paramètres!$C$7:$F$55,$C$6,FALSE)</f>
        <v>45</v>
      </c>
      <c r="AJ26" s="58">
        <f t="shared" si="9"/>
        <v>0</v>
      </c>
      <c r="AK26" s="94"/>
      <c r="AL26" s="17">
        <f>VLOOKUP($B26,Paramètres!$C$7:$F$55,$C$6,FALSE)</f>
        <v>45</v>
      </c>
      <c r="AM26" s="58">
        <f t="shared" si="10"/>
        <v>0</v>
      </c>
      <c r="AN26" s="19">
        <f t="shared" si="58"/>
        <v>0</v>
      </c>
      <c r="AO26" s="17">
        <f>VLOOKUP($B26,Paramètres!$C$7:$F$55,$C$6,FALSE)</f>
        <v>45</v>
      </c>
      <c r="AP26" s="66">
        <f t="shared" si="59"/>
        <v>0</v>
      </c>
    </row>
    <row r="27" spans="2:42" ht="18.75" customHeight="1" x14ac:dyDescent="0.25">
      <c r="B27" s="19" t="str">
        <f>Paramètres!C17</f>
        <v>Contrat de travail spécifique</v>
      </c>
      <c r="C27" s="18" t="str">
        <f t="shared" si="11"/>
        <v/>
      </c>
      <c r="D27" s="75"/>
      <c r="E27" s="17">
        <f>VLOOKUP($B27,Paramètres!$C$7:$F$55,$C$6,FALSE)</f>
        <v>90</v>
      </c>
      <c r="F27" s="58">
        <f t="shared" si="57"/>
        <v>0</v>
      </c>
      <c r="G27" s="94"/>
      <c r="H27" s="17">
        <f>VLOOKUP($B27,Paramètres!$C$7:$F$55,$C$6,FALSE)</f>
        <v>90</v>
      </c>
      <c r="I27" s="91">
        <f t="shared" si="0"/>
        <v>0</v>
      </c>
      <c r="J27" s="55"/>
      <c r="K27" s="17">
        <f>VLOOKUP($B27,Paramètres!$C$7:$F$55,$C$6,FALSE)</f>
        <v>90</v>
      </c>
      <c r="L27" s="58">
        <f t="shared" si="1"/>
        <v>0</v>
      </c>
      <c r="M27" s="94"/>
      <c r="N27" s="17">
        <f>VLOOKUP($B27,Paramètres!$C$7:$F$55,$C$6,FALSE)</f>
        <v>90</v>
      </c>
      <c r="O27" s="91">
        <f t="shared" si="2"/>
        <v>0</v>
      </c>
      <c r="P27" s="55"/>
      <c r="Q27" s="17">
        <f>VLOOKUP($B27,Paramètres!$C$7:$F$55,$C$6,FALSE)</f>
        <v>90</v>
      </c>
      <c r="R27" s="58">
        <f t="shared" si="3"/>
        <v>0</v>
      </c>
      <c r="S27" s="94"/>
      <c r="T27" s="17">
        <f>VLOOKUP($B27,Paramètres!$C$7:$F$55,$C$6,FALSE)</f>
        <v>90</v>
      </c>
      <c r="U27" s="91">
        <f t="shared" si="4"/>
        <v>0</v>
      </c>
      <c r="V27" s="55"/>
      <c r="W27" s="17">
        <f>VLOOKUP($B27,Paramètres!$C$7:$F$55,$C$6,FALSE)</f>
        <v>90</v>
      </c>
      <c r="X27" s="58">
        <f t="shared" si="5"/>
        <v>0</v>
      </c>
      <c r="Y27" s="94"/>
      <c r="Z27" s="17">
        <f>VLOOKUP($B27,Paramètres!$C$7:$F$55,$C$6,FALSE)</f>
        <v>90</v>
      </c>
      <c r="AA27" s="91">
        <f t="shared" si="6"/>
        <v>0</v>
      </c>
      <c r="AB27" s="55"/>
      <c r="AC27" s="17">
        <f>VLOOKUP($B27,Paramètres!$C$7:$F$55,$C$6,FALSE)</f>
        <v>90</v>
      </c>
      <c r="AD27" s="58">
        <f t="shared" si="7"/>
        <v>0</v>
      </c>
      <c r="AE27" s="94"/>
      <c r="AF27" s="17">
        <f>VLOOKUP($B27,Paramètres!$C$7:$F$55,$C$6,FALSE)</f>
        <v>90</v>
      </c>
      <c r="AG27" s="91">
        <f t="shared" si="8"/>
        <v>0</v>
      </c>
      <c r="AH27" s="55"/>
      <c r="AI27" s="17">
        <f>VLOOKUP($B27,Paramètres!$C$7:$F$55,$C$6,FALSE)</f>
        <v>90</v>
      </c>
      <c r="AJ27" s="58">
        <f t="shared" si="9"/>
        <v>0</v>
      </c>
      <c r="AK27" s="94"/>
      <c r="AL27" s="17">
        <f>VLOOKUP($B27,Paramètres!$C$7:$F$55,$C$6,FALSE)</f>
        <v>90</v>
      </c>
      <c r="AM27" s="58">
        <f t="shared" si="10"/>
        <v>0</v>
      </c>
      <c r="AN27" s="19">
        <f t="shared" si="58"/>
        <v>0</v>
      </c>
      <c r="AO27" s="17">
        <f>VLOOKUP($B27,Paramètres!$C$7:$F$55,$C$6,FALSE)</f>
        <v>90</v>
      </c>
      <c r="AP27" s="66">
        <f t="shared" si="59"/>
        <v>0</v>
      </c>
    </row>
    <row r="28" spans="2:42" ht="18.75" customHeight="1" x14ac:dyDescent="0.25">
      <c r="B28" s="19" t="str">
        <f>Paramètres!C18</f>
        <v>Avenant contrat classique</v>
      </c>
      <c r="C28" s="18" t="str">
        <f t="shared" si="11"/>
        <v/>
      </c>
      <c r="D28" s="75"/>
      <c r="E28" s="17">
        <f>VLOOKUP($B28,Paramètres!$C$7:$F$55,$C$6,FALSE)</f>
        <v>20</v>
      </c>
      <c r="F28" s="58">
        <f t="shared" si="57"/>
        <v>0</v>
      </c>
      <c r="G28" s="94"/>
      <c r="H28" s="17">
        <f>VLOOKUP($B28,Paramètres!$C$7:$F$55,$C$6,FALSE)</f>
        <v>20</v>
      </c>
      <c r="I28" s="91">
        <f t="shared" si="0"/>
        <v>0</v>
      </c>
      <c r="J28" s="55"/>
      <c r="K28" s="17">
        <f>VLOOKUP($B28,Paramètres!$C$7:$F$55,$C$6,FALSE)</f>
        <v>20</v>
      </c>
      <c r="L28" s="58">
        <f t="shared" si="1"/>
        <v>0</v>
      </c>
      <c r="M28" s="94"/>
      <c r="N28" s="17">
        <f>VLOOKUP($B28,Paramètres!$C$7:$F$55,$C$6,FALSE)</f>
        <v>20</v>
      </c>
      <c r="O28" s="91">
        <f t="shared" si="2"/>
        <v>0</v>
      </c>
      <c r="P28" s="55"/>
      <c r="Q28" s="17">
        <f>VLOOKUP($B28,Paramètres!$C$7:$F$55,$C$6,FALSE)</f>
        <v>20</v>
      </c>
      <c r="R28" s="58">
        <f t="shared" si="3"/>
        <v>0</v>
      </c>
      <c r="S28" s="94"/>
      <c r="T28" s="17">
        <f>VLOOKUP($B28,Paramètres!$C$7:$F$55,$C$6,FALSE)</f>
        <v>20</v>
      </c>
      <c r="U28" s="91">
        <f t="shared" si="4"/>
        <v>0</v>
      </c>
      <c r="V28" s="55"/>
      <c r="W28" s="17">
        <f>VLOOKUP($B28,Paramètres!$C$7:$F$55,$C$6,FALSE)</f>
        <v>20</v>
      </c>
      <c r="X28" s="58">
        <f t="shared" si="5"/>
        <v>0</v>
      </c>
      <c r="Y28" s="94"/>
      <c r="Z28" s="17">
        <f>VLOOKUP($B28,Paramètres!$C$7:$F$55,$C$6,FALSE)</f>
        <v>20</v>
      </c>
      <c r="AA28" s="91">
        <f t="shared" si="6"/>
        <v>0</v>
      </c>
      <c r="AB28" s="55"/>
      <c r="AC28" s="17">
        <f>VLOOKUP($B28,Paramètres!$C$7:$F$55,$C$6,FALSE)</f>
        <v>20</v>
      </c>
      <c r="AD28" s="58">
        <f t="shared" si="7"/>
        <v>0</v>
      </c>
      <c r="AE28" s="94"/>
      <c r="AF28" s="17">
        <f>VLOOKUP($B28,Paramètres!$C$7:$F$55,$C$6,FALSE)</f>
        <v>20</v>
      </c>
      <c r="AG28" s="91">
        <f t="shared" si="8"/>
        <v>0</v>
      </c>
      <c r="AH28" s="55"/>
      <c r="AI28" s="17">
        <f>VLOOKUP($B28,Paramètres!$C$7:$F$55,$C$6,FALSE)</f>
        <v>20</v>
      </c>
      <c r="AJ28" s="58">
        <f t="shared" si="9"/>
        <v>0</v>
      </c>
      <c r="AK28" s="94"/>
      <c r="AL28" s="17">
        <f>VLOOKUP($B28,Paramètres!$C$7:$F$55,$C$6,FALSE)</f>
        <v>20</v>
      </c>
      <c r="AM28" s="58">
        <f t="shared" si="10"/>
        <v>0</v>
      </c>
      <c r="AN28" s="19">
        <f t="shared" si="58"/>
        <v>0</v>
      </c>
      <c r="AO28" s="17">
        <f>VLOOKUP($B28,Paramètres!$C$7:$F$55,$C$6,FALSE)</f>
        <v>20</v>
      </c>
      <c r="AP28" s="66">
        <f t="shared" si="59"/>
        <v>0</v>
      </c>
    </row>
    <row r="29" spans="2:42" ht="18.75" customHeight="1" x14ac:dyDescent="0.25">
      <c r="B29" s="19" t="str">
        <f>Paramètres!C19</f>
        <v>Avenant contrat spécifique</v>
      </c>
      <c r="C29" s="18" t="str">
        <f t="shared" si="11"/>
        <v/>
      </c>
      <c r="D29" s="75"/>
      <c r="E29" s="77">
        <f>VLOOKUP($B29,Paramètres!$C$7:$F$55,$C$6,FALSE)</f>
        <v>0</v>
      </c>
      <c r="F29" s="58">
        <f t="shared" si="57"/>
        <v>0</v>
      </c>
      <c r="G29" s="94"/>
      <c r="H29" s="77">
        <f>VLOOKUP($B29,Paramètres!$C$7:$F$55,$C$6,FALSE)</f>
        <v>0</v>
      </c>
      <c r="I29" s="91">
        <f t="shared" si="0"/>
        <v>0</v>
      </c>
      <c r="J29" s="55"/>
      <c r="K29" s="77">
        <f>VLOOKUP($B29,Paramètres!$C$7:$F$55,$C$6,FALSE)</f>
        <v>0</v>
      </c>
      <c r="L29" s="58">
        <f t="shared" si="1"/>
        <v>0</v>
      </c>
      <c r="M29" s="94"/>
      <c r="N29" s="77">
        <f>VLOOKUP($B29,Paramètres!$C$7:$F$55,$C$6,FALSE)</f>
        <v>0</v>
      </c>
      <c r="O29" s="91">
        <f t="shared" si="2"/>
        <v>0</v>
      </c>
      <c r="P29" s="55"/>
      <c r="Q29" s="77">
        <f>VLOOKUP($B29,Paramètres!$C$7:$F$55,$C$6,FALSE)</f>
        <v>0</v>
      </c>
      <c r="R29" s="58">
        <f t="shared" si="3"/>
        <v>0</v>
      </c>
      <c r="S29" s="94"/>
      <c r="T29" s="77">
        <f>VLOOKUP($B29,Paramètres!$C$7:$F$55,$C$6,FALSE)</f>
        <v>0</v>
      </c>
      <c r="U29" s="91">
        <f t="shared" si="4"/>
        <v>0</v>
      </c>
      <c r="V29" s="55"/>
      <c r="W29" s="77">
        <f>VLOOKUP($B29,Paramètres!$C$7:$F$55,$C$6,FALSE)</f>
        <v>0</v>
      </c>
      <c r="X29" s="58">
        <f t="shared" si="5"/>
        <v>0</v>
      </c>
      <c r="Y29" s="94"/>
      <c r="Z29" s="77">
        <f>VLOOKUP($B29,Paramètres!$C$7:$F$55,$C$6,FALSE)</f>
        <v>0</v>
      </c>
      <c r="AA29" s="91">
        <f t="shared" si="6"/>
        <v>0</v>
      </c>
      <c r="AB29" s="55"/>
      <c r="AC29" s="77">
        <f>VLOOKUP($B29,Paramètres!$C$7:$F$55,$C$6,FALSE)</f>
        <v>0</v>
      </c>
      <c r="AD29" s="58">
        <f t="shared" si="7"/>
        <v>0</v>
      </c>
      <c r="AE29" s="94"/>
      <c r="AF29" s="77">
        <f>VLOOKUP($B29,Paramètres!$C$7:$F$55,$C$6,FALSE)</f>
        <v>0</v>
      </c>
      <c r="AG29" s="91">
        <f t="shared" si="8"/>
        <v>0</v>
      </c>
      <c r="AH29" s="55"/>
      <c r="AI29" s="77">
        <f>VLOOKUP($B29,Paramètres!$C$7:$F$55,$C$6,FALSE)</f>
        <v>0</v>
      </c>
      <c r="AJ29" s="58">
        <f t="shared" si="9"/>
        <v>0</v>
      </c>
      <c r="AK29" s="94"/>
      <c r="AL29" s="77">
        <f>VLOOKUP($B29,Paramètres!$C$7:$F$55,$C$6,FALSE)</f>
        <v>0</v>
      </c>
      <c r="AM29" s="58">
        <f t="shared" si="10"/>
        <v>0</v>
      </c>
      <c r="AN29" s="19">
        <f t="shared" si="58"/>
        <v>0</v>
      </c>
      <c r="AO29" s="17">
        <f>VLOOKUP($B29,Paramètres!$C$7:$F$55,$C$6,FALSE)</f>
        <v>0</v>
      </c>
      <c r="AP29" s="66">
        <f t="shared" si="59"/>
        <v>0</v>
      </c>
    </row>
    <row r="30" spans="2:42" ht="18.75" customHeight="1" x14ac:dyDescent="0.25">
      <c r="B30" s="19" t="str">
        <f>Paramètres!C20</f>
        <v>Contrat CERFA appentissage</v>
      </c>
      <c r="C30" s="18" t="str">
        <f t="shared" si="11"/>
        <v/>
      </c>
      <c r="D30" s="75"/>
      <c r="E30" s="17">
        <f>VLOOKUP($B30,Paramètres!$C$7:$F$55,$C$6,FALSE)</f>
        <v>45</v>
      </c>
      <c r="F30" s="58">
        <f t="shared" si="57"/>
        <v>0</v>
      </c>
      <c r="G30" s="94"/>
      <c r="H30" s="17">
        <f>VLOOKUP($B30,Paramètres!$C$7:$F$55,$C$6,FALSE)</f>
        <v>45</v>
      </c>
      <c r="I30" s="91">
        <f t="shared" si="0"/>
        <v>0</v>
      </c>
      <c r="J30" s="55"/>
      <c r="K30" s="17">
        <f>VLOOKUP($B30,Paramètres!$C$7:$F$55,$C$6,FALSE)</f>
        <v>45</v>
      </c>
      <c r="L30" s="58">
        <f t="shared" si="1"/>
        <v>0</v>
      </c>
      <c r="M30" s="94"/>
      <c r="N30" s="17">
        <f>VLOOKUP($B30,Paramètres!$C$7:$F$55,$C$6,FALSE)</f>
        <v>45</v>
      </c>
      <c r="O30" s="91">
        <f t="shared" si="2"/>
        <v>0</v>
      </c>
      <c r="P30" s="55"/>
      <c r="Q30" s="17">
        <f>VLOOKUP($B30,Paramètres!$C$7:$F$55,$C$6,FALSE)</f>
        <v>45</v>
      </c>
      <c r="R30" s="58">
        <f t="shared" si="3"/>
        <v>0</v>
      </c>
      <c r="S30" s="94"/>
      <c r="T30" s="17">
        <f>VLOOKUP($B30,Paramètres!$C$7:$F$55,$C$6,FALSE)</f>
        <v>45</v>
      </c>
      <c r="U30" s="91">
        <f t="shared" si="4"/>
        <v>0</v>
      </c>
      <c r="V30" s="55"/>
      <c r="W30" s="17">
        <f>VLOOKUP($B30,Paramètres!$C$7:$F$55,$C$6,FALSE)</f>
        <v>45</v>
      </c>
      <c r="X30" s="58">
        <f t="shared" si="5"/>
        <v>0</v>
      </c>
      <c r="Y30" s="94"/>
      <c r="Z30" s="17">
        <f>VLOOKUP($B30,Paramètres!$C$7:$F$55,$C$6,FALSE)</f>
        <v>45</v>
      </c>
      <c r="AA30" s="91">
        <f t="shared" si="6"/>
        <v>0</v>
      </c>
      <c r="AB30" s="55"/>
      <c r="AC30" s="17">
        <f>VLOOKUP($B30,Paramètres!$C$7:$F$55,$C$6,FALSE)</f>
        <v>45</v>
      </c>
      <c r="AD30" s="58">
        <f t="shared" si="7"/>
        <v>0</v>
      </c>
      <c r="AE30" s="94"/>
      <c r="AF30" s="17">
        <f>VLOOKUP($B30,Paramètres!$C$7:$F$55,$C$6,FALSE)</f>
        <v>45</v>
      </c>
      <c r="AG30" s="91">
        <f t="shared" si="8"/>
        <v>0</v>
      </c>
      <c r="AH30" s="55"/>
      <c r="AI30" s="17">
        <f>VLOOKUP($B30,Paramètres!$C$7:$F$55,$C$6,FALSE)</f>
        <v>45</v>
      </c>
      <c r="AJ30" s="58">
        <f t="shared" si="9"/>
        <v>0</v>
      </c>
      <c r="AK30" s="94"/>
      <c r="AL30" s="17">
        <f>VLOOKUP($B30,Paramètres!$C$7:$F$55,$C$6,FALSE)</f>
        <v>45</v>
      </c>
      <c r="AM30" s="58">
        <f t="shared" si="10"/>
        <v>0</v>
      </c>
      <c r="AN30" s="19">
        <f t="shared" si="58"/>
        <v>0</v>
      </c>
      <c r="AO30" s="17">
        <f>VLOOKUP($B30,Paramètres!$C$7:$F$55,$C$6,FALSE)</f>
        <v>45</v>
      </c>
      <c r="AP30" s="66">
        <f t="shared" si="59"/>
        <v>0</v>
      </c>
    </row>
    <row r="31" spans="2:42" ht="18.75" customHeight="1" x14ac:dyDescent="0.25">
      <c r="B31" s="19" t="str">
        <f>Paramètres!C21</f>
        <v>Constat de rupture à l'amiable CDD</v>
      </c>
      <c r="C31" s="18" t="str">
        <f t="shared" si="11"/>
        <v/>
      </c>
      <c r="D31" s="75"/>
      <c r="E31" s="17">
        <f>VLOOKUP($B31,Paramètres!$C$7:$F$55,$C$6,FALSE)</f>
        <v>30</v>
      </c>
      <c r="F31" s="58">
        <f t="shared" si="57"/>
        <v>0</v>
      </c>
      <c r="G31" s="94"/>
      <c r="H31" s="17">
        <f>VLOOKUP($B31,Paramètres!$C$7:$F$55,$C$6,FALSE)</f>
        <v>30</v>
      </c>
      <c r="I31" s="91">
        <f t="shared" si="0"/>
        <v>0</v>
      </c>
      <c r="J31" s="55"/>
      <c r="K31" s="17">
        <f>VLOOKUP($B31,Paramètres!$C$7:$F$55,$C$6,FALSE)</f>
        <v>30</v>
      </c>
      <c r="L31" s="58">
        <f t="shared" si="1"/>
        <v>0</v>
      </c>
      <c r="M31" s="94"/>
      <c r="N31" s="17">
        <f>VLOOKUP($B31,Paramètres!$C$7:$F$55,$C$6,FALSE)</f>
        <v>30</v>
      </c>
      <c r="O31" s="91">
        <f t="shared" si="2"/>
        <v>0</v>
      </c>
      <c r="P31" s="55"/>
      <c r="Q31" s="17">
        <f>VLOOKUP($B31,Paramètres!$C$7:$F$55,$C$6,FALSE)</f>
        <v>30</v>
      </c>
      <c r="R31" s="58">
        <f t="shared" si="3"/>
        <v>0</v>
      </c>
      <c r="S31" s="94"/>
      <c r="T31" s="17">
        <f>VLOOKUP($B31,Paramètres!$C$7:$F$55,$C$6,FALSE)</f>
        <v>30</v>
      </c>
      <c r="U31" s="91">
        <f t="shared" si="4"/>
        <v>0</v>
      </c>
      <c r="V31" s="55"/>
      <c r="W31" s="17">
        <f>VLOOKUP($B31,Paramètres!$C$7:$F$55,$C$6,FALSE)</f>
        <v>30</v>
      </c>
      <c r="X31" s="58">
        <f t="shared" si="5"/>
        <v>0</v>
      </c>
      <c r="Y31" s="94"/>
      <c r="Z31" s="17">
        <f>VLOOKUP($B31,Paramètres!$C$7:$F$55,$C$6,FALSE)</f>
        <v>30</v>
      </c>
      <c r="AA31" s="91">
        <f t="shared" si="6"/>
        <v>0</v>
      </c>
      <c r="AB31" s="55"/>
      <c r="AC31" s="17">
        <f>VLOOKUP($B31,Paramètres!$C$7:$F$55,$C$6,FALSE)</f>
        <v>30</v>
      </c>
      <c r="AD31" s="58">
        <f t="shared" si="7"/>
        <v>0</v>
      </c>
      <c r="AE31" s="94"/>
      <c r="AF31" s="17">
        <f>VLOOKUP($B31,Paramètres!$C$7:$F$55,$C$6,FALSE)</f>
        <v>30</v>
      </c>
      <c r="AG31" s="91">
        <f t="shared" si="8"/>
        <v>0</v>
      </c>
      <c r="AH31" s="55"/>
      <c r="AI31" s="17">
        <f>VLOOKUP($B31,Paramètres!$C$7:$F$55,$C$6,FALSE)</f>
        <v>30</v>
      </c>
      <c r="AJ31" s="58">
        <f t="shared" si="9"/>
        <v>0</v>
      </c>
      <c r="AK31" s="94"/>
      <c r="AL31" s="17">
        <f>VLOOKUP($B31,Paramètres!$C$7:$F$55,$C$6,FALSE)</f>
        <v>30</v>
      </c>
      <c r="AM31" s="58">
        <f t="shared" si="10"/>
        <v>0</v>
      </c>
      <c r="AN31" s="19">
        <f t="shared" si="58"/>
        <v>0</v>
      </c>
      <c r="AO31" s="17">
        <f>VLOOKUP($B31,Paramètres!$C$7:$F$55,$C$6,FALSE)</f>
        <v>30</v>
      </c>
      <c r="AP31" s="66">
        <f t="shared" si="59"/>
        <v>0</v>
      </c>
    </row>
    <row r="32" spans="2:42" ht="18.75" customHeight="1" x14ac:dyDescent="0.25">
      <c r="B32" s="19" t="str">
        <f>Paramètres!C22</f>
        <v>Rupture contrat d'apprentissage</v>
      </c>
      <c r="C32" s="18" t="str">
        <f t="shared" si="11"/>
        <v/>
      </c>
      <c r="D32" s="75"/>
      <c r="E32" s="17">
        <f>VLOOKUP($B32,Paramètres!$C$7:$F$55,$C$6,FALSE)</f>
        <v>30</v>
      </c>
      <c r="F32" s="58">
        <f t="shared" si="57"/>
        <v>0</v>
      </c>
      <c r="G32" s="94"/>
      <c r="H32" s="17">
        <f>VLOOKUP($B32,Paramètres!$C$7:$F$55,$C$6,FALSE)</f>
        <v>30</v>
      </c>
      <c r="I32" s="91">
        <f t="shared" si="0"/>
        <v>0</v>
      </c>
      <c r="J32" s="55"/>
      <c r="K32" s="17">
        <f>VLOOKUP($B32,Paramètres!$C$7:$F$55,$C$6,FALSE)</f>
        <v>30</v>
      </c>
      <c r="L32" s="58">
        <f t="shared" si="1"/>
        <v>0</v>
      </c>
      <c r="M32" s="94"/>
      <c r="N32" s="17">
        <f>VLOOKUP($B32,Paramètres!$C$7:$F$55,$C$6,FALSE)</f>
        <v>30</v>
      </c>
      <c r="O32" s="91">
        <f t="shared" si="2"/>
        <v>0</v>
      </c>
      <c r="P32" s="55"/>
      <c r="Q32" s="17">
        <f>VLOOKUP($B32,Paramètres!$C$7:$F$55,$C$6,FALSE)</f>
        <v>30</v>
      </c>
      <c r="R32" s="58">
        <f t="shared" si="3"/>
        <v>0</v>
      </c>
      <c r="S32" s="94"/>
      <c r="T32" s="17">
        <f>VLOOKUP($B32,Paramètres!$C$7:$F$55,$C$6,FALSE)</f>
        <v>30</v>
      </c>
      <c r="U32" s="91">
        <f t="shared" si="4"/>
        <v>0</v>
      </c>
      <c r="V32" s="55"/>
      <c r="W32" s="17">
        <f>VLOOKUP($B32,Paramètres!$C$7:$F$55,$C$6,FALSE)</f>
        <v>30</v>
      </c>
      <c r="X32" s="58">
        <f t="shared" si="5"/>
        <v>0</v>
      </c>
      <c r="Y32" s="94"/>
      <c r="Z32" s="17">
        <f>VLOOKUP($B32,Paramètres!$C$7:$F$55,$C$6,FALSE)</f>
        <v>30</v>
      </c>
      <c r="AA32" s="91">
        <f t="shared" si="6"/>
        <v>0</v>
      </c>
      <c r="AB32" s="55"/>
      <c r="AC32" s="17">
        <f>VLOOKUP($B32,Paramètres!$C$7:$F$55,$C$6,FALSE)</f>
        <v>30</v>
      </c>
      <c r="AD32" s="58">
        <f t="shared" si="7"/>
        <v>0</v>
      </c>
      <c r="AE32" s="94"/>
      <c r="AF32" s="17">
        <f>VLOOKUP($B32,Paramètres!$C$7:$F$55,$C$6,FALSE)</f>
        <v>30</v>
      </c>
      <c r="AG32" s="91">
        <f t="shared" si="8"/>
        <v>0</v>
      </c>
      <c r="AH32" s="55"/>
      <c r="AI32" s="17">
        <f>VLOOKUP($B32,Paramètres!$C$7:$F$55,$C$6,FALSE)</f>
        <v>30</v>
      </c>
      <c r="AJ32" s="58">
        <f t="shared" si="9"/>
        <v>0</v>
      </c>
      <c r="AK32" s="94"/>
      <c r="AL32" s="17">
        <f>VLOOKUP($B32,Paramètres!$C$7:$F$55,$C$6,FALSE)</f>
        <v>30</v>
      </c>
      <c r="AM32" s="58">
        <f t="shared" si="10"/>
        <v>0</v>
      </c>
      <c r="AN32" s="19">
        <f t="shared" si="58"/>
        <v>0</v>
      </c>
      <c r="AO32" s="17">
        <f>VLOOKUP($B32,Paramètres!$C$7:$F$55,$C$6,FALSE)</f>
        <v>30</v>
      </c>
      <c r="AP32" s="66">
        <f t="shared" si="59"/>
        <v>0</v>
      </c>
    </row>
    <row r="33" spans="2:42" ht="18.75" customHeight="1" x14ac:dyDescent="0.25">
      <c r="B33" s="21" t="str">
        <f>Paramètres!C23</f>
        <v>Documents de fin de contrat</v>
      </c>
      <c r="C33" s="31" t="str">
        <f t="shared" si="11"/>
        <v>X</v>
      </c>
      <c r="D33" s="76"/>
      <c r="E33" s="22">
        <f>VLOOKUP($B33,Paramètres!$C$7:$F$55,$C$6,FALSE)</f>
        <v>22</v>
      </c>
      <c r="F33" s="59">
        <f t="shared" si="57"/>
        <v>0</v>
      </c>
      <c r="G33" s="95">
        <v>1</v>
      </c>
      <c r="H33" s="22">
        <f>VLOOKUP($B33,Paramètres!$C$7:$F$55,$C$6,FALSE)</f>
        <v>22</v>
      </c>
      <c r="I33" s="92">
        <f t="shared" si="0"/>
        <v>22</v>
      </c>
      <c r="J33" s="56"/>
      <c r="K33" s="22">
        <f>VLOOKUP($B33,Paramètres!$C$7:$F$55,$C$6,FALSE)</f>
        <v>22</v>
      </c>
      <c r="L33" s="59">
        <f t="shared" si="1"/>
        <v>0</v>
      </c>
      <c r="M33" s="95"/>
      <c r="N33" s="22">
        <f>VLOOKUP($B33,Paramètres!$C$7:$F$55,$C$6,FALSE)</f>
        <v>22</v>
      </c>
      <c r="O33" s="92">
        <f t="shared" si="2"/>
        <v>0</v>
      </c>
      <c r="P33" s="56"/>
      <c r="Q33" s="22">
        <f>VLOOKUP($B33,Paramètres!$C$7:$F$55,$C$6,FALSE)</f>
        <v>22</v>
      </c>
      <c r="R33" s="59">
        <f t="shared" si="3"/>
        <v>0</v>
      </c>
      <c r="S33" s="95"/>
      <c r="T33" s="22">
        <f>VLOOKUP($B33,Paramètres!$C$7:$F$55,$C$6,FALSE)</f>
        <v>22</v>
      </c>
      <c r="U33" s="92">
        <f t="shared" si="4"/>
        <v>0</v>
      </c>
      <c r="V33" s="56"/>
      <c r="W33" s="22">
        <f>VLOOKUP($B33,Paramètres!$C$7:$F$55,$C$6,FALSE)</f>
        <v>22</v>
      </c>
      <c r="X33" s="59">
        <f t="shared" si="5"/>
        <v>0</v>
      </c>
      <c r="Y33" s="95"/>
      <c r="Z33" s="22">
        <f>VLOOKUP($B33,Paramètres!$C$7:$F$55,$C$6,FALSE)</f>
        <v>22</v>
      </c>
      <c r="AA33" s="92">
        <f t="shared" si="6"/>
        <v>0</v>
      </c>
      <c r="AB33" s="56"/>
      <c r="AC33" s="22">
        <f>VLOOKUP($B33,Paramètres!$C$7:$F$55,$C$6,FALSE)</f>
        <v>22</v>
      </c>
      <c r="AD33" s="59">
        <f t="shared" si="7"/>
        <v>0</v>
      </c>
      <c r="AE33" s="95"/>
      <c r="AF33" s="22">
        <f>VLOOKUP($B33,Paramètres!$C$7:$F$55,$C$6,FALSE)</f>
        <v>22</v>
      </c>
      <c r="AG33" s="92">
        <f t="shared" si="8"/>
        <v>0</v>
      </c>
      <c r="AH33" s="56"/>
      <c r="AI33" s="22">
        <f>VLOOKUP($B33,Paramètres!$C$7:$F$55,$C$6,FALSE)</f>
        <v>22</v>
      </c>
      <c r="AJ33" s="59">
        <f t="shared" si="9"/>
        <v>0</v>
      </c>
      <c r="AK33" s="95"/>
      <c r="AL33" s="22">
        <f>VLOOKUP($B33,Paramètres!$C$7:$F$55,$C$6,FALSE)</f>
        <v>22</v>
      </c>
      <c r="AM33" s="59">
        <f t="shared" si="10"/>
        <v>0</v>
      </c>
      <c r="AN33" s="21">
        <f t="shared" si="58"/>
        <v>1</v>
      </c>
      <c r="AO33" s="22">
        <f>VLOOKUP($B33,Paramètres!$C$7:$F$55,$C$6,FALSE)</f>
        <v>22</v>
      </c>
      <c r="AP33" s="67">
        <f t="shared" si="59"/>
        <v>22</v>
      </c>
    </row>
    <row r="34" spans="2:42" ht="18.75" customHeight="1" x14ac:dyDescent="0.25">
      <c r="B34" s="20" t="str">
        <f>Paramètres!C24</f>
        <v>Déclaration accident de travail</v>
      </c>
      <c r="C34" s="30" t="str">
        <f t="shared" si="11"/>
        <v>X</v>
      </c>
      <c r="D34" s="54"/>
      <c r="E34" s="16">
        <f>VLOOKUP($B34,Paramètres!$C$7:$F$55,$C$6,FALSE)</f>
        <v>30</v>
      </c>
      <c r="F34" s="57">
        <f t="shared" si="57"/>
        <v>0</v>
      </c>
      <c r="G34" s="89"/>
      <c r="H34" s="16">
        <f>VLOOKUP($B34,Paramètres!$C$7:$F$55,$C$6,FALSE)</f>
        <v>30</v>
      </c>
      <c r="I34" s="90">
        <f t="shared" si="0"/>
        <v>0</v>
      </c>
      <c r="J34" s="88">
        <v>1</v>
      </c>
      <c r="K34" s="16">
        <f>VLOOKUP($B34,Paramètres!$C$7:$F$55,$C$6,FALSE)</f>
        <v>30</v>
      </c>
      <c r="L34" s="57">
        <f t="shared" si="1"/>
        <v>30</v>
      </c>
      <c r="M34" s="89"/>
      <c r="N34" s="16">
        <f>VLOOKUP($B34,Paramètres!$C$7:$F$55,$C$6,FALSE)</f>
        <v>30</v>
      </c>
      <c r="O34" s="90">
        <f t="shared" si="2"/>
        <v>0</v>
      </c>
      <c r="P34" s="88"/>
      <c r="Q34" s="16">
        <f>VLOOKUP($B34,Paramètres!$C$7:$F$55,$C$6,FALSE)</f>
        <v>30</v>
      </c>
      <c r="R34" s="57">
        <f t="shared" si="3"/>
        <v>0</v>
      </c>
      <c r="S34" s="89"/>
      <c r="T34" s="16">
        <f>VLOOKUP($B34,Paramètres!$C$7:$F$55,$C$6,FALSE)</f>
        <v>30</v>
      </c>
      <c r="U34" s="90">
        <f t="shared" si="4"/>
        <v>0</v>
      </c>
      <c r="V34" s="88"/>
      <c r="W34" s="16">
        <f>VLOOKUP($B34,Paramètres!$C$7:$F$55,$C$6,FALSE)</f>
        <v>30</v>
      </c>
      <c r="X34" s="57">
        <f t="shared" si="5"/>
        <v>0</v>
      </c>
      <c r="Y34" s="89"/>
      <c r="Z34" s="16">
        <f>VLOOKUP($B34,Paramètres!$C$7:$F$55,$C$6,FALSE)</f>
        <v>30</v>
      </c>
      <c r="AA34" s="90">
        <f t="shared" si="6"/>
        <v>0</v>
      </c>
      <c r="AB34" s="88"/>
      <c r="AC34" s="16">
        <f>VLOOKUP($B34,Paramètres!$C$7:$F$55,$C$6,FALSE)</f>
        <v>30</v>
      </c>
      <c r="AD34" s="57">
        <f t="shared" si="7"/>
        <v>0</v>
      </c>
      <c r="AE34" s="89"/>
      <c r="AF34" s="16">
        <f>VLOOKUP($B34,Paramètres!$C$7:$F$55,$C$6,FALSE)</f>
        <v>30</v>
      </c>
      <c r="AG34" s="90">
        <f t="shared" si="8"/>
        <v>0</v>
      </c>
      <c r="AH34" s="88"/>
      <c r="AI34" s="16">
        <f>VLOOKUP($B34,Paramètres!$C$7:$F$55,$C$6,FALSE)</f>
        <v>30</v>
      </c>
      <c r="AJ34" s="57">
        <f t="shared" si="9"/>
        <v>0</v>
      </c>
      <c r="AK34" s="89"/>
      <c r="AL34" s="16">
        <f>VLOOKUP($B34,Paramètres!$C$7:$F$55,$C$6,FALSE)</f>
        <v>30</v>
      </c>
      <c r="AM34" s="57">
        <f t="shared" si="10"/>
        <v>0</v>
      </c>
      <c r="AN34" s="20">
        <f t="shared" si="58"/>
        <v>1</v>
      </c>
      <c r="AO34" s="16">
        <f>VLOOKUP($B34,Paramètres!$C$7:$F$55,$C$6,FALSE)</f>
        <v>30</v>
      </c>
      <c r="AP34" s="69">
        <f t="shared" si="59"/>
        <v>30</v>
      </c>
    </row>
    <row r="35" spans="2:42" ht="18.75" customHeight="1" x14ac:dyDescent="0.25">
      <c r="B35" s="21" t="str">
        <f>Paramètres!C25</f>
        <v>DSN évenementielle</v>
      </c>
      <c r="C35" s="31" t="str">
        <f t="shared" si="11"/>
        <v/>
      </c>
      <c r="D35" s="76"/>
      <c r="E35" s="22">
        <f>VLOOKUP($B35,Paramètres!$C$7:$F$55,$C$6,FALSE)</f>
        <v>7</v>
      </c>
      <c r="F35" s="59">
        <f t="shared" si="57"/>
        <v>0</v>
      </c>
      <c r="G35" s="95"/>
      <c r="H35" s="22">
        <f>VLOOKUP($B35,Paramètres!$C$7:$F$55,$C$6,FALSE)</f>
        <v>7</v>
      </c>
      <c r="I35" s="92">
        <f t="shared" si="0"/>
        <v>0</v>
      </c>
      <c r="J35" s="56"/>
      <c r="K35" s="22">
        <f>VLOOKUP($B35,Paramètres!$C$7:$F$55,$C$6,FALSE)</f>
        <v>7</v>
      </c>
      <c r="L35" s="59">
        <f t="shared" si="1"/>
        <v>0</v>
      </c>
      <c r="M35" s="95"/>
      <c r="N35" s="22">
        <f>VLOOKUP($B35,Paramètres!$C$7:$F$55,$C$6,FALSE)</f>
        <v>7</v>
      </c>
      <c r="O35" s="92">
        <f t="shared" si="2"/>
        <v>0</v>
      </c>
      <c r="P35" s="56"/>
      <c r="Q35" s="22">
        <f>VLOOKUP($B35,Paramètres!$C$7:$F$55,$C$6,FALSE)</f>
        <v>7</v>
      </c>
      <c r="R35" s="59">
        <f t="shared" si="3"/>
        <v>0</v>
      </c>
      <c r="S35" s="95"/>
      <c r="T35" s="22">
        <f>VLOOKUP($B35,Paramètres!$C$7:$F$55,$C$6,FALSE)</f>
        <v>7</v>
      </c>
      <c r="U35" s="92">
        <f t="shared" si="4"/>
        <v>0</v>
      </c>
      <c r="V35" s="56"/>
      <c r="W35" s="22">
        <f>VLOOKUP($B35,Paramètres!$C$7:$F$55,$C$6,FALSE)</f>
        <v>7</v>
      </c>
      <c r="X35" s="59">
        <f t="shared" si="5"/>
        <v>0</v>
      </c>
      <c r="Y35" s="95"/>
      <c r="Z35" s="22">
        <f>VLOOKUP($B35,Paramètres!$C$7:$F$55,$C$6,FALSE)</f>
        <v>7</v>
      </c>
      <c r="AA35" s="92">
        <f t="shared" si="6"/>
        <v>0</v>
      </c>
      <c r="AB35" s="56"/>
      <c r="AC35" s="22">
        <f>VLOOKUP($B35,Paramètres!$C$7:$F$55,$C$6,FALSE)</f>
        <v>7</v>
      </c>
      <c r="AD35" s="59">
        <f t="shared" si="7"/>
        <v>0</v>
      </c>
      <c r="AE35" s="95"/>
      <c r="AF35" s="22">
        <f>VLOOKUP($B35,Paramètres!$C$7:$F$55,$C$6,FALSE)</f>
        <v>7</v>
      </c>
      <c r="AG35" s="92">
        <f t="shared" si="8"/>
        <v>0</v>
      </c>
      <c r="AH35" s="56"/>
      <c r="AI35" s="22">
        <f>VLOOKUP($B35,Paramètres!$C$7:$F$55,$C$6,FALSE)</f>
        <v>7</v>
      </c>
      <c r="AJ35" s="59">
        <f t="shared" si="9"/>
        <v>0</v>
      </c>
      <c r="AK35" s="95"/>
      <c r="AL35" s="22">
        <f>VLOOKUP($B35,Paramètres!$C$7:$F$55,$C$6,FALSE)</f>
        <v>7</v>
      </c>
      <c r="AM35" s="59">
        <f t="shared" si="10"/>
        <v>0</v>
      </c>
      <c r="AN35" s="21">
        <f t="shared" si="58"/>
        <v>0</v>
      </c>
      <c r="AO35" s="22">
        <f>VLOOKUP($B35,Paramètres!$C$7:$F$55,$C$6,FALSE)</f>
        <v>7</v>
      </c>
      <c r="AP35" s="67">
        <f t="shared" si="59"/>
        <v>0</v>
      </c>
    </row>
    <row r="36" spans="2:42" ht="18.75" customHeight="1" x14ac:dyDescent="0.25">
      <c r="B36" s="20" t="str">
        <f>Paramètres!C26</f>
        <v>Avenant de renouvell. périoade essai</v>
      </c>
      <c r="C36" s="30" t="str">
        <f t="shared" si="11"/>
        <v/>
      </c>
      <c r="D36" s="54"/>
      <c r="E36" s="16">
        <f>VLOOKUP($B36,Paramètres!$C$7:$F$55,$C$6,FALSE)</f>
        <v>20</v>
      </c>
      <c r="F36" s="57">
        <f t="shared" si="57"/>
        <v>0</v>
      </c>
      <c r="G36" s="89"/>
      <c r="H36" s="16">
        <f>VLOOKUP($B36,Paramètres!$C$7:$F$55,$C$6,FALSE)</f>
        <v>20</v>
      </c>
      <c r="I36" s="90">
        <f t="shared" si="0"/>
        <v>0</v>
      </c>
      <c r="J36" s="88"/>
      <c r="K36" s="16">
        <f>VLOOKUP($B36,Paramètres!$C$7:$F$55,$C$6,FALSE)</f>
        <v>20</v>
      </c>
      <c r="L36" s="57">
        <f t="shared" si="1"/>
        <v>0</v>
      </c>
      <c r="M36" s="89"/>
      <c r="N36" s="16">
        <f>VLOOKUP($B36,Paramètres!$C$7:$F$55,$C$6,FALSE)</f>
        <v>20</v>
      </c>
      <c r="O36" s="90">
        <f t="shared" si="2"/>
        <v>0</v>
      </c>
      <c r="P36" s="88"/>
      <c r="Q36" s="16">
        <f>VLOOKUP($B36,Paramètres!$C$7:$F$55,$C$6,FALSE)</f>
        <v>20</v>
      </c>
      <c r="R36" s="57">
        <f t="shared" si="3"/>
        <v>0</v>
      </c>
      <c r="S36" s="89"/>
      <c r="T36" s="16">
        <f>VLOOKUP($B36,Paramètres!$C$7:$F$55,$C$6,FALSE)</f>
        <v>20</v>
      </c>
      <c r="U36" s="90">
        <f t="shared" si="4"/>
        <v>0</v>
      </c>
      <c r="V36" s="88"/>
      <c r="W36" s="16">
        <f>VLOOKUP($B36,Paramètres!$C$7:$F$55,$C$6,FALSE)</f>
        <v>20</v>
      </c>
      <c r="X36" s="57">
        <f t="shared" si="5"/>
        <v>0</v>
      </c>
      <c r="Y36" s="89"/>
      <c r="Z36" s="16">
        <f>VLOOKUP($B36,Paramètres!$C$7:$F$55,$C$6,FALSE)</f>
        <v>20</v>
      </c>
      <c r="AA36" s="90">
        <f t="shared" si="6"/>
        <v>0</v>
      </c>
      <c r="AB36" s="88"/>
      <c r="AC36" s="16">
        <f>VLOOKUP($B36,Paramètres!$C$7:$F$55,$C$6,FALSE)</f>
        <v>20</v>
      </c>
      <c r="AD36" s="57">
        <f t="shared" si="7"/>
        <v>0</v>
      </c>
      <c r="AE36" s="89"/>
      <c r="AF36" s="16">
        <f>VLOOKUP($B36,Paramètres!$C$7:$F$55,$C$6,FALSE)</f>
        <v>20</v>
      </c>
      <c r="AG36" s="90">
        <f t="shared" si="8"/>
        <v>0</v>
      </c>
      <c r="AH36" s="88"/>
      <c r="AI36" s="16">
        <f>VLOOKUP($B36,Paramètres!$C$7:$F$55,$C$6,FALSE)</f>
        <v>20</v>
      </c>
      <c r="AJ36" s="57">
        <f t="shared" si="9"/>
        <v>0</v>
      </c>
      <c r="AK36" s="89"/>
      <c r="AL36" s="16">
        <f>VLOOKUP($B36,Paramètres!$C$7:$F$55,$C$6,FALSE)</f>
        <v>20</v>
      </c>
      <c r="AM36" s="57">
        <f t="shared" si="10"/>
        <v>0</v>
      </c>
      <c r="AN36" s="20">
        <f t="shared" si="58"/>
        <v>0</v>
      </c>
      <c r="AO36" s="16">
        <f>VLOOKUP($B36,Paramètres!$C$7:$F$55,$C$6,FALSE)</f>
        <v>20</v>
      </c>
      <c r="AP36" s="69">
        <f t="shared" si="59"/>
        <v>0</v>
      </c>
    </row>
    <row r="37" spans="2:42" ht="18.75" customHeight="1" x14ac:dyDescent="0.25">
      <c r="B37" s="19" t="str">
        <f>Paramètres!C27</f>
        <v>Courrier info fin de période d'essai</v>
      </c>
      <c r="C37" s="18" t="str">
        <f t="shared" si="11"/>
        <v/>
      </c>
      <c r="D37" s="75"/>
      <c r="E37" s="17">
        <f>VLOOKUP($B37,Paramètres!$C$7:$F$55,$C$6,FALSE)</f>
        <v>20</v>
      </c>
      <c r="F37" s="58">
        <f t="shared" si="57"/>
        <v>0</v>
      </c>
      <c r="G37" s="94"/>
      <c r="H37" s="17">
        <f>VLOOKUP($B37,Paramètres!$C$7:$F$55,$C$6,FALSE)</f>
        <v>20</v>
      </c>
      <c r="I37" s="91">
        <f t="shared" si="0"/>
        <v>0</v>
      </c>
      <c r="J37" s="55"/>
      <c r="K37" s="17">
        <f>VLOOKUP($B37,Paramètres!$C$7:$F$55,$C$6,FALSE)</f>
        <v>20</v>
      </c>
      <c r="L37" s="58">
        <f t="shared" si="1"/>
        <v>0</v>
      </c>
      <c r="M37" s="94"/>
      <c r="N37" s="17">
        <f>VLOOKUP($B37,Paramètres!$C$7:$F$55,$C$6,FALSE)</f>
        <v>20</v>
      </c>
      <c r="O37" s="91">
        <f t="shared" si="2"/>
        <v>0</v>
      </c>
      <c r="P37" s="55"/>
      <c r="Q37" s="17">
        <f>VLOOKUP($B37,Paramètres!$C$7:$F$55,$C$6,FALSE)</f>
        <v>20</v>
      </c>
      <c r="R37" s="58">
        <f t="shared" si="3"/>
        <v>0</v>
      </c>
      <c r="S37" s="94"/>
      <c r="T37" s="17">
        <f>VLOOKUP($B37,Paramètres!$C$7:$F$55,$C$6,FALSE)</f>
        <v>20</v>
      </c>
      <c r="U37" s="91">
        <f t="shared" si="4"/>
        <v>0</v>
      </c>
      <c r="V37" s="55"/>
      <c r="W37" s="17">
        <f>VLOOKUP($B37,Paramètres!$C$7:$F$55,$C$6,FALSE)</f>
        <v>20</v>
      </c>
      <c r="X37" s="58">
        <f t="shared" si="5"/>
        <v>0</v>
      </c>
      <c r="Y37" s="94"/>
      <c r="Z37" s="17">
        <f>VLOOKUP($B37,Paramètres!$C$7:$F$55,$C$6,FALSE)</f>
        <v>20</v>
      </c>
      <c r="AA37" s="91">
        <f t="shared" si="6"/>
        <v>0</v>
      </c>
      <c r="AB37" s="55"/>
      <c r="AC37" s="17">
        <f>VLOOKUP($B37,Paramètres!$C$7:$F$55,$C$6,FALSE)</f>
        <v>20</v>
      </c>
      <c r="AD37" s="58">
        <f t="shared" si="7"/>
        <v>0</v>
      </c>
      <c r="AE37" s="94"/>
      <c r="AF37" s="17">
        <f>VLOOKUP($B37,Paramètres!$C$7:$F$55,$C$6,FALSE)</f>
        <v>20</v>
      </c>
      <c r="AG37" s="91">
        <f t="shared" si="8"/>
        <v>0</v>
      </c>
      <c r="AH37" s="55"/>
      <c r="AI37" s="17">
        <f>VLOOKUP($B37,Paramètres!$C$7:$F$55,$C$6,FALSE)</f>
        <v>20</v>
      </c>
      <c r="AJ37" s="58">
        <f t="shared" si="9"/>
        <v>0</v>
      </c>
      <c r="AK37" s="94"/>
      <c r="AL37" s="17">
        <f>VLOOKUP($B37,Paramètres!$C$7:$F$55,$C$6,FALSE)</f>
        <v>20</v>
      </c>
      <c r="AM37" s="58">
        <f t="shared" si="10"/>
        <v>0</v>
      </c>
      <c r="AN37" s="19">
        <f t="shared" si="58"/>
        <v>0</v>
      </c>
      <c r="AO37" s="17">
        <f>VLOOKUP($B37,Paramètres!$C$7:$F$55,$C$6,FALSE)</f>
        <v>20</v>
      </c>
      <c r="AP37" s="66">
        <f t="shared" si="59"/>
        <v>0</v>
      </c>
    </row>
    <row r="38" spans="2:42" ht="18.75" customHeight="1" x14ac:dyDescent="0.25">
      <c r="B38" s="21" t="str">
        <f>Paramètres!C28</f>
        <v>Courrier rupture période d'essai</v>
      </c>
      <c r="C38" s="31" t="str">
        <f t="shared" si="11"/>
        <v/>
      </c>
      <c r="D38" s="76"/>
      <c r="E38" s="22">
        <f>VLOOKUP($B38,Paramètres!$C$7:$F$55,$C$6,FALSE)</f>
        <v>20</v>
      </c>
      <c r="F38" s="59">
        <f t="shared" si="57"/>
        <v>0</v>
      </c>
      <c r="G38" s="95"/>
      <c r="H38" s="22">
        <f>VLOOKUP($B38,Paramètres!$C$7:$F$55,$C$6,FALSE)</f>
        <v>20</v>
      </c>
      <c r="I38" s="92">
        <f t="shared" si="0"/>
        <v>0</v>
      </c>
      <c r="J38" s="56"/>
      <c r="K38" s="22">
        <f>VLOOKUP($B38,Paramètres!$C$7:$F$55,$C$6,FALSE)</f>
        <v>20</v>
      </c>
      <c r="L38" s="59">
        <f t="shared" si="1"/>
        <v>0</v>
      </c>
      <c r="M38" s="95"/>
      <c r="N38" s="22">
        <f>VLOOKUP($B38,Paramètres!$C$7:$F$55,$C$6,FALSE)</f>
        <v>20</v>
      </c>
      <c r="O38" s="92">
        <f t="shared" si="2"/>
        <v>0</v>
      </c>
      <c r="P38" s="56"/>
      <c r="Q38" s="22">
        <f>VLOOKUP($B38,Paramètres!$C$7:$F$55,$C$6,FALSE)</f>
        <v>20</v>
      </c>
      <c r="R38" s="59">
        <f t="shared" si="3"/>
        <v>0</v>
      </c>
      <c r="S38" s="95"/>
      <c r="T38" s="22">
        <f>VLOOKUP($B38,Paramètres!$C$7:$F$55,$C$6,FALSE)</f>
        <v>20</v>
      </c>
      <c r="U38" s="92">
        <f t="shared" si="4"/>
        <v>0</v>
      </c>
      <c r="V38" s="56"/>
      <c r="W38" s="22">
        <f>VLOOKUP($B38,Paramètres!$C$7:$F$55,$C$6,FALSE)</f>
        <v>20</v>
      </c>
      <c r="X38" s="59">
        <f t="shared" si="5"/>
        <v>0</v>
      </c>
      <c r="Y38" s="95"/>
      <c r="Z38" s="22">
        <f>VLOOKUP($B38,Paramètres!$C$7:$F$55,$C$6,FALSE)</f>
        <v>20</v>
      </c>
      <c r="AA38" s="92">
        <f t="shared" si="6"/>
        <v>0</v>
      </c>
      <c r="AB38" s="56"/>
      <c r="AC38" s="22">
        <f>VLOOKUP($B38,Paramètres!$C$7:$F$55,$C$6,FALSE)</f>
        <v>20</v>
      </c>
      <c r="AD38" s="59">
        <f t="shared" si="7"/>
        <v>0</v>
      </c>
      <c r="AE38" s="95"/>
      <c r="AF38" s="22">
        <f>VLOOKUP($B38,Paramètres!$C$7:$F$55,$C$6,FALSE)</f>
        <v>20</v>
      </c>
      <c r="AG38" s="92">
        <f t="shared" si="8"/>
        <v>0</v>
      </c>
      <c r="AH38" s="56"/>
      <c r="AI38" s="22">
        <f>VLOOKUP($B38,Paramètres!$C$7:$F$55,$C$6,FALSE)</f>
        <v>20</v>
      </c>
      <c r="AJ38" s="59">
        <f t="shared" si="9"/>
        <v>0</v>
      </c>
      <c r="AK38" s="95"/>
      <c r="AL38" s="22">
        <f>VLOOKUP($B38,Paramètres!$C$7:$F$55,$C$6,FALSE)</f>
        <v>20</v>
      </c>
      <c r="AM38" s="59">
        <f t="shared" si="10"/>
        <v>0</v>
      </c>
      <c r="AN38" s="21">
        <f t="shared" si="58"/>
        <v>0</v>
      </c>
      <c r="AO38" s="22">
        <f>VLOOKUP($B38,Paramètres!$C$7:$F$55,$C$6,FALSE)</f>
        <v>20</v>
      </c>
      <c r="AP38" s="67">
        <f t="shared" si="59"/>
        <v>0</v>
      </c>
    </row>
    <row r="39" spans="2:42" ht="18.75" customHeight="1" x14ac:dyDescent="0.25">
      <c r="B39" s="20" t="str">
        <f>Paramètres!C29</f>
        <v>Simul bulletin salaire</v>
      </c>
      <c r="C39" s="30" t="str">
        <f t="shared" si="11"/>
        <v>X</v>
      </c>
      <c r="D39" s="54"/>
      <c r="E39" s="16">
        <f>VLOOKUP($B39,Paramètres!$C$7:$F$55,$C$6,FALSE)</f>
        <v>15</v>
      </c>
      <c r="F39" s="57">
        <f t="shared" si="57"/>
        <v>0</v>
      </c>
      <c r="G39" s="89"/>
      <c r="H39" s="16">
        <f>VLOOKUP($B39,Paramètres!$C$7:$F$55,$C$6,FALSE)</f>
        <v>15</v>
      </c>
      <c r="I39" s="90">
        <f t="shared" si="0"/>
        <v>0</v>
      </c>
      <c r="J39" s="88">
        <v>2</v>
      </c>
      <c r="K39" s="16">
        <f>VLOOKUP($B39,Paramètres!$C$7:$F$55,$C$6,FALSE)</f>
        <v>15</v>
      </c>
      <c r="L39" s="57">
        <f t="shared" si="1"/>
        <v>30</v>
      </c>
      <c r="M39" s="89"/>
      <c r="N39" s="16">
        <f>VLOOKUP($B39,Paramètres!$C$7:$F$55,$C$6,FALSE)</f>
        <v>15</v>
      </c>
      <c r="O39" s="90">
        <f t="shared" si="2"/>
        <v>0</v>
      </c>
      <c r="P39" s="88"/>
      <c r="Q39" s="16">
        <f>VLOOKUP($B39,Paramètres!$C$7:$F$55,$C$6,FALSE)</f>
        <v>15</v>
      </c>
      <c r="R39" s="57">
        <f t="shared" si="3"/>
        <v>0</v>
      </c>
      <c r="S39" s="89"/>
      <c r="T39" s="16">
        <f>VLOOKUP($B39,Paramètres!$C$7:$F$55,$C$6,FALSE)</f>
        <v>15</v>
      </c>
      <c r="U39" s="90">
        <f t="shared" si="4"/>
        <v>0</v>
      </c>
      <c r="V39" s="88"/>
      <c r="W39" s="16">
        <f>VLOOKUP($B39,Paramètres!$C$7:$F$55,$C$6,FALSE)</f>
        <v>15</v>
      </c>
      <c r="X39" s="57">
        <f t="shared" si="5"/>
        <v>0</v>
      </c>
      <c r="Y39" s="89"/>
      <c r="Z39" s="16">
        <f>VLOOKUP($B39,Paramètres!$C$7:$F$55,$C$6,FALSE)</f>
        <v>15</v>
      </c>
      <c r="AA39" s="90">
        <f t="shared" si="6"/>
        <v>0</v>
      </c>
      <c r="AB39" s="88"/>
      <c r="AC39" s="16">
        <f>VLOOKUP($B39,Paramètres!$C$7:$F$55,$C$6,FALSE)</f>
        <v>15</v>
      </c>
      <c r="AD39" s="57">
        <f t="shared" si="7"/>
        <v>0</v>
      </c>
      <c r="AE39" s="89"/>
      <c r="AF39" s="16">
        <f>VLOOKUP($B39,Paramètres!$C$7:$F$55,$C$6,FALSE)</f>
        <v>15</v>
      </c>
      <c r="AG39" s="90">
        <f t="shared" si="8"/>
        <v>0</v>
      </c>
      <c r="AH39" s="88"/>
      <c r="AI39" s="16">
        <f>VLOOKUP($B39,Paramètres!$C$7:$F$55,$C$6,FALSE)</f>
        <v>15</v>
      </c>
      <c r="AJ39" s="57">
        <f t="shared" si="9"/>
        <v>0</v>
      </c>
      <c r="AK39" s="89"/>
      <c r="AL39" s="16">
        <f>VLOOKUP($B39,Paramètres!$C$7:$F$55,$C$6,FALSE)</f>
        <v>15</v>
      </c>
      <c r="AM39" s="57">
        <f t="shared" si="10"/>
        <v>0</v>
      </c>
      <c r="AN39" s="20">
        <f t="shared" si="58"/>
        <v>2</v>
      </c>
      <c r="AO39" s="16">
        <f>VLOOKUP($B39,Paramètres!$C$7:$F$55,$C$6,FALSE)</f>
        <v>15</v>
      </c>
      <c r="AP39" s="69">
        <f t="shared" si="59"/>
        <v>30</v>
      </c>
    </row>
    <row r="40" spans="2:42" ht="18.75" customHeight="1" x14ac:dyDescent="0.25">
      <c r="B40" s="19" t="str">
        <f>Paramètres!C30</f>
        <v>Estimation indemnité départ</v>
      </c>
      <c r="C40" s="18" t="str">
        <f t="shared" si="11"/>
        <v>X</v>
      </c>
      <c r="D40" s="75"/>
      <c r="E40" s="17">
        <f>VLOOKUP($B40,Paramètres!$C$7:$F$55,$C$6,FALSE)</f>
        <v>25</v>
      </c>
      <c r="F40" s="58">
        <f t="shared" si="57"/>
        <v>0</v>
      </c>
      <c r="G40" s="94"/>
      <c r="H40" s="17">
        <f>VLOOKUP($B40,Paramètres!$C$7:$F$55,$C$6,FALSE)</f>
        <v>25</v>
      </c>
      <c r="I40" s="91">
        <f t="shared" si="0"/>
        <v>0</v>
      </c>
      <c r="J40" s="55"/>
      <c r="K40" s="17">
        <f>VLOOKUP($B40,Paramètres!$C$7:$F$55,$C$6,FALSE)</f>
        <v>25</v>
      </c>
      <c r="L40" s="58">
        <f t="shared" si="1"/>
        <v>0</v>
      </c>
      <c r="M40" s="94"/>
      <c r="N40" s="17">
        <f>VLOOKUP($B40,Paramètres!$C$7:$F$55,$C$6,FALSE)</f>
        <v>25</v>
      </c>
      <c r="O40" s="91">
        <f t="shared" si="2"/>
        <v>0</v>
      </c>
      <c r="P40" s="55">
        <v>1</v>
      </c>
      <c r="Q40" s="17">
        <f>VLOOKUP($B40,Paramètres!$C$7:$F$55,$C$6,FALSE)</f>
        <v>25</v>
      </c>
      <c r="R40" s="58">
        <f t="shared" si="3"/>
        <v>25</v>
      </c>
      <c r="S40" s="94"/>
      <c r="T40" s="17">
        <f>VLOOKUP($B40,Paramètres!$C$7:$F$55,$C$6,FALSE)</f>
        <v>25</v>
      </c>
      <c r="U40" s="91">
        <f t="shared" si="4"/>
        <v>0</v>
      </c>
      <c r="V40" s="55"/>
      <c r="W40" s="17">
        <f>VLOOKUP($B40,Paramètres!$C$7:$F$55,$C$6,FALSE)</f>
        <v>25</v>
      </c>
      <c r="X40" s="58">
        <f t="shared" si="5"/>
        <v>0</v>
      </c>
      <c r="Y40" s="94"/>
      <c r="Z40" s="17">
        <f>VLOOKUP($B40,Paramètres!$C$7:$F$55,$C$6,FALSE)</f>
        <v>25</v>
      </c>
      <c r="AA40" s="91">
        <f t="shared" si="6"/>
        <v>0</v>
      </c>
      <c r="AB40" s="55"/>
      <c r="AC40" s="17">
        <f>VLOOKUP($B40,Paramètres!$C$7:$F$55,$C$6,FALSE)</f>
        <v>25</v>
      </c>
      <c r="AD40" s="58">
        <f t="shared" si="7"/>
        <v>0</v>
      </c>
      <c r="AE40" s="94"/>
      <c r="AF40" s="17">
        <f>VLOOKUP($B40,Paramètres!$C$7:$F$55,$C$6,FALSE)</f>
        <v>25</v>
      </c>
      <c r="AG40" s="91">
        <f t="shared" si="8"/>
        <v>0</v>
      </c>
      <c r="AH40" s="55"/>
      <c r="AI40" s="17">
        <f>VLOOKUP($B40,Paramètres!$C$7:$F$55,$C$6,FALSE)</f>
        <v>25</v>
      </c>
      <c r="AJ40" s="58">
        <f t="shared" si="9"/>
        <v>0</v>
      </c>
      <c r="AK40" s="94"/>
      <c r="AL40" s="17">
        <f>VLOOKUP($B40,Paramètres!$C$7:$F$55,$C$6,FALSE)</f>
        <v>25</v>
      </c>
      <c r="AM40" s="58">
        <f t="shared" si="10"/>
        <v>0</v>
      </c>
      <c r="AN40" s="19">
        <f t="shared" si="58"/>
        <v>1</v>
      </c>
      <c r="AO40" s="17">
        <f>VLOOKUP($B40,Paramètres!$C$7:$F$55,$C$6,FALSE)</f>
        <v>25</v>
      </c>
      <c r="AP40" s="66">
        <f>SUM(F40,I40,L40,O40,R40,U40,X40,AA40,AD40,AG40,AJ40,AM40)</f>
        <v>25</v>
      </c>
    </row>
    <row r="41" spans="2:42" ht="18.75" customHeight="1" x14ac:dyDescent="0.25">
      <c r="B41" s="19" t="str">
        <f>Paramètres!C31</f>
        <v>Lettre d'avertissement</v>
      </c>
      <c r="C41" s="18" t="str">
        <f t="shared" si="11"/>
        <v/>
      </c>
      <c r="D41" s="75"/>
      <c r="E41" s="17">
        <f>VLOOKUP($B41,Paramètres!$C$7:$F$55,$C$6,FALSE)</f>
        <v>40</v>
      </c>
      <c r="F41" s="58">
        <f t="shared" si="57"/>
        <v>0</v>
      </c>
      <c r="G41" s="94"/>
      <c r="H41" s="17">
        <f>VLOOKUP($B41,Paramètres!$C$7:$F$55,$C$6,FALSE)</f>
        <v>40</v>
      </c>
      <c r="I41" s="91">
        <f t="shared" si="0"/>
        <v>0</v>
      </c>
      <c r="J41" s="55"/>
      <c r="K41" s="17">
        <f>VLOOKUP($B41,Paramètres!$C$7:$F$55,$C$6,FALSE)</f>
        <v>40</v>
      </c>
      <c r="L41" s="58">
        <f t="shared" si="1"/>
        <v>0</v>
      </c>
      <c r="M41" s="94"/>
      <c r="N41" s="17">
        <f>VLOOKUP($B41,Paramètres!$C$7:$F$55,$C$6,FALSE)</f>
        <v>40</v>
      </c>
      <c r="O41" s="91">
        <f t="shared" si="2"/>
        <v>0</v>
      </c>
      <c r="P41" s="55"/>
      <c r="Q41" s="17">
        <f>VLOOKUP($B41,Paramètres!$C$7:$F$55,$C$6,FALSE)</f>
        <v>40</v>
      </c>
      <c r="R41" s="58">
        <f t="shared" si="3"/>
        <v>0</v>
      </c>
      <c r="S41" s="94"/>
      <c r="T41" s="17">
        <f>VLOOKUP($B41,Paramètres!$C$7:$F$55,$C$6,FALSE)</f>
        <v>40</v>
      </c>
      <c r="U41" s="91">
        <f t="shared" si="4"/>
        <v>0</v>
      </c>
      <c r="V41" s="55"/>
      <c r="W41" s="17">
        <f>VLOOKUP($B41,Paramètres!$C$7:$F$55,$C$6,FALSE)</f>
        <v>40</v>
      </c>
      <c r="X41" s="58">
        <f t="shared" si="5"/>
        <v>0</v>
      </c>
      <c r="Y41" s="94"/>
      <c r="Z41" s="17">
        <f>VLOOKUP($B41,Paramètres!$C$7:$F$55,$C$6,FALSE)</f>
        <v>40</v>
      </c>
      <c r="AA41" s="91">
        <f t="shared" si="6"/>
        <v>0</v>
      </c>
      <c r="AB41" s="55"/>
      <c r="AC41" s="17">
        <f>VLOOKUP($B41,Paramètres!$C$7:$F$55,$C$6,FALSE)</f>
        <v>40</v>
      </c>
      <c r="AD41" s="58">
        <f t="shared" si="7"/>
        <v>0</v>
      </c>
      <c r="AE41" s="94"/>
      <c r="AF41" s="17">
        <f>VLOOKUP($B41,Paramètres!$C$7:$F$55,$C$6,FALSE)</f>
        <v>40</v>
      </c>
      <c r="AG41" s="91">
        <f t="shared" si="8"/>
        <v>0</v>
      </c>
      <c r="AH41" s="55"/>
      <c r="AI41" s="17">
        <f>VLOOKUP($B41,Paramètres!$C$7:$F$55,$C$6,FALSE)</f>
        <v>40</v>
      </c>
      <c r="AJ41" s="58">
        <f t="shared" si="9"/>
        <v>0</v>
      </c>
      <c r="AK41" s="94"/>
      <c r="AL41" s="17">
        <f>VLOOKUP($B41,Paramètres!$C$7:$F$55,$C$6,FALSE)</f>
        <v>40</v>
      </c>
      <c r="AM41" s="58">
        <f t="shared" si="10"/>
        <v>0</v>
      </c>
      <c r="AN41" s="19">
        <f t="shared" si="58"/>
        <v>0</v>
      </c>
      <c r="AO41" s="17">
        <f>VLOOKUP($B41,Paramètres!$C$7:$F$55,$C$6,FALSE)</f>
        <v>40</v>
      </c>
      <c r="AP41" s="66">
        <f t="shared" si="59"/>
        <v>0</v>
      </c>
    </row>
    <row r="42" spans="2:42" ht="18.75" customHeight="1" x14ac:dyDescent="0.25">
      <c r="B42" s="19" t="str">
        <f>Paramètres!C32</f>
        <v>Courrier salariés / administratif</v>
      </c>
      <c r="C42" s="18" t="str">
        <f t="shared" si="11"/>
        <v/>
      </c>
      <c r="D42" s="75"/>
      <c r="E42" s="17">
        <f>VLOOKUP($B42,Paramètres!$C$7:$F$55,$C$6,FALSE)</f>
        <v>15</v>
      </c>
      <c r="F42" s="58">
        <f t="shared" si="57"/>
        <v>0</v>
      </c>
      <c r="G42" s="94"/>
      <c r="H42" s="17">
        <f>VLOOKUP($B42,Paramètres!$C$7:$F$55,$C$6,FALSE)</f>
        <v>15</v>
      </c>
      <c r="I42" s="91">
        <f t="shared" si="0"/>
        <v>0</v>
      </c>
      <c r="J42" s="55"/>
      <c r="K42" s="17">
        <f>VLOOKUP($B42,Paramètres!$C$7:$F$55,$C$6,FALSE)</f>
        <v>15</v>
      </c>
      <c r="L42" s="58">
        <f t="shared" si="1"/>
        <v>0</v>
      </c>
      <c r="M42" s="94"/>
      <c r="N42" s="17">
        <f>VLOOKUP($B42,Paramètres!$C$7:$F$55,$C$6,FALSE)</f>
        <v>15</v>
      </c>
      <c r="O42" s="91">
        <f t="shared" si="2"/>
        <v>0</v>
      </c>
      <c r="P42" s="55"/>
      <c r="Q42" s="17">
        <f>VLOOKUP($B42,Paramètres!$C$7:$F$55,$C$6,FALSE)</f>
        <v>15</v>
      </c>
      <c r="R42" s="58">
        <f t="shared" si="3"/>
        <v>0</v>
      </c>
      <c r="S42" s="94"/>
      <c r="T42" s="17">
        <f>VLOOKUP($B42,Paramètres!$C$7:$F$55,$C$6,FALSE)</f>
        <v>15</v>
      </c>
      <c r="U42" s="91">
        <f t="shared" si="4"/>
        <v>0</v>
      </c>
      <c r="V42" s="55"/>
      <c r="W42" s="17">
        <f>VLOOKUP($B42,Paramètres!$C$7:$F$55,$C$6,FALSE)</f>
        <v>15</v>
      </c>
      <c r="X42" s="58">
        <f t="shared" si="5"/>
        <v>0</v>
      </c>
      <c r="Y42" s="94"/>
      <c r="Z42" s="17">
        <f>VLOOKUP($B42,Paramètres!$C$7:$F$55,$C$6,FALSE)</f>
        <v>15</v>
      </c>
      <c r="AA42" s="91">
        <f t="shared" si="6"/>
        <v>0</v>
      </c>
      <c r="AB42" s="55"/>
      <c r="AC42" s="17">
        <f>VLOOKUP($B42,Paramètres!$C$7:$F$55,$C$6,FALSE)</f>
        <v>15</v>
      </c>
      <c r="AD42" s="58">
        <f t="shared" si="7"/>
        <v>0</v>
      </c>
      <c r="AE42" s="94"/>
      <c r="AF42" s="17">
        <f>VLOOKUP($B42,Paramètres!$C$7:$F$55,$C$6,FALSE)</f>
        <v>15</v>
      </c>
      <c r="AG42" s="91">
        <f t="shared" si="8"/>
        <v>0</v>
      </c>
      <c r="AH42" s="55"/>
      <c r="AI42" s="17">
        <f>VLOOKUP($B42,Paramètres!$C$7:$F$55,$C$6,FALSE)</f>
        <v>15</v>
      </c>
      <c r="AJ42" s="58">
        <f t="shared" si="9"/>
        <v>0</v>
      </c>
      <c r="AK42" s="94"/>
      <c r="AL42" s="17">
        <f>VLOOKUP($B42,Paramètres!$C$7:$F$55,$C$6,FALSE)</f>
        <v>15</v>
      </c>
      <c r="AM42" s="58">
        <f t="shared" si="10"/>
        <v>0</v>
      </c>
      <c r="AN42" s="19">
        <f t="shared" si="58"/>
        <v>0</v>
      </c>
      <c r="AO42" s="17">
        <f>VLOOKUP($B42,Paramètres!$C$7:$F$55,$C$6,FALSE)</f>
        <v>15</v>
      </c>
      <c r="AP42" s="66">
        <f t="shared" si="59"/>
        <v>0</v>
      </c>
    </row>
    <row r="43" spans="2:42" ht="18.75" customHeight="1" thickBot="1" x14ac:dyDescent="0.3">
      <c r="B43" s="39" t="s">
        <v>87</v>
      </c>
      <c r="C43" s="40" t="s">
        <v>73</v>
      </c>
      <c r="D43" s="39"/>
      <c r="E43" s="41"/>
      <c r="F43" s="61">
        <f>SUM(F23:F42)</f>
        <v>0</v>
      </c>
      <c r="G43" s="42"/>
      <c r="H43" s="41"/>
      <c r="I43" s="96">
        <f t="shared" ref="I43" si="60">SUM(I23:I42)</f>
        <v>22</v>
      </c>
      <c r="J43" s="43"/>
      <c r="K43" s="41"/>
      <c r="L43" s="61">
        <f t="shared" ref="L43" si="61">SUM(L23:L42)</f>
        <v>80</v>
      </c>
      <c r="M43" s="42"/>
      <c r="N43" s="41"/>
      <c r="O43" s="96">
        <f t="shared" ref="O43" si="62">SUM(O23:O42)</f>
        <v>0</v>
      </c>
      <c r="P43" s="43"/>
      <c r="Q43" s="41"/>
      <c r="R43" s="61">
        <f t="shared" ref="R43" si="63">SUM(R23:R42)</f>
        <v>25</v>
      </c>
      <c r="S43" s="42"/>
      <c r="T43" s="41"/>
      <c r="U43" s="96">
        <f t="shared" ref="U43" si="64">SUM(U23:U42)</f>
        <v>10</v>
      </c>
      <c r="V43" s="43"/>
      <c r="W43" s="41"/>
      <c r="X43" s="61">
        <f t="shared" ref="X43" si="65">SUM(X23:X42)</f>
        <v>0</v>
      </c>
      <c r="Y43" s="42"/>
      <c r="Z43" s="41"/>
      <c r="AA43" s="96">
        <f t="shared" ref="AA43" si="66">SUM(AA23:AA42)</f>
        <v>0</v>
      </c>
      <c r="AB43" s="43"/>
      <c r="AC43" s="41"/>
      <c r="AD43" s="61">
        <f t="shared" ref="AD43" si="67">SUM(AD23:AD42)</f>
        <v>0</v>
      </c>
      <c r="AE43" s="42"/>
      <c r="AF43" s="41"/>
      <c r="AG43" s="96">
        <f t="shared" ref="AG43" si="68">SUM(AG23:AG42)</f>
        <v>0</v>
      </c>
      <c r="AH43" s="43"/>
      <c r="AI43" s="41"/>
      <c r="AJ43" s="61">
        <f t="shared" ref="AJ43" si="69">SUM(AJ23:AJ42)</f>
        <v>0</v>
      </c>
      <c r="AK43" s="42"/>
      <c r="AL43" s="41"/>
      <c r="AM43" s="61">
        <f>SUM(AM23:AM42)</f>
        <v>0</v>
      </c>
      <c r="AN43" s="39"/>
      <c r="AO43" s="41"/>
      <c r="AP43" s="70">
        <f>SUM(AP23:AP42)</f>
        <v>137</v>
      </c>
    </row>
    <row r="44" spans="2:42" ht="18.75" hidden="1" customHeight="1" thickTop="1" x14ac:dyDescent="0.25">
      <c r="B44" s="19" t="str">
        <f>Paramètres!C33</f>
        <v>Licenciement économique individuel</v>
      </c>
      <c r="C44" s="18" t="str">
        <f t="shared" si="11"/>
        <v/>
      </c>
      <c r="D44" s="75"/>
      <c r="E44" s="17">
        <f>VLOOKUP($B44,Paramètres!$C$7:$F$55,$C$6,FALSE)</f>
        <v>650</v>
      </c>
      <c r="F44" s="58">
        <f t="shared" si="57"/>
        <v>0</v>
      </c>
      <c r="G44" s="94"/>
      <c r="H44" s="17">
        <f>VLOOKUP($B44,Paramètres!$C$7:$F$55,$C$6,FALSE)</f>
        <v>650</v>
      </c>
      <c r="I44" s="91">
        <f t="shared" si="0"/>
        <v>0</v>
      </c>
      <c r="J44" s="55"/>
      <c r="K44" s="17">
        <f>VLOOKUP($B44,Paramètres!$C$7:$F$55,$C$6,FALSE)</f>
        <v>650</v>
      </c>
      <c r="L44" s="58">
        <f t="shared" si="1"/>
        <v>0</v>
      </c>
      <c r="M44" s="94"/>
      <c r="N44" s="17">
        <f>VLOOKUP($B44,Paramètres!$C$7:$F$55,$C$6,FALSE)</f>
        <v>650</v>
      </c>
      <c r="O44" s="91">
        <f t="shared" si="2"/>
        <v>0</v>
      </c>
      <c r="P44" s="55"/>
      <c r="Q44" s="17">
        <f>VLOOKUP($B44,Paramètres!$C$7:$F$55,$C$6,FALSE)</f>
        <v>650</v>
      </c>
      <c r="R44" s="58">
        <f t="shared" si="3"/>
        <v>0</v>
      </c>
      <c r="S44" s="94"/>
      <c r="T44" s="17">
        <f>VLOOKUP($B44,Paramètres!$C$7:$F$55,$C$6,FALSE)</f>
        <v>650</v>
      </c>
      <c r="U44" s="91">
        <f t="shared" si="4"/>
        <v>0</v>
      </c>
      <c r="V44" s="55"/>
      <c r="W44" s="17">
        <f>VLOOKUP($B44,Paramètres!$C$7:$F$55,$C$6,FALSE)</f>
        <v>650</v>
      </c>
      <c r="X44" s="58">
        <f t="shared" si="5"/>
        <v>0</v>
      </c>
      <c r="Y44" s="94"/>
      <c r="Z44" s="17">
        <f>VLOOKUP($B44,Paramètres!$C$7:$F$55,$C$6,FALSE)</f>
        <v>650</v>
      </c>
      <c r="AA44" s="91">
        <f t="shared" si="6"/>
        <v>0</v>
      </c>
      <c r="AB44" s="55"/>
      <c r="AC44" s="17">
        <f>VLOOKUP($B44,Paramètres!$C$7:$F$55,$C$6,FALSE)</f>
        <v>650</v>
      </c>
      <c r="AD44" s="58">
        <f t="shared" si="7"/>
        <v>0</v>
      </c>
      <c r="AE44" s="94"/>
      <c r="AF44" s="17">
        <f>VLOOKUP($B44,Paramètres!$C$7:$F$55,$C$6,FALSE)</f>
        <v>650</v>
      </c>
      <c r="AG44" s="91">
        <f t="shared" si="8"/>
        <v>0</v>
      </c>
      <c r="AH44" s="55"/>
      <c r="AI44" s="17">
        <f>VLOOKUP($B44,Paramètres!$C$7:$F$55,$C$6,FALSE)</f>
        <v>650</v>
      </c>
      <c r="AJ44" s="58">
        <f t="shared" si="9"/>
        <v>0</v>
      </c>
      <c r="AK44" s="94"/>
      <c r="AL44" s="17">
        <f>VLOOKUP($B44,Paramètres!$C$7:$F$55,$C$6,FALSE)</f>
        <v>650</v>
      </c>
      <c r="AM44" s="58">
        <f t="shared" si="10"/>
        <v>0</v>
      </c>
      <c r="AN44" s="19">
        <f t="shared" si="58"/>
        <v>0</v>
      </c>
      <c r="AO44" s="17">
        <f>VLOOKUP($B44,Paramètres!$C$7:$F$55,$C$6,FALSE)</f>
        <v>650</v>
      </c>
      <c r="AP44" s="66">
        <f t="shared" si="59"/>
        <v>0</v>
      </c>
    </row>
    <row r="45" spans="2:42" ht="18.75" hidden="1" customHeight="1" x14ac:dyDescent="0.25">
      <c r="B45" s="19" t="str">
        <f>Paramètres!C34</f>
        <v>Licenciement économique collectif</v>
      </c>
      <c r="C45" s="18" t="str">
        <f t="shared" si="11"/>
        <v/>
      </c>
      <c r="D45" s="75"/>
      <c r="E45" s="77">
        <f>VLOOKUP($B45,Paramètres!$C$7:$F$55,$C$6,FALSE)</f>
        <v>0</v>
      </c>
      <c r="F45" s="58">
        <f t="shared" si="57"/>
        <v>0</v>
      </c>
      <c r="G45" s="94"/>
      <c r="H45" s="77">
        <f>VLOOKUP($B45,Paramètres!$C$7:$F$55,$C$6,FALSE)</f>
        <v>0</v>
      </c>
      <c r="I45" s="91">
        <f t="shared" si="0"/>
        <v>0</v>
      </c>
      <c r="J45" s="55"/>
      <c r="K45" s="77">
        <f>VLOOKUP($B45,Paramètres!$C$7:$F$55,$C$6,FALSE)</f>
        <v>0</v>
      </c>
      <c r="L45" s="58">
        <f t="shared" si="1"/>
        <v>0</v>
      </c>
      <c r="M45" s="94"/>
      <c r="N45" s="77">
        <f>VLOOKUP($B45,Paramètres!$C$7:$F$55,$C$6,FALSE)</f>
        <v>0</v>
      </c>
      <c r="O45" s="91">
        <f t="shared" si="2"/>
        <v>0</v>
      </c>
      <c r="P45" s="55"/>
      <c r="Q45" s="77">
        <f>VLOOKUP($B45,Paramètres!$C$7:$F$55,$C$6,FALSE)</f>
        <v>0</v>
      </c>
      <c r="R45" s="58">
        <f t="shared" si="3"/>
        <v>0</v>
      </c>
      <c r="S45" s="94"/>
      <c r="T45" s="77">
        <f>VLOOKUP($B45,Paramètres!$C$7:$F$55,$C$6,FALSE)</f>
        <v>0</v>
      </c>
      <c r="U45" s="91">
        <f t="shared" si="4"/>
        <v>0</v>
      </c>
      <c r="V45" s="55"/>
      <c r="W45" s="77">
        <f>VLOOKUP($B45,Paramètres!$C$7:$F$55,$C$6,FALSE)</f>
        <v>0</v>
      </c>
      <c r="X45" s="58">
        <f t="shared" si="5"/>
        <v>0</v>
      </c>
      <c r="Y45" s="94"/>
      <c r="Z45" s="77">
        <f>VLOOKUP($B45,Paramètres!$C$7:$F$55,$C$6,FALSE)</f>
        <v>0</v>
      </c>
      <c r="AA45" s="91">
        <f t="shared" si="6"/>
        <v>0</v>
      </c>
      <c r="AB45" s="55"/>
      <c r="AC45" s="77">
        <f>VLOOKUP($B45,Paramètres!$C$7:$F$55,$C$6,FALSE)</f>
        <v>0</v>
      </c>
      <c r="AD45" s="58">
        <f t="shared" si="7"/>
        <v>0</v>
      </c>
      <c r="AE45" s="94"/>
      <c r="AF45" s="77">
        <f>VLOOKUP($B45,Paramètres!$C$7:$F$55,$C$6,FALSE)</f>
        <v>0</v>
      </c>
      <c r="AG45" s="91">
        <f t="shared" si="8"/>
        <v>0</v>
      </c>
      <c r="AH45" s="55"/>
      <c r="AI45" s="77">
        <f>VLOOKUP($B45,Paramètres!$C$7:$F$55,$C$6,FALSE)</f>
        <v>0</v>
      </c>
      <c r="AJ45" s="58">
        <f t="shared" si="9"/>
        <v>0</v>
      </c>
      <c r="AK45" s="94"/>
      <c r="AL45" s="77">
        <f>VLOOKUP($B45,Paramètres!$C$7:$F$55,$C$6,FALSE)</f>
        <v>0</v>
      </c>
      <c r="AM45" s="58">
        <f t="shared" si="10"/>
        <v>0</v>
      </c>
      <c r="AN45" s="19">
        <f t="shared" si="58"/>
        <v>0</v>
      </c>
      <c r="AO45" s="17">
        <f>VLOOKUP($B45,Paramètres!$C$7:$F$55,$C$6,FALSE)</f>
        <v>0</v>
      </c>
      <c r="AP45" s="66">
        <f t="shared" si="59"/>
        <v>0</v>
      </c>
    </row>
    <row r="46" spans="2:42" ht="18.75" hidden="1" customHeight="1" x14ac:dyDescent="0.25">
      <c r="B46" s="19" t="str">
        <f>Paramètres!C35</f>
        <v>Licenciement inaptitude</v>
      </c>
      <c r="C46" s="18" t="str">
        <f t="shared" si="11"/>
        <v/>
      </c>
      <c r="D46" s="75"/>
      <c r="E46" s="17">
        <f>VLOOKUP($B46,Paramètres!$C$7:$F$55,$C$6,FALSE)</f>
        <v>650</v>
      </c>
      <c r="F46" s="58">
        <f t="shared" si="57"/>
        <v>0</v>
      </c>
      <c r="G46" s="94"/>
      <c r="H46" s="17">
        <f>VLOOKUP($B46,Paramètres!$C$7:$F$55,$C$6,FALSE)</f>
        <v>650</v>
      </c>
      <c r="I46" s="91">
        <f t="shared" si="0"/>
        <v>0</v>
      </c>
      <c r="J46" s="55"/>
      <c r="K46" s="17">
        <f>VLOOKUP($B46,Paramètres!$C$7:$F$55,$C$6,FALSE)</f>
        <v>650</v>
      </c>
      <c r="L46" s="58">
        <f t="shared" si="1"/>
        <v>0</v>
      </c>
      <c r="M46" s="94"/>
      <c r="N46" s="17">
        <f>VLOOKUP($B46,Paramètres!$C$7:$F$55,$C$6,FALSE)</f>
        <v>650</v>
      </c>
      <c r="O46" s="91">
        <f t="shared" si="2"/>
        <v>0</v>
      </c>
      <c r="P46" s="55"/>
      <c r="Q46" s="17">
        <f>VLOOKUP($B46,Paramètres!$C$7:$F$55,$C$6,FALSE)</f>
        <v>650</v>
      </c>
      <c r="R46" s="58">
        <f t="shared" si="3"/>
        <v>0</v>
      </c>
      <c r="S46" s="94"/>
      <c r="T46" s="17">
        <f>VLOOKUP($B46,Paramètres!$C$7:$F$55,$C$6,FALSE)</f>
        <v>650</v>
      </c>
      <c r="U46" s="91">
        <f t="shared" si="4"/>
        <v>0</v>
      </c>
      <c r="V46" s="55"/>
      <c r="W46" s="17">
        <f>VLOOKUP($B46,Paramètres!$C$7:$F$55,$C$6,FALSE)</f>
        <v>650</v>
      </c>
      <c r="X46" s="58">
        <f t="shared" si="5"/>
        <v>0</v>
      </c>
      <c r="Y46" s="94"/>
      <c r="Z46" s="17">
        <f>VLOOKUP($B46,Paramètres!$C$7:$F$55,$C$6,FALSE)</f>
        <v>650</v>
      </c>
      <c r="AA46" s="91">
        <f t="shared" si="6"/>
        <v>0</v>
      </c>
      <c r="AB46" s="55"/>
      <c r="AC46" s="17">
        <f>VLOOKUP($B46,Paramètres!$C$7:$F$55,$C$6,FALSE)</f>
        <v>650</v>
      </c>
      <c r="AD46" s="58">
        <f t="shared" si="7"/>
        <v>0</v>
      </c>
      <c r="AE46" s="94"/>
      <c r="AF46" s="17">
        <f>VLOOKUP($B46,Paramètres!$C$7:$F$55,$C$6,FALSE)</f>
        <v>650</v>
      </c>
      <c r="AG46" s="91">
        <f t="shared" si="8"/>
        <v>0</v>
      </c>
      <c r="AH46" s="55"/>
      <c r="AI46" s="17">
        <f>VLOOKUP($B46,Paramètres!$C$7:$F$55,$C$6,FALSE)</f>
        <v>650</v>
      </c>
      <c r="AJ46" s="58">
        <f t="shared" si="9"/>
        <v>0</v>
      </c>
      <c r="AK46" s="94"/>
      <c r="AL46" s="17">
        <f>VLOOKUP($B46,Paramètres!$C$7:$F$55,$C$6,FALSE)</f>
        <v>650</v>
      </c>
      <c r="AM46" s="58">
        <f t="shared" si="10"/>
        <v>0</v>
      </c>
      <c r="AN46" s="19">
        <f t="shared" si="58"/>
        <v>0</v>
      </c>
      <c r="AO46" s="17">
        <f>VLOOKUP($B46,Paramètres!$C$7:$F$55,$C$6,FALSE)</f>
        <v>650</v>
      </c>
      <c r="AP46" s="66">
        <f t="shared" si="59"/>
        <v>0</v>
      </c>
    </row>
    <row r="47" spans="2:42" ht="18.75" hidden="1" customHeight="1" x14ac:dyDescent="0.25">
      <c r="B47" s="19" t="str">
        <f>Paramètres!C36</f>
        <v>Licenciement motif personnel</v>
      </c>
      <c r="C47" s="18" t="str">
        <f t="shared" si="11"/>
        <v/>
      </c>
      <c r="D47" s="75"/>
      <c r="E47" s="17">
        <f>VLOOKUP($B47,Paramètres!$C$7:$F$55,$C$6,FALSE)</f>
        <v>550</v>
      </c>
      <c r="F47" s="58">
        <f t="shared" si="57"/>
        <v>0</v>
      </c>
      <c r="G47" s="94"/>
      <c r="H47" s="17">
        <f>VLOOKUP($B47,Paramètres!$C$7:$F$55,$C$6,FALSE)</f>
        <v>550</v>
      </c>
      <c r="I47" s="91">
        <f t="shared" si="0"/>
        <v>0</v>
      </c>
      <c r="J47" s="55"/>
      <c r="K47" s="17">
        <f>VLOOKUP($B47,Paramètres!$C$7:$F$55,$C$6,FALSE)</f>
        <v>550</v>
      </c>
      <c r="L47" s="58">
        <f t="shared" si="1"/>
        <v>0</v>
      </c>
      <c r="M47" s="94"/>
      <c r="N47" s="17">
        <f>VLOOKUP($B47,Paramètres!$C$7:$F$55,$C$6,FALSE)</f>
        <v>550</v>
      </c>
      <c r="O47" s="91">
        <f t="shared" si="2"/>
        <v>0</v>
      </c>
      <c r="P47" s="55"/>
      <c r="Q47" s="17">
        <f>VLOOKUP($B47,Paramètres!$C$7:$F$55,$C$6,FALSE)</f>
        <v>550</v>
      </c>
      <c r="R47" s="58">
        <f t="shared" si="3"/>
        <v>0</v>
      </c>
      <c r="S47" s="94"/>
      <c r="T47" s="17">
        <f>VLOOKUP($B47,Paramètres!$C$7:$F$55,$C$6,FALSE)</f>
        <v>550</v>
      </c>
      <c r="U47" s="91">
        <f t="shared" si="4"/>
        <v>0</v>
      </c>
      <c r="V47" s="55"/>
      <c r="W47" s="17">
        <f>VLOOKUP($B47,Paramètres!$C$7:$F$55,$C$6,FALSE)</f>
        <v>550</v>
      </c>
      <c r="X47" s="58">
        <f t="shared" si="5"/>
        <v>0</v>
      </c>
      <c r="Y47" s="94"/>
      <c r="Z47" s="17">
        <f>VLOOKUP($B47,Paramètres!$C$7:$F$55,$C$6,FALSE)</f>
        <v>550</v>
      </c>
      <c r="AA47" s="91">
        <f t="shared" si="6"/>
        <v>0</v>
      </c>
      <c r="AB47" s="55"/>
      <c r="AC47" s="17">
        <f>VLOOKUP($B47,Paramètres!$C$7:$F$55,$C$6,FALSE)</f>
        <v>550</v>
      </c>
      <c r="AD47" s="58">
        <f t="shared" si="7"/>
        <v>0</v>
      </c>
      <c r="AE47" s="94"/>
      <c r="AF47" s="17">
        <f>VLOOKUP($B47,Paramètres!$C$7:$F$55,$C$6,FALSE)</f>
        <v>550</v>
      </c>
      <c r="AG47" s="91">
        <f t="shared" si="8"/>
        <v>0</v>
      </c>
      <c r="AH47" s="55"/>
      <c r="AI47" s="17">
        <f>VLOOKUP($B47,Paramètres!$C$7:$F$55,$C$6,FALSE)</f>
        <v>550</v>
      </c>
      <c r="AJ47" s="58">
        <f t="shared" si="9"/>
        <v>0</v>
      </c>
      <c r="AK47" s="94"/>
      <c r="AL47" s="17">
        <f>VLOOKUP($B47,Paramètres!$C$7:$F$55,$C$6,FALSE)</f>
        <v>550</v>
      </c>
      <c r="AM47" s="58">
        <f t="shared" si="10"/>
        <v>0</v>
      </c>
      <c r="AN47" s="19">
        <f t="shared" si="58"/>
        <v>0</v>
      </c>
      <c r="AO47" s="17">
        <f>VLOOKUP($B47,Paramètres!$C$7:$F$55,$C$6,FALSE)</f>
        <v>550</v>
      </c>
      <c r="AP47" s="66">
        <f t="shared" si="59"/>
        <v>0</v>
      </c>
    </row>
    <row r="48" spans="2:42" ht="18.75" hidden="1" customHeight="1" x14ac:dyDescent="0.25">
      <c r="B48" s="19" t="str">
        <f>Paramètres!C37</f>
        <v>Licenciement fin de chantier</v>
      </c>
      <c r="C48" s="18" t="str">
        <f t="shared" si="11"/>
        <v/>
      </c>
      <c r="D48" s="75"/>
      <c r="E48" s="17">
        <f>VLOOKUP($B48,Paramètres!$C$7:$F$55,$C$6,FALSE)</f>
        <v>250</v>
      </c>
      <c r="F48" s="58">
        <f t="shared" si="57"/>
        <v>0</v>
      </c>
      <c r="G48" s="94"/>
      <c r="H48" s="17">
        <f>VLOOKUP($B48,Paramètres!$C$7:$F$55,$C$6,FALSE)</f>
        <v>250</v>
      </c>
      <c r="I48" s="91">
        <f t="shared" si="0"/>
        <v>0</v>
      </c>
      <c r="J48" s="55"/>
      <c r="K48" s="17">
        <f>VLOOKUP($B48,Paramètres!$C$7:$F$55,$C$6,FALSE)</f>
        <v>250</v>
      </c>
      <c r="L48" s="58">
        <f t="shared" si="1"/>
        <v>0</v>
      </c>
      <c r="M48" s="94"/>
      <c r="N48" s="17">
        <f>VLOOKUP($B48,Paramètres!$C$7:$F$55,$C$6,FALSE)</f>
        <v>250</v>
      </c>
      <c r="O48" s="91">
        <f t="shared" si="2"/>
        <v>0</v>
      </c>
      <c r="P48" s="55"/>
      <c r="Q48" s="17">
        <f>VLOOKUP($B48,Paramètres!$C$7:$F$55,$C$6,FALSE)</f>
        <v>250</v>
      </c>
      <c r="R48" s="58">
        <f t="shared" si="3"/>
        <v>0</v>
      </c>
      <c r="S48" s="94"/>
      <c r="T48" s="17">
        <f>VLOOKUP($B48,Paramètres!$C$7:$F$55,$C$6,FALSE)</f>
        <v>250</v>
      </c>
      <c r="U48" s="91">
        <f t="shared" si="4"/>
        <v>0</v>
      </c>
      <c r="V48" s="55"/>
      <c r="W48" s="17">
        <f>VLOOKUP($B48,Paramètres!$C$7:$F$55,$C$6,FALSE)</f>
        <v>250</v>
      </c>
      <c r="X48" s="58">
        <f t="shared" si="5"/>
        <v>0</v>
      </c>
      <c r="Y48" s="94"/>
      <c r="Z48" s="17">
        <f>VLOOKUP($B48,Paramètres!$C$7:$F$55,$C$6,FALSE)</f>
        <v>250</v>
      </c>
      <c r="AA48" s="91">
        <f t="shared" si="6"/>
        <v>0</v>
      </c>
      <c r="AB48" s="55"/>
      <c r="AC48" s="17">
        <f>VLOOKUP($B48,Paramètres!$C$7:$F$55,$C$6,FALSE)</f>
        <v>250</v>
      </c>
      <c r="AD48" s="58">
        <f t="shared" si="7"/>
        <v>0</v>
      </c>
      <c r="AE48" s="94"/>
      <c r="AF48" s="17">
        <f>VLOOKUP($B48,Paramètres!$C$7:$F$55,$C$6,FALSE)</f>
        <v>250</v>
      </c>
      <c r="AG48" s="91">
        <f t="shared" si="8"/>
        <v>0</v>
      </c>
      <c r="AH48" s="55"/>
      <c r="AI48" s="17">
        <f>VLOOKUP($B48,Paramètres!$C$7:$F$55,$C$6,FALSE)</f>
        <v>250</v>
      </c>
      <c r="AJ48" s="58">
        <f t="shared" si="9"/>
        <v>0</v>
      </c>
      <c r="AK48" s="94"/>
      <c r="AL48" s="17">
        <f>VLOOKUP($B48,Paramètres!$C$7:$F$55,$C$6,FALSE)</f>
        <v>250</v>
      </c>
      <c r="AM48" s="58">
        <f t="shared" si="10"/>
        <v>0</v>
      </c>
      <c r="AN48" s="19">
        <f t="shared" si="58"/>
        <v>0</v>
      </c>
      <c r="AO48" s="17">
        <f>VLOOKUP($B48,Paramètres!$C$7:$F$55,$C$6,FALSE)</f>
        <v>250</v>
      </c>
      <c r="AP48" s="66">
        <f t="shared" si="59"/>
        <v>0</v>
      </c>
    </row>
    <row r="49" spans="2:42" ht="18.75" hidden="1" customHeight="1" x14ac:dyDescent="0.25">
      <c r="B49" s="19" t="str">
        <f>Paramètres!C38</f>
        <v>Rupture conventionnelle</v>
      </c>
      <c r="C49" s="18" t="str">
        <f t="shared" si="11"/>
        <v/>
      </c>
      <c r="D49" s="75"/>
      <c r="E49" s="17">
        <f>VLOOKUP($B49,Paramètres!$C$7:$F$55,$C$6,FALSE)</f>
        <v>450</v>
      </c>
      <c r="F49" s="58">
        <f t="shared" si="57"/>
        <v>0</v>
      </c>
      <c r="G49" s="94"/>
      <c r="H49" s="17">
        <f>VLOOKUP($B49,Paramètres!$C$7:$F$55,$C$6,FALSE)</f>
        <v>450</v>
      </c>
      <c r="I49" s="91">
        <f t="shared" si="0"/>
        <v>0</v>
      </c>
      <c r="J49" s="55"/>
      <c r="K49" s="17">
        <f>VLOOKUP($B49,Paramètres!$C$7:$F$55,$C$6,FALSE)</f>
        <v>450</v>
      </c>
      <c r="L49" s="58">
        <f t="shared" si="1"/>
        <v>0</v>
      </c>
      <c r="M49" s="94"/>
      <c r="N49" s="17">
        <f>VLOOKUP($B49,Paramètres!$C$7:$F$55,$C$6,FALSE)</f>
        <v>450</v>
      </c>
      <c r="O49" s="91">
        <f t="shared" si="2"/>
        <v>0</v>
      </c>
      <c r="P49" s="55"/>
      <c r="Q49" s="17">
        <f>VLOOKUP($B49,Paramètres!$C$7:$F$55,$C$6,FALSE)</f>
        <v>450</v>
      </c>
      <c r="R49" s="58">
        <f t="shared" si="3"/>
        <v>0</v>
      </c>
      <c r="S49" s="94"/>
      <c r="T49" s="17">
        <f>VLOOKUP($B49,Paramètres!$C$7:$F$55,$C$6,FALSE)</f>
        <v>450</v>
      </c>
      <c r="U49" s="91">
        <f t="shared" si="4"/>
        <v>0</v>
      </c>
      <c r="V49" s="55"/>
      <c r="W49" s="17">
        <f>VLOOKUP($B49,Paramètres!$C$7:$F$55,$C$6,FALSE)</f>
        <v>450</v>
      </c>
      <c r="X49" s="58">
        <f t="shared" si="5"/>
        <v>0</v>
      </c>
      <c r="Y49" s="94"/>
      <c r="Z49" s="17">
        <f>VLOOKUP($B49,Paramètres!$C$7:$F$55,$C$6,FALSE)</f>
        <v>450</v>
      </c>
      <c r="AA49" s="91">
        <f t="shared" si="6"/>
        <v>0</v>
      </c>
      <c r="AB49" s="55"/>
      <c r="AC49" s="17">
        <f>VLOOKUP($B49,Paramètres!$C$7:$F$55,$C$6,FALSE)</f>
        <v>450</v>
      </c>
      <c r="AD49" s="58">
        <f t="shared" si="7"/>
        <v>0</v>
      </c>
      <c r="AE49" s="94"/>
      <c r="AF49" s="17">
        <f>VLOOKUP($B49,Paramètres!$C$7:$F$55,$C$6,FALSE)</f>
        <v>450</v>
      </c>
      <c r="AG49" s="91">
        <f t="shared" si="8"/>
        <v>0</v>
      </c>
      <c r="AH49" s="55"/>
      <c r="AI49" s="17">
        <f>VLOOKUP($B49,Paramètres!$C$7:$F$55,$C$6,FALSE)</f>
        <v>450</v>
      </c>
      <c r="AJ49" s="58">
        <f t="shared" si="9"/>
        <v>0</v>
      </c>
      <c r="AK49" s="94"/>
      <c r="AL49" s="17">
        <f>VLOOKUP($B49,Paramètres!$C$7:$F$55,$C$6,FALSE)</f>
        <v>450</v>
      </c>
      <c r="AM49" s="58">
        <f t="shared" si="10"/>
        <v>0</v>
      </c>
      <c r="AN49" s="19">
        <f t="shared" si="58"/>
        <v>0</v>
      </c>
      <c r="AO49" s="17">
        <f>VLOOKUP($B49,Paramètres!$C$7:$F$55,$C$6,FALSE)</f>
        <v>450</v>
      </c>
      <c r="AP49" s="66">
        <f t="shared" si="59"/>
        <v>0</v>
      </c>
    </row>
    <row r="50" spans="2:42" ht="18.75" hidden="1" customHeight="1" x14ac:dyDescent="0.25">
      <c r="B50" s="19" t="str">
        <f>Paramètres!C39</f>
        <v>Procédure de mise à pied</v>
      </c>
      <c r="C50" s="18" t="str">
        <f t="shared" si="11"/>
        <v/>
      </c>
      <c r="D50" s="75"/>
      <c r="E50" s="17">
        <f>VLOOKUP($B50,Paramètres!$C$7:$F$55,$C$6,FALSE)</f>
        <v>250</v>
      </c>
      <c r="F50" s="58">
        <f t="shared" si="57"/>
        <v>0</v>
      </c>
      <c r="G50" s="94"/>
      <c r="H50" s="17">
        <f>VLOOKUP($B50,Paramètres!$C$7:$F$55,$C$6,FALSE)</f>
        <v>250</v>
      </c>
      <c r="I50" s="91">
        <f t="shared" si="0"/>
        <v>0</v>
      </c>
      <c r="J50" s="55"/>
      <c r="K50" s="17">
        <f>VLOOKUP($B50,Paramètres!$C$7:$F$55,$C$6,FALSE)</f>
        <v>250</v>
      </c>
      <c r="L50" s="58">
        <f t="shared" si="1"/>
        <v>0</v>
      </c>
      <c r="M50" s="94"/>
      <c r="N50" s="17">
        <f>VLOOKUP($B50,Paramètres!$C$7:$F$55,$C$6,FALSE)</f>
        <v>250</v>
      </c>
      <c r="O50" s="91">
        <f t="shared" si="2"/>
        <v>0</v>
      </c>
      <c r="P50" s="55"/>
      <c r="Q50" s="17">
        <f>VLOOKUP($B50,Paramètres!$C$7:$F$55,$C$6,FALSE)</f>
        <v>250</v>
      </c>
      <c r="R50" s="58">
        <f t="shared" si="3"/>
        <v>0</v>
      </c>
      <c r="S50" s="94"/>
      <c r="T50" s="17">
        <f>VLOOKUP($B50,Paramètres!$C$7:$F$55,$C$6,FALSE)</f>
        <v>250</v>
      </c>
      <c r="U50" s="91">
        <f t="shared" si="4"/>
        <v>0</v>
      </c>
      <c r="V50" s="55"/>
      <c r="W50" s="17">
        <f>VLOOKUP($B50,Paramètres!$C$7:$F$55,$C$6,FALSE)</f>
        <v>250</v>
      </c>
      <c r="X50" s="58">
        <f t="shared" si="5"/>
        <v>0</v>
      </c>
      <c r="Y50" s="94"/>
      <c r="Z50" s="17">
        <f>VLOOKUP($B50,Paramètres!$C$7:$F$55,$C$6,FALSE)</f>
        <v>250</v>
      </c>
      <c r="AA50" s="91">
        <f t="shared" si="6"/>
        <v>0</v>
      </c>
      <c r="AB50" s="55"/>
      <c r="AC50" s="17">
        <f>VLOOKUP($B50,Paramètres!$C$7:$F$55,$C$6,FALSE)</f>
        <v>250</v>
      </c>
      <c r="AD50" s="58">
        <f t="shared" si="7"/>
        <v>0</v>
      </c>
      <c r="AE50" s="94"/>
      <c r="AF50" s="17">
        <f>VLOOKUP($B50,Paramètres!$C$7:$F$55,$C$6,FALSE)</f>
        <v>250</v>
      </c>
      <c r="AG50" s="91">
        <f t="shared" si="8"/>
        <v>0</v>
      </c>
      <c r="AH50" s="55"/>
      <c r="AI50" s="17">
        <f>VLOOKUP($B50,Paramètres!$C$7:$F$55,$C$6,FALSE)</f>
        <v>250</v>
      </c>
      <c r="AJ50" s="58">
        <f t="shared" si="9"/>
        <v>0</v>
      </c>
      <c r="AK50" s="94"/>
      <c r="AL50" s="17">
        <f>VLOOKUP($B50,Paramètres!$C$7:$F$55,$C$6,FALSE)</f>
        <v>250</v>
      </c>
      <c r="AM50" s="58">
        <f t="shared" si="10"/>
        <v>0</v>
      </c>
      <c r="AN50" s="19">
        <f t="shared" si="58"/>
        <v>0</v>
      </c>
      <c r="AO50" s="17">
        <f>VLOOKUP($B50,Paramètres!$C$7:$F$55,$C$6,FALSE)</f>
        <v>250</v>
      </c>
      <c r="AP50" s="66">
        <f t="shared" si="59"/>
        <v>0</v>
      </c>
    </row>
    <row r="51" spans="2:42" ht="18.75" hidden="1" customHeight="1" x14ac:dyDescent="0.25">
      <c r="B51" s="19" t="str">
        <f>Paramètres!C40</f>
        <v>Assist. mise en place activ. partielle</v>
      </c>
      <c r="C51" s="18" t="str">
        <f t="shared" si="11"/>
        <v/>
      </c>
      <c r="D51" s="75"/>
      <c r="E51" s="17">
        <f>VLOOKUP($B51,Paramètres!$C$7:$F$55,$C$6,FALSE)</f>
        <v>40</v>
      </c>
      <c r="F51" s="58">
        <f t="shared" si="57"/>
        <v>0</v>
      </c>
      <c r="G51" s="94"/>
      <c r="H51" s="17">
        <f>VLOOKUP($B51,Paramètres!$C$7:$F$55,$C$6,FALSE)</f>
        <v>40</v>
      </c>
      <c r="I51" s="91">
        <f t="shared" si="0"/>
        <v>0</v>
      </c>
      <c r="J51" s="55"/>
      <c r="K51" s="17">
        <f>VLOOKUP($B51,Paramètres!$C$7:$F$55,$C$6,FALSE)</f>
        <v>40</v>
      </c>
      <c r="L51" s="58">
        <f t="shared" si="1"/>
        <v>0</v>
      </c>
      <c r="M51" s="94"/>
      <c r="N51" s="17">
        <f>VLOOKUP($B51,Paramètres!$C$7:$F$55,$C$6,FALSE)</f>
        <v>40</v>
      </c>
      <c r="O51" s="91">
        <f t="shared" si="2"/>
        <v>0</v>
      </c>
      <c r="P51" s="55"/>
      <c r="Q51" s="17">
        <f>VLOOKUP($B51,Paramètres!$C$7:$F$55,$C$6,FALSE)</f>
        <v>40</v>
      </c>
      <c r="R51" s="58">
        <f t="shared" si="3"/>
        <v>0</v>
      </c>
      <c r="S51" s="94"/>
      <c r="T51" s="17">
        <f>VLOOKUP($B51,Paramètres!$C$7:$F$55,$C$6,FALSE)</f>
        <v>40</v>
      </c>
      <c r="U51" s="91">
        <f t="shared" si="4"/>
        <v>0</v>
      </c>
      <c r="V51" s="55"/>
      <c r="W51" s="17">
        <f>VLOOKUP($B51,Paramètres!$C$7:$F$55,$C$6,FALSE)</f>
        <v>40</v>
      </c>
      <c r="X51" s="58">
        <f t="shared" si="5"/>
        <v>0</v>
      </c>
      <c r="Y51" s="94"/>
      <c r="Z51" s="17">
        <f>VLOOKUP($B51,Paramètres!$C$7:$F$55,$C$6,FALSE)</f>
        <v>40</v>
      </c>
      <c r="AA51" s="91">
        <f t="shared" si="6"/>
        <v>0</v>
      </c>
      <c r="AB51" s="55"/>
      <c r="AC51" s="17">
        <f>VLOOKUP($B51,Paramètres!$C$7:$F$55,$C$6,FALSE)</f>
        <v>40</v>
      </c>
      <c r="AD51" s="58">
        <f t="shared" si="7"/>
        <v>0</v>
      </c>
      <c r="AE51" s="94"/>
      <c r="AF51" s="17">
        <f>VLOOKUP($B51,Paramètres!$C$7:$F$55,$C$6,FALSE)</f>
        <v>40</v>
      </c>
      <c r="AG51" s="91">
        <f t="shared" si="8"/>
        <v>0</v>
      </c>
      <c r="AH51" s="55"/>
      <c r="AI51" s="17">
        <f>VLOOKUP($B51,Paramètres!$C$7:$F$55,$C$6,FALSE)</f>
        <v>40</v>
      </c>
      <c r="AJ51" s="58">
        <f t="shared" si="9"/>
        <v>0</v>
      </c>
      <c r="AK51" s="94"/>
      <c r="AL51" s="17">
        <f>VLOOKUP($B51,Paramètres!$C$7:$F$55,$C$6,FALSE)</f>
        <v>40</v>
      </c>
      <c r="AM51" s="58">
        <f t="shared" si="10"/>
        <v>0</v>
      </c>
      <c r="AN51" s="19">
        <f t="shared" si="58"/>
        <v>0</v>
      </c>
      <c r="AO51" s="17">
        <f>VLOOKUP($B51,Paramètres!$C$7:$F$55,$C$6,FALSE)</f>
        <v>40</v>
      </c>
      <c r="AP51" s="66">
        <f t="shared" si="59"/>
        <v>0</v>
      </c>
    </row>
    <row r="52" spans="2:42" ht="18.75" hidden="1" customHeight="1" x14ac:dyDescent="0.25">
      <c r="B52" s="19" t="str">
        <f>Paramètres!C41</f>
        <v>Assist. état mensuel activ. partielle</v>
      </c>
      <c r="C52" s="18" t="str">
        <f t="shared" si="11"/>
        <v/>
      </c>
      <c r="D52" s="75"/>
      <c r="E52" s="17">
        <f>VLOOKUP($B52,Paramètres!$C$7:$F$55,$C$6,FALSE)</f>
        <v>35</v>
      </c>
      <c r="F52" s="58">
        <f t="shared" si="57"/>
        <v>0</v>
      </c>
      <c r="G52" s="94"/>
      <c r="H52" s="17">
        <f>VLOOKUP($B52,Paramètres!$C$7:$F$55,$C$6,FALSE)</f>
        <v>35</v>
      </c>
      <c r="I52" s="91">
        <f t="shared" si="0"/>
        <v>0</v>
      </c>
      <c r="J52" s="55"/>
      <c r="K52" s="17">
        <f>VLOOKUP($B52,Paramètres!$C$7:$F$55,$C$6,FALSE)</f>
        <v>35</v>
      </c>
      <c r="L52" s="58">
        <f t="shared" si="1"/>
        <v>0</v>
      </c>
      <c r="M52" s="94"/>
      <c r="N52" s="17">
        <f>VLOOKUP($B52,Paramètres!$C$7:$F$55,$C$6,FALSE)</f>
        <v>35</v>
      </c>
      <c r="O52" s="91">
        <f t="shared" si="2"/>
        <v>0</v>
      </c>
      <c r="P52" s="55"/>
      <c r="Q52" s="17">
        <f>VLOOKUP($B52,Paramètres!$C$7:$F$55,$C$6,FALSE)</f>
        <v>35</v>
      </c>
      <c r="R52" s="58">
        <f t="shared" si="3"/>
        <v>0</v>
      </c>
      <c r="S52" s="94"/>
      <c r="T52" s="17">
        <f>VLOOKUP($B52,Paramètres!$C$7:$F$55,$C$6,FALSE)</f>
        <v>35</v>
      </c>
      <c r="U52" s="91">
        <f t="shared" si="4"/>
        <v>0</v>
      </c>
      <c r="V52" s="55"/>
      <c r="W52" s="17">
        <f>VLOOKUP($B52,Paramètres!$C$7:$F$55,$C$6,FALSE)</f>
        <v>35</v>
      </c>
      <c r="X52" s="58">
        <f t="shared" si="5"/>
        <v>0</v>
      </c>
      <c r="Y52" s="94"/>
      <c r="Z52" s="17">
        <f>VLOOKUP($B52,Paramètres!$C$7:$F$55,$C$6,FALSE)</f>
        <v>35</v>
      </c>
      <c r="AA52" s="91">
        <f t="shared" si="6"/>
        <v>0</v>
      </c>
      <c r="AB52" s="55"/>
      <c r="AC52" s="17">
        <f>VLOOKUP($B52,Paramètres!$C$7:$F$55,$C$6,FALSE)</f>
        <v>35</v>
      </c>
      <c r="AD52" s="58">
        <f t="shared" si="7"/>
        <v>0</v>
      </c>
      <c r="AE52" s="94"/>
      <c r="AF52" s="17">
        <f>VLOOKUP($B52,Paramètres!$C$7:$F$55,$C$6,FALSE)</f>
        <v>35</v>
      </c>
      <c r="AG52" s="91">
        <f t="shared" si="8"/>
        <v>0</v>
      </c>
      <c r="AH52" s="55"/>
      <c r="AI52" s="17">
        <f>VLOOKUP($B52,Paramètres!$C$7:$F$55,$C$6,FALSE)</f>
        <v>35</v>
      </c>
      <c r="AJ52" s="58">
        <f t="shared" si="9"/>
        <v>0</v>
      </c>
      <c r="AK52" s="94"/>
      <c r="AL52" s="17">
        <f>VLOOKUP($B52,Paramètres!$C$7:$F$55,$C$6,FALSE)</f>
        <v>35</v>
      </c>
      <c r="AM52" s="58">
        <f t="shared" si="10"/>
        <v>0</v>
      </c>
      <c r="AN52" s="19">
        <f t="shared" si="58"/>
        <v>0</v>
      </c>
      <c r="AO52" s="17">
        <f>VLOOKUP($B52,Paramètres!$C$7:$F$55,$C$6,FALSE)</f>
        <v>35</v>
      </c>
      <c r="AP52" s="66">
        <f t="shared" si="59"/>
        <v>0</v>
      </c>
    </row>
    <row r="53" spans="2:42" ht="18.75" hidden="1" customHeight="1" x14ac:dyDescent="0.25">
      <c r="B53" s="19" t="str">
        <f>Paramètres!C42</f>
        <v>Assist. contrôle URSSAF</v>
      </c>
      <c r="C53" s="18" t="str">
        <f t="shared" si="11"/>
        <v/>
      </c>
      <c r="D53" s="75"/>
      <c r="E53" s="77">
        <f>VLOOKUP($B53,Paramètres!$C$7:$F$55,$C$6,FALSE)</f>
        <v>0</v>
      </c>
      <c r="F53" s="58">
        <f t="shared" si="57"/>
        <v>0</v>
      </c>
      <c r="G53" s="94"/>
      <c r="H53" s="77">
        <f>VLOOKUP($B53,Paramètres!$C$7:$F$55,$C$6,FALSE)</f>
        <v>0</v>
      </c>
      <c r="I53" s="91">
        <f t="shared" si="0"/>
        <v>0</v>
      </c>
      <c r="J53" s="55"/>
      <c r="K53" s="77">
        <f>VLOOKUP($B53,Paramètres!$C$7:$F$55,$C$6,FALSE)</f>
        <v>0</v>
      </c>
      <c r="L53" s="58">
        <f t="shared" si="1"/>
        <v>0</v>
      </c>
      <c r="M53" s="94"/>
      <c r="N53" s="77">
        <f>VLOOKUP($B53,Paramètres!$C$7:$F$55,$C$6,FALSE)</f>
        <v>0</v>
      </c>
      <c r="O53" s="91">
        <f t="shared" si="2"/>
        <v>0</v>
      </c>
      <c r="P53" s="55"/>
      <c r="Q53" s="77">
        <f>VLOOKUP($B53,Paramètres!$C$7:$F$55,$C$6,FALSE)</f>
        <v>0</v>
      </c>
      <c r="R53" s="58">
        <f t="shared" si="3"/>
        <v>0</v>
      </c>
      <c r="S53" s="94"/>
      <c r="T53" s="77">
        <f>VLOOKUP($B53,Paramètres!$C$7:$F$55,$C$6,FALSE)</f>
        <v>0</v>
      </c>
      <c r="U53" s="91">
        <f t="shared" si="4"/>
        <v>0</v>
      </c>
      <c r="V53" s="55"/>
      <c r="W53" s="77">
        <f>VLOOKUP($B53,Paramètres!$C$7:$F$55,$C$6,FALSE)</f>
        <v>0</v>
      </c>
      <c r="X53" s="58">
        <f t="shared" si="5"/>
        <v>0</v>
      </c>
      <c r="Y53" s="94"/>
      <c r="Z53" s="77">
        <f>VLOOKUP($B53,Paramètres!$C$7:$F$55,$C$6,FALSE)</f>
        <v>0</v>
      </c>
      <c r="AA53" s="91">
        <f t="shared" si="6"/>
        <v>0</v>
      </c>
      <c r="AB53" s="55"/>
      <c r="AC53" s="77">
        <f>VLOOKUP($B53,Paramètres!$C$7:$F$55,$C$6,FALSE)</f>
        <v>0</v>
      </c>
      <c r="AD53" s="58">
        <f t="shared" si="7"/>
        <v>0</v>
      </c>
      <c r="AE53" s="94"/>
      <c r="AF53" s="77">
        <f>VLOOKUP($B53,Paramètres!$C$7:$F$55,$C$6,FALSE)</f>
        <v>0</v>
      </c>
      <c r="AG53" s="91">
        <f t="shared" si="8"/>
        <v>0</v>
      </c>
      <c r="AH53" s="55"/>
      <c r="AI53" s="77">
        <f>VLOOKUP($B53,Paramètres!$C$7:$F$55,$C$6,FALSE)</f>
        <v>0</v>
      </c>
      <c r="AJ53" s="58">
        <f t="shared" si="9"/>
        <v>0</v>
      </c>
      <c r="AK53" s="94"/>
      <c r="AL53" s="77">
        <f>VLOOKUP($B53,Paramètres!$C$7:$F$55,$C$6,FALSE)</f>
        <v>0</v>
      </c>
      <c r="AM53" s="58">
        <f t="shared" si="10"/>
        <v>0</v>
      </c>
      <c r="AN53" s="19">
        <f t="shared" si="58"/>
        <v>0</v>
      </c>
      <c r="AO53" s="17">
        <f>VLOOKUP($B53,Paramètres!$C$7:$F$55,$C$6,FALSE)</f>
        <v>0</v>
      </c>
      <c r="AP53" s="66">
        <f t="shared" si="59"/>
        <v>0</v>
      </c>
    </row>
    <row r="54" spans="2:42" ht="18.75" hidden="1" customHeight="1" x14ac:dyDescent="0.25">
      <c r="B54" s="19" t="str">
        <f>Paramètres!C43</f>
        <v>Audit social complet</v>
      </c>
      <c r="C54" s="18" t="str">
        <f t="shared" si="11"/>
        <v/>
      </c>
      <c r="D54" s="75"/>
      <c r="E54" s="77">
        <f>VLOOKUP($B54,Paramètres!$C$7:$F$55,$C$6,FALSE)</f>
        <v>0</v>
      </c>
      <c r="F54" s="58">
        <f t="shared" si="57"/>
        <v>0</v>
      </c>
      <c r="G54" s="94"/>
      <c r="H54" s="77">
        <f>VLOOKUP($B54,Paramètres!$C$7:$F$55,$C$6,FALSE)</f>
        <v>0</v>
      </c>
      <c r="I54" s="91">
        <f t="shared" si="0"/>
        <v>0</v>
      </c>
      <c r="J54" s="55"/>
      <c r="K54" s="77">
        <f>VLOOKUP($B54,Paramètres!$C$7:$F$55,$C$6,FALSE)</f>
        <v>0</v>
      </c>
      <c r="L54" s="58">
        <f t="shared" si="1"/>
        <v>0</v>
      </c>
      <c r="M54" s="94"/>
      <c r="N54" s="77">
        <f>VLOOKUP($B54,Paramètres!$C$7:$F$55,$C$6,FALSE)</f>
        <v>0</v>
      </c>
      <c r="O54" s="91">
        <f t="shared" si="2"/>
        <v>0</v>
      </c>
      <c r="P54" s="55"/>
      <c r="Q54" s="77">
        <f>VLOOKUP($B54,Paramètres!$C$7:$F$55,$C$6,FALSE)</f>
        <v>0</v>
      </c>
      <c r="R54" s="58">
        <f t="shared" si="3"/>
        <v>0</v>
      </c>
      <c r="S54" s="94"/>
      <c r="T54" s="77">
        <f>VLOOKUP($B54,Paramètres!$C$7:$F$55,$C$6,FALSE)</f>
        <v>0</v>
      </c>
      <c r="U54" s="91">
        <f t="shared" si="4"/>
        <v>0</v>
      </c>
      <c r="V54" s="55"/>
      <c r="W54" s="77">
        <f>VLOOKUP($B54,Paramètres!$C$7:$F$55,$C$6,FALSE)</f>
        <v>0</v>
      </c>
      <c r="X54" s="58">
        <f t="shared" si="5"/>
        <v>0</v>
      </c>
      <c r="Y54" s="94"/>
      <c r="Z54" s="77">
        <f>VLOOKUP($B54,Paramètres!$C$7:$F$55,$C$6,FALSE)</f>
        <v>0</v>
      </c>
      <c r="AA54" s="91">
        <f t="shared" si="6"/>
        <v>0</v>
      </c>
      <c r="AB54" s="55"/>
      <c r="AC54" s="77">
        <f>VLOOKUP($B54,Paramètres!$C$7:$F$55,$C$6,FALSE)</f>
        <v>0</v>
      </c>
      <c r="AD54" s="58">
        <f t="shared" si="7"/>
        <v>0</v>
      </c>
      <c r="AE54" s="94"/>
      <c r="AF54" s="77">
        <f>VLOOKUP($B54,Paramètres!$C$7:$F$55,$C$6,FALSE)</f>
        <v>0</v>
      </c>
      <c r="AG54" s="91">
        <f t="shared" si="8"/>
        <v>0</v>
      </c>
      <c r="AH54" s="55"/>
      <c r="AI54" s="77">
        <f>VLOOKUP($B54,Paramètres!$C$7:$F$55,$C$6,FALSE)</f>
        <v>0</v>
      </c>
      <c r="AJ54" s="58">
        <f t="shared" si="9"/>
        <v>0</v>
      </c>
      <c r="AK54" s="94"/>
      <c r="AL54" s="77">
        <f>VLOOKUP($B54,Paramètres!$C$7:$F$55,$C$6,FALSE)</f>
        <v>0</v>
      </c>
      <c r="AM54" s="58">
        <f t="shared" si="10"/>
        <v>0</v>
      </c>
      <c r="AN54" s="19">
        <f t="shared" si="58"/>
        <v>0</v>
      </c>
      <c r="AO54" s="17">
        <f>VLOOKUP($B54,Paramètres!$C$7:$F$55,$C$6,FALSE)</f>
        <v>0</v>
      </c>
      <c r="AP54" s="66">
        <f t="shared" si="59"/>
        <v>0</v>
      </c>
    </row>
    <row r="55" spans="2:42" ht="18.75" hidden="1" customHeight="1" x14ac:dyDescent="0.25">
      <c r="B55" s="19" t="str">
        <f>Paramètres!C44</f>
        <v>Assist. réalisation paye sur site</v>
      </c>
      <c r="C55" s="18" t="str">
        <f t="shared" si="11"/>
        <v/>
      </c>
      <c r="D55" s="75"/>
      <c r="E55" s="77">
        <f>VLOOKUP($B55,Paramètres!$C$7:$F$55,$C$6,FALSE)</f>
        <v>0</v>
      </c>
      <c r="F55" s="58">
        <f t="shared" si="57"/>
        <v>0</v>
      </c>
      <c r="G55" s="94"/>
      <c r="H55" s="77">
        <f>VLOOKUP($B55,Paramètres!$C$7:$F$55,$C$6,FALSE)</f>
        <v>0</v>
      </c>
      <c r="I55" s="91">
        <f t="shared" si="0"/>
        <v>0</v>
      </c>
      <c r="J55" s="55"/>
      <c r="K55" s="77">
        <f>VLOOKUP($B55,Paramètres!$C$7:$F$55,$C$6,FALSE)</f>
        <v>0</v>
      </c>
      <c r="L55" s="58">
        <f t="shared" si="1"/>
        <v>0</v>
      </c>
      <c r="M55" s="94"/>
      <c r="N55" s="77">
        <f>VLOOKUP($B55,Paramètres!$C$7:$F$55,$C$6,FALSE)</f>
        <v>0</v>
      </c>
      <c r="O55" s="91">
        <f t="shared" si="2"/>
        <v>0</v>
      </c>
      <c r="P55" s="55"/>
      <c r="Q55" s="77">
        <f>VLOOKUP($B55,Paramètres!$C$7:$F$55,$C$6,FALSE)</f>
        <v>0</v>
      </c>
      <c r="R55" s="58">
        <f t="shared" si="3"/>
        <v>0</v>
      </c>
      <c r="S55" s="94"/>
      <c r="T55" s="77">
        <f>VLOOKUP($B55,Paramètres!$C$7:$F$55,$C$6,FALSE)</f>
        <v>0</v>
      </c>
      <c r="U55" s="91">
        <f t="shared" si="4"/>
        <v>0</v>
      </c>
      <c r="V55" s="55"/>
      <c r="W55" s="77">
        <f>VLOOKUP($B55,Paramètres!$C$7:$F$55,$C$6,FALSE)</f>
        <v>0</v>
      </c>
      <c r="X55" s="58">
        <f t="shared" si="5"/>
        <v>0</v>
      </c>
      <c r="Y55" s="94"/>
      <c r="Z55" s="77">
        <f>VLOOKUP($B55,Paramètres!$C$7:$F$55,$C$6,FALSE)</f>
        <v>0</v>
      </c>
      <c r="AA55" s="91">
        <f t="shared" si="6"/>
        <v>0</v>
      </c>
      <c r="AB55" s="55"/>
      <c r="AC55" s="77">
        <f>VLOOKUP($B55,Paramètres!$C$7:$F$55,$C$6,FALSE)</f>
        <v>0</v>
      </c>
      <c r="AD55" s="58">
        <f t="shared" si="7"/>
        <v>0</v>
      </c>
      <c r="AE55" s="94"/>
      <c r="AF55" s="77">
        <f>VLOOKUP($B55,Paramètres!$C$7:$F$55,$C$6,FALSE)</f>
        <v>0</v>
      </c>
      <c r="AG55" s="91">
        <f t="shared" si="8"/>
        <v>0</v>
      </c>
      <c r="AH55" s="55"/>
      <c r="AI55" s="77">
        <f>VLOOKUP($B55,Paramètres!$C$7:$F$55,$C$6,FALSE)</f>
        <v>0</v>
      </c>
      <c r="AJ55" s="58">
        <f t="shared" si="9"/>
        <v>0</v>
      </c>
      <c r="AK55" s="94"/>
      <c r="AL55" s="77">
        <f>VLOOKUP($B55,Paramètres!$C$7:$F$55,$C$6,FALSE)</f>
        <v>0</v>
      </c>
      <c r="AM55" s="58">
        <f t="shared" si="10"/>
        <v>0</v>
      </c>
      <c r="AN55" s="19">
        <f t="shared" si="58"/>
        <v>0</v>
      </c>
      <c r="AO55" s="17">
        <f>VLOOKUP($B55,Paramètres!$C$7:$F$55,$C$6,FALSE)</f>
        <v>0</v>
      </c>
      <c r="AP55" s="66">
        <f t="shared" si="59"/>
        <v>0</v>
      </c>
    </row>
    <row r="56" spans="2:42" ht="18.75" hidden="1" customHeight="1" x14ac:dyDescent="0.25">
      <c r="B56" s="19" t="str">
        <f>Paramètres!C45</f>
        <v>Mise en conformité décision unilatérale</v>
      </c>
      <c r="C56" s="18" t="str">
        <f t="shared" si="11"/>
        <v/>
      </c>
      <c r="D56" s="75"/>
      <c r="E56" s="77">
        <f>VLOOKUP($B56,Paramètres!$C$7:$F$55,$C$6,FALSE)</f>
        <v>0</v>
      </c>
      <c r="F56" s="58">
        <f t="shared" si="57"/>
        <v>0</v>
      </c>
      <c r="G56" s="94"/>
      <c r="H56" s="77">
        <f>VLOOKUP($B56,Paramètres!$C$7:$F$55,$C$6,FALSE)</f>
        <v>0</v>
      </c>
      <c r="I56" s="91">
        <f t="shared" si="0"/>
        <v>0</v>
      </c>
      <c r="J56" s="55"/>
      <c r="K56" s="77">
        <f>VLOOKUP($B56,Paramètres!$C$7:$F$55,$C$6,FALSE)</f>
        <v>0</v>
      </c>
      <c r="L56" s="58">
        <f t="shared" si="1"/>
        <v>0</v>
      </c>
      <c r="M56" s="94"/>
      <c r="N56" s="77">
        <f>VLOOKUP($B56,Paramètres!$C$7:$F$55,$C$6,FALSE)</f>
        <v>0</v>
      </c>
      <c r="O56" s="91">
        <f t="shared" si="2"/>
        <v>0</v>
      </c>
      <c r="P56" s="55"/>
      <c r="Q56" s="77">
        <f>VLOOKUP($B56,Paramètres!$C$7:$F$55,$C$6,FALSE)</f>
        <v>0</v>
      </c>
      <c r="R56" s="58">
        <f t="shared" si="3"/>
        <v>0</v>
      </c>
      <c r="S56" s="94"/>
      <c r="T56" s="77">
        <f>VLOOKUP($B56,Paramètres!$C$7:$F$55,$C$6,FALSE)</f>
        <v>0</v>
      </c>
      <c r="U56" s="91">
        <f t="shared" si="4"/>
        <v>0</v>
      </c>
      <c r="V56" s="55"/>
      <c r="W56" s="77">
        <f>VLOOKUP($B56,Paramètres!$C$7:$F$55,$C$6,FALSE)</f>
        <v>0</v>
      </c>
      <c r="X56" s="58">
        <f t="shared" si="5"/>
        <v>0</v>
      </c>
      <c r="Y56" s="94"/>
      <c r="Z56" s="77">
        <f>VLOOKUP($B56,Paramètres!$C$7:$F$55,$C$6,FALSE)</f>
        <v>0</v>
      </c>
      <c r="AA56" s="91">
        <f t="shared" si="6"/>
        <v>0</v>
      </c>
      <c r="AB56" s="55"/>
      <c r="AC56" s="77">
        <f>VLOOKUP($B56,Paramètres!$C$7:$F$55,$C$6,FALSE)</f>
        <v>0</v>
      </c>
      <c r="AD56" s="58">
        <f t="shared" si="7"/>
        <v>0</v>
      </c>
      <c r="AE56" s="94"/>
      <c r="AF56" s="77">
        <f>VLOOKUP($B56,Paramètres!$C$7:$F$55,$C$6,FALSE)</f>
        <v>0</v>
      </c>
      <c r="AG56" s="91">
        <f t="shared" si="8"/>
        <v>0</v>
      </c>
      <c r="AH56" s="55"/>
      <c r="AI56" s="77">
        <f>VLOOKUP($B56,Paramètres!$C$7:$F$55,$C$6,FALSE)</f>
        <v>0</v>
      </c>
      <c r="AJ56" s="58">
        <f t="shared" si="9"/>
        <v>0</v>
      </c>
      <c r="AK56" s="94"/>
      <c r="AL56" s="77">
        <f>VLOOKUP($B56,Paramètres!$C$7:$F$55,$C$6,FALSE)</f>
        <v>0</v>
      </c>
      <c r="AM56" s="58">
        <f t="shared" si="10"/>
        <v>0</v>
      </c>
      <c r="AN56" s="19">
        <f t="shared" si="58"/>
        <v>0</v>
      </c>
      <c r="AO56" s="17">
        <f>VLOOKUP($B56,Paramètres!$C$7:$F$55,$C$6,FALSE)</f>
        <v>0</v>
      </c>
      <c r="AP56" s="66">
        <f t="shared" si="59"/>
        <v>0</v>
      </c>
    </row>
    <row r="57" spans="2:42" ht="18.75" hidden="1" customHeight="1" x14ac:dyDescent="0.25">
      <c r="B57" s="19" t="str">
        <f>Paramètres!C46</f>
        <v>Mise en conformité par référendum</v>
      </c>
      <c r="C57" s="18" t="str">
        <f t="shared" si="11"/>
        <v/>
      </c>
      <c r="D57" s="75"/>
      <c r="E57" s="77">
        <f>VLOOKUP($B57,Paramètres!$C$7:$F$55,$C$6,FALSE)</f>
        <v>0</v>
      </c>
      <c r="F57" s="58">
        <f t="shared" si="57"/>
        <v>0</v>
      </c>
      <c r="G57" s="94"/>
      <c r="H57" s="77">
        <f>VLOOKUP($B57,Paramètres!$C$7:$F$55,$C$6,FALSE)</f>
        <v>0</v>
      </c>
      <c r="I57" s="91">
        <f t="shared" si="0"/>
        <v>0</v>
      </c>
      <c r="J57" s="55"/>
      <c r="K57" s="77">
        <f>VLOOKUP($B57,Paramètres!$C$7:$F$55,$C$6,FALSE)</f>
        <v>0</v>
      </c>
      <c r="L57" s="58">
        <f t="shared" si="1"/>
        <v>0</v>
      </c>
      <c r="M57" s="94"/>
      <c r="N57" s="77">
        <f>VLOOKUP($B57,Paramètres!$C$7:$F$55,$C$6,FALSE)</f>
        <v>0</v>
      </c>
      <c r="O57" s="91">
        <f t="shared" si="2"/>
        <v>0</v>
      </c>
      <c r="P57" s="55"/>
      <c r="Q57" s="77">
        <f>VLOOKUP($B57,Paramètres!$C$7:$F$55,$C$6,FALSE)</f>
        <v>0</v>
      </c>
      <c r="R57" s="58">
        <f t="shared" si="3"/>
        <v>0</v>
      </c>
      <c r="S57" s="94"/>
      <c r="T57" s="77">
        <f>VLOOKUP($B57,Paramètres!$C$7:$F$55,$C$6,FALSE)</f>
        <v>0</v>
      </c>
      <c r="U57" s="91">
        <f t="shared" si="4"/>
        <v>0</v>
      </c>
      <c r="V57" s="55"/>
      <c r="W57" s="77">
        <f>VLOOKUP($B57,Paramètres!$C$7:$F$55,$C$6,FALSE)</f>
        <v>0</v>
      </c>
      <c r="X57" s="58">
        <f t="shared" si="5"/>
        <v>0</v>
      </c>
      <c r="Y57" s="94"/>
      <c r="Z57" s="77">
        <f>VLOOKUP($B57,Paramètres!$C$7:$F$55,$C$6,FALSE)</f>
        <v>0</v>
      </c>
      <c r="AA57" s="91">
        <f t="shared" si="6"/>
        <v>0</v>
      </c>
      <c r="AB57" s="55"/>
      <c r="AC57" s="77">
        <f>VLOOKUP($B57,Paramètres!$C$7:$F$55,$C$6,FALSE)</f>
        <v>0</v>
      </c>
      <c r="AD57" s="58">
        <f t="shared" si="7"/>
        <v>0</v>
      </c>
      <c r="AE57" s="94"/>
      <c r="AF57" s="77">
        <f>VLOOKUP($B57,Paramètres!$C$7:$F$55,$C$6,FALSE)</f>
        <v>0</v>
      </c>
      <c r="AG57" s="91">
        <f t="shared" si="8"/>
        <v>0</v>
      </c>
      <c r="AH57" s="55"/>
      <c r="AI57" s="77">
        <f>VLOOKUP($B57,Paramètres!$C$7:$F$55,$C$6,FALSE)</f>
        <v>0</v>
      </c>
      <c r="AJ57" s="58">
        <f t="shared" si="9"/>
        <v>0</v>
      </c>
      <c r="AK57" s="94"/>
      <c r="AL57" s="77">
        <f>VLOOKUP($B57,Paramètres!$C$7:$F$55,$C$6,FALSE)</f>
        <v>0</v>
      </c>
      <c r="AM57" s="58">
        <f t="shared" si="10"/>
        <v>0</v>
      </c>
      <c r="AN57" s="19">
        <f t="shared" si="58"/>
        <v>0</v>
      </c>
      <c r="AO57" s="17">
        <f>VLOOKUP($B57,Paramètres!$C$7:$F$55,$C$6,FALSE)</f>
        <v>0</v>
      </c>
      <c r="AP57" s="66">
        <f t="shared" si="59"/>
        <v>0</v>
      </c>
    </row>
    <row r="58" spans="2:42" ht="18.75" hidden="1" customHeight="1" x14ac:dyDescent="0.25">
      <c r="B58" s="19" t="str">
        <f>Paramètres!C47</f>
        <v>Dénonciation usage</v>
      </c>
      <c r="C58" s="18" t="str">
        <f t="shared" si="11"/>
        <v/>
      </c>
      <c r="D58" s="75"/>
      <c r="E58" s="77">
        <f>VLOOKUP($B58,Paramètres!$C$7:$F$55,$C$6,FALSE)</f>
        <v>0</v>
      </c>
      <c r="F58" s="58">
        <f t="shared" si="57"/>
        <v>0</v>
      </c>
      <c r="G58" s="94"/>
      <c r="H58" s="77">
        <f>VLOOKUP($B58,Paramètres!$C$7:$F$55,$C$6,FALSE)</f>
        <v>0</v>
      </c>
      <c r="I58" s="91">
        <f t="shared" si="0"/>
        <v>0</v>
      </c>
      <c r="J58" s="55"/>
      <c r="K58" s="77">
        <f>VLOOKUP($B58,Paramètres!$C$7:$F$55,$C$6,FALSE)</f>
        <v>0</v>
      </c>
      <c r="L58" s="58">
        <f t="shared" si="1"/>
        <v>0</v>
      </c>
      <c r="M58" s="94"/>
      <c r="N58" s="77">
        <f>VLOOKUP($B58,Paramètres!$C$7:$F$55,$C$6,FALSE)</f>
        <v>0</v>
      </c>
      <c r="O58" s="91">
        <f t="shared" si="2"/>
        <v>0</v>
      </c>
      <c r="P58" s="55"/>
      <c r="Q58" s="77">
        <f>VLOOKUP($B58,Paramètres!$C$7:$F$55,$C$6,FALSE)</f>
        <v>0</v>
      </c>
      <c r="R58" s="58">
        <f t="shared" si="3"/>
        <v>0</v>
      </c>
      <c r="S58" s="94"/>
      <c r="T58" s="77">
        <f>VLOOKUP($B58,Paramètres!$C$7:$F$55,$C$6,FALSE)</f>
        <v>0</v>
      </c>
      <c r="U58" s="91">
        <f t="shared" si="4"/>
        <v>0</v>
      </c>
      <c r="V58" s="55"/>
      <c r="W58" s="77">
        <f>VLOOKUP($B58,Paramètres!$C$7:$F$55,$C$6,FALSE)</f>
        <v>0</v>
      </c>
      <c r="X58" s="58">
        <f t="shared" si="5"/>
        <v>0</v>
      </c>
      <c r="Y58" s="94"/>
      <c r="Z58" s="77">
        <f>VLOOKUP($B58,Paramètres!$C$7:$F$55,$C$6,FALSE)</f>
        <v>0</v>
      </c>
      <c r="AA58" s="91">
        <f t="shared" si="6"/>
        <v>0</v>
      </c>
      <c r="AB58" s="55"/>
      <c r="AC58" s="77">
        <f>VLOOKUP($B58,Paramètres!$C$7:$F$55,$C$6,FALSE)</f>
        <v>0</v>
      </c>
      <c r="AD58" s="58">
        <f t="shared" si="7"/>
        <v>0</v>
      </c>
      <c r="AE58" s="94"/>
      <c r="AF58" s="77">
        <f>VLOOKUP($B58,Paramètres!$C$7:$F$55,$C$6,FALSE)</f>
        <v>0</v>
      </c>
      <c r="AG58" s="91">
        <f t="shared" si="8"/>
        <v>0</v>
      </c>
      <c r="AH58" s="55"/>
      <c r="AI58" s="77">
        <f>VLOOKUP($B58,Paramètres!$C$7:$F$55,$C$6,FALSE)</f>
        <v>0</v>
      </c>
      <c r="AJ58" s="58">
        <f t="shared" si="9"/>
        <v>0</v>
      </c>
      <c r="AK58" s="94"/>
      <c r="AL58" s="77">
        <f>VLOOKUP($B58,Paramètres!$C$7:$F$55,$C$6,FALSE)</f>
        <v>0</v>
      </c>
      <c r="AM58" s="58">
        <f t="shared" si="10"/>
        <v>0</v>
      </c>
      <c r="AN58" s="19">
        <f t="shared" si="58"/>
        <v>0</v>
      </c>
      <c r="AO58" s="17">
        <f>VLOOKUP($B58,Paramètres!$C$7:$F$55,$C$6,FALSE)</f>
        <v>0</v>
      </c>
      <c r="AP58" s="66">
        <f t="shared" si="59"/>
        <v>0</v>
      </c>
    </row>
    <row r="59" spans="2:42" ht="18.75" hidden="1" customHeight="1" x14ac:dyDescent="0.25">
      <c r="B59" s="19" t="str">
        <f>Paramètres!C48</f>
        <v>Mise en place accord d'entreprise</v>
      </c>
      <c r="C59" s="18" t="str">
        <f t="shared" si="11"/>
        <v/>
      </c>
      <c r="D59" s="75"/>
      <c r="E59" s="77">
        <f>VLOOKUP($B59,Paramètres!$C$7:$F$55,$C$6,FALSE)</f>
        <v>0</v>
      </c>
      <c r="F59" s="58">
        <f t="shared" si="57"/>
        <v>0</v>
      </c>
      <c r="G59" s="94"/>
      <c r="H59" s="77">
        <f>VLOOKUP($B59,Paramètres!$C$7:$F$55,$C$6,FALSE)</f>
        <v>0</v>
      </c>
      <c r="I59" s="91">
        <f t="shared" si="0"/>
        <v>0</v>
      </c>
      <c r="J59" s="55"/>
      <c r="K59" s="77">
        <f>VLOOKUP($B59,Paramètres!$C$7:$F$55,$C$6,FALSE)</f>
        <v>0</v>
      </c>
      <c r="L59" s="58">
        <f t="shared" si="1"/>
        <v>0</v>
      </c>
      <c r="M59" s="94"/>
      <c r="N59" s="77">
        <f>VLOOKUP($B59,Paramètres!$C$7:$F$55,$C$6,FALSE)</f>
        <v>0</v>
      </c>
      <c r="O59" s="91">
        <f t="shared" si="2"/>
        <v>0</v>
      </c>
      <c r="P59" s="55"/>
      <c r="Q59" s="77">
        <f>VLOOKUP($B59,Paramètres!$C$7:$F$55,$C$6,FALSE)</f>
        <v>0</v>
      </c>
      <c r="R59" s="58">
        <f t="shared" si="3"/>
        <v>0</v>
      </c>
      <c r="S59" s="94"/>
      <c r="T59" s="77">
        <f>VLOOKUP($B59,Paramètres!$C$7:$F$55,$C$6,FALSE)</f>
        <v>0</v>
      </c>
      <c r="U59" s="91">
        <f t="shared" si="4"/>
        <v>0</v>
      </c>
      <c r="V59" s="55"/>
      <c r="W59" s="77">
        <f>VLOOKUP($B59,Paramètres!$C$7:$F$55,$C$6,FALSE)</f>
        <v>0</v>
      </c>
      <c r="X59" s="58">
        <f t="shared" si="5"/>
        <v>0</v>
      </c>
      <c r="Y59" s="94"/>
      <c r="Z59" s="77">
        <f>VLOOKUP($B59,Paramètres!$C$7:$F$55,$C$6,FALSE)</f>
        <v>0</v>
      </c>
      <c r="AA59" s="91">
        <f t="shared" si="6"/>
        <v>0</v>
      </c>
      <c r="AB59" s="55"/>
      <c r="AC59" s="77">
        <f>VLOOKUP($B59,Paramètres!$C$7:$F$55,$C$6,FALSE)</f>
        <v>0</v>
      </c>
      <c r="AD59" s="58">
        <f t="shared" si="7"/>
        <v>0</v>
      </c>
      <c r="AE59" s="94"/>
      <c r="AF59" s="77">
        <f>VLOOKUP($B59,Paramètres!$C$7:$F$55,$C$6,FALSE)</f>
        <v>0</v>
      </c>
      <c r="AG59" s="91">
        <f t="shared" si="8"/>
        <v>0</v>
      </c>
      <c r="AH59" s="55"/>
      <c r="AI59" s="77">
        <f>VLOOKUP($B59,Paramètres!$C$7:$F$55,$C$6,FALSE)</f>
        <v>0</v>
      </c>
      <c r="AJ59" s="58">
        <f t="shared" si="9"/>
        <v>0</v>
      </c>
      <c r="AK59" s="94"/>
      <c r="AL59" s="77">
        <f>VLOOKUP($B59,Paramètres!$C$7:$F$55,$C$6,FALSE)</f>
        <v>0</v>
      </c>
      <c r="AM59" s="58">
        <f t="shared" si="10"/>
        <v>0</v>
      </c>
      <c r="AN59" s="19">
        <f t="shared" si="58"/>
        <v>0</v>
      </c>
      <c r="AO59" s="17">
        <f>VLOOKUP($B59,Paramètres!$C$7:$F$55,$C$6,FALSE)</f>
        <v>0</v>
      </c>
      <c r="AP59" s="66">
        <f t="shared" si="59"/>
        <v>0</v>
      </c>
    </row>
    <row r="60" spans="2:42" ht="18.75" hidden="1" customHeight="1" x14ac:dyDescent="0.25">
      <c r="B60" s="19" t="str">
        <f>Paramètres!C49</f>
        <v>Accord d'intéressement</v>
      </c>
      <c r="C60" s="18" t="str">
        <f t="shared" si="11"/>
        <v/>
      </c>
      <c r="D60" s="75"/>
      <c r="E60" s="77">
        <f>VLOOKUP($B60,Paramètres!$C$7:$F$55,$C$6,FALSE)</f>
        <v>0</v>
      </c>
      <c r="F60" s="58">
        <f t="shared" si="57"/>
        <v>0</v>
      </c>
      <c r="G60" s="94"/>
      <c r="H60" s="77">
        <f>VLOOKUP($B60,Paramètres!$C$7:$F$55,$C$6,FALSE)</f>
        <v>0</v>
      </c>
      <c r="I60" s="91">
        <f t="shared" si="0"/>
        <v>0</v>
      </c>
      <c r="J60" s="55"/>
      <c r="K60" s="77">
        <f>VLOOKUP($B60,Paramètres!$C$7:$F$55,$C$6,FALSE)</f>
        <v>0</v>
      </c>
      <c r="L60" s="58">
        <f t="shared" si="1"/>
        <v>0</v>
      </c>
      <c r="M60" s="94"/>
      <c r="N60" s="77">
        <f>VLOOKUP($B60,Paramètres!$C$7:$F$55,$C$6,FALSE)</f>
        <v>0</v>
      </c>
      <c r="O60" s="91">
        <f t="shared" si="2"/>
        <v>0</v>
      </c>
      <c r="P60" s="55"/>
      <c r="Q60" s="77">
        <f>VLOOKUP($B60,Paramètres!$C$7:$F$55,$C$6,FALSE)</f>
        <v>0</v>
      </c>
      <c r="R60" s="58">
        <f t="shared" si="3"/>
        <v>0</v>
      </c>
      <c r="S60" s="94"/>
      <c r="T60" s="77">
        <f>VLOOKUP($B60,Paramètres!$C$7:$F$55,$C$6,FALSE)</f>
        <v>0</v>
      </c>
      <c r="U60" s="91">
        <f t="shared" si="4"/>
        <v>0</v>
      </c>
      <c r="V60" s="55"/>
      <c r="W60" s="77">
        <f>VLOOKUP($B60,Paramètres!$C$7:$F$55,$C$6,FALSE)</f>
        <v>0</v>
      </c>
      <c r="X60" s="58">
        <f t="shared" si="5"/>
        <v>0</v>
      </c>
      <c r="Y60" s="94"/>
      <c r="Z60" s="77">
        <f>VLOOKUP($B60,Paramètres!$C$7:$F$55,$C$6,FALSE)</f>
        <v>0</v>
      </c>
      <c r="AA60" s="91">
        <f t="shared" si="6"/>
        <v>0</v>
      </c>
      <c r="AB60" s="55"/>
      <c r="AC60" s="77">
        <f>VLOOKUP($B60,Paramètres!$C$7:$F$55,$C$6,FALSE)</f>
        <v>0</v>
      </c>
      <c r="AD60" s="58">
        <f t="shared" si="7"/>
        <v>0</v>
      </c>
      <c r="AE60" s="94"/>
      <c r="AF60" s="77">
        <f>VLOOKUP($B60,Paramètres!$C$7:$F$55,$C$6,FALSE)</f>
        <v>0</v>
      </c>
      <c r="AG60" s="91">
        <f t="shared" si="8"/>
        <v>0</v>
      </c>
      <c r="AH60" s="55"/>
      <c r="AI60" s="77">
        <f>VLOOKUP($B60,Paramètres!$C$7:$F$55,$C$6,FALSE)</f>
        <v>0</v>
      </c>
      <c r="AJ60" s="58">
        <f t="shared" si="9"/>
        <v>0</v>
      </c>
      <c r="AK60" s="94"/>
      <c r="AL60" s="77">
        <f>VLOOKUP($B60,Paramètres!$C$7:$F$55,$C$6,FALSE)</f>
        <v>0</v>
      </c>
      <c r="AM60" s="58">
        <f t="shared" si="10"/>
        <v>0</v>
      </c>
      <c r="AN60" s="19">
        <f t="shared" si="58"/>
        <v>0</v>
      </c>
      <c r="AO60" s="17">
        <f>VLOOKUP($B60,Paramètres!$C$7:$F$55,$C$6,FALSE)</f>
        <v>0</v>
      </c>
      <c r="AP60" s="66">
        <f t="shared" si="59"/>
        <v>0</v>
      </c>
    </row>
    <row r="61" spans="2:42" ht="18.75" hidden="1" customHeight="1" x14ac:dyDescent="0.25">
      <c r="B61" s="19" t="str">
        <f>Paramètres!C50</f>
        <v>Accord de participation</v>
      </c>
      <c r="C61" s="18" t="str">
        <f t="shared" si="11"/>
        <v/>
      </c>
      <c r="D61" s="75"/>
      <c r="E61" s="77">
        <f>VLOOKUP($B61,Paramètres!$C$7:$F$55,$C$6,FALSE)</f>
        <v>0</v>
      </c>
      <c r="F61" s="58">
        <f t="shared" si="57"/>
        <v>0</v>
      </c>
      <c r="G61" s="94"/>
      <c r="H61" s="77">
        <f>VLOOKUP($B61,Paramètres!$C$7:$F$55,$C$6,FALSE)</f>
        <v>0</v>
      </c>
      <c r="I61" s="91">
        <f t="shared" si="0"/>
        <v>0</v>
      </c>
      <c r="J61" s="55"/>
      <c r="K61" s="77">
        <f>VLOOKUP($B61,Paramètres!$C$7:$F$55,$C$6,FALSE)</f>
        <v>0</v>
      </c>
      <c r="L61" s="58">
        <f t="shared" si="1"/>
        <v>0</v>
      </c>
      <c r="M61" s="94"/>
      <c r="N61" s="77">
        <f>VLOOKUP($B61,Paramètres!$C$7:$F$55,$C$6,FALSE)</f>
        <v>0</v>
      </c>
      <c r="O61" s="91">
        <f t="shared" si="2"/>
        <v>0</v>
      </c>
      <c r="P61" s="55"/>
      <c r="Q61" s="77">
        <f>VLOOKUP($B61,Paramètres!$C$7:$F$55,$C$6,FALSE)</f>
        <v>0</v>
      </c>
      <c r="R61" s="58">
        <f t="shared" si="3"/>
        <v>0</v>
      </c>
      <c r="S61" s="94"/>
      <c r="T61" s="77">
        <f>VLOOKUP($B61,Paramètres!$C$7:$F$55,$C$6,FALSE)</f>
        <v>0</v>
      </c>
      <c r="U61" s="91">
        <f t="shared" si="4"/>
        <v>0</v>
      </c>
      <c r="V61" s="55"/>
      <c r="W61" s="77">
        <f>VLOOKUP($B61,Paramètres!$C$7:$F$55,$C$6,FALSE)</f>
        <v>0</v>
      </c>
      <c r="X61" s="58">
        <f t="shared" si="5"/>
        <v>0</v>
      </c>
      <c r="Y61" s="94"/>
      <c r="Z61" s="77">
        <f>VLOOKUP($B61,Paramètres!$C$7:$F$55,$C$6,FALSE)</f>
        <v>0</v>
      </c>
      <c r="AA61" s="91">
        <f t="shared" si="6"/>
        <v>0</v>
      </c>
      <c r="AB61" s="55"/>
      <c r="AC61" s="77">
        <f>VLOOKUP($B61,Paramètres!$C$7:$F$55,$C$6,FALSE)</f>
        <v>0</v>
      </c>
      <c r="AD61" s="58">
        <f t="shared" si="7"/>
        <v>0</v>
      </c>
      <c r="AE61" s="94"/>
      <c r="AF61" s="77">
        <f>VLOOKUP($B61,Paramètres!$C$7:$F$55,$C$6,FALSE)</f>
        <v>0</v>
      </c>
      <c r="AG61" s="91">
        <f t="shared" si="8"/>
        <v>0</v>
      </c>
      <c r="AH61" s="55"/>
      <c r="AI61" s="77">
        <f>VLOOKUP($B61,Paramètres!$C$7:$F$55,$C$6,FALSE)</f>
        <v>0</v>
      </c>
      <c r="AJ61" s="58">
        <f t="shared" si="9"/>
        <v>0</v>
      </c>
      <c r="AK61" s="94"/>
      <c r="AL61" s="77">
        <f>VLOOKUP($B61,Paramètres!$C$7:$F$55,$C$6,FALSE)</f>
        <v>0</v>
      </c>
      <c r="AM61" s="58">
        <f t="shared" si="10"/>
        <v>0</v>
      </c>
      <c r="AN61" s="19">
        <f t="shared" si="58"/>
        <v>0</v>
      </c>
      <c r="AO61" s="17">
        <f>VLOOKUP($B61,Paramètres!$C$7:$F$55,$C$6,FALSE)</f>
        <v>0</v>
      </c>
      <c r="AP61" s="66">
        <f t="shared" si="59"/>
        <v>0</v>
      </c>
    </row>
    <row r="62" spans="2:42" ht="18.75" hidden="1" customHeight="1" x14ac:dyDescent="0.25">
      <c r="B62" s="19" t="str">
        <f>Paramètres!C51</f>
        <v>Règlement intérieur</v>
      </c>
      <c r="C62" s="18" t="str">
        <f t="shared" si="11"/>
        <v/>
      </c>
      <c r="D62" s="75"/>
      <c r="E62" s="77">
        <f>VLOOKUP($B62,Paramètres!$C$7:$F$55,$C$6,FALSE)</f>
        <v>0</v>
      </c>
      <c r="F62" s="58">
        <f t="shared" si="57"/>
        <v>0</v>
      </c>
      <c r="G62" s="94"/>
      <c r="H62" s="77">
        <f>VLOOKUP($B62,Paramètres!$C$7:$F$55,$C$6,FALSE)</f>
        <v>0</v>
      </c>
      <c r="I62" s="91">
        <f t="shared" si="0"/>
        <v>0</v>
      </c>
      <c r="J62" s="55"/>
      <c r="K62" s="77">
        <f>VLOOKUP($B62,Paramètres!$C$7:$F$55,$C$6,FALSE)</f>
        <v>0</v>
      </c>
      <c r="L62" s="58">
        <f t="shared" si="1"/>
        <v>0</v>
      </c>
      <c r="M62" s="94"/>
      <c r="N62" s="77">
        <f>VLOOKUP($B62,Paramètres!$C$7:$F$55,$C$6,FALSE)</f>
        <v>0</v>
      </c>
      <c r="O62" s="91">
        <f t="shared" si="2"/>
        <v>0</v>
      </c>
      <c r="P62" s="55"/>
      <c r="Q62" s="77">
        <f>VLOOKUP($B62,Paramètres!$C$7:$F$55,$C$6,FALSE)</f>
        <v>0</v>
      </c>
      <c r="R62" s="58">
        <f t="shared" si="3"/>
        <v>0</v>
      </c>
      <c r="S62" s="94"/>
      <c r="T62" s="77">
        <f>VLOOKUP($B62,Paramètres!$C$7:$F$55,$C$6,FALSE)</f>
        <v>0</v>
      </c>
      <c r="U62" s="91">
        <f t="shared" si="4"/>
        <v>0</v>
      </c>
      <c r="V62" s="55"/>
      <c r="W62" s="77">
        <f>VLOOKUP($B62,Paramètres!$C$7:$F$55,$C$6,FALSE)</f>
        <v>0</v>
      </c>
      <c r="X62" s="58">
        <f t="shared" si="5"/>
        <v>0</v>
      </c>
      <c r="Y62" s="94"/>
      <c r="Z62" s="77">
        <f>VLOOKUP($B62,Paramètres!$C$7:$F$55,$C$6,FALSE)</f>
        <v>0</v>
      </c>
      <c r="AA62" s="91">
        <f t="shared" si="6"/>
        <v>0</v>
      </c>
      <c r="AB62" s="55"/>
      <c r="AC62" s="77">
        <f>VLOOKUP($B62,Paramètres!$C$7:$F$55,$C$6,FALSE)</f>
        <v>0</v>
      </c>
      <c r="AD62" s="58">
        <f t="shared" si="7"/>
        <v>0</v>
      </c>
      <c r="AE62" s="94"/>
      <c r="AF62" s="77">
        <f>VLOOKUP($B62,Paramètres!$C$7:$F$55,$C$6,FALSE)</f>
        <v>0</v>
      </c>
      <c r="AG62" s="91">
        <f t="shared" si="8"/>
        <v>0</v>
      </c>
      <c r="AH62" s="55"/>
      <c r="AI62" s="77">
        <f>VLOOKUP($B62,Paramètres!$C$7:$F$55,$C$6,FALSE)</f>
        <v>0</v>
      </c>
      <c r="AJ62" s="58">
        <f t="shared" si="9"/>
        <v>0</v>
      </c>
      <c r="AK62" s="94"/>
      <c r="AL62" s="77">
        <f>VLOOKUP($B62,Paramètres!$C$7:$F$55,$C$6,FALSE)</f>
        <v>0</v>
      </c>
      <c r="AM62" s="58">
        <f t="shared" si="10"/>
        <v>0</v>
      </c>
      <c r="AN62" s="19">
        <f t="shared" si="58"/>
        <v>0</v>
      </c>
      <c r="AO62" s="17">
        <f>VLOOKUP($B62,Paramètres!$C$7:$F$55,$C$6,FALSE)</f>
        <v>0</v>
      </c>
      <c r="AP62" s="66">
        <f t="shared" si="59"/>
        <v>0</v>
      </c>
    </row>
    <row r="63" spans="2:42" ht="18.75" hidden="1" customHeight="1" x14ac:dyDescent="0.25">
      <c r="B63" s="19" t="str">
        <f>Paramètres!C52</f>
        <v>Assistance rédaction note de service</v>
      </c>
      <c r="C63" s="18" t="str">
        <f t="shared" si="11"/>
        <v/>
      </c>
      <c r="D63" s="75"/>
      <c r="E63" s="77">
        <f>VLOOKUP($B63,Paramètres!$C$7:$F$55,$C$6,FALSE)</f>
        <v>0</v>
      </c>
      <c r="F63" s="58">
        <f t="shared" si="57"/>
        <v>0</v>
      </c>
      <c r="G63" s="94"/>
      <c r="H63" s="77">
        <f>VLOOKUP($B63,Paramètres!$C$7:$F$55,$C$6,FALSE)</f>
        <v>0</v>
      </c>
      <c r="I63" s="91">
        <f t="shared" si="0"/>
        <v>0</v>
      </c>
      <c r="J63" s="55"/>
      <c r="K63" s="77">
        <f>VLOOKUP($B63,Paramètres!$C$7:$F$55,$C$6,FALSE)</f>
        <v>0</v>
      </c>
      <c r="L63" s="58">
        <f t="shared" si="1"/>
        <v>0</v>
      </c>
      <c r="M63" s="94"/>
      <c r="N63" s="77">
        <f>VLOOKUP($B63,Paramètres!$C$7:$F$55,$C$6,FALSE)</f>
        <v>0</v>
      </c>
      <c r="O63" s="91">
        <f t="shared" si="2"/>
        <v>0</v>
      </c>
      <c r="P63" s="55"/>
      <c r="Q63" s="77">
        <f>VLOOKUP($B63,Paramètres!$C$7:$F$55,$C$6,FALSE)</f>
        <v>0</v>
      </c>
      <c r="R63" s="58">
        <f t="shared" si="3"/>
        <v>0</v>
      </c>
      <c r="S63" s="94"/>
      <c r="T63" s="77">
        <f>VLOOKUP($B63,Paramètres!$C$7:$F$55,$C$6,FALSE)</f>
        <v>0</v>
      </c>
      <c r="U63" s="91">
        <f t="shared" si="4"/>
        <v>0</v>
      </c>
      <c r="V63" s="55"/>
      <c r="W63" s="77">
        <f>VLOOKUP($B63,Paramètres!$C$7:$F$55,$C$6,FALSE)</f>
        <v>0</v>
      </c>
      <c r="X63" s="58">
        <f t="shared" si="5"/>
        <v>0</v>
      </c>
      <c r="Y63" s="94"/>
      <c r="Z63" s="77">
        <f>VLOOKUP($B63,Paramètres!$C$7:$F$55,$C$6,FALSE)</f>
        <v>0</v>
      </c>
      <c r="AA63" s="91">
        <f t="shared" si="6"/>
        <v>0</v>
      </c>
      <c r="AB63" s="55"/>
      <c r="AC63" s="77">
        <f>VLOOKUP($B63,Paramètres!$C$7:$F$55,$C$6,FALSE)</f>
        <v>0</v>
      </c>
      <c r="AD63" s="58">
        <f t="shared" si="7"/>
        <v>0</v>
      </c>
      <c r="AE63" s="94"/>
      <c r="AF63" s="77">
        <f>VLOOKUP($B63,Paramètres!$C$7:$F$55,$C$6,FALSE)</f>
        <v>0</v>
      </c>
      <c r="AG63" s="91">
        <f t="shared" si="8"/>
        <v>0</v>
      </c>
      <c r="AH63" s="55"/>
      <c r="AI63" s="77">
        <f>VLOOKUP($B63,Paramètres!$C$7:$F$55,$C$6,FALSE)</f>
        <v>0</v>
      </c>
      <c r="AJ63" s="58">
        <f t="shared" si="9"/>
        <v>0</v>
      </c>
      <c r="AK63" s="94"/>
      <c r="AL63" s="77">
        <f>VLOOKUP($B63,Paramètres!$C$7:$F$55,$C$6,FALSE)</f>
        <v>0</v>
      </c>
      <c r="AM63" s="58">
        <f t="shared" si="10"/>
        <v>0</v>
      </c>
      <c r="AN63" s="19">
        <f t="shared" si="58"/>
        <v>0</v>
      </c>
      <c r="AO63" s="17">
        <f>VLOOKUP($B63,Paramètres!$C$7:$F$55,$C$6,FALSE)</f>
        <v>0</v>
      </c>
      <c r="AP63" s="66">
        <f t="shared" si="59"/>
        <v>0</v>
      </c>
    </row>
    <row r="64" spans="2:42" ht="18.75" hidden="1" customHeight="1" x14ac:dyDescent="0.25">
      <c r="B64" s="19" t="str">
        <f>Paramètres!C53</f>
        <v>Elections des représentants du pers.</v>
      </c>
      <c r="C64" s="18" t="str">
        <f t="shared" si="11"/>
        <v/>
      </c>
      <c r="D64" s="75"/>
      <c r="E64" s="77">
        <f>VLOOKUP($B64,Paramètres!$C$7:$F$55,$C$6,FALSE)</f>
        <v>0</v>
      </c>
      <c r="F64" s="58">
        <f t="shared" si="57"/>
        <v>0</v>
      </c>
      <c r="G64" s="94"/>
      <c r="H64" s="77">
        <f>VLOOKUP($B64,Paramètres!$C$7:$F$55,$C$6,FALSE)</f>
        <v>0</v>
      </c>
      <c r="I64" s="91">
        <f t="shared" si="0"/>
        <v>0</v>
      </c>
      <c r="J64" s="55"/>
      <c r="K64" s="77">
        <f>VLOOKUP($B64,Paramètres!$C$7:$F$55,$C$6,FALSE)</f>
        <v>0</v>
      </c>
      <c r="L64" s="58">
        <f t="shared" si="1"/>
        <v>0</v>
      </c>
      <c r="M64" s="94"/>
      <c r="N64" s="77">
        <f>VLOOKUP($B64,Paramètres!$C$7:$F$55,$C$6,FALSE)</f>
        <v>0</v>
      </c>
      <c r="O64" s="91">
        <f t="shared" si="2"/>
        <v>0</v>
      </c>
      <c r="P64" s="55"/>
      <c r="Q64" s="77">
        <f>VLOOKUP($B64,Paramètres!$C$7:$F$55,$C$6,FALSE)</f>
        <v>0</v>
      </c>
      <c r="R64" s="58">
        <f t="shared" si="3"/>
        <v>0</v>
      </c>
      <c r="S64" s="94"/>
      <c r="T64" s="77">
        <f>VLOOKUP($B64,Paramètres!$C$7:$F$55,$C$6,FALSE)</f>
        <v>0</v>
      </c>
      <c r="U64" s="91">
        <f t="shared" si="4"/>
        <v>0</v>
      </c>
      <c r="V64" s="55"/>
      <c r="W64" s="77">
        <f>VLOOKUP($B64,Paramètres!$C$7:$F$55,$C$6,FALSE)</f>
        <v>0</v>
      </c>
      <c r="X64" s="58">
        <f t="shared" si="5"/>
        <v>0</v>
      </c>
      <c r="Y64" s="94"/>
      <c r="Z64" s="77">
        <f>VLOOKUP($B64,Paramètres!$C$7:$F$55,$C$6,FALSE)</f>
        <v>0</v>
      </c>
      <c r="AA64" s="91">
        <f t="shared" si="6"/>
        <v>0</v>
      </c>
      <c r="AB64" s="55"/>
      <c r="AC64" s="77">
        <f>VLOOKUP($B64,Paramètres!$C$7:$F$55,$C$6,FALSE)</f>
        <v>0</v>
      </c>
      <c r="AD64" s="58">
        <f t="shared" si="7"/>
        <v>0</v>
      </c>
      <c r="AE64" s="94"/>
      <c r="AF64" s="77">
        <f>VLOOKUP($B64,Paramètres!$C$7:$F$55,$C$6,FALSE)</f>
        <v>0</v>
      </c>
      <c r="AG64" s="91">
        <f t="shared" si="8"/>
        <v>0</v>
      </c>
      <c r="AH64" s="55"/>
      <c r="AI64" s="77">
        <f>VLOOKUP($B64,Paramètres!$C$7:$F$55,$C$6,FALSE)</f>
        <v>0</v>
      </c>
      <c r="AJ64" s="58">
        <f t="shared" si="9"/>
        <v>0</v>
      </c>
      <c r="AK64" s="94"/>
      <c r="AL64" s="77">
        <f>VLOOKUP($B64,Paramètres!$C$7:$F$55,$C$6,FALSE)</f>
        <v>0</v>
      </c>
      <c r="AM64" s="58">
        <f t="shared" si="10"/>
        <v>0</v>
      </c>
      <c r="AN64" s="19">
        <f t="shared" si="58"/>
        <v>0</v>
      </c>
      <c r="AO64" s="17">
        <f>VLOOKUP($B64,Paramètres!$C$7:$F$55,$C$6,FALSE)</f>
        <v>0</v>
      </c>
      <c r="AP64" s="66">
        <f t="shared" si="59"/>
        <v>0</v>
      </c>
    </row>
    <row r="65" spans="2:42" ht="18.75" hidden="1" customHeight="1" x14ac:dyDescent="0.25">
      <c r="B65" s="19" t="str">
        <f>Paramètres!C54</f>
        <v>Affiches obligatoires</v>
      </c>
      <c r="C65" s="18" t="str">
        <f t="shared" si="11"/>
        <v/>
      </c>
      <c r="D65" s="75"/>
      <c r="E65" s="17">
        <f>VLOOKUP($B65,Paramètres!$C$7:$F$55,$C$6,FALSE)</f>
        <v>185</v>
      </c>
      <c r="F65" s="58">
        <f t="shared" si="57"/>
        <v>0</v>
      </c>
      <c r="G65" s="94"/>
      <c r="H65" s="17">
        <f>VLOOKUP($B65,Paramètres!$C$7:$F$55,$C$6,FALSE)</f>
        <v>185</v>
      </c>
      <c r="I65" s="91">
        <f t="shared" si="0"/>
        <v>0</v>
      </c>
      <c r="J65" s="55"/>
      <c r="K65" s="17">
        <f>VLOOKUP($B65,Paramètres!$C$7:$F$55,$C$6,FALSE)</f>
        <v>185</v>
      </c>
      <c r="L65" s="58">
        <f t="shared" si="1"/>
        <v>0</v>
      </c>
      <c r="M65" s="94"/>
      <c r="N65" s="17">
        <f>VLOOKUP($B65,Paramètres!$C$7:$F$55,$C$6,FALSE)</f>
        <v>185</v>
      </c>
      <c r="O65" s="91">
        <f t="shared" si="2"/>
        <v>0</v>
      </c>
      <c r="P65" s="55"/>
      <c r="Q65" s="17">
        <f>VLOOKUP($B65,Paramètres!$C$7:$F$55,$C$6,FALSE)</f>
        <v>185</v>
      </c>
      <c r="R65" s="58">
        <f t="shared" si="3"/>
        <v>0</v>
      </c>
      <c r="S65" s="94"/>
      <c r="T65" s="17">
        <f>VLOOKUP($B65,Paramètres!$C$7:$F$55,$C$6,FALSE)</f>
        <v>185</v>
      </c>
      <c r="U65" s="91">
        <f t="shared" si="4"/>
        <v>0</v>
      </c>
      <c r="V65" s="55"/>
      <c r="W65" s="17">
        <f>VLOOKUP($B65,Paramètres!$C$7:$F$55,$C$6,FALSE)</f>
        <v>185</v>
      </c>
      <c r="X65" s="58">
        <f t="shared" si="5"/>
        <v>0</v>
      </c>
      <c r="Y65" s="94"/>
      <c r="Z65" s="17">
        <f>VLOOKUP($B65,Paramètres!$C$7:$F$55,$C$6,FALSE)</f>
        <v>185</v>
      </c>
      <c r="AA65" s="91">
        <f t="shared" si="6"/>
        <v>0</v>
      </c>
      <c r="AB65" s="55"/>
      <c r="AC65" s="17">
        <f>VLOOKUP($B65,Paramètres!$C$7:$F$55,$C$6,FALSE)</f>
        <v>185</v>
      </c>
      <c r="AD65" s="58">
        <f t="shared" si="7"/>
        <v>0</v>
      </c>
      <c r="AE65" s="94"/>
      <c r="AF65" s="17">
        <f>VLOOKUP($B65,Paramètres!$C$7:$F$55,$C$6,FALSE)</f>
        <v>185</v>
      </c>
      <c r="AG65" s="91">
        <f t="shared" si="8"/>
        <v>0</v>
      </c>
      <c r="AH65" s="55"/>
      <c r="AI65" s="17">
        <f>VLOOKUP($B65,Paramètres!$C$7:$F$55,$C$6,FALSE)</f>
        <v>185</v>
      </c>
      <c r="AJ65" s="58">
        <f t="shared" si="9"/>
        <v>0</v>
      </c>
      <c r="AK65" s="94"/>
      <c r="AL65" s="17">
        <f>VLOOKUP($B65,Paramètres!$C$7:$F$55,$C$6,FALSE)</f>
        <v>185</v>
      </c>
      <c r="AM65" s="58">
        <f t="shared" si="10"/>
        <v>0</v>
      </c>
      <c r="AN65" s="19">
        <f t="shared" si="58"/>
        <v>0</v>
      </c>
      <c r="AO65" s="17">
        <f>VLOOKUP($B65,Paramètres!$C$7:$F$55,$C$6,FALSE)</f>
        <v>185</v>
      </c>
      <c r="AP65" s="66">
        <f t="shared" si="59"/>
        <v>0</v>
      </c>
    </row>
    <row r="66" spans="2:42" ht="18.75" hidden="1" customHeight="1" x14ac:dyDescent="0.25">
      <c r="B66" s="21" t="str">
        <f>Paramètres!C55</f>
        <v>Document unique risque professionnels</v>
      </c>
      <c r="C66" s="31" t="str">
        <f t="shared" si="11"/>
        <v/>
      </c>
      <c r="D66" s="76"/>
      <c r="E66" s="78">
        <f>VLOOKUP($B66,Paramètres!$C$7:$F$55,$C$6,FALSE)</f>
        <v>0</v>
      </c>
      <c r="F66" s="59">
        <f t="shared" si="57"/>
        <v>0</v>
      </c>
      <c r="G66" s="95"/>
      <c r="H66" s="78">
        <f>VLOOKUP($B66,Paramètres!$C$7:$F$55,$C$6,FALSE)</f>
        <v>0</v>
      </c>
      <c r="I66" s="92">
        <f t="shared" si="0"/>
        <v>0</v>
      </c>
      <c r="J66" s="56"/>
      <c r="K66" s="78">
        <f>VLOOKUP($B66,Paramètres!$C$7:$F$55,$C$6,FALSE)</f>
        <v>0</v>
      </c>
      <c r="L66" s="59">
        <f t="shared" si="1"/>
        <v>0</v>
      </c>
      <c r="M66" s="95"/>
      <c r="N66" s="78">
        <f>VLOOKUP($B66,Paramètres!$C$7:$F$55,$C$6,FALSE)</f>
        <v>0</v>
      </c>
      <c r="O66" s="92">
        <f t="shared" si="2"/>
        <v>0</v>
      </c>
      <c r="P66" s="56"/>
      <c r="Q66" s="78">
        <f>VLOOKUP($B66,Paramètres!$C$7:$F$55,$C$6,FALSE)</f>
        <v>0</v>
      </c>
      <c r="R66" s="59">
        <f t="shared" si="3"/>
        <v>0</v>
      </c>
      <c r="S66" s="95"/>
      <c r="T66" s="78">
        <f>VLOOKUP($B66,Paramètres!$C$7:$F$55,$C$6,FALSE)</f>
        <v>0</v>
      </c>
      <c r="U66" s="92">
        <f t="shared" si="4"/>
        <v>0</v>
      </c>
      <c r="V66" s="56"/>
      <c r="W66" s="78">
        <f>VLOOKUP($B66,Paramètres!$C$7:$F$55,$C$6,FALSE)</f>
        <v>0</v>
      </c>
      <c r="X66" s="59">
        <f t="shared" si="5"/>
        <v>0</v>
      </c>
      <c r="Y66" s="95"/>
      <c r="Z66" s="78">
        <f>VLOOKUP($B66,Paramètres!$C$7:$F$55,$C$6,FALSE)</f>
        <v>0</v>
      </c>
      <c r="AA66" s="92">
        <f t="shared" si="6"/>
        <v>0</v>
      </c>
      <c r="AB66" s="56"/>
      <c r="AC66" s="78">
        <f>VLOOKUP($B66,Paramètres!$C$7:$F$55,$C$6,FALSE)</f>
        <v>0</v>
      </c>
      <c r="AD66" s="59">
        <f t="shared" si="7"/>
        <v>0</v>
      </c>
      <c r="AE66" s="95"/>
      <c r="AF66" s="78">
        <f>VLOOKUP($B66,Paramètres!$C$7:$F$55,$C$6,FALSE)</f>
        <v>0</v>
      </c>
      <c r="AG66" s="92">
        <f t="shared" si="8"/>
        <v>0</v>
      </c>
      <c r="AH66" s="56"/>
      <c r="AI66" s="78">
        <f>VLOOKUP($B66,Paramètres!$C$7:$F$55,$C$6,FALSE)</f>
        <v>0</v>
      </c>
      <c r="AJ66" s="59">
        <f t="shared" si="9"/>
        <v>0</v>
      </c>
      <c r="AK66" s="95"/>
      <c r="AL66" s="78">
        <f>VLOOKUP($B66,Paramètres!$C$7:$F$55,$C$6,FALSE)</f>
        <v>0</v>
      </c>
      <c r="AM66" s="59">
        <f t="shared" si="10"/>
        <v>0</v>
      </c>
      <c r="AN66" s="21">
        <f t="shared" si="58"/>
        <v>0</v>
      </c>
      <c r="AO66" s="22">
        <f>VLOOKUP($B66,Paramètres!$C$7:$F$55,$C$6,FALSE)</f>
        <v>0</v>
      </c>
      <c r="AP66" s="67">
        <f t="shared" si="59"/>
        <v>0</v>
      </c>
    </row>
    <row r="67" spans="2:42" ht="18.75" hidden="1" customHeight="1" thickBot="1" x14ac:dyDescent="0.3">
      <c r="B67" s="44" t="s">
        <v>71</v>
      </c>
      <c r="C67" s="45"/>
      <c r="D67" s="44"/>
      <c r="E67" s="46"/>
      <c r="F67" s="62">
        <f>SUM(F44:F66)</f>
        <v>0</v>
      </c>
      <c r="G67" s="47"/>
      <c r="H67" s="46"/>
      <c r="I67" s="97">
        <f t="shared" ref="I67" si="70">SUM(I44:I66)</f>
        <v>0</v>
      </c>
      <c r="J67" s="48"/>
      <c r="K67" s="46"/>
      <c r="L67" s="62">
        <f t="shared" ref="L67" si="71">SUM(L44:L66)</f>
        <v>0</v>
      </c>
      <c r="M67" s="47"/>
      <c r="N67" s="46"/>
      <c r="O67" s="97">
        <f t="shared" ref="O67" si="72">SUM(O44:O66)</f>
        <v>0</v>
      </c>
      <c r="P67" s="48"/>
      <c r="Q67" s="46"/>
      <c r="R67" s="62">
        <f t="shared" ref="R67" si="73">SUM(R44:R66)</f>
        <v>0</v>
      </c>
      <c r="S67" s="47"/>
      <c r="T67" s="46"/>
      <c r="U67" s="97">
        <f t="shared" ref="U67" si="74">SUM(U44:U66)</f>
        <v>0</v>
      </c>
      <c r="V67" s="48"/>
      <c r="W67" s="46"/>
      <c r="X67" s="62">
        <f t="shared" ref="X67" si="75">SUM(X44:X66)</f>
        <v>0</v>
      </c>
      <c r="Y67" s="47"/>
      <c r="Z67" s="46"/>
      <c r="AA67" s="97">
        <f t="shared" ref="AA67" si="76">SUM(AA44:AA66)</f>
        <v>0</v>
      </c>
      <c r="AB67" s="48"/>
      <c r="AC67" s="46"/>
      <c r="AD67" s="62">
        <f t="shared" ref="AD67" si="77">SUM(AD44:AD66)</f>
        <v>0</v>
      </c>
      <c r="AE67" s="47"/>
      <c r="AF67" s="46"/>
      <c r="AG67" s="97">
        <f t="shared" ref="AG67" si="78">SUM(AG44:AG66)</f>
        <v>0</v>
      </c>
      <c r="AH67" s="48"/>
      <c r="AI67" s="46"/>
      <c r="AJ67" s="62">
        <f t="shared" ref="AJ67" si="79">SUM(AJ44:AJ66)</f>
        <v>0</v>
      </c>
      <c r="AK67" s="47"/>
      <c r="AL67" s="46"/>
      <c r="AM67" s="62">
        <f t="shared" ref="AM67" si="80">SUM(AM44:AM66)</f>
        <v>0</v>
      </c>
      <c r="AN67" s="44"/>
      <c r="AO67" s="46"/>
      <c r="AP67" s="71">
        <f t="shared" ref="AP67" si="81">SUM(AP44:AP66)</f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08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>
        <f>F22+F43+F67</f>
        <v>413.5</v>
      </c>
      <c r="G70" s="147"/>
      <c r="H70" s="51"/>
      <c r="I70" s="64">
        <f t="shared" ref="I70" si="82">I22+I43+I67</f>
        <v>285.5</v>
      </c>
      <c r="J70" s="147"/>
      <c r="K70" s="51"/>
      <c r="L70" s="64">
        <f t="shared" ref="L70" si="83">L22+L43+L67</f>
        <v>359</v>
      </c>
      <c r="M70" s="147"/>
      <c r="N70" s="51"/>
      <c r="O70" s="64">
        <f t="shared" ref="O70" si="84">O22+O43+O67</f>
        <v>294.5</v>
      </c>
      <c r="P70" s="147"/>
      <c r="Q70" s="51"/>
      <c r="R70" s="64">
        <f t="shared" ref="R70" si="85">R22+R43+R67</f>
        <v>319.5</v>
      </c>
      <c r="S70" s="147"/>
      <c r="T70" s="51"/>
      <c r="U70" s="64">
        <f t="shared" ref="U70" si="86">U22+U43+U67</f>
        <v>289</v>
      </c>
      <c r="V70" s="147"/>
      <c r="W70" s="51"/>
      <c r="X70" s="64">
        <f t="shared" ref="X70" si="87">X22+X43+X67</f>
        <v>0</v>
      </c>
      <c r="Y70" s="147"/>
      <c r="Z70" s="51"/>
      <c r="AA70" s="64">
        <f t="shared" ref="AA70" si="88">AA22+AA43+AA67</f>
        <v>0</v>
      </c>
      <c r="AB70" s="147"/>
      <c r="AC70" s="51"/>
      <c r="AD70" s="64">
        <f t="shared" ref="AD70" si="89">AD22+AD43+AD67</f>
        <v>0</v>
      </c>
      <c r="AE70" s="147"/>
      <c r="AF70" s="51"/>
      <c r="AG70" s="64">
        <f t="shared" ref="AG70" si="90">AG22+AG43+AG67</f>
        <v>0</v>
      </c>
      <c r="AH70" s="147"/>
      <c r="AI70" s="51"/>
      <c r="AJ70" s="64">
        <f t="shared" ref="AJ70" si="91"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1961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85"/>
      <c r="G71" s="148"/>
      <c r="H71" s="24"/>
      <c r="I71" s="85"/>
      <c r="J71" s="148"/>
      <c r="K71" s="24"/>
      <c r="L71" s="85"/>
      <c r="M71" s="148"/>
      <c r="N71" s="24"/>
      <c r="O71" s="85"/>
      <c r="P71" s="148"/>
      <c r="Q71" s="24"/>
      <c r="R71" s="85"/>
      <c r="S71" s="148"/>
      <c r="T71" s="24"/>
      <c r="U71" s="85"/>
      <c r="V71" s="148"/>
      <c r="W71" s="24"/>
      <c r="X71" s="85"/>
      <c r="Y71" s="148"/>
      <c r="Z71" s="24"/>
      <c r="AA71" s="85"/>
      <c r="AB71" s="148"/>
      <c r="AC71" s="24"/>
      <c r="AD71" s="85"/>
      <c r="AE71" s="148"/>
      <c r="AF71" s="24"/>
      <c r="AG71" s="85"/>
      <c r="AH71" s="148"/>
      <c r="AI71" s="24"/>
      <c r="AJ71" s="85"/>
      <c r="AK71" s="148"/>
      <c r="AL71" s="24"/>
      <c r="AM71" s="146"/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85"/>
      <c r="G72" s="148"/>
      <c r="H72" s="24"/>
      <c r="I72" s="85"/>
      <c r="J72" s="148"/>
      <c r="K72" s="24"/>
      <c r="L72" s="85"/>
      <c r="M72" s="148"/>
      <c r="N72" s="24"/>
      <c r="O72" s="85"/>
      <c r="P72" s="148"/>
      <c r="Q72" s="24"/>
      <c r="R72" s="85"/>
      <c r="S72" s="148"/>
      <c r="T72" s="24"/>
      <c r="U72" s="85"/>
      <c r="V72" s="148"/>
      <c r="W72" s="24"/>
      <c r="X72" s="85"/>
      <c r="Y72" s="148"/>
      <c r="Z72" s="24"/>
      <c r="AA72" s="85"/>
      <c r="AB72" s="148"/>
      <c r="AC72" s="24"/>
      <c r="AD72" s="85"/>
      <c r="AE72" s="148"/>
      <c r="AF72" s="24"/>
      <c r="AG72" s="85"/>
      <c r="AH72" s="148"/>
      <c r="AI72" s="24"/>
      <c r="AJ72" s="85"/>
      <c r="AK72" s="148"/>
      <c r="AL72" s="24"/>
      <c r="AM72" s="146"/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>
        <f>F69+F70-F71-F72</f>
        <v>413.5</v>
      </c>
      <c r="G73" s="149"/>
      <c r="H73" s="81"/>
      <c r="I73" s="82">
        <f>F73+I70-I71-I72</f>
        <v>699</v>
      </c>
      <c r="J73" s="149"/>
      <c r="K73" s="81"/>
      <c r="L73" s="82">
        <f>I73+L70-L71-L72</f>
        <v>1058</v>
      </c>
      <c r="M73" s="149"/>
      <c r="N73" s="81"/>
      <c r="O73" s="82">
        <f>L73+O70-O71-O72</f>
        <v>1352.5</v>
      </c>
      <c r="P73" s="149"/>
      <c r="Q73" s="81"/>
      <c r="R73" s="82">
        <f>O73+R70-R71-R72</f>
        <v>1672</v>
      </c>
      <c r="S73" s="149"/>
      <c r="T73" s="81"/>
      <c r="U73" s="82">
        <f>R73+U70-U71-U72</f>
        <v>1961</v>
      </c>
      <c r="V73" s="149"/>
      <c r="W73" s="81"/>
      <c r="X73" s="82">
        <f>U73+X70-X71-X72</f>
        <v>1961</v>
      </c>
      <c r="Y73" s="149"/>
      <c r="Z73" s="81"/>
      <c r="AA73" s="82">
        <f>X73+AA70-AA71-AA72</f>
        <v>1961</v>
      </c>
      <c r="AB73" s="149"/>
      <c r="AC73" s="81"/>
      <c r="AD73" s="82">
        <f>AA73+AD70-AD71-AD72</f>
        <v>1961</v>
      </c>
      <c r="AE73" s="149"/>
      <c r="AF73" s="81"/>
      <c r="AG73" s="82">
        <f>AD73+AG70-AG71-AG72</f>
        <v>1961</v>
      </c>
      <c r="AH73" s="149"/>
      <c r="AI73" s="81"/>
      <c r="AJ73" s="82">
        <f>AG73+AJ70-AJ71-AJ72</f>
        <v>1961</v>
      </c>
      <c r="AK73" s="149"/>
      <c r="AL73" s="81"/>
      <c r="AM73" s="84">
        <f>AJ73+AM70-AM71-AM72</f>
        <v>1961</v>
      </c>
      <c r="AN73" s="83"/>
      <c r="AO73" s="81"/>
      <c r="AP73" s="84"/>
    </row>
    <row r="74" spans="2:42" ht="15.75" thickTop="1" x14ac:dyDescent="0.25"/>
    <row r="80" spans="2:42" x14ac:dyDescent="0.25">
      <c r="P80" s="53"/>
    </row>
  </sheetData>
  <autoFilter ref="B16:AP67"/>
  <customSheetViews>
    <customSheetView guid="{15F68793-36ED-4514-93D2-BB82404C99C0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"/>
      <headerFooter>
        <oddHeader>&amp;LEXCO FSO Perpignan&amp;C&amp;"-,Gras"&amp;16&amp;A</oddHeader>
      </headerFooter>
      <autoFilter ref="B16:AP67"/>
    </customSheetView>
    <customSheetView guid="{C32E0DE7-E7E1-4C57-A009-7602C5D45B1B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2"/>
      <headerFooter>
        <oddHeader>&amp;LEXCO FSO Perpignan&amp;C&amp;"-,Gras"&amp;16&amp;A</oddHeader>
      </headerFooter>
      <autoFilter ref="B16:AP67"/>
    </customSheetView>
    <customSheetView guid="{2F0153A7-7882-436F-B2CB-466C580B2054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3"/>
      <headerFooter>
        <oddHeader>&amp;LEXCO FSO Perpignan&amp;C&amp;"-,Gras"&amp;16&amp;A</oddHeader>
      </headerFooter>
      <autoFilter ref="B15:AP66"/>
    </customSheetView>
    <customSheetView guid="{11D1DCBE-B3A4-4307-BA6C-C51BE2B9460A}" scale="90" fitToPage="1" showAutoFilter="1">
      <pane xSplit="3" ySplit="15" topLeftCell="D22" activePane="bottomRight" state="frozen"/>
      <selection pane="bottomRight" activeCell="S25" sqref="S25"/>
      <pageMargins left="0.25" right="0.25" top="0.75" bottom="0.38" header="0.3" footer="0.3"/>
      <pageSetup paperSize="9" scale="49" orientation="landscape" r:id="rId4"/>
      <headerFooter>
        <oddHeader>&amp;LEXCO FSO Perpignan&amp;C&amp;"-,Gras"&amp;16&amp;A</oddHeader>
      </headerFooter>
      <autoFilter ref="B15:AP66"/>
    </customSheetView>
    <customSheetView guid="{C6736431-003F-4A95-AE17-44BCB61C60CB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5"/>
      <headerFooter>
        <oddHeader>&amp;LEXCO FSO Perpignan&amp;C&amp;"-,Gras"&amp;16&amp;A</oddHeader>
      </headerFooter>
      <autoFilter ref="B15:AP65"/>
    </customSheetView>
    <customSheetView guid="{4AA15BC6-241D-49FC-9793-A5B68BFEA593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6"/>
      <headerFooter>
        <oddHeader>&amp;LEXCO FSO Perpignan&amp;C&amp;"-,Gras"&amp;16&amp;A</oddHeader>
      </headerFooter>
      <autoFilter ref="B15:AP66"/>
    </customSheetView>
    <customSheetView guid="{C0803F79-4885-4522-90A5-C80B959FD6BB}" scale="90" fitToPage="1" showAutoFilter="1">
      <pane xSplit="3" ySplit="15" topLeftCell="D16" activePane="bottomRight" state="frozen"/>
      <selection pane="bottomRight" activeCell="G8" sqref="G8"/>
      <pageMargins left="0.25" right="0.25" top="0.75" bottom="0.38" header="0.3" footer="0.3"/>
      <pageSetup paperSize="9" scale="49" orientation="landscape" r:id="rId7"/>
      <headerFooter>
        <oddHeader>&amp;LEXCO FSO Perpignan&amp;C&amp;"-,Gras"&amp;16&amp;A</oddHeader>
      </headerFooter>
      <autoFilter ref="B15:AP66"/>
    </customSheetView>
    <customSheetView guid="{F60A6BD9-AC7C-4346-B54D-B4D9936C885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8"/>
      <headerFooter>
        <oddHeader>&amp;LEXCO FSO Perpignan&amp;C&amp;"-,Gras"&amp;16&amp;A</oddHeader>
      </headerFooter>
      <autoFilter ref="B15:AP66"/>
    </customSheetView>
    <customSheetView guid="{7209C8AD-EC9A-4C61-8E84-4460D9AA8E9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9"/>
      <headerFooter>
        <oddHeader>&amp;LEXCO FSO Perpignan&amp;C&amp;"-,Gras"&amp;16&amp;A</oddHeader>
      </headerFooter>
      <autoFilter ref="B15:AP66"/>
    </customSheetView>
    <customSheetView guid="{E107E0ED-8D52-4B09-93BD-FD8D86B91A29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0"/>
      <headerFooter>
        <oddHeader>&amp;LEXCO FSO Perpignan&amp;C&amp;"-,Gras"&amp;16&amp;A</oddHeader>
      </headerFooter>
      <autoFilter ref="B16:AP67"/>
    </customSheetView>
  </customSheetViews>
  <mergeCells count="18">
    <mergeCell ref="AB15:AD15"/>
    <mergeCell ref="AE15:AG15"/>
    <mergeCell ref="AH15:AJ15"/>
    <mergeCell ref="AK15:AM15"/>
    <mergeCell ref="AN15:AP15"/>
    <mergeCell ref="Y15:AA15"/>
    <mergeCell ref="D2:F2"/>
    <mergeCell ref="D3:F3"/>
    <mergeCell ref="D4:F4"/>
    <mergeCell ref="D6:F6"/>
    <mergeCell ref="D15:F15"/>
    <mergeCell ref="G15:I15"/>
    <mergeCell ref="J15:L15"/>
    <mergeCell ref="M15:O15"/>
    <mergeCell ref="P15:R15"/>
    <mergeCell ref="S15:U15"/>
    <mergeCell ref="V15:X15"/>
    <mergeCell ref="D5:F5"/>
  </mergeCells>
  <pageMargins left="0.25" right="0.25" top="0.75" bottom="0.38" header="0.3" footer="0.3"/>
  <pageSetup paperSize="9" scale="49" orientation="landscape" r:id="rId11"/>
  <headerFooter>
    <oddHeader>&amp;LEXCO FSO Perpignan&amp;C&amp;"-,Gras"&amp;16&amp;A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Paramètres!$D$7:$F$7</xm:f>
          </x14:formula1>
          <xm:sqref>D6:F6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CCCC"/>
    <pageSetUpPr fitToPage="1"/>
  </sheetPr>
  <dimension ref="B1:AQ80"/>
  <sheetViews>
    <sheetView zoomScale="90" zoomScaleNormal="90" workbookViewId="0">
      <pane xSplit="3" ySplit="16" topLeftCell="D17" activePane="bottomRight" state="frozen"/>
      <selection activeCell="B7" sqref="B7"/>
      <selection pane="topRight" activeCell="B7" sqref="B7"/>
      <selection pane="bottomLeft" activeCell="B7" sqref="B7"/>
      <selection pane="bottomRight" activeCell="L5" sqref="L5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7.85546875" style="14" customWidth="1" outlineLevel="1"/>
    <col min="7" max="7" width="5.7109375" style="14" customWidth="1"/>
    <col min="8" max="8" width="5.7109375" style="14" customWidth="1" outlineLevel="1"/>
    <col min="9" max="9" width="7.85546875" style="14" customWidth="1" outlineLevel="1"/>
    <col min="10" max="10" width="5.7109375" style="14" customWidth="1"/>
    <col min="11" max="11" width="5.7109375" style="14" customWidth="1" outlineLevel="1"/>
    <col min="12" max="12" width="7.85546875" style="14" customWidth="1" outlineLevel="1"/>
    <col min="13" max="13" width="5.7109375" style="14" customWidth="1"/>
    <col min="14" max="14" width="5.7109375" style="14" customWidth="1" outlineLevel="1"/>
    <col min="15" max="15" width="7.85546875" style="14" customWidth="1" outlineLevel="1"/>
    <col min="16" max="16" width="5.7109375" style="14" customWidth="1"/>
    <col min="17" max="17" width="5.7109375" style="14" customWidth="1" outlineLevel="1"/>
    <col min="18" max="18" width="7.85546875" style="14" customWidth="1" outlineLevel="1"/>
    <col min="19" max="19" width="5.7109375" style="14" customWidth="1"/>
    <col min="20" max="20" width="5.7109375" style="14" customWidth="1" outlineLevel="1"/>
    <col min="21" max="21" width="7.85546875" style="14" customWidth="1" outlineLevel="1"/>
    <col min="22" max="22" width="5.7109375" style="14" customWidth="1"/>
    <col min="23" max="23" width="5.7109375" style="14" customWidth="1" outlineLevel="1"/>
    <col min="24" max="24" width="7.85546875" style="14" customWidth="1" outlineLevel="1"/>
    <col min="25" max="25" width="5.7109375" style="14" customWidth="1"/>
    <col min="26" max="26" width="5.7109375" style="14" customWidth="1" outlineLevel="1"/>
    <col min="27" max="27" width="7.85546875" style="14" customWidth="1" outlineLevel="1"/>
    <col min="28" max="28" width="5.7109375" style="14" customWidth="1"/>
    <col min="29" max="29" width="5.7109375" style="14" customWidth="1" outlineLevel="1"/>
    <col min="30" max="30" width="7.85546875" style="14" customWidth="1" outlineLevel="1"/>
    <col min="31" max="31" width="5.7109375" style="14" customWidth="1"/>
    <col min="32" max="32" width="5.7109375" style="14" customWidth="1" outlineLevel="1"/>
    <col min="33" max="33" width="7.85546875" style="14" customWidth="1" outlineLevel="1"/>
    <col min="34" max="34" width="5.7109375" style="14" customWidth="1"/>
    <col min="35" max="35" width="5.7109375" style="14" customWidth="1" outlineLevel="1"/>
    <col min="36" max="36" width="7.85546875" style="14" customWidth="1" outlineLevel="1"/>
    <col min="37" max="37" width="5.7109375" style="14" customWidth="1"/>
    <col min="38" max="38" width="5.7109375" style="14" customWidth="1" outlineLevel="1"/>
    <col min="39" max="39" width="7.85546875" style="14" customWidth="1" outlineLevel="1"/>
    <col min="40" max="42" width="7.5703125" style="14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ARENY SASU (PUYVALADOR)</v>
      </c>
      <c r="E2" s="220"/>
      <c r="F2" s="221"/>
    </row>
    <row r="3" spans="2:43" x14ac:dyDescent="0.25">
      <c r="B3" s="109" t="s">
        <v>77</v>
      </c>
      <c r="C3" s="112"/>
      <c r="D3" s="231" t="s">
        <v>110</v>
      </c>
      <c r="E3" s="232"/>
      <c r="F3" s="233"/>
    </row>
    <row r="4" spans="2:43" x14ac:dyDescent="0.25">
      <c r="B4" s="109" t="s">
        <v>75</v>
      </c>
      <c r="C4" s="112"/>
      <c r="D4" s="225" t="s">
        <v>100</v>
      </c>
      <c r="E4" s="226"/>
      <c r="F4" s="227"/>
    </row>
    <row r="5" spans="2:43" x14ac:dyDescent="0.25">
      <c r="B5" s="110" t="s">
        <v>118</v>
      </c>
      <c r="C5" s="189"/>
      <c r="D5" s="228" t="s">
        <v>84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4</v>
      </c>
      <c r="D6" s="225" t="s">
        <v>15</v>
      </c>
      <c r="E6" s="226"/>
      <c r="F6" s="227"/>
    </row>
    <row r="7" spans="2:43" x14ac:dyDescent="0.25">
      <c r="B7" s="190" t="str">
        <f>CONCATENATE(IF('Totaux mensuels'!$D$4=Paramètres!$J$17,Paramètres!$J$17,$D$4),"_",IF('Totaux mensuels'!$D$5=Paramètres!$H$12,Paramètres!$H$12,$D$5))</f>
        <v>Clara Bouneggar_Saint Estève</v>
      </c>
    </row>
    <row r="8" spans="2:43" customFormat="1" x14ac:dyDescent="0.25">
      <c r="B8" s="137" t="s">
        <v>79</v>
      </c>
      <c r="C8" s="138"/>
      <c r="D8" s="138"/>
      <c r="E8" s="186" t="s">
        <v>107</v>
      </c>
      <c r="F8" s="186"/>
      <c r="G8" s="186"/>
      <c r="H8" s="186"/>
      <c r="I8" s="186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/>
      <c r="C9" s="141"/>
      <c r="D9" s="14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176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>X</v>
      </c>
      <c r="D17" s="54">
        <v>2</v>
      </c>
      <c r="E17" s="16">
        <v>15.5</v>
      </c>
      <c r="F17" s="57">
        <f>IF(ISNUMBER(E17),D17*E17,0)</f>
        <v>31</v>
      </c>
      <c r="G17" s="89">
        <v>2</v>
      </c>
      <c r="H17" s="16">
        <v>15.5</v>
      </c>
      <c r="I17" s="90">
        <f t="shared" ref="I17:I66" si="0">G17*H17</f>
        <v>31</v>
      </c>
      <c r="J17" s="88">
        <v>2</v>
      </c>
      <c r="K17" s="16">
        <v>15.5</v>
      </c>
      <c r="L17" s="57">
        <f t="shared" ref="L17:L66" si="1">J17*K17</f>
        <v>31</v>
      </c>
      <c r="M17" s="89">
        <v>2</v>
      </c>
      <c r="N17" s="16">
        <v>15.5</v>
      </c>
      <c r="O17" s="90">
        <f t="shared" ref="O17:O66" si="2">M17*N17</f>
        <v>31</v>
      </c>
      <c r="P17" s="88">
        <v>2</v>
      </c>
      <c r="Q17" s="16">
        <v>15.5</v>
      </c>
      <c r="R17" s="57">
        <f t="shared" ref="R17:R66" si="3">P17*Q17</f>
        <v>31</v>
      </c>
      <c r="S17" s="89">
        <v>2</v>
      </c>
      <c r="T17" s="16">
        <v>15.5</v>
      </c>
      <c r="U17" s="90">
        <f t="shared" ref="U17:U66" si="4">S17*T17</f>
        <v>31</v>
      </c>
      <c r="V17" s="88"/>
      <c r="W17" s="16">
        <v>15.5</v>
      </c>
      <c r="X17" s="57">
        <f t="shared" ref="X17:X66" si="5">V17*W17</f>
        <v>0</v>
      </c>
      <c r="Y17" s="89"/>
      <c r="Z17" s="16">
        <v>15.5</v>
      </c>
      <c r="AA17" s="90">
        <f t="shared" ref="AA17:AA66" si="6">Y17*Z17</f>
        <v>0</v>
      </c>
      <c r="AB17" s="88"/>
      <c r="AC17" s="16">
        <v>15.5</v>
      </c>
      <c r="AD17" s="57">
        <f t="shared" ref="AD17:AD66" si="7">AB17*AC17</f>
        <v>0</v>
      </c>
      <c r="AE17" s="89"/>
      <c r="AF17" s="16">
        <v>15.5</v>
      </c>
      <c r="AG17" s="90">
        <f t="shared" ref="AG17:AG66" si="8">AE17*AF17</f>
        <v>0</v>
      </c>
      <c r="AH17" s="88"/>
      <c r="AI17" s="16">
        <v>15.5</v>
      </c>
      <c r="AJ17" s="57">
        <f t="shared" ref="AJ17:AJ66" si="9">AH17*AI17</f>
        <v>0</v>
      </c>
      <c r="AK17" s="89"/>
      <c r="AL17" s="16">
        <v>15.5</v>
      </c>
      <c r="AM17" s="57">
        <f t="shared" ref="AM17:AM66" si="10">AK17*AL17</f>
        <v>0</v>
      </c>
      <c r="AN17" s="20">
        <f>SUM(D17,G17,J17,M17,P17,S17,V17,Y17,AB17,AE17,AH17,AK17)</f>
        <v>12</v>
      </c>
      <c r="AO17" s="16">
        <v>15.5</v>
      </c>
      <c r="AP17" s="65">
        <f>SUM(F17,I17,L17,O17,R17,U17,X17,AA17,AD17,AG17,AJ17,AM17)</f>
        <v>186</v>
      </c>
    </row>
    <row r="18" spans="2:42" ht="18.75" customHeight="1" x14ac:dyDescent="0.25">
      <c r="B18" s="20" t="str">
        <f>Paramètres!C9</f>
        <v>Bulletins refaits (tarif unitaire)</v>
      </c>
      <c r="C18" s="30" t="str">
        <f>IF(AP18&gt;0,"X","")</f>
        <v/>
      </c>
      <c r="D18" s="54"/>
      <c r="E18" s="16">
        <f>VLOOKUP($B18,Paramètres!$C$7:$F$55,$C$6,FALSE)</f>
        <v>7.75</v>
      </c>
      <c r="F18" s="57">
        <f>IF(ISNUMBER(E18),D18*E18,0)</f>
        <v>0</v>
      </c>
      <c r="G18" s="89"/>
      <c r="H18" s="16">
        <f>VLOOKUP($B18,Paramètres!$C$7:$F$55,$C$6,FALSE)</f>
        <v>7.75</v>
      </c>
      <c r="I18" s="90">
        <f t="shared" si="0"/>
        <v>0</v>
      </c>
      <c r="J18" s="88"/>
      <c r="K18" s="16">
        <f>VLOOKUP($B18,Paramètres!$C$7:$F$55,$C$6,FALSE)</f>
        <v>7.75</v>
      </c>
      <c r="L18" s="57">
        <f t="shared" si="1"/>
        <v>0</v>
      </c>
      <c r="M18" s="89"/>
      <c r="N18" s="16">
        <f>VLOOKUP($B18,Paramètres!$C$7:$F$55,$C$6,FALSE)</f>
        <v>7.75</v>
      </c>
      <c r="O18" s="90">
        <f t="shared" si="2"/>
        <v>0</v>
      </c>
      <c r="P18" s="88"/>
      <c r="Q18" s="16">
        <f>VLOOKUP($B18,Paramètres!$C$7:$F$55,$C$6,FALSE)</f>
        <v>7.75</v>
      </c>
      <c r="R18" s="57">
        <f t="shared" si="3"/>
        <v>0</v>
      </c>
      <c r="S18" s="89"/>
      <c r="T18" s="16">
        <f>VLOOKUP($B18,Paramètres!$C$7:$F$55,$C$6,FALSE)</f>
        <v>7.75</v>
      </c>
      <c r="U18" s="90">
        <f t="shared" si="4"/>
        <v>0</v>
      </c>
      <c r="V18" s="88"/>
      <c r="W18" s="16">
        <f>VLOOKUP($B18,Paramètres!$C$7:$F$55,$C$6,FALSE)</f>
        <v>7.75</v>
      </c>
      <c r="X18" s="57">
        <f t="shared" si="5"/>
        <v>0</v>
      </c>
      <c r="Y18" s="89"/>
      <c r="Z18" s="16">
        <f>VLOOKUP($B18,Paramètres!$C$7:$F$55,$C$6,FALSE)</f>
        <v>7.75</v>
      </c>
      <c r="AA18" s="90">
        <f t="shared" si="6"/>
        <v>0</v>
      </c>
      <c r="AB18" s="88"/>
      <c r="AC18" s="16">
        <f>VLOOKUP($B18,Paramètres!$C$7:$F$55,$C$6,FALSE)</f>
        <v>7.75</v>
      </c>
      <c r="AD18" s="57">
        <f t="shared" si="7"/>
        <v>0</v>
      </c>
      <c r="AE18" s="89"/>
      <c r="AF18" s="16">
        <f>VLOOKUP($B18,Paramètres!$C$7:$F$55,$C$6,FALSE)</f>
        <v>7.75</v>
      </c>
      <c r="AG18" s="90">
        <f t="shared" si="8"/>
        <v>0</v>
      </c>
      <c r="AH18" s="88"/>
      <c r="AI18" s="16">
        <f>VLOOKUP($B18,Paramètres!$C$7:$F$55,$C$6,FALSE)</f>
        <v>7.75</v>
      </c>
      <c r="AJ18" s="57">
        <f t="shared" si="9"/>
        <v>0</v>
      </c>
      <c r="AK18" s="89"/>
      <c r="AL18" s="16">
        <f>VLOOKUP($B18,Paramètres!$C$7:$F$55,$C$6,FALSE)</f>
        <v>7.75</v>
      </c>
      <c r="AM18" s="57">
        <f t="shared" si="10"/>
        <v>0</v>
      </c>
      <c r="AN18" s="20">
        <f>SUM(D18,G18,J18,M18,P18,S18,V18,Y18,AB18,AE18,AH18,AK18)</f>
        <v>0</v>
      </c>
      <c r="AO18" s="16">
        <f>VLOOKUP($B18,Paramètres!$C$7:$F$55,$C$6,FALSE)</f>
        <v>7.75</v>
      </c>
      <c r="AP18" s="66">
        <f>SUM(F18,I18,L18,O18,R18,U18,X18,AA18,AD18,AG18,AJ18,AM18)</f>
        <v>0</v>
      </c>
    </row>
    <row r="19" spans="2:42" ht="18.75" customHeight="1" x14ac:dyDescent="0.25">
      <c r="B19" s="19" t="str">
        <f>Paramètres!C10</f>
        <v>Forfait gestion sociale</v>
      </c>
      <c r="C19" s="18" t="str">
        <f t="shared" ref="C19:C66" si="11">IF(AP19&gt;0,"X","")</f>
        <v>X</v>
      </c>
      <c r="D19" s="54">
        <v>1</v>
      </c>
      <c r="E19" s="16">
        <f>VLOOKUP($B19,Paramètres!$C$7:$F$55,$C$6,FALSE)</f>
        <v>150</v>
      </c>
      <c r="F19" s="57">
        <f t="shared" ref="F19:F21" si="12">IF(ISNUMBER(E19),D19*E19,0)</f>
        <v>150</v>
      </c>
      <c r="G19" s="89"/>
      <c r="H19" s="16">
        <f>VLOOKUP($B19,Paramètres!$C$7:$F$55,$C$6,FALSE)</f>
        <v>150</v>
      </c>
      <c r="I19" s="90">
        <f t="shared" si="0"/>
        <v>0</v>
      </c>
      <c r="J19" s="88"/>
      <c r="K19" s="16">
        <f>VLOOKUP($B19,Paramètres!$C$7:$F$55,$C$6,FALSE)</f>
        <v>150</v>
      </c>
      <c r="L19" s="57">
        <f t="shared" si="1"/>
        <v>0</v>
      </c>
      <c r="M19" s="89"/>
      <c r="N19" s="16">
        <f>VLOOKUP($B19,Paramètres!$C$7:$F$55,$C$6,FALSE)</f>
        <v>150</v>
      </c>
      <c r="O19" s="90">
        <f t="shared" si="2"/>
        <v>0</v>
      </c>
      <c r="P19" s="88"/>
      <c r="Q19" s="16">
        <f>VLOOKUP($B19,Paramètres!$C$7:$F$55,$C$6,FALSE)</f>
        <v>150</v>
      </c>
      <c r="R19" s="57">
        <f t="shared" si="3"/>
        <v>0</v>
      </c>
      <c r="S19" s="89"/>
      <c r="T19" s="16">
        <f>VLOOKUP($B19,Paramètres!$C$7:$F$55,$C$6,FALSE)</f>
        <v>150</v>
      </c>
      <c r="U19" s="90">
        <f t="shared" si="4"/>
        <v>0</v>
      </c>
      <c r="V19" s="88"/>
      <c r="W19" s="16">
        <f>VLOOKUP($B19,Paramètres!$C$7:$F$55,$C$6,FALSE)</f>
        <v>150</v>
      </c>
      <c r="X19" s="57">
        <f t="shared" si="5"/>
        <v>0</v>
      </c>
      <c r="Y19" s="89"/>
      <c r="Z19" s="16">
        <f>VLOOKUP($B19,Paramètres!$C$7:$F$55,$C$6,FALSE)</f>
        <v>150</v>
      </c>
      <c r="AA19" s="90">
        <f t="shared" si="6"/>
        <v>0</v>
      </c>
      <c r="AB19" s="88"/>
      <c r="AC19" s="16">
        <f>VLOOKUP($B19,Paramètres!$C$7:$F$55,$C$6,FALSE)</f>
        <v>150</v>
      </c>
      <c r="AD19" s="57">
        <f t="shared" si="7"/>
        <v>0</v>
      </c>
      <c r="AE19" s="89"/>
      <c r="AF19" s="16">
        <f>VLOOKUP($B19,Paramètres!$C$7:$F$55,$C$6,FALSE)</f>
        <v>150</v>
      </c>
      <c r="AG19" s="90">
        <f t="shared" si="8"/>
        <v>0</v>
      </c>
      <c r="AH19" s="88"/>
      <c r="AI19" s="16">
        <f>VLOOKUP($B19,Paramètres!$C$7:$F$55,$C$6,FALSE)</f>
        <v>150</v>
      </c>
      <c r="AJ19" s="57">
        <f t="shared" si="9"/>
        <v>0</v>
      </c>
      <c r="AK19" s="89"/>
      <c r="AL19" s="16">
        <f>VLOOKUP($B19,Paramètres!$C$7:$F$55,$C$6,FALSE)</f>
        <v>150</v>
      </c>
      <c r="AM19" s="57">
        <f t="shared" si="10"/>
        <v>0</v>
      </c>
      <c r="AN19" s="20">
        <f t="shared" ref="AN19:AN21" si="13">SUM(D19,G19,J19,M19,P19,S19,V19,Y19,AB19,AE19,AH19,AK19)</f>
        <v>1</v>
      </c>
      <c r="AO19" s="16">
        <f>VLOOKUP($B19,Paramètres!$C$7:$F$55,$C$6,FALSE)</f>
        <v>150</v>
      </c>
      <c r="AP19" s="66">
        <f t="shared" ref="AP19:AP21" si="14">SUM(F19,I19,L19,O19,R19,U19,X19,AA19,AD19,AG19,AJ19,AM19)</f>
        <v>150</v>
      </c>
    </row>
    <row r="20" spans="2:42" ht="18.75" customHeight="1" x14ac:dyDescent="0.25">
      <c r="B20" s="19" t="str">
        <f>Paramètres!C11</f>
        <v>Forfait création</v>
      </c>
      <c r="C20" s="18" t="str">
        <f t="shared" si="11"/>
        <v/>
      </c>
      <c r="D20" s="54"/>
      <c r="E20" s="16">
        <f>VLOOKUP($B20,Paramètres!$C$7:$F$55,$C$6,FALSE)</f>
        <v>90</v>
      </c>
      <c r="F20" s="57">
        <f t="shared" si="12"/>
        <v>0</v>
      </c>
      <c r="G20" s="89"/>
      <c r="H20" s="16">
        <f>VLOOKUP($B20,Paramètres!$C$7:$F$55,$C$6,FALSE)</f>
        <v>90</v>
      </c>
      <c r="I20" s="90">
        <f t="shared" si="0"/>
        <v>0</v>
      </c>
      <c r="J20" s="88"/>
      <c r="K20" s="16">
        <f>VLOOKUP($B20,Paramètres!$C$7:$F$55,$C$6,FALSE)</f>
        <v>90</v>
      </c>
      <c r="L20" s="57">
        <f t="shared" si="1"/>
        <v>0</v>
      </c>
      <c r="M20" s="89"/>
      <c r="N20" s="16">
        <f>VLOOKUP($B20,Paramètres!$C$7:$F$55,$C$6,FALSE)</f>
        <v>90</v>
      </c>
      <c r="O20" s="90">
        <f t="shared" si="2"/>
        <v>0</v>
      </c>
      <c r="P20" s="88"/>
      <c r="Q20" s="16">
        <f>VLOOKUP($B20,Paramètres!$C$7:$F$55,$C$6,FALSE)</f>
        <v>90</v>
      </c>
      <c r="R20" s="57">
        <f t="shared" si="3"/>
        <v>0</v>
      </c>
      <c r="S20" s="89"/>
      <c r="T20" s="16">
        <f>VLOOKUP($B20,Paramètres!$C$7:$F$55,$C$6,FALSE)</f>
        <v>90</v>
      </c>
      <c r="U20" s="90">
        <f t="shared" si="4"/>
        <v>0</v>
      </c>
      <c r="V20" s="88"/>
      <c r="W20" s="16">
        <f>VLOOKUP($B20,Paramètres!$C$7:$F$55,$C$6,FALSE)</f>
        <v>90</v>
      </c>
      <c r="X20" s="57">
        <f t="shared" si="5"/>
        <v>0</v>
      </c>
      <c r="Y20" s="89"/>
      <c r="Z20" s="16">
        <f>VLOOKUP($B20,Paramètres!$C$7:$F$55,$C$6,FALSE)</f>
        <v>90</v>
      </c>
      <c r="AA20" s="90">
        <f t="shared" si="6"/>
        <v>0</v>
      </c>
      <c r="AB20" s="88"/>
      <c r="AC20" s="16">
        <f>VLOOKUP($B20,Paramètres!$C$7:$F$55,$C$6,FALSE)</f>
        <v>90</v>
      </c>
      <c r="AD20" s="57">
        <f t="shared" si="7"/>
        <v>0</v>
      </c>
      <c r="AE20" s="89"/>
      <c r="AF20" s="16">
        <f>VLOOKUP($B20,Paramètres!$C$7:$F$55,$C$6,FALSE)</f>
        <v>90</v>
      </c>
      <c r="AG20" s="90">
        <f t="shared" si="8"/>
        <v>0</v>
      </c>
      <c r="AH20" s="88"/>
      <c r="AI20" s="16">
        <f>VLOOKUP($B20,Paramètres!$C$7:$F$55,$C$6,FALSE)</f>
        <v>90</v>
      </c>
      <c r="AJ20" s="57">
        <f t="shared" si="9"/>
        <v>0</v>
      </c>
      <c r="AK20" s="89"/>
      <c r="AL20" s="16">
        <f>VLOOKUP($B20,Paramètres!$C$7:$F$55,$C$6,FALSE)</f>
        <v>90</v>
      </c>
      <c r="AM20" s="57">
        <f t="shared" si="10"/>
        <v>0</v>
      </c>
      <c r="AN20" s="20">
        <f t="shared" si="13"/>
        <v>0</v>
      </c>
      <c r="AO20" s="16">
        <f>VLOOKUP($B20,Paramètres!$C$7:$F$55,$C$6,FALSE)</f>
        <v>90</v>
      </c>
      <c r="AP20" s="66">
        <f t="shared" si="14"/>
        <v>0</v>
      </c>
    </row>
    <row r="21" spans="2:42" ht="18.75" customHeight="1" x14ac:dyDescent="0.25">
      <c r="B21" s="21" t="str">
        <f>Paramètres!C12</f>
        <v>Forfait reprise</v>
      </c>
      <c r="C21" s="31" t="str">
        <f t="shared" si="11"/>
        <v/>
      </c>
      <c r="D21" s="54"/>
      <c r="E21" s="16">
        <f>VLOOKUP($B21,Paramètres!$C$7:$F$55,$C$6,FALSE)</f>
        <v>300</v>
      </c>
      <c r="F21" s="57">
        <f t="shared" si="12"/>
        <v>0</v>
      </c>
      <c r="G21" s="89"/>
      <c r="H21" s="16">
        <f>VLOOKUP($B21,Paramètres!$C$7:$F$55,$C$6,FALSE)</f>
        <v>300</v>
      </c>
      <c r="I21" s="90">
        <f t="shared" si="0"/>
        <v>0</v>
      </c>
      <c r="J21" s="88"/>
      <c r="K21" s="16">
        <f>VLOOKUP($B21,Paramètres!$C$7:$F$55,$C$6,FALSE)</f>
        <v>300</v>
      </c>
      <c r="L21" s="57">
        <f t="shared" si="1"/>
        <v>0</v>
      </c>
      <c r="M21" s="89"/>
      <c r="N21" s="16">
        <f>VLOOKUP($B21,Paramètres!$C$7:$F$55,$C$6,FALSE)</f>
        <v>300</v>
      </c>
      <c r="O21" s="90">
        <f t="shared" si="2"/>
        <v>0</v>
      </c>
      <c r="P21" s="88"/>
      <c r="Q21" s="16">
        <f>VLOOKUP($B21,Paramètres!$C$7:$F$55,$C$6,FALSE)</f>
        <v>300</v>
      </c>
      <c r="R21" s="57">
        <f t="shared" si="3"/>
        <v>0</v>
      </c>
      <c r="S21" s="89"/>
      <c r="T21" s="16">
        <f>VLOOKUP($B21,Paramètres!$C$7:$F$55,$C$6,FALSE)</f>
        <v>300</v>
      </c>
      <c r="U21" s="90">
        <f t="shared" si="4"/>
        <v>0</v>
      </c>
      <c r="V21" s="88"/>
      <c r="W21" s="16">
        <f>VLOOKUP($B21,Paramètres!$C$7:$F$55,$C$6,FALSE)</f>
        <v>300</v>
      </c>
      <c r="X21" s="57">
        <f t="shared" si="5"/>
        <v>0</v>
      </c>
      <c r="Y21" s="89"/>
      <c r="Z21" s="16">
        <f>VLOOKUP($B21,Paramètres!$C$7:$F$55,$C$6,FALSE)</f>
        <v>300</v>
      </c>
      <c r="AA21" s="90">
        <f t="shared" si="6"/>
        <v>0</v>
      </c>
      <c r="AB21" s="88"/>
      <c r="AC21" s="16">
        <f>VLOOKUP($B21,Paramètres!$C$7:$F$55,$C$6,FALSE)</f>
        <v>300</v>
      </c>
      <c r="AD21" s="57">
        <f t="shared" si="7"/>
        <v>0</v>
      </c>
      <c r="AE21" s="89"/>
      <c r="AF21" s="16">
        <f>VLOOKUP($B21,Paramètres!$C$7:$F$55,$C$6,FALSE)</f>
        <v>300</v>
      </c>
      <c r="AG21" s="90">
        <f t="shared" si="8"/>
        <v>0</v>
      </c>
      <c r="AH21" s="88"/>
      <c r="AI21" s="16">
        <f>VLOOKUP($B21,Paramètres!$C$7:$F$55,$C$6,FALSE)</f>
        <v>300</v>
      </c>
      <c r="AJ21" s="57">
        <f t="shared" si="9"/>
        <v>0</v>
      </c>
      <c r="AK21" s="89"/>
      <c r="AL21" s="16">
        <f>VLOOKUP($B21,Paramètres!$C$7:$F$55,$C$6,FALSE)</f>
        <v>300</v>
      </c>
      <c r="AM21" s="57">
        <f t="shared" si="10"/>
        <v>0</v>
      </c>
      <c r="AN21" s="20">
        <f t="shared" si="13"/>
        <v>0</v>
      </c>
      <c r="AO21" s="16">
        <f>VLOOKUP($B21,Paramètres!$C$7:$F$55,$C$6,FALSE)</f>
        <v>300</v>
      </c>
      <c r="AP21" s="67">
        <f t="shared" si="14"/>
        <v>0</v>
      </c>
    </row>
    <row r="22" spans="2:42" ht="18.75" customHeight="1" thickBot="1" x14ac:dyDescent="0.3">
      <c r="B22" s="34" t="s">
        <v>86</v>
      </c>
      <c r="C22" s="35" t="s">
        <v>73</v>
      </c>
      <c r="D22" s="34"/>
      <c r="E22" s="36"/>
      <c r="F22" s="60">
        <f>SUM(F17:F21)</f>
        <v>181</v>
      </c>
      <c r="G22" s="37"/>
      <c r="H22" s="36"/>
      <c r="I22" s="93">
        <f t="shared" ref="I22" si="15">SUM(I17:I21)</f>
        <v>31</v>
      </c>
      <c r="J22" s="38"/>
      <c r="K22" s="36"/>
      <c r="L22" s="60">
        <f t="shared" ref="L22" si="16">SUM(L17:L21)</f>
        <v>31</v>
      </c>
      <c r="M22" s="37"/>
      <c r="N22" s="36"/>
      <c r="O22" s="93">
        <f t="shared" ref="O22" si="17">SUM(O17:O21)</f>
        <v>31</v>
      </c>
      <c r="P22" s="38"/>
      <c r="Q22" s="36"/>
      <c r="R22" s="60">
        <f t="shared" ref="R22" si="18">SUM(R17:R21)</f>
        <v>31</v>
      </c>
      <c r="S22" s="37"/>
      <c r="T22" s="36"/>
      <c r="U22" s="93">
        <f t="shared" ref="U22" si="19">SUM(U17:U21)</f>
        <v>31</v>
      </c>
      <c r="V22" s="38"/>
      <c r="W22" s="36"/>
      <c r="X22" s="60">
        <f t="shared" ref="X22" si="20">SUM(X17:X21)</f>
        <v>0</v>
      </c>
      <c r="Y22" s="37"/>
      <c r="Z22" s="36"/>
      <c r="AA22" s="93">
        <f t="shared" ref="AA22" si="21">SUM(AA17:AA21)</f>
        <v>0</v>
      </c>
      <c r="AB22" s="38"/>
      <c r="AC22" s="36"/>
      <c r="AD22" s="60">
        <f t="shared" ref="AD22" si="22">SUM(AD17:AD21)</f>
        <v>0</v>
      </c>
      <c r="AE22" s="37"/>
      <c r="AF22" s="36"/>
      <c r="AG22" s="93">
        <f t="shared" ref="AG22" si="23">SUM(AG17:AG21)</f>
        <v>0</v>
      </c>
      <c r="AH22" s="38"/>
      <c r="AI22" s="36"/>
      <c r="AJ22" s="60">
        <f t="shared" ref="AJ22" si="24">SUM(AJ17:AJ21)</f>
        <v>0</v>
      </c>
      <c r="AK22" s="37"/>
      <c r="AL22" s="36"/>
      <c r="AM22" s="60">
        <f t="shared" ref="AM22" si="25">SUM(AM17:AM21)</f>
        <v>0</v>
      </c>
      <c r="AN22" s="34"/>
      <c r="AO22" s="36"/>
      <c r="AP22" s="68">
        <f t="shared" ref="AP22" si="26">SUM(AP17:AP21)</f>
        <v>336</v>
      </c>
    </row>
    <row r="23" spans="2:42" ht="18.75" customHeight="1" thickTop="1" x14ac:dyDescent="0.25">
      <c r="B23" s="19" t="str">
        <f>Paramètres!C13</f>
        <v>Divers</v>
      </c>
      <c r="C23" s="18" t="str">
        <f t="shared" ref="C23" si="27">IF(AP23&gt;0,"X","")</f>
        <v/>
      </c>
      <c r="D23" s="75"/>
      <c r="E23" s="77">
        <f>VLOOKUP($B23,Paramètres!$C$7:$F$55,$C$6,FALSE)</f>
        <v>0</v>
      </c>
      <c r="F23" s="58">
        <f t="shared" ref="F23" si="28">D23*E23</f>
        <v>0</v>
      </c>
      <c r="G23" s="94"/>
      <c r="H23" s="77">
        <f>VLOOKUP($B23,Paramètres!$C$7:$F$55,$C$6,FALSE)</f>
        <v>0</v>
      </c>
      <c r="I23" s="91">
        <f t="shared" ref="I23" si="29">G23*H23</f>
        <v>0</v>
      </c>
      <c r="J23" s="55"/>
      <c r="K23" s="77">
        <f>VLOOKUP($B23,Paramètres!$C$7:$F$55,$C$6,FALSE)</f>
        <v>0</v>
      </c>
      <c r="L23" s="58">
        <f t="shared" ref="L23" si="30">J23*K23</f>
        <v>0</v>
      </c>
      <c r="M23" s="94"/>
      <c r="N23" s="77">
        <f>VLOOKUP($B23,Paramètres!$C$7:$F$55,$C$6,FALSE)</f>
        <v>0</v>
      </c>
      <c r="O23" s="91">
        <f t="shared" ref="O23" si="31">M23*N23</f>
        <v>0</v>
      </c>
      <c r="P23" s="55"/>
      <c r="Q23" s="77">
        <f>VLOOKUP($B23,Paramètres!$C$7:$F$55,$C$6,FALSE)</f>
        <v>0</v>
      </c>
      <c r="R23" s="58">
        <f t="shared" ref="R23" si="32">P23*Q23</f>
        <v>0</v>
      </c>
      <c r="S23" s="94"/>
      <c r="T23" s="77">
        <f>VLOOKUP($B23,Paramètres!$C$7:$F$55,$C$6,FALSE)</f>
        <v>0</v>
      </c>
      <c r="U23" s="91">
        <f t="shared" ref="U23" si="33">S23*T23</f>
        <v>0</v>
      </c>
      <c r="V23" s="55"/>
      <c r="W23" s="77">
        <f>VLOOKUP($B23,Paramètres!$C$7:$F$55,$C$6,FALSE)</f>
        <v>0</v>
      </c>
      <c r="X23" s="58">
        <f t="shared" ref="X23" si="34">V23*W23</f>
        <v>0</v>
      </c>
      <c r="Y23" s="94"/>
      <c r="Z23" s="77">
        <f>VLOOKUP($B23,Paramètres!$C$7:$F$55,$C$6,FALSE)</f>
        <v>0</v>
      </c>
      <c r="AA23" s="91">
        <f t="shared" ref="AA23" si="35">Y23*Z23</f>
        <v>0</v>
      </c>
      <c r="AB23" s="55"/>
      <c r="AC23" s="77">
        <f>VLOOKUP($B23,Paramètres!$C$7:$F$55,$C$6,FALSE)</f>
        <v>0</v>
      </c>
      <c r="AD23" s="58">
        <f t="shared" ref="AD23" si="36">AB23*AC23</f>
        <v>0</v>
      </c>
      <c r="AE23" s="94"/>
      <c r="AF23" s="77">
        <f>VLOOKUP($B23,Paramètres!$C$7:$F$55,$C$6,FALSE)</f>
        <v>0</v>
      </c>
      <c r="AG23" s="91">
        <f t="shared" ref="AG23" si="37">AE23*AF23</f>
        <v>0</v>
      </c>
      <c r="AH23" s="55"/>
      <c r="AI23" s="77">
        <f>VLOOKUP($B23,Paramètres!$C$7:$F$55,$C$6,FALSE)</f>
        <v>0</v>
      </c>
      <c r="AJ23" s="58">
        <f t="shared" ref="AJ23" si="38">AH23*AI23</f>
        <v>0</v>
      </c>
      <c r="AK23" s="94"/>
      <c r="AL23" s="77">
        <f>VLOOKUP($B23,Paramètres!$C$7:$F$55,$C$6,FALSE)</f>
        <v>0</v>
      </c>
      <c r="AM23" s="58">
        <f t="shared" ref="AM23" si="39">AK23*AL23</f>
        <v>0</v>
      </c>
      <c r="AN23" s="19">
        <f t="shared" ref="AN23" si="40">SUM(D23,G23,J23,M23,P23,S23,V23,Y23,AB23,AE23,AH23,AK23)</f>
        <v>0</v>
      </c>
      <c r="AO23" s="17">
        <f>VLOOKUP($B23,Paramètres!$C$7:$F$55,$C$6,FALSE)</f>
        <v>0</v>
      </c>
      <c r="AP23" s="66">
        <f t="shared" ref="AP23" si="41">SUM(F23,I23,L23,O23,R23,U23,X23,AA23,AD23,AG23,AJ23,AM23)</f>
        <v>0</v>
      </c>
    </row>
    <row r="24" spans="2:42" ht="18.75" customHeight="1" x14ac:dyDescent="0.25">
      <c r="B24" s="20" t="str">
        <f>Paramètres!C14</f>
        <v>Lettre de promesse d'embauche</v>
      </c>
      <c r="C24" s="30" t="str">
        <f t="shared" ref="C24" si="42">IF(AP24&gt;0,"X","")</f>
        <v/>
      </c>
      <c r="D24" s="54"/>
      <c r="E24" s="16">
        <f>VLOOKUP($B24,Paramètres!$C$7:$F$55,$C$6,FALSE)</f>
        <v>20</v>
      </c>
      <c r="F24" s="57">
        <f t="shared" ref="F24" si="43">D24*E24</f>
        <v>0</v>
      </c>
      <c r="G24" s="89"/>
      <c r="H24" s="16">
        <f>VLOOKUP($B24,Paramètres!$C$7:$F$55,$C$6,FALSE)</f>
        <v>20</v>
      </c>
      <c r="I24" s="90">
        <f t="shared" ref="I24" si="44">G24*H24</f>
        <v>0</v>
      </c>
      <c r="J24" s="88"/>
      <c r="K24" s="16">
        <f>VLOOKUP($B24,Paramètres!$C$7:$F$55,$C$6,FALSE)</f>
        <v>20</v>
      </c>
      <c r="L24" s="57">
        <f t="shared" ref="L24" si="45">J24*K24</f>
        <v>0</v>
      </c>
      <c r="M24" s="89"/>
      <c r="N24" s="16">
        <f>VLOOKUP($B24,Paramètres!$C$7:$F$55,$C$6,FALSE)</f>
        <v>20</v>
      </c>
      <c r="O24" s="90">
        <f t="shared" ref="O24" si="46">M24*N24</f>
        <v>0</v>
      </c>
      <c r="P24" s="88"/>
      <c r="Q24" s="16">
        <f>VLOOKUP($B24,Paramètres!$C$7:$F$55,$C$6,FALSE)</f>
        <v>20</v>
      </c>
      <c r="R24" s="57">
        <f t="shared" ref="R24" si="47">P24*Q24</f>
        <v>0</v>
      </c>
      <c r="S24" s="89"/>
      <c r="T24" s="16">
        <f>VLOOKUP($B24,Paramètres!$C$7:$F$55,$C$6,FALSE)</f>
        <v>20</v>
      </c>
      <c r="U24" s="90">
        <f t="shared" ref="U24" si="48">S24*T24</f>
        <v>0</v>
      </c>
      <c r="V24" s="88"/>
      <c r="W24" s="16">
        <f>VLOOKUP($B24,Paramètres!$C$7:$F$55,$C$6,FALSE)</f>
        <v>20</v>
      </c>
      <c r="X24" s="57">
        <f t="shared" ref="X24" si="49">V24*W24</f>
        <v>0</v>
      </c>
      <c r="Y24" s="89"/>
      <c r="Z24" s="16">
        <f>VLOOKUP($B24,Paramètres!$C$7:$F$55,$C$6,FALSE)</f>
        <v>20</v>
      </c>
      <c r="AA24" s="90">
        <f t="shared" ref="AA24" si="50">Y24*Z24</f>
        <v>0</v>
      </c>
      <c r="AB24" s="88"/>
      <c r="AC24" s="16">
        <f>VLOOKUP($B24,Paramètres!$C$7:$F$55,$C$6,FALSE)</f>
        <v>20</v>
      </c>
      <c r="AD24" s="57">
        <f t="shared" ref="AD24" si="51">AB24*AC24</f>
        <v>0</v>
      </c>
      <c r="AE24" s="89"/>
      <c r="AF24" s="16">
        <f>VLOOKUP($B24,Paramètres!$C$7:$F$55,$C$6,FALSE)</f>
        <v>20</v>
      </c>
      <c r="AG24" s="90">
        <f t="shared" ref="AG24" si="52">AE24*AF24</f>
        <v>0</v>
      </c>
      <c r="AH24" s="88"/>
      <c r="AI24" s="16">
        <f>VLOOKUP($B24,Paramètres!$C$7:$F$55,$C$6,FALSE)</f>
        <v>20</v>
      </c>
      <c r="AJ24" s="57">
        <f t="shared" ref="AJ24" si="53">AH24*AI24</f>
        <v>0</v>
      </c>
      <c r="AK24" s="89"/>
      <c r="AL24" s="16">
        <f>VLOOKUP($B24,Paramètres!$C$7:$F$55,$C$6,FALSE)</f>
        <v>20</v>
      </c>
      <c r="AM24" s="57">
        <f t="shared" ref="AM24" si="54">AK24*AL24</f>
        <v>0</v>
      </c>
      <c r="AN24" s="20">
        <f t="shared" ref="AN24" si="55">SUM(D24,G24,J24,M24,P24,S24,V24,Y24,AB24,AE24,AH24,AK24)</f>
        <v>0</v>
      </c>
      <c r="AO24" s="16">
        <f>VLOOKUP($B24,Paramètres!$C$7:$F$55,$C$6,FALSE)</f>
        <v>20</v>
      </c>
      <c r="AP24" s="69">
        <f t="shared" ref="AP24" si="56">SUM(F24,I24,L24,O24,R24,U24,X24,AA24,AD24,AG24,AJ24,AM24)</f>
        <v>0</v>
      </c>
    </row>
    <row r="25" spans="2:42" ht="18.75" customHeight="1" x14ac:dyDescent="0.25">
      <c r="B25" s="19" t="str">
        <f>Paramètres!C15</f>
        <v>Déclaration préalable à l'embauche</v>
      </c>
      <c r="C25" s="18" t="str">
        <f t="shared" si="11"/>
        <v/>
      </c>
      <c r="D25" s="75"/>
      <c r="E25" s="17">
        <f>VLOOKUP($B25,Paramètres!$C$7:$F$55,$C$6,FALSE)</f>
        <v>10</v>
      </c>
      <c r="F25" s="58">
        <f t="shared" ref="F25:F66" si="57">D25*E25</f>
        <v>0</v>
      </c>
      <c r="G25" s="94"/>
      <c r="H25" s="17">
        <f>VLOOKUP($B25,Paramètres!$C$7:$F$55,$C$6,FALSE)</f>
        <v>10</v>
      </c>
      <c r="I25" s="91">
        <f t="shared" si="0"/>
        <v>0</v>
      </c>
      <c r="J25" s="55"/>
      <c r="K25" s="17">
        <f>VLOOKUP($B25,Paramètres!$C$7:$F$55,$C$6,FALSE)</f>
        <v>10</v>
      </c>
      <c r="L25" s="58">
        <f t="shared" si="1"/>
        <v>0</v>
      </c>
      <c r="M25" s="94"/>
      <c r="N25" s="17">
        <f>VLOOKUP($B25,Paramètres!$C$7:$F$55,$C$6,FALSE)</f>
        <v>10</v>
      </c>
      <c r="O25" s="91">
        <f t="shared" si="2"/>
        <v>0</v>
      </c>
      <c r="P25" s="55"/>
      <c r="Q25" s="17">
        <f>VLOOKUP($B25,Paramètres!$C$7:$F$55,$C$6,FALSE)</f>
        <v>10</v>
      </c>
      <c r="R25" s="58">
        <f t="shared" si="3"/>
        <v>0</v>
      </c>
      <c r="S25" s="94"/>
      <c r="T25" s="17">
        <f>VLOOKUP($B25,Paramètres!$C$7:$F$55,$C$6,FALSE)</f>
        <v>10</v>
      </c>
      <c r="U25" s="91">
        <f t="shared" si="4"/>
        <v>0</v>
      </c>
      <c r="V25" s="55"/>
      <c r="W25" s="17">
        <f>VLOOKUP($B25,Paramètres!$C$7:$F$55,$C$6,FALSE)</f>
        <v>10</v>
      </c>
      <c r="X25" s="58">
        <f t="shared" si="5"/>
        <v>0</v>
      </c>
      <c r="Y25" s="94"/>
      <c r="Z25" s="17">
        <f>VLOOKUP($B25,Paramètres!$C$7:$F$55,$C$6,FALSE)</f>
        <v>10</v>
      </c>
      <c r="AA25" s="91">
        <f t="shared" si="6"/>
        <v>0</v>
      </c>
      <c r="AB25" s="55"/>
      <c r="AC25" s="17">
        <f>VLOOKUP($B25,Paramètres!$C$7:$F$55,$C$6,FALSE)</f>
        <v>10</v>
      </c>
      <c r="AD25" s="58">
        <f t="shared" si="7"/>
        <v>0</v>
      </c>
      <c r="AE25" s="94"/>
      <c r="AF25" s="17">
        <f>VLOOKUP($B25,Paramètres!$C$7:$F$55,$C$6,FALSE)</f>
        <v>10</v>
      </c>
      <c r="AG25" s="91">
        <f t="shared" si="8"/>
        <v>0</v>
      </c>
      <c r="AH25" s="55"/>
      <c r="AI25" s="17">
        <f>VLOOKUP($B25,Paramètres!$C$7:$F$55,$C$6,FALSE)</f>
        <v>10</v>
      </c>
      <c r="AJ25" s="58">
        <f t="shared" si="9"/>
        <v>0</v>
      </c>
      <c r="AK25" s="94"/>
      <c r="AL25" s="17">
        <f>VLOOKUP($B25,Paramètres!$C$7:$F$55,$C$6,FALSE)</f>
        <v>10</v>
      </c>
      <c r="AM25" s="58">
        <f t="shared" si="10"/>
        <v>0</v>
      </c>
      <c r="AN25" s="19">
        <f t="shared" ref="AN25:AN66" si="58">SUM(D25,G25,J25,M25,P25,S25,V25,Y25,AB25,AE25,AH25,AK25)</f>
        <v>0</v>
      </c>
      <c r="AO25" s="17">
        <f>VLOOKUP($B25,Paramètres!$C$7:$F$55,$C$6,FALSE)</f>
        <v>10</v>
      </c>
      <c r="AP25" s="66">
        <f t="shared" ref="AP25:AP66" si="59">SUM(F25,I25,L25,O25,R25,U25,X25,AA25,AD25,AG25,AJ25,AM25)</f>
        <v>0</v>
      </c>
    </row>
    <row r="26" spans="2:42" ht="18.75" customHeight="1" x14ac:dyDescent="0.25">
      <c r="B26" s="19" t="str">
        <f>Paramètres!C16</f>
        <v>Contrat de travail classique</v>
      </c>
      <c r="C26" s="18" t="str">
        <f t="shared" si="11"/>
        <v/>
      </c>
      <c r="D26" s="75"/>
      <c r="E26" s="17">
        <f>VLOOKUP($B26,Paramètres!$C$7:$F$55,$C$6,FALSE)</f>
        <v>45</v>
      </c>
      <c r="F26" s="58">
        <f t="shared" si="57"/>
        <v>0</v>
      </c>
      <c r="G26" s="94"/>
      <c r="H26" s="17">
        <f>VLOOKUP($B26,Paramètres!$C$7:$F$55,$C$6,FALSE)</f>
        <v>45</v>
      </c>
      <c r="I26" s="91">
        <f t="shared" si="0"/>
        <v>0</v>
      </c>
      <c r="J26" s="55"/>
      <c r="K26" s="17">
        <f>VLOOKUP($B26,Paramètres!$C$7:$F$55,$C$6,FALSE)</f>
        <v>45</v>
      </c>
      <c r="L26" s="58">
        <f t="shared" si="1"/>
        <v>0</v>
      </c>
      <c r="M26" s="94"/>
      <c r="N26" s="17">
        <f>VLOOKUP($B26,Paramètres!$C$7:$F$55,$C$6,FALSE)</f>
        <v>45</v>
      </c>
      <c r="O26" s="91">
        <f t="shared" si="2"/>
        <v>0</v>
      </c>
      <c r="P26" s="55"/>
      <c r="Q26" s="17">
        <f>VLOOKUP($B26,Paramètres!$C$7:$F$55,$C$6,FALSE)</f>
        <v>45</v>
      </c>
      <c r="R26" s="58">
        <f t="shared" si="3"/>
        <v>0</v>
      </c>
      <c r="S26" s="94"/>
      <c r="T26" s="17">
        <f>VLOOKUP($B26,Paramètres!$C$7:$F$55,$C$6,FALSE)</f>
        <v>45</v>
      </c>
      <c r="U26" s="91">
        <f t="shared" si="4"/>
        <v>0</v>
      </c>
      <c r="V26" s="55"/>
      <c r="W26" s="17">
        <f>VLOOKUP($B26,Paramètres!$C$7:$F$55,$C$6,FALSE)</f>
        <v>45</v>
      </c>
      <c r="X26" s="58">
        <f t="shared" si="5"/>
        <v>0</v>
      </c>
      <c r="Y26" s="94"/>
      <c r="Z26" s="17">
        <f>VLOOKUP($B26,Paramètres!$C$7:$F$55,$C$6,FALSE)</f>
        <v>45</v>
      </c>
      <c r="AA26" s="91">
        <f t="shared" si="6"/>
        <v>0</v>
      </c>
      <c r="AB26" s="55"/>
      <c r="AC26" s="17">
        <f>VLOOKUP($B26,Paramètres!$C$7:$F$55,$C$6,FALSE)</f>
        <v>45</v>
      </c>
      <c r="AD26" s="58">
        <f t="shared" si="7"/>
        <v>0</v>
      </c>
      <c r="AE26" s="94"/>
      <c r="AF26" s="17">
        <f>VLOOKUP($B26,Paramètres!$C$7:$F$55,$C$6,FALSE)</f>
        <v>45</v>
      </c>
      <c r="AG26" s="91">
        <f t="shared" si="8"/>
        <v>0</v>
      </c>
      <c r="AH26" s="55"/>
      <c r="AI26" s="17">
        <f>VLOOKUP($B26,Paramètres!$C$7:$F$55,$C$6,FALSE)</f>
        <v>45</v>
      </c>
      <c r="AJ26" s="58">
        <f t="shared" si="9"/>
        <v>0</v>
      </c>
      <c r="AK26" s="94"/>
      <c r="AL26" s="17">
        <f>VLOOKUP($B26,Paramètres!$C$7:$F$55,$C$6,FALSE)</f>
        <v>45</v>
      </c>
      <c r="AM26" s="58">
        <f t="shared" si="10"/>
        <v>0</v>
      </c>
      <c r="AN26" s="19">
        <f t="shared" si="58"/>
        <v>0</v>
      </c>
      <c r="AO26" s="17">
        <f>VLOOKUP($B26,Paramètres!$C$7:$F$55,$C$6,FALSE)</f>
        <v>45</v>
      </c>
      <c r="AP26" s="66">
        <f t="shared" si="59"/>
        <v>0</v>
      </c>
    </row>
    <row r="27" spans="2:42" ht="18.75" customHeight="1" x14ac:dyDescent="0.25">
      <c r="B27" s="19" t="str">
        <f>Paramètres!C17</f>
        <v>Contrat de travail spécifique</v>
      </c>
      <c r="C27" s="18" t="str">
        <f t="shared" si="11"/>
        <v/>
      </c>
      <c r="D27" s="75"/>
      <c r="E27" s="17">
        <f>VLOOKUP($B27,Paramètres!$C$7:$F$55,$C$6,FALSE)</f>
        <v>90</v>
      </c>
      <c r="F27" s="58">
        <f t="shared" si="57"/>
        <v>0</v>
      </c>
      <c r="G27" s="94"/>
      <c r="H27" s="17">
        <f>VLOOKUP($B27,Paramètres!$C$7:$F$55,$C$6,FALSE)</f>
        <v>90</v>
      </c>
      <c r="I27" s="91">
        <f t="shared" si="0"/>
        <v>0</v>
      </c>
      <c r="J27" s="55"/>
      <c r="K27" s="17">
        <f>VLOOKUP($B27,Paramètres!$C$7:$F$55,$C$6,FALSE)</f>
        <v>90</v>
      </c>
      <c r="L27" s="58">
        <f t="shared" si="1"/>
        <v>0</v>
      </c>
      <c r="M27" s="94"/>
      <c r="N27" s="17">
        <f>VLOOKUP($B27,Paramètres!$C$7:$F$55,$C$6,FALSE)</f>
        <v>90</v>
      </c>
      <c r="O27" s="91">
        <f t="shared" si="2"/>
        <v>0</v>
      </c>
      <c r="P27" s="55"/>
      <c r="Q27" s="17">
        <f>VLOOKUP($B27,Paramètres!$C$7:$F$55,$C$6,FALSE)</f>
        <v>90</v>
      </c>
      <c r="R27" s="58">
        <f t="shared" si="3"/>
        <v>0</v>
      </c>
      <c r="S27" s="94"/>
      <c r="T27" s="17">
        <f>VLOOKUP($B27,Paramètres!$C$7:$F$55,$C$6,FALSE)</f>
        <v>90</v>
      </c>
      <c r="U27" s="91">
        <f t="shared" si="4"/>
        <v>0</v>
      </c>
      <c r="V27" s="55"/>
      <c r="W27" s="17">
        <f>VLOOKUP($B27,Paramètres!$C$7:$F$55,$C$6,FALSE)</f>
        <v>90</v>
      </c>
      <c r="X27" s="58">
        <f t="shared" si="5"/>
        <v>0</v>
      </c>
      <c r="Y27" s="94"/>
      <c r="Z27" s="17">
        <f>VLOOKUP($B27,Paramètres!$C$7:$F$55,$C$6,FALSE)</f>
        <v>90</v>
      </c>
      <c r="AA27" s="91">
        <f t="shared" si="6"/>
        <v>0</v>
      </c>
      <c r="AB27" s="55"/>
      <c r="AC27" s="17">
        <f>VLOOKUP($B27,Paramètres!$C$7:$F$55,$C$6,FALSE)</f>
        <v>90</v>
      </c>
      <c r="AD27" s="58">
        <f t="shared" si="7"/>
        <v>0</v>
      </c>
      <c r="AE27" s="94"/>
      <c r="AF27" s="17">
        <f>VLOOKUP($B27,Paramètres!$C$7:$F$55,$C$6,FALSE)</f>
        <v>90</v>
      </c>
      <c r="AG27" s="91">
        <f t="shared" si="8"/>
        <v>0</v>
      </c>
      <c r="AH27" s="55"/>
      <c r="AI27" s="17">
        <f>VLOOKUP($B27,Paramètres!$C$7:$F$55,$C$6,FALSE)</f>
        <v>90</v>
      </c>
      <c r="AJ27" s="58">
        <f t="shared" si="9"/>
        <v>0</v>
      </c>
      <c r="AK27" s="94"/>
      <c r="AL27" s="17">
        <f>VLOOKUP($B27,Paramètres!$C$7:$F$55,$C$6,FALSE)</f>
        <v>90</v>
      </c>
      <c r="AM27" s="58">
        <f t="shared" si="10"/>
        <v>0</v>
      </c>
      <c r="AN27" s="19">
        <f t="shared" si="58"/>
        <v>0</v>
      </c>
      <c r="AO27" s="17">
        <f>VLOOKUP($B27,Paramètres!$C$7:$F$55,$C$6,FALSE)</f>
        <v>90</v>
      </c>
      <c r="AP27" s="66">
        <f t="shared" si="59"/>
        <v>0</v>
      </c>
    </row>
    <row r="28" spans="2:42" ht="18.75" customHeight="1" x14ac:dyDescent="0.25">
      <c r="B28" s="19" t="str">
        <f>Paramètres!C18</f>
        <v>Avenant contrat classique</v>
      </c>
      <c r="C28" s="18" t="str">
        <f t="shared" si="11"/>
        <v/>
      </c>
      <c r="D28" s="75"/>
      <c r="E28" s="17">
        <f>VLOOKUP($B28,Paramètres!$C$7:$F$55,$C$6,FALSE)</f>
        <v>20</v>
      </c>
      <c r="F28" s="58">
        <f t="shared" si="57"/>
        <v>0</v>
      </c>
      <c r="G28" s="94"/>
      <c r="H28" s="17">
        <f>VLOOKUP($B28,Paramètres!$C$7:$F$55,$C$6,FALSE)</f>
        <v>20</v>
      </c>
      <c r="I28" s="91">
        <f t="shared" si="0"/>
        <v>0</v>
      </c>
      <c r="J28" s="55"/>
      <c r="K28" s="17">
        <f>VLOOKUP($B28,Paramètres!$C$7:$F$55,$C$6,FALSE)</f>
        <v>20</v>
      </c>
      <c r="L28" s="58">
        <f t="shared" si="1"/>
        <v>0</v>
      </c>
      <c r="M28" s="94"/>
      <c r="N28" s="17">
        <f>VLOOKUP($B28,Paramètres!$C$7:$F$55,$C$6,FALSE)</f>
        <v>20</v>
      </c>
      <c r="O28" s="91">
        <f t="shared" si="2"/>
        <v>0</v>
      </c>
      <c r="P28" s="55"/>
      <c r="Q28" s="17">
        <f>VLOOKUP($B28,Paramètres!$C$7:$F$55,$C$6,FALSE)</f>
        <v>20</v>
      </c>
      <c r="R28" s="58">
        <f t="shared" si="3"/>
        <v>0</v>
      </c>
      <c r="S28" s="94"/>
      <c r="T28" s="17">
        <f>VLOOKUP($B28,Paramètres!$C$7:$F$55,$C$6,FALSE)</f>
        <v>20</v>
      </c>
      <c r="U28" s="91">
        <f t="shared" si="4"/>
        <v>0</v>
      </c>
      <c r="V28" s="55"/>
      <c r="W28" s="17">
        <f>VLOOKUP($B28,Paramètres!$C$7:$F$55,$C$6,FALSE)</f>
        <v>20</v>
      </c>
      <c r="X28" s="58">
        <f t="shared" si="5"/>
        <v>0</v>
      </c>
      <c r="Y28" s="94"/>
      <c r="Z28" s="17">
        <f>VLOOKUP($B28,Paramètres!$C$7:$F$55,$C$6,FALSE)</f>
        <v>20</v>
      </c>
      <c r="AA28" s="91">
        <f t="shared" si="6"/>
        <v>0</v>
      </c>
      <c r="AB28" s="55"/>
      <c r="AC28" s="17">
        <f>VLOOKUP($B28,Paramètres!$C$7:$F$55,$C$6,FALSE)</f>
        <v>20</v>
      </c>
      <c r="AD28" s="58">
        <f t="shared" si="7"/>
        <v>0</v>
      </c>
      <c r="AE28" s="94"/>
      <c r="AF28" s="17">
        <f>VLOOKUP($B28,Paramètres!$C$7:$F$55,$C$6,FALSE)</f>
        <v>20</v>
      </c>
      <c r="AG28" s="91">
        <f t="shared" si="8"/>
        <v>0</v>
      </c>
      <c r="AH28" s="55"/>
      <c r="AI28" s="17">
        <f>VLOOKUP($B28,Paramètres!$C$7:$F$55,$C$6,FALSE)</f>
        <v>20</v>
      </c>
      <c r="AJ28" s="58">
        <f t="shared" si="9"/>
        <v>0</v>
      </c>
      <c r="AK28" s="94"/>
      <c r="AL28" s="17">
        <f>VLOOKUP($B28,Paramètres!$C$7:$F$55,$C$6,FALSE)</f>
        <v>20</v>
      </c>
      <c r="AM28" s="58">
        <f t="shared" si="10"/>
        <v>0</v>
      </c>
      <c r="AN28" s="19">
        <f t="shared" si="58"/>
        <v>0</v>
      </c>
      <c r="AO28" s="17">
        <f>VLOOKUP($B28,Paramètres!$C$7:$F$55,$C$6,FALSE)</f>
        <v>20</v>
      </c>
      <c r="AP28" s="66">
        <f t="shared" si="59"/>
        <v>0</v>
      </c>
    </row>
    <row r="29" spans="2:42" ht="18.75" customHeight="1" x14ac:dyDescent="0.25">
      <c r="B29" s="19" t="str">
        <f>Paramètres!C19</f>
        <v>Avenant contrat spécifique</v>
      </c>
      <c r="C29" s="18" t="str">
        <f t="shared" si="11"/>
        <v/>
      </c>
      <c r="D29" s="75"/>
      <c r="E29" s="77">
        <f>VLOOKUP($B29,Paramètres!$C$7:$F$55,$C$6,FALSE)</f>
        <v>0</v>
      </c>
      <c r="F29" s="58">
        <f t="shared" si="57"/>
        <v>0</v>
      </c>
      <c r="G29" s="94"/>
      <c r="H29" s="77">
        <f>VLOOKUP($B29,Paramètres!$C$7:$F$55,$C$6,FALSE)</f>
        <v>0</v>
      </c>
      <c r="I29" s="91">
        <f t="shared" si="0"/>
        <v>0</v>
      </c>
      <c r="J29" s="55"/>
      <c r="K29" s="77">
        <f>VLOOKUP($B29,Paramètres!$C$7:$F$55,$C$6,FALSE)</f>
        <v>0</v>
      </c>
      <c r="L29" s="58">
        <f t="shared" si="1"/>
        <v>0</v>
      </c>
      <c r="M29" s="94"/>
      <c r="N29" s="77">
        <f>VLOOKUP($B29,Paramètres!$C$7:$F$55,$C$6,FALSE)</f>
        <v>0</v>
      </c>
      <c r="O29" s="91">
        <f t="shared" si="2"/>
        <v>0</v>
      </c>
      <c r="P29" s="55"/>
      <c r="Q29" s="77">
        <f>VLOOKUP($B29,Paramètres!$C$7:$F$55,$C$6,FALSE)</f>
        <v>0</v>
      </c>
      <c r="R29" s="58">
        <f t="shared" si="3"/>
        <v>0</v>
      </c>
      <c r="S29" s="94"/>
      <c r="T29" s="77">
        <f>VLOOKUP($B29,Paramètres!$C$7:$F$55,$C$6,FALSE)</f>
        <v>0</v>
      </c>
      <c r="U29" s="91">
        <f t="shared" si="4"/>
        <v>0</v>
      </c>
      <c r="V29" s="55"/>
      <c r="W29" s="77">
        <f>VLOOKUP($B29,Paramètres!$C$7:$F$55,$C$6,FALSE)</f>
        <v>0</v>
      </c>
      <c r="X29" s="58">
        <f t="shared" si="5"/>
        <v>0</v>
      </c>
      <c r="Y29" s="94"/>
      <c r="Z29" s="77">
        <f>VLOOKUP($B29,Paramètres!$C$7:$F$55,$C$6,FALSE)</f>
        <v>0</v>
      </c>
      <c r="AA29" s="91">
        <f t="shared" si="6"/>
        <v>0</v>
      </c>
      <c r="AB29" s="55"/>
      <c r="AC29" s="77">
        <f>VLOOKUP($B29,Paramètres!$C$7:$F$55,$C$6,FALSE)</f>
        <v>0</v>
      </c>
      <c r="AD29" s="58">
        <f t="shared" si="7"/>
        <v>0</v>
      </c>
      <c r="AE29" s="94"/>
      <c r="AF29" s="77">
        <f>VLOOKUP($B29,Paramètres!$C$7:$F$55,$C$6,FALSE)</f>
        <v>0</v>
      </c>
      <c r="AG29" s="91">
        <f t="shared" si="8"/>
        <v>0</v>
      </c>
      <c r="AH29" s="55"/>
      <c r="AI29" s="77">
        <f>VLOOKUP($B29,Paramètres!$C$7:$F$55,$C$6,FALSE)</f>
        <v>0</v>
      </c>
      <c r="AJ29" s="58">
        <f t="shared" si="9"/>
        <v>0</v>
      </c>
      <c r="AK29" s="94"/>
      <c r="AL29" s="77">
        <f>VLOOKUP($B29,Paramètres!$C$7:$F$55,$C$6,FALSE)</f>
        <v>0</v>
      </c>
      <c r="AM29" s="58">
        <f t="shared" si="10"/>
        <v>0</v>
      </c>
      <c r="AN29" s="19">
        <f t="shared" si="58"/>
        <v>0</v>
      </c>
      <c r="AO29" s="17">
        <f>VLOOKUP($B29,Paramètres!$C$7:$F$55,$C$6,FALSE)</f>
        <v>0</v>
      </c>
      <c r="AP29" s="66">
        <f t="shared" si="59"/>
        <v>0</v>
      </c>
    </row>
    <row r="30" spans="2:42" ht="18.75" customHeight="1" x14ac:dyDescent="0.25">
      <c r="B30" s="19" t="str">
        <f>Paramètres!C20</f>
        <v>Contrat CERFA appentissage</v>
      </c>
      <c r="C30" s="18" t="str">
        <f t="shared" si="11"/>
        <v/>
      </c>
      <c r="D30" s="75"/>
      <c r="E30" s="17">
        <f>VLOOKUP($B30,Paramètres!$C$7:$F$55,$C$6,FALSE)</f>
        <v>45</v>
      </c>
      <c r="F30" s="58">
        <f t="shared" si="57"/>
        <v>0</v>
      </c>
      <c r="G30" s="94"/>
      <c r="H30" s="17">
        <f>VLOOKUP($B30,Paramètres!$C$7:$F$55,$C$6,FALSE)</f>
        <v>45</v>
      </c>
      <c r="I30" s="91">
        <f t="shared" si="0"/>
        <v>0</v>
      </c>
      <c r="J30" s="55"/>
      <c r="K30" s="17">
        <f>VLOOKUP($B30,Paramètres!$C$7:$F$55,$C$6,FALSE)</f>
        <v>45</v>
      </c>
      <c r="L30" s="58">
        <f t="shared" si="1"/>
        <v>0</v>
      </c>
      <c r="M30" s="94"/>
      <c r="N30" s="17">
        <f>VLOOKUP($B30,Paramètres!$C$7:$F$55,$C$6,FALSE)</f>
        <v>45</v>
      </c>
      <c r="O30" s="91">
        <f t="shared" si="2"/>
        <v>0</v>
      </c>
      <c r="P30" s="55"/>
      <c r="Q30" s="17">
        <f>VLOOKUP($B30,Paramètres!$C$7:$F$55,$C$6,FALSE)</f>
        <v>45</v>
      </c>
      <c r="R30" s="58">
        <f t="shared" si="3"/>
        <v>0</v>
      </c>
      <c r="S30" s="94"/>
      <c r="T30" s="17">
        <f>VLOOKUP($B30,Paramètres!$C$7:$F$55,$C$6,FALSE)</f>
        <v>45</v>
      </c>
      <c r="U30" s="91">
        <f t="shared" si="4"/>
        <v>0</v>
      </c>
      <c r="V30" s="55"/>
      <c r="W30" s="17">
        <f>VLOOKUP($B30,Paramètres!$C$7:$F$55,$C$6,FALSE)</f>
        <v>45</v>
      </c>
      <c r="X30" s="58">
        <f t="shared" si="5"/>
        <v>0</v>
      </c>
      <c r="Y30" s="94"/>
      <c r="Z30" s="17">
        <f>VLOOKUP($B30,Paramètres!$C$7:$F$55,$C$6,FALSE)</f>
        <v>45</v>
      </c>
      <c r="AA30" s="91">
        <f t="shared" si="6"/>
        <v>0</v>
      </c>
      <c r="AB30" s="55"/>
      <c r="AC30" s="17">
        <f>VLOOKUP($B30,Paramètres!$C$7:$F$55,$C$6,FALSE)</f>
        <v>45</v>
      </c>
      <c r="AD30" s="58">
        <f t="shared" si="7"/>
        <v>0</v>
      </c>
      <c r="AE30" s="94"/>
      <c r="AF30" s="17">
        <f>VLOOKUP($B30,Paramètres!$C$7:$F$55,$C$6,FALSE)</f>
        <v>45</v>
      </c>
      <c r="AG30" s="91">
        <f t="shared" si="8"/>
        <v>0</v>
      </c>
      <c r="AH30" s="55"/>
      <c r="AI30" s="17">
        <f>VLOOKUP($B30,Paramètres!$C$7:$F$55,$C$6,FALSE)</f>
        <v>45</v>
      </c>
      <c r="AJ30" s="58">
        <f t="shared" si="9"/>
        <v>0</v>
      </c>
      <c r="AK30" s="94"/>
      <c r="AL30" s="17">
        <f>VLOOKUP($B30,Paramètres!$C$7:$F$55,$C$6,FALSE)</f>
        <v>45</v>
      </c>
      <c r="AM30" s="58">
        <f t="shared" si="10"/>
        <v>0</v>
      </c>
      <c r="AN30" s="19">
        <f t="shared" si="58"/>
        <v>0</v>
      </c>
      <c r="AO30" s="17">
        <f>VLOOKUP($B30,Paramètres!$C$7:$F$55,$C$6,FALSE)</f>
        <v>45</v>
      </c>
      <c r="AP30" s="66">
        <f t="shared" si="59"/>
        <v>0</v>
      </c>
    </row>
    <row r="31" spans="2:42" ht="18.75" customHeight="1" x14ac:dyDescent="0.25">
      <c r="B31" s="19" t="str">
        <f>Paramètres!C21</f>
        <v>Constat de rupture à l'amiable CDD</v>
      </c>
      <c r="C31" s="18" t="str">
        <f t="shared" si="11"/>
        <v/>
      </c>
      <c r="D31" s="75"/>
      <c r="E31" s="17">
        <f>VLOOKUP($B31,Paramètres!$C$7:$F$55,$C$6,FALSE)</f>
        <v>30</v>
      </c>
      <c r="F31" s="58">
        <f t="shared" si="57"/>
        <v>0</v>
      </c>
      <c r="G31" s="94"/>
      <c r="H31" s="17">
        <f>VLOOKUP($B31,Paramètres!$C$7:$F$55,$C$6,FALSE)</f>
        <v>30</v>
      </c>
      <c r="I31" s="91">
        <f t="shared" si="0"/>
        <v>0</v>
      </c>
      <c r="J31" s="55"/>
      <c r="K31" s="17">
        <f>VLOOKUP($B31,Paramètres!$C$7:$F$55,$C$6,FALSE)</f>
        <v>30</v>
      </c>
      <c r="L31" s="58">
        <f t="shared" si="1"/>
        <v>0</v>
      </c>
      <c r="M31" s="94"/>
      <c r="N31" s="17">
        <f>VLOOKUP($B31,Paramètres!$C$7:$F$55,$C$6,FALSE)</f>
        <v>30</v>
      </c>
      <c r="O31" s="91">
        <f t="shared" si="2"/>
        <v>0</v>
      </c>
      <c r="P31" s="55"/>
      <c r="Q31" s="17">
        <f>VLOOKUP($B31,Paramètres!$C$7:$F$55,$C$6,FALSE)</f>
        <v>30</v>
      </c>
      <c r="R31" s="58">
        <f t="shared" si="3"/>
        <v>0</v>
      </c>
      <c r="S31" s="94"/>
      <c r="T31" s="17">
        <f>VLOOKUP($B31,Paramètres!$C$7:$F$55,$C$6,FALSE)</f>
        <v>30</v>
      </c>
      <c r="U31" s="91">
        <f t="shared" si="4"/>
        <v>0</v>
      </c>
      <c r="V31" s="55"/>
      <c r="W31" s="17">
        <f>VLOOKUP($B31,Paramètres!$C$7:$F$55,$C$6,FALSE)</f>
        <v>30</v>
      </c>
      <c r="X31" s="58">
        <f t="shared" si="5"/>
        <v>0</v>
      </c>
      <c r="Y31" s="94"/>
      <c r="Z31" s="17">
        <f>VLOOKUP($B31,Paramètres!$C$7:$F$55,$C$6,FALSE)</f>
        <v>30</v>
      </c>
      <c r="AA31" s="91">
        <f t="shared" si="6"/>
        <v>0</v>
      </c>
      <c r="AB31" s="55"/>
      <c r="AC31" s="17">
        <f>VLOOKUP($B31,Paramètres!$C$7:$F$55,$C$6,FALSE)</f>
        <v>30</v>
      </c>
      <c r="AD31" s="58">
        <f t="shared" si="7"/>
        <v>0</v>
      </c>
      <c r="AE31" s="94"/>
      <c r="AF31" s="17">
        <f>VLOOKUP($B31,Paramètres!$C$7:$F$55,$C$6,FALSE)</f>
        <v>30</v>
      </c>
      <c r="AG31" s="91">
        <f t="shared" si="8"/>
        <v>0</v>
      </c>
      <c r="AH31" s="55"/>
      <c r="AI31" s="17">
        <f>VLOOKUP($B31,Paramètres!$C$7:$F$55,$C$6,FALSE)</f>
        <v>30</v>
      </c>
      <c r="AJ31" s="58">
        <f t="shared" si="9"/>
        <v>0</v>
      </c>
      <c r="AK31" s="94"/>
      <c r="AL31" s="17">
        <f>VLOOKUP($B31,Paramètres!$C$7:$F$55,$C$6,FALSE)</f>
        <v>30</v>
      </c>
      <c r="AM31" s="58">
        <f t="shared" si="10"/>
        <v>0</v>
      </c>
      <c r="AN31" s="19">
        <f t="shared" si="58"/>
        <v>0</v>
      </c>
      <c r="AO31" s="17">
        <f>VLOOKUP($B31,Paramètres!$C$7:$F$55,$C$6,FALSE)</f>
        <v>30</v>
      </c>
      <c r="AP31" s="66">
        <f t="shared" si="59"/>
        <v>0</v>
      </c>
    </row>
    <row r="32" spans="2:42" ht="18.75" customHeight="1" x14ac:dyDescent="0.25">
      <c r="B32" s="19" t="str">
        <f>Paramètres!C22</f>
        <v>Rupture contrat d'apprentissage</v>
      </c>
      <c r="C32" s="18" t="str">
        <f t="shared" si="11"/>
        <v/>
      </c>
      <c r="D32" s="75"/>
      <c r="E32" s="17">
        <f>VLOOKUP($B32,Paramètres!$C$7:$F$55,$C$6,FALSE)</f>
        <v>30</v>
      </c>
      <c r="F32" s="58">
        <f t="shared" si="57"/>
        <v>0</v>
      </c>
      <c r="G32" s="94"/>
      <c r="H32" s="17">
        <f>VLOOKUP($B32,Paramètres!$C$7:$F$55,$C$6,FALSE)</f>
        <v>30</v>
      </c>
      <c r="I32" s="91">
        <f t="shared" si="0"/>
        <v>0</v>
      </c>
      <c r="J32" s="55"/>
      <c r="K32" s="17">
        <f>VLOOKUP($B32,Paramètres!$C$7:$F$55,$C$6,FALSE)</f>
        <v>30</v>
      </c>
      <c r="L32" s="58">
        <f t="shared" si="1"/>
        <v>0</v>
      </c>
      <c r="M32" s="94"/>
      <c r="N32" s="17">
        <f>VLOOKUP($B32,Paramètres!$C$7:$F$55,$C$6,FALSE)</f>
        <v>30</v>
      </c>
      <c r="O32" s="91">
        <f t="shared" si="2"/>
        <v>0</v>
      </c>
      <c r="P32" s="55"/>
      <c r="Q32" s="17">
        <f>VLOOKUP($B32,Paramètres!$C$7:$F$55,$C$6,FALSE)</f>
        <v>30</v>
      </c>
      <c r="R32" s="58">
        <f t="shared" si="3"/>
        <v>0</v>
      </c>
      <c r="S32" s="94"/>
      <c r="T32" s="17">
        <f>VLOOKUP($B32,Paramètres!$C$7:$F$55,$C$6,FALSE)</f>
        <v>30</v>
      </c>
      <c r="U32" s="91">
        <f t="shared" si="4"/>
        <v>0</v>
      </c>
      <c r="V32" s="55"/>
      <c r="W32" s="17">
        <f>VLOOKUP($B32,Paramètres!$C$7:$F$55,$C$6,FALSE)</f>
        <v>30</v>
      </c>
      <c r="X32" s="58">
        <f t="shared" si="5"/>
        <v>0</v>
      </c>
      <c r="Y32" s="94"/>
      <c r="Z32" s="17">
        <f>VLOOKUP($B32,Paramètres!$C$7:$F$55,$C$6,FALSE)</f>
        <v>30</v>
      </c>
      <c r="AA32" s="91">
        <f t="shared" si="6"/>
        <v>0</v>
      </c>
      <c r="AB32" s="55"/>
      <c r="AC32" s="17">
        <f>VLOOKUP($B32,Paramètres!$C$7:$F$55,$C$6,FALSE)</f>
        <v>30</v>
      </c>
      <c r="AD32" s="58">
        <f t="shared" si="7"/>
        <v>0</v>
      </c>
      <c r="AE32" s="94"/>
      <c r="AF32" s="17">
        <f>VLOOKUP($B32,Paramètres!$C$7:$F$55,$C$6,FALSE)</f>
        <v>30</v>
      </c>
      <c r="AG32" s="91">
        <f t="shared" si="8"/>
        <v>0</v>
      </c>
      <c r="AH32" s="55"/>
      <c r="AI32" s="17">
        <f>VLOOKUP($B32,Paramètres!$C$7:$F$55,$C$6,FALSE)</f>
        <v>30</v>
      </c>
      <c r="AJ32" s="58">
        <f t="shared" si="9"/>
        <v>0</v>
      </c>
      <c r="AK32" s="94"/>
      <c r="AL32" s="17">
        <f>VLOOKUP($B32,Paramètres!$C$7:$F$55,$C$6,FALSE)</f>
        <v>30</v>
      </c>
      <c r="AM32" s="58">
        <f t="shared" si="10"/>
        <v>0</v>
      </c>
      <c r="AN32" s="19">
        <f t="shared" si="58"/>
        <v>0</v>
      </c>
      <c r="AO32" s="17">
        <f>VLOOKUP($B32,Paramètres!$C$7:$F$55,$C$6,FALSE)</f>
        <v>30</v>
      </c>
      <c r="AP32" s="66">
        <f t="shared" si="59"/>
        <v>0</v>
      </c>
    </row>
    <row r="33" spans="2:42" ht="18.75" customHeight="1" x14ac:dyDescent="0.25">
      <c r="B33" s="21" t="str">
        <f>Paramètres!C23</f>
        <v>Documents de fin de contrat</v>
      </c>
      <c r="C33" s="31" t="str">
        <f t="shared" si="11"/>
        <v/>
      </c>
      <c r="D33" s="76"/>
      <c r="E33" s="22">
        <f>VLOOKUP($B33,Paramètres!$C$7:$F$55,$C$6,FALSE)</f>
        <v>22</v>
      </c>
      <c r="F33" s="59">
        <f t="shared" si="57"/>
        <v>0</v>
      </c>
      <c r="G33" s="95"/>
      <c r="H33" s="22">
        <f>VLOOKUP($B33,Paramètres!$C$7:$F$55,$C$6,FALSE)</f>
        <v>22</v>
      </c>
      <c r="I33" s="92">
        <f t="shared" si="0"/>
        <v>0</v>
      </c>
      <c r="J33" s="56"/>
      <c r="K33" s="22">
        <f>VLOOKUP($B33,Paramètres!$C$7:$F$55,$C$6,FALSE)</f>
        <v>22</v>
      </c>
      <c r="L33" s="59">
        <f t="shared" si="1"/>
        <v>0</v>
      </c>
      <c r="M33" s="95"/>
      <c r="N33" s="22">
        <f>VLOOKUP($B33,Paramètres!$C$7:$F$55,$C$6,FALSE)</f>
        <v>22</v>
      </c>
      <c r="O33" s="92">
        <f t="shared" si="2"/>
        <v>0</v>
      </c>
      <c r="P33" s="56"/>
      <c r="Q33" s="22">
        <f>VLOOKUP($B33,Paramètres!$C$7:$F$55,$C$6,FALSE)</f>
        <v>22</v>
      </c>
      <c r="R33" s="59">
        <f t="shared" si="3"/>
        <v>0</v>
      </c>
      <c r="S33" s="95"/>
      <c r="T33" s="22">
        <f>VLOOKUP($B33,Paramètres!$C$7:$F$55,$C$6,FALSE)</f>
        <v>22</v>
      </c>
      <c r="U33" s="92">
        <f t="shared" si="4"/>
        <v>0</v>
      </c>
      <c r="V33" s="56"/>
      <c r="W33" s="22">
        <f>VLOOKUP($B33,Paramètres!$C$7:$F$55,$C$6,FALSE)</f>
        <v>22</v>
      </c>
      <c r="X33" s="59">
        <f t="shared" si="5"/>
        <v>0</v>
      </c>
      <c r="Y33" s="95"/>
      <c r="Z33" s="22">
        <f>VLOOKUP($B33,Paramètres!$C$7:$F$55,$C$6,FALSE)</f>
        <v>22</v>
      </c>
      <c r="AA33" s="92">
        <f t="shared" si="6"/>
        <v>0</v>
      </c>
      <c r="AB33" s="56"/>
      <c r="AC33" s="22">
        <f>VLOOKUP($B33,Paramètres!$C$7:$F$55,$C$6,FALSE)</f>
        <v>22</v>
      </c>
      <c r="AD33" s="59">
        <f t="shared" si="7"/>
        <v>0</v>
      </c>
      <c r="AE33" s="95"/>
      <c r="AF33" s="22">
        <f>VLOOKUP($B33,Paramètres!$C$7:$F$55,$C$6,FALSE)</f>
        <v>22</v>
      </c>
      <c r="AG33" s="92">
        <f t="shared" si="8"/>
        <v>0</v>
      </c>
      <c r="AH33" s="56"/>
      <c r="AI33" s="22">
        <f>VLOOKUP($B33,Paramètres!$C$7:$F$55,$C$6,FALSE)</f>
        <v>22</v>
      </c>
      <c r="AJ33" s="59">
        <f t="shared" si="9"/>
        <v>0</v>
      </c>
      <c r="AK33" s="95"/>
      <c r="AL33" s="22">
        <f>VLOOKUP($B33,Paramètres!$C$7:$F$55,$C$6,FALSE)</f>
        <v>22</v>
      </c>
      <c r="AM33" s="59">
        <f t="shared" si="10"/>
        <v>0</v>
      </c>
      <c r="AN33" s="21">
        <f t="shared" si="58"/>
        <v>0</v>
      </c>
      <c r="AO33" s="22">
        <f>VLOOKUP($B33,Paramètres!$C$7:$F$55,$C$6,FALSE)</f>
        <v>22</v>
      </c>
      <c r="AP33" s="67">
        <f t="shared" si="59"/>
        <v>0</v>
      </c>
    </row>
    <row r="34" spans="2:42" ht="18.75" customHeight="1" x14ac:dyDescent="0.25">
      <c r="B34" s="20" t="str">
        <f>Paramètres!C24</f>
        <v>Déclaration accident de travail</v>
      </c>
      <c r="C34" s="30" t="str">
        <f t="shared" si="11"/>
        <v/>
      </c>
      <c r="D34" s="54"/>
      <c r="E34" s="16">
        <f>VLOOKUP($B34,Paramètres!$C$7:$F$55,$C$6,FALSE)</f>
        <v>30</v>
      </c>
      <c r="F34" s="57">
        <f t="shared" si="57"/>
        <v>0</v>
      </c>
      <c r="G34" s="89"/>
      <c r="H34" s="16">
        <f>VLOOKUP($B34,Paramètres!$C$7:$F$55,$C$6,FALSE)</f>
        <v>30</v>
      </c>
      <c r="I34" s="90">
        <f t="shared" si="0"/>
        <v>0</v>
      </c>
      <c r="J34" s="88"/>
      <c r="K34" s="16">
        <f>VLOOKUP($B34,Paramètres!$C$7:$F$55,$C$6,FALSE)</f>
        <v>30</v>
      </c>
      <c r="L34" s="57">
        <f t="shared" si="1"/>
        <v>0</v>
      </c>
      <c r="M34" s="89"/>
      <c r="N34" s="16">
        <f>VLOOKUP($B34,Paramètres!$C$7:$F$55,$C$6,FALSE)</f>
        <v>30</v>
      </c>
      <c r="O34" s="90">
        <f t="shared" si="2"/>
        <v>0</v>
      </c>
      <c r="P34" s="88"/>
      <c r="Q34" s="16">
        <f>VLOOKUP($B34,Paramètres!$C$7:$F$55,$C$6,FALSE)</f>
        <v>30</v>
      </c>
      <c r="R34" s="57">
        <f t="shared" si="3"/>
        <v>0</v>
      </c>
      <c r="S34" s="89"/>
      <c r="T34" s="16">
        <f>VLOOKUP($B34,Paramètres!$C$7:$F$55,$C$6,FALSE)</f>
        <v>30</v>
      </c>
      <c r="U34" s="90">
        <f t="shared" si="4"/>
        <v>0</v>
      </c>
      <c r="V34" s="88"/>
      <c r="W34" s="16">
        <f>VLOOKUP($B34,Paramètres!$C$7:$F$55,$C$6,FALSE)</f>
        <v>30</v>
      </c>
      <c r="X34" s="57">
        <f t="shared" si="5"/>
        <v>0</v>
      </c>
      <c r="Y34" s="89"/>
      <c r="Z34" s="16">
        <f>VLOOKUP($B34,Paramètres!$C$7:$F$55,$C$6,FALSE)</f>
        <v>30</v>
      </c>
      <c r="AA34" s="90">
        <f t="shared" si="6"/>
        <v>0</v>
      </c>
      <c r="AB34" s="88"/>
      <c r="AC34" s="16">
        <f>VLOOKUP($B34,Paramètres!$C$7:$F$55,$C$6,FALSE)</f>
        <v>30</v>
      </c>
      <c r="AD34" s="57">
        <f t="shared" si="7"/>
        <v>0</v>
      </c>
      <c r="AE34" s="89"/>
      <c r="AF34" s="16">
        <f>VLOOKUP($B34,Paramètres!$C$7:$F$55,$C$6,FALSE)</f>
        <v>30</v>
      </c>
      <c r="AG34" s="90">
        <f t="shared" si="8"/>
        <v>0</v>
      </c>
      <c r="AH34" s="88"/>
      <c r="AI34" s="16">
        <f>VLOOKUP($B34,Paramètres!$C$7:$F$55,$C$6,FALSE)</f>
        <v>30</v>
      </c>
      <c r="AJ34" s="57">
        <f t="shared" si="9"/>
        <v>0</v>
      </c>
      <c r="AK34" s="89"/>
      <c r="AL34" s="16">
        <f>VLOOKUP($B34,Paramètres!$C$7:$F$55,$C$6,FALSE)</f>
        <v>30</v>
      </c>
      <c r="AM34" s="57">
        <f t="shared" si="10"/>
        <v>0</v>
      </c>
      <c r="AN34" s="20">
        <f t="shared" si="58"/>
        <v>0</v>
      </c>
      <c r="AO34" s="16">
        <f>VLOOKUP($B34,Paramètres!$C$7:$F$55,$C$6,FALSE)</f>
        <v>30</v>
      </c>
      <c r="AP34" s="69">
        <f t="shared" si="59"/>
        <v>0</v>
      </c>
    </row>
    <row r="35" spans="2:42" ht="18.75" customHeight="1" x14ac:dyDescent="0.25">
      <c r="B35" s="21" t="str">
        <f>Paramètres!C25</f>
        <v>DSN évenementielle</v>
      </c>
      <c r="C35" s="31" t="str">
        <f t="shared" si="11"/>
        <v/>
      </c>
      <c r="D35" s="76"/>
      <c r="E35" s="22">
        <f>VLOOKUP($B35,Paramètres!$C$7:$F$55,$C$6,FALSE)</f>
        <v>7</v>
      </c>
      <c r="F35" s="59">
        <f t="shared" si="57"/>
        <v>0</v>
      </c>
      <c r="G35" s="95"/>
      <c r="H35" s="22">
        <f>VLOOKUP($B35,Paramètres!$C$7:$F$55,$C$6,FALSE)</f>
        <v>7</v>
      </c>
      <c r="I35" s="92">
        <f t="shared" si="0"/>
        <v>0</v>
      </c>
      <c r="J35" s="56"/>
      <c r="K35" s="22">
        <f>VLOOKUP($B35,Paramètres!$C$7:$F$55,$C$6,FALSE)</f>
        <v>7</v>
      </c>
      <c r="L35" s="59">
        <f t="shared" si="1"/>
        <v>0</v>
      </c>
      <c r="M35" s="95"/>
      <c r="N35" s="22">
        <f>VLOOKUP($B35,Paramètres!$C$7:$F$55,$C$6,FALSE)</f>
        <v>7</v>
      </c>
      <c r="O35" s="92">
        <f t="shared" si="2"/>
        <v>0</v>
      </c>
      <c r="P35" s="56"/>
      <c r="Q35" s="22">
        <f>VLOOKUP($B35,Paramètres!$C$7:$F$55,$C$6,FALSE)</f>
        <v>7</v>
      </c>
      <c r="R35" s="59">
        <f t="shared" si="3"/>
        <v>0</v>
      </c>
      <c r="S35" s="95"/>
      <c r="T35" s="22">
        <f>VLOOKUP($B35,Paramètres!$C$7:$F$55,$C$6,FALSE)</f>
        <v>7</v>
      </c>
      <c r="U35" s="92">
        <f t="shared" si="4"/>
        <v>0</v>
      </c>
      <c r="V35" s="56"/>
      <c r="W35" s="22">
        <f>VLOOKUP($B35,Paramètres!$C$7:$F$55,$C$6,FALSE)</f>
        <v>7</v>
      </c>
      <c r="X35" s="59">
        <f t="shared" si="5"/>
        <v>0</v>
      </c>
      <c r="Y35" s="95"/>
      <c r="Z35" s="22">
        <f>VLOOKUP($B35,Paramètres!$C$7:$F$55,$C$6,FALSE)</f>
        <v>7</v>
      </c>
      <c r="AA35" s="92">
        <f t="shared" si="6"/>
        <v>0</v>
      </c>
      <c r="AB35" s="56"/>
      <c r="AC35" s="22">
        <f>VLOOKUP($B35,Paramètres!$C$7:$F$55,$C$6,FALSE)</f>
        <v>7</v>
      </c>
      <c r="AD35" s="59">
        <f t="shared" si="7"/>
        <v>0</v>
      </c>
      <c r="AE35" s="95"/>
      <c r="AF35" s="22">
        <f>VLOOKUP($B35,Paramètres!$C$7:$F$55,$C$6,FALSE)</f>
        <v>7</v>
      </c>
      <c r="AG35" s="92">
        <f t="shared" si="8"/>
        <v>0</v>
      </c>
      <c r="AH35" s="56"/>
      <c r="AI35" s="22">
        <f>VLOOKUP($B35,Paramètres!$C$7:$F$55,$C$6,FALSE)</f>
        <v>7</v>
      </c>
      <c r="AJ35" s="59">
        <f t="shared" si="9"/>
        <v>0</v>
      </c>
      <c r="AK35" s="95"/>
      <c r="AL35" s="22">
        <f>VLOOKUP($B35,Paramètres!$C$7:$F$55,$C$6,FALSE)</f>
        <v>7</v>
      </c>
      <c r="AM35" s="59">
        <f t="shared" si="10"/>
        <v>0</v>
      </c>
      <c r="AN35" s="21">
        <f t="shared" si="58"/>
        <v>0</v>
      </c>
      <c r="AO35" s="22">
        <f>VLOOKUP($B35,Paramètres!$C$7:$F$55,$C$6,FALSE)</f>
        <v>7</v>
      </c>
      <c r="AP35" s="67">
        <f t="shared" si="59"/>
        <v>0</v>
      </c>
    </row>
    <row r="36" spans="2:42" ht="18.75" customHeight="1" x14ac:dyDescent="0.25">
      <c r="B36" s="20" t="str">
        <f>Paramètres!C26</f>
        <v>Avenant de renouvell. périoade essai</v>
      </c>
      <c r="C36" s="30" t="str">
        <f t="shared" si="11"/>
        <v/>
      </c>
      <c r="D36" s="54"/>
      <c r="E36" s="16">
        <f>VLOOKUP($B36,Paramètres!$C$7:$F$55,$C$6,FALSE)</f>
        <v>20</v>
      </c>
      <c r="F36" s="57">
        <f t="shared" si="57"/>
        <v>0</v>
      </c>
      <c r="G36" s="89"/>
      <c r="H36" s="16">
        <f>VLOOKUP($B36,Paramètres!$C$7:$F$55,$C$6,FALSE)</f>
        <v>20</v>
      </c>
      <c r="I36" s="90">
        <f t="shared" si="0"/>
        <v>0</v>
      </c>
      <c r="J36" s="88"/>
      <c r="K36" s="16">
        <f>VLOOKUP($B36,Paramètres!$C$7:$F$55,$C$6,FALSE)</f>
        <v>20</v>
      </c>
      <c r="L36" s="57">
        <f t="shared" si="1"/>
        <v>0</v>
      </c>
      <c r="M36" s="89"/>
      <c r="N36" s="16">
        <f>VLOOKUP($B36,Paramètres!$C$7:$F$55,$C$6,FALSE)</f>
        <v>20</v>
      </c>
      <c r="O36" s="90">
        <f t="shared" si="2"/>
        <v>0</v>
      </c>
      <c r="P36" s="88"/>
      <c r="Q36" s="16">
        <f>VLOOKUP($B36,Paramètres!$C$7:$F$55,$C$6,FALSE)</f>
        <v>20</v>
      </c>
      <c r="R36" s="57">
        <f t="shared" si="3"/>
        <v>0</v>
      </c>
      <c r="S36" s="89"/>
      <c r="T36" s="16">
        <f>VLOOKUP($B36,Paramètres!$C$7:$F$55,$C$6,FALSE)</f>
        <v>20</v>
      </c>
      <c r="U36" s="90">
        <f t="shared" si="4"/>
        <v>0</v>
      </c>
      <c r="V36" s="88"/>
      <c r="W36" s="16">
        <f>VLOOKUP($B36,Paramètres!$C$7:$F$55,$C$6,FALSE)</f>
        <v>20</v>
      </c>
      <c r="X36" s="57">
        <f t="shared" si="5"/>
        <v>0</v>
      </c>
      <c r="Y36" s="89"/>
      <c r="Z36" s="16">
        <f>VLOOKUP($B36,Paramètres!$C$7:$F$55,$C$6,FALSE)</f>
        <v>20</v>
      </c>
      <c r="AA36" s="90">
        <f t="shared" si="6"/>
        <v>0</v>
      </c>
      <c r="AB36" s="88"/>
      <c r="AC36" s="16">
        <f>VLOOKUP($B36,Paramètres!$C$7:$F$55,$C$6,FALSE)</f>
        <v>20</v>
      </c>
      <c r="AD36" s="57">
        <f t="shared" si="7"/>
        <v>0</v>
      </c>
      <c r="AE36" s="89"/>
      <c r="AF36" s="16">
        <f>VLOOKUP($B36,Paramètres!$C$7:$F$55,$C$6,FALSE)</f>
        <v>20</v>
      </c>
      <c r="AG36" s="90">
        <f t="shared" si="8"/>
        <v>0</v>
      </c>
      <c r="AH36" s="88"/>
      <c r="AI36" s="16">
        <f>VLOOKUP($B36,Paramètres!$C$7:$F$55,$C$6,FALSE)</f>
        <v>20</v>
      </c>
      <c r="AJ36" s="57">
        <f t="shared" si="9"/>
        <v>0</v>
      </c>
      <c r="AK36" s="89"/>
      <c r="AL36" s="16">
        <f>VLOOKUP($B36,Paramètres!$C$7:$F$55,$C$6,FALSE)</f>
        <v>20</v>
      </c>
      <c r="AM36" s="57">
        <f t="shared" si="10"/>
        <v>0</v>
      </c>
      <c r="AN36" s="20">
        <f t="shared" si="58"/>
        <v>0</v>
      </c>
      <c r="AO36" s="16">
        <f>VLOOKUP($B36,Paramètres!$C$7:$F$55,$C$6,FALSE)</f>
        <v>20</v>
      </c>
      <c r="AP36" s="69">
        <f t="shared" si="59"/>
        <v>0</v>
      </c>
    </row>
    <row r="37" spans="2:42" ht="18.75" customHeight="1" x14ac:dyDescent="0.25">
      <c r="B37" s="19" t="str">
        <f>Paramètres!C27</f>
        <v>Courrier info fin de période d'essai</v>
      </c>
      <c r="C37" s="18" t="str">
        <f t="shared" si="11"/>
        <v/>
      </c>
      <c r="D37" s="75"/>
      <c r="E37" s="17">
        <f>VLOOKUP($B37,Paramètres!$C$7:$F$55,$C$6,FALSE)</f>
        <v>20</v>
      </c>
      <c r="F37" s="58">
        <f t="shared" si="57"/>
        <v>0</v>
      </c>
      <c r="G37" s="94"/>
      <c r="H37" s="17">
        <f>VLOOKUP($B37,Paramètres!$C$7:$F$55,$C$6,FALSE)</f>
        <v>20</v>
      </c>
      <c r="I37" s="91">
        <f t="shared" si="0"/>
        <v>0</v>
      </c>
      <c r="J37" s="55"/>
      <c r="K37" s="17">
        <f>VLOOKUP($B37,Paramètres!$C$7:$F$55,$C$6,FALSE)</f>
        <v>20</v>
      </c>
      <c r="L37" s="58">
        <f t="shared" si="1"/>
        <v>0</v>
      </c>
      <c r="M37" s="94"/>
      <c r="N37" s="17">
        <f>VLOOKUP($B37,Paramètres!$C$7:$F$55,$C$6,FALSE)</f>
        <v>20</v>
      </c>
      <c r="O37" s="91">
        <f t="shared" si="2"/>
        <v>0</v>
      </c>
      <c r="P37" s="55"/>
      <c r="Q37" s="17">
        <f>VLOOKUP($B37,Paramètres!$C$7:$F$55,$C$6,FALSE)</f>
        <v>20</v>
      </c>
      <c r="R37" s="58">
        <f t="shared" si="3"/>
        <v>0</v>
      </c>
      <c r="S37" s="94"/>
      <c r="T37" s="17">
        <f>VLOOKUP($B37,Paramètres!$C$7:$F$55,$C$6,FALSE)</f>
        <v>20</v>
      </c>
      <c r="U37" s="91">
        <f t="shared" si="4"/>
        <v>0</v>
      </c>
      <c r="V37" s="55"/>
      <c r="W37" s="17">
        <f>VLOOKUP($B37,Paramètres!$C$7:$F$55,$C$6,FALSE)</f>
        <v>20</v>
      </c>
      <c r="X37" s="58">
        <f t="shared" si="5"/>
        <v>0</v>
      </c>
      <c r="Y37" s="94"/>
      <c r="Z37" s="17">
        <f>VLOOKUP($B37,Paramètres!$C$7:$F$55,$C$6,FALSE)</f>
        <v>20</v>
      </c>
      <c r="AA37" s="91">
        <f t="shared" si="6"/>
        <v>0</v>
      </c>
      <c r="AB37" s="55"/>
      <c r="AC37" s="17">
        <f>VLOOKUP($B37,Paramètres!$C$7:$F$55,$C$6,FALSE)</f>
        <v>20</v>
      </c>
      <c r="AD37" s="58">
        <f t="shared" si="7"/>
        <v>0</v>
      </c>
      <c r="AE37" s="94"/>
      <c r="AF37" s="17">
        <f>VLOOKUP($B37,Paramètres!$C$7:$F$55,$C$6,FALSE)</f>
        <v>20</v>
      </c>
      <c r="AG37" s="91">
        <f t="shared" si="8"/>
        <v>0</v>
      </c>
      <c r="AH37" s="55"/>
      <c r="AI37" s="17">
        <f>VLOOKUP($B37,Paramètres!$C$7:$F$55,$C$6,FALSE)</f>
        <v>20</v>
      </c>
      <c r="AJ37" s="58">
        <f t="shared" si="9"/>
        <v>0</v>
      </c>
      <c r="AK37" s="94"/>
      <c r="AL37" s="17">
        <f>VLOOKUP($B37,Paramètres!$C$7:$F$55,$C$6,FALSE)</f>
        <v>20</v>
      </c>
      <c r="AM37" s="58">
        <f t="shared" si="10"/>
        <v>0</v>
      </c>
      <c r="AN37" s="19">
        <f t="shared" si="58"/>
        <v>0</v>
      </c>
      <c r="AO37" s="17">
        <f>VLOOKUP($B37,Paramètres!$C$7:$F$55,$C$6,FALSE)</f>
        <v>20</v>
      </c>
      <c r="AP37" s="66">
        <f t="shared" si="59"/>
        <v>0</v>
      </c>
    </row>
    <row r="38" spans="2:42" ht="18.75" customHeight="1" x14ac:dyDescent="0.25">
      <c r="B38" s="21" t="str">
        <f>Paramètres!C28</f>
        <v>Courrier rupture période d'essai</v>
      </c>
      <c r="C38" s="31" t="str">
        <f t="shared" si="11"/>
        <v/>
      </c>
      <c r="D38" s="76"/>
      <c r="E38" s="22">
        <f>VLOOKUP($B38,Paramètres!$C$7:$F$55,$C$6,FALSE)</f>
        <v>20</v>
      </c>
      <c r="F38" s="59">
        <f t="shared" si="57"/>
        <v>0</v>
      </c>
      <c r="G38" s="95"/>
      <c r="H38" s="22">
        <f>VLOOKUP($B38,Paramètres!$C$7:$F$55,$C$6,FALSE)</f>
        <v>20</v>
      </c>
      <c r="I38" s="92">
        <f t="shared" si="0"/>
        <v>0</v>
      </c>
      <c r="J38" s="56"/>
      <c r="K38" s="22">
        <f>VLOOKUP($B38,Paramètres!$C$7:$F$55,$C$6,FALSE)</f>
        <v>20</v>
      </c>
      <c r="L38" s="59">
        <f t="shared" si="1"/>
        <v>0</v>
      </c>
      <c r="M38" s="95"/>
      <c r="N38" s="22">
        <f>VLOOKUP($B38,Paramètres!$C$7:$F$55,$C$6,FALSE)</f>
        <v>20</v>
      </c>
      <c r="O38" s="92">
        <f t="shared" si="2"/>
        <v>0</v>
      </c>
      <c r="P38" s="56"/>
      <c r="Q38" s="22">
        <f>VLOOKUP($B38,Paramètres!$C$7:$F$55,$C$6,FALSE)</f>
        <v>20</v>
      </c>
      <c r="R38" s="59">
        <f t="shared" si="3"/>
        <v>0</v>
      </c>
      <c r="S38" s="95"/>
      <c r="T38" s="22">
        <f>VLOOKUP($B38,Paramètres!$C$7:$F$55,$C$6,FALSE)</f>
        <v>20</v>
      </c>
      <c r="U38" s="92">
        <f t="shared" si="4"/>
        <v>0</v>
      </c>
      <c r="V38" s="56"/>
      <c r="W38" s="22">
        <f>VLOOKUP($B38,Paramètres!$C$7:$F$55,$C$6,FALSE)</f>
        <v>20</v>
      </c>
      <c r="X38" s="59">
        <f t="shared" si="5"/>
        <v>0</v>
      </c>
      <c r="Y38" s="95"/>
      <c r="Z38" s="22">
        <f>VLOOKUP($B38,Paramètres!$C$7:$F$55,$C$6,FALSE)</f>
        <v>20</v>
      </c>
      <c r="AA38" s="92">
        <f t="shared" si="6"/>
        <v>0</v>
      </c>
      <c r="AB38" s="56"/>
      <c r="AC38" s="22">
        <f>VLOOKUP($B38,Paramètres!$C$7:$F$55,$C$6,FALSE)</f>
        <v>20</v>
      </c>
      <c r="AD38" s="59">
        <f t="shared" si="7"/>
        <v>0</v>
      </c>
      <c r="AE38" s="95"/>
      <c r="AF38" s="22">
        <f>VLOOKUP($B38,Paramètres!$C$7:$F$55,$C$6,FALSE)</f>
        <v>20</v>
      </c>
      <c r="AG38" s="92">
        <f t="shared" si="8"/>
        <v>0</v>
      </c>
      <c r="AH38" s="56"/>
      <c r="AI38" s="22">
        <f>VLOOKUP($B38,Paramètres!$C$7:$F$55,$C$6,FALSE)</f>
        <v>20</v>
      </c>
      <c r="AJ38" s="59">
        <f t="shared" si="9"/>
        <v>0</v>
      </c>
      <c r="AK38" s="95"/>
      <c r="AL38" s="22">
        <f>VLOOKUP($B38,Paramètres!$C$7:$F$55,$C$6,FALSE)</f>
        <v>20</v>
      </c>
      <c r="AM38" s="59">
        <f t="shared" si="10"/>
        <v>0</v>
      </c>
      <c r="AN38" s="21">
        <f t="shared" si="58"/>
        <v>0</v>
      </c>
      <c r="AO38" s="22">
        <f>VLOOKUP($B38,Paramètres!$C$7:$F$55,$C$6,FALSE)</f>
        <v>20</v>
      </c>
      <c r="AP38" s="67">
        <f t="shared" si="59"/>
        <v>0</v>
      </c>
    </row>
    <row r="39" spans="2:42" ht="18.75" customHeight="1" x14ac:dyDescent="0.25">
      <c r="B39" s="20" t="str">
        <f>Paramètres!C29</f>
        <v>Simul bulletin salaire</v>
      </c>
      <c r="C39" s="30" t="str">
        <f t="shared" si="11"/>
        <v/>
      </c>
      <c r="D39" s="54"/>
      <c r="E39" s="16">
        <f>VLOOKUP($B39,Paramètres!$C$7:$F$55,$C$6,FALSE)</f>
        <v>15</v>
      </c>
      <c r="F39" s="57">
        <f t="shared" si="57"/>
        <v>0</v>
      </c>
      <c r="G39" s="89"/>
      <c r="H39" s="16">
        <f>VLOOKUP($B39,Paramètres!$C$7:$F$55,$C$6,FALSE)</f>
        <v>15</v>
      </c>
      <c r="I39" s="90">
        <f t="shared" si="0"/>
        <v>0</v>
      </c>
      <c r="J39" s="88"/>
      <c r="K39" s="16">
        <f>VLOOKUP($B39,Paramètres!$C$7:$F$55,$C$6,FALSE)</f>
        <v>15</v>
      </c>
      <c r="L39" s="57">
        <f t="shared" si="1"/>
        <v>0</v>
      </c>
      <c r="M39" s="89"/>
      <c r="N39" s="16">
        <f>VLOOKUP($B39,Paramètres!$C$7:$F$55,$C$6,FALSE)</f>
        <v>15</v>
      </c>
      <c r="O39" s="90">
        <f t="shared" si="2"/>
        <v>0</v>
      </c>
      <c r="P39" s="88"/>
      <c r="Q39" s="16">
        <f>VLOOKUP($B39,Paramètres!$C$7:$F$55,$C$6,FALSE)</f>
        <v>15</v>
      </c>
      <c r="R39" s="57">
        <f t="shared" si="3"/>
        <v>0</v>
      </c>
      <c r="S39" s="89"/>
      <c r="T39" s="16">
        <f>VLOOKUP($B39,Paramètres!$C$7:$F$55,$C$6,FALSE)</f>
        <v>15</v>
      </c>
      <c r="U39" s="90">
        <f t="shared" si="4"/>
        <v>0</v>
      </c>
      <c r="V39" s="88"/>
      <c r="W39" s="16">
        <f>VLOOKUP($B39,Paramètres!$C$7:$F$55,$C$6,FALSE)</f>
        <v>15</v>
      </c>
      <c r="X39" s="57">
        <f t="shared" si="5"/>
        <v>0</v>
      </c>
      <c r="Y39" s="89"/>
      <c r="Z39" s="16">
        <f>VLOOKUP($B39,Paramètres!$C$7:$F$55,$C$6,FALSE)</f>
        <v>15</v>
      </c>
      <c r="AA39" s="90">
        <f t="shared" si="6"/>
        <v>0</v>
      </c>
      <c r="AB39" s="88"/>
      <c r="AC39" s="16">
        <f>VLOOKUP($B39,Paramètres!$C$7:$F$55,$C$6,FALSE)</f>
        <v>15</v>
      </c>
      <c r="AD39" s="57">
        <f t="shared" si="7"/>
        <v>0</v>
      </c>
      <c r="AE39" s="89"/>
      <c r="AF39" s="16">
        <f>VLOOKUP($B39,Paramètres!$C$7:$F$55,$C$6,FALSE)</f>
        <v>15</v>
      </c>
      <c r="AG39" s="90">
        <f t="shared" si="8"/>
        <v>0</v>
      </c>
      <c r="AH39" s="88"/>
      <c r="AI39" s="16">
        <f>VLOOKUP($B39,Paramètres!$C$7:$F$55,$C$6,FALSE)</f>
        <v>15</v>
      </c>
      <c r="AJ39" s="57">
        <f t="shared" si="9"/>
        <v>0</v>
      </c>
      <c r="AK39" s="89"/>
      <c r="AL39" s="16">
        <f>VLOOKUP($B39,Paramètres!$C$7:$F$55,$C$6,FALSE)</f>
        <v>15</v>
      </c>
      <c r="AM39" s="57">
        <f t="shared" si="10"/>
        <v>0</v>
      </c>
      <c r="AN39" s="20">
        <f t="shared" si="58"/>
        <v>0</v>
      </c>
      <c r="AO39" s="16">
        <f>VLOOKUP($B39,Paramètres!$C$7:$F$55,$C$6,FALSE)</f>
        <v>15</v>
      </c>
      <c r="AP39" s="69">
        <f t="shared" si="59"/>
        <v>0</v>
      </c>
    </row>
    <row r="40" spans="2:42" ht="18.75" customHeight="1" x14ac:dyDescent="0.25">
      <c r="B40" s="19" t="str">
        <f>Paramètres!C30</f>
        <v>Estimation indemnité départ</v>
      </c>
      <c r="C40" s="18" t="str">
        <f t="shared" si="11"/>
        <v/>
      </c>
      <c r="D40" s="75"/>
      <c r="E40" s="17">
        <f>VLOOKUP($B40,Paramètres!$C$7:$F$55,$C$6,FALSE)</f>
        <v>25</v>
      </c>
      <c r="F40" s="58">
        <f t="shared" si="57"/>
        <v>0</v>
      </c>
      <c r="G40" s="94"/>
      <c r="H40" s="17">
        <f>VLOOKUP($B40,Paramètres!$C$7:$F$55,$C$6,FALSE)</f>
        <v>25</v>
      </c>
      <c r="I40" s="91">
        <f t="shared" si="0"/>
        <v>0</v>
      </c>
      <c r="J40" s="55"/>
      <c r="K40" s="17">
        <f>VLOOKUP($B40,Paramètres!$C$7:$F$55,$C$6,FALSE)</f>
        <v>25</v>
      </c>
      <c r="L40" s="58">
        <f t="shared" si="1"/>
        <v>0</v>
      </c>
      <c r="M40" s="94"/>
      <c r="N40" s="17">
        <f>VLOOKUP($B40,Paramètres!$C$7:$F$55,$C$6,FALSE)</f>
        <v>25</v>
      </c>
      <c r="O40" s="91">
        <f t="shared" si="2"/>
        <v>0</v>
      </c>
      <c r="P40" s="55"/>
      <c r="Q40" s="17">
        <f>VLOOKUP($B40,Paramètres!$C$7:$F$55,$C$6,FALSE)</f>
        <v>25</v>
      </c>
      <c r="R40" s="58">
        <f t="shared" si="3"/>
        <v>0</v>
      </c>
      <c r="S40" s="94"/>
      <c r="T40" s="17">
        <f>VLOOKUP($B40,Paramètres!$C$7:$F$55,$C$6,FALSE)</f>
        <v>25</v>
      </c>
      <c r="U40" s="91">
        <f t="shared" si="4"/>
        <v>0</v>
      </c>
      <c r="V40" s="55"/>
      <c r="W40" s="17">
        <f>VLOOKUP($B40,Paramètres!$C$7:$F$55,$C$6,FALSE)</f>
        <v>25</v>
      </c>
      <c r="X40" s="58">
        <f t="shared" si="5"/>
        <v>0</v>
      </c>
      <c r="Y40" s="94"/>
      <c r="Z40" s="17">
        <f>VLOOKUP($B40,Paramètres!$C$7:$F$55,$C$6,FALSE)</f>
        <v>25</v>
      </c>
      <c r="AA40" s="91">
        <f t="shared" si="6"/>
        <v>0</v>
      </c>
      <c r="AB40" s="55"/>
      <c r="AC40" s="17">
        <f>VLOOKUP($B40,Paramètres!$C$7:$F$55,$C$6,FALSE)</f>
        <v>25</v>
      </c>
      <c r="AD40" s="58">
        <f t="shared" si="7"/>
        <v>0</v>
      </c>
      <c r="AE40" s="94"/>
      <c r="AF40" s="17">
        <f>VLOOKUP($B40,Paramètres!$C$7:$F$55,$C$6,FALSE)</f>
        <v>25</v>
      </c>
      <c r="AG40" s="91">
        <f t="shared" si="8"/>
        <v>0</v>
      </c>
      <c r="AH40" s="55"/>
      <c r="AI40" s="17">
        <f>VLOOKUP($B40,Paramètres!$C$7:$F$55,$C$6,FALSE)</f>
        <v>25</v>
      </c>
      <c r="AJ40" s="58">
        <f t="shared" si="9"/>
        <v>0</v>
      </c>
      <c r="AK40" s="94"/>
      <c r="AL40" s="17">
        <f>VLOOKUP($B40,Paramètres!$C$7:$F$55,$C$6,FALSE)</f>
        <v>25</v>
      </c>
      <c r="AM40" s="58">
        <f t="shared" si="10"/>
        <v>0</v>
      </c>
      <c r="AN40" s="19">
        <f t="shared" si="58"/>
        <v>0</v>
      </c>
      <c r="AO40" s="17">
        <f>VLOOKUP($B40,Paramètres!$C$7:$F$55,$C$6,FALSE)</f>
        <v>25</v>
      </c>
      <c r="AP40" s="66">
        <f>SUM(F40,I40,L40,O40,R40,U40,X40,AA40,AD40,AG40,AJ40,AM40)</f>
        <v>0</v>
      </c>
    </row>
    <row r="41" spans="2:42" ht="18.75" customHeight="1" x14ac:dyDescent="0.25">
      <c r="B41" s="19" t="str">
        <f>Paramètres!C31</f>
        <v>Lettre d'avertissement</v>
      </c>
      <c r="C41" s="18" t="str">
        <f t="shared" si="11"/>
        <v/>
      </c>
      <c r="D41" s="75"/>
      <c r="E41" s="17">
        <f>VLOOKUP($B41,Paramètres!$C$7:$F$55,$C$6,FALSE)</f>
        <v>40</v>
      </c>
      <c r="F41" s="58">
        <f t="shared" si="57"/>
        <v>0</v>
      </c>
      <c r="G41" s="94"/>
      <c r="H41" s="17">
        <f>VLOOKUP($B41,Paramètres!$C$7:$F$55,$C$6,FALSE)</f>
        <v>40</v>
      </c>
      <c r="I41" s="91">
        <f t="shared" si="0"/>
        <v>0</v>
      </c>
      <c r="J41" s="55"/>
      <c r="K41" s="17">
        <f>VLOOKUP($B41,Paramètres!$C$7:$F$55,$C$6,FALSE)</f>
        <v>40</v>
      </c>
      <c r="L41" s="58">
        <f t="shared" si="1"/>
        <v>0</v>
      </c>
      <c r="M41" s="94"/>
      <c r="N41" s="17">
        <f>VLOOKUP($B41,Paramètres!$C$7:$F$55,$C$6,FALSE)</f>
        <v>40</v>
      </c>
      <c r="O41" s="91">
        <f t="shared" si="2"/>
        <v>0</v>
      </c>
      <c r="P41" s="55"/>
      <c r="Q41" s="17">
        <f>VLOOKUP($B41,Paramètres!$C$7:$F$55,$C$6,FALSE)</f>
        <v>40</v>
      </c>
      <c r="R41" s="58">
        <f t="shared" si="3"/>
        <v>0</v>
      </c>
      <c r="S41" s="94"/>
      <c r="T41" s="17">
        <f>VLOOKUP($B41,Paramètres!$C$7:$F$55,$C$6,FALSE)</f>
        <v>40</v>
      </c>
      <c r="U41" s="91">
        <f t="shared" si="4"/>
        <v>0</v>
      </c>
      <c r="V41" s="55"/>
      <c r="W41" s="17">
        <f>VLOOKUP($B41,Paramètres!$C$7:$F$55,$C$6,FALSE)</f>
        <v>40</v>
      </c>
      <c r="X41" s="58">
        <f t="shared" si="5"/>
        <v>0</v>
      </c>
      <c r="Y41" s="94"/>
      <c r="Z41" s="17">
        <f>VLOOKUP($B41,Paramètres!$C$7:$F$55,$C$6,FALSE)</f>
        <v>40</v>
      </c>
      <c r="AA41" s="91">
        <f t="shared" si="6"/>
        <v>0</v>
      </c>
      <c r="AB41" s="55"/>
      <c r="AC41" s="17">
        <f>VLOOKUP($B41,Paramètres!$C$7:$F$55,$C$6,FALSE)</f>
        <v>40</v>
      </c>
      <c r="AD41" s="58">
        <f t="shared" si="7"/>
        <v>0</v>
      </c>
      <c r="AE41" s="94"/>
      <c r="AF41" s="17">
        <f>VLOOKUP($B41,Paramètres!$C$7:$F$55,$C$6,FALSE)</f>
        <v>40</v>
      </c>
      <c r="AG41" s="91">
        <f t="shared" si="8"/>
        <v>0</v>
      </c>
      <c r="AH41" s="55"/>
      <c r="AI41" s="17">
        <f>VLOOKUP($B41,Paramètres!$C$7:$F$55,$C$6,FALSE)</f>
        <v>40</v>
      </c>
      <c r="AJ41" s="58">
        <f t="shared" si="9"/>
        <v>0</v>
      </c>
      <c r="AK41" s="94"/>
      <c r="AL41" s="17">
        <f>VLOOKUP($B41,Paramètres!$C$7:$F$55,$C$6,FALSE)</f>
        <v>40</v>
      </c>
      <c r="AM41" s="58">
        <f t="shared" si="10"/>
        <v>0</v>
      </c>
      <c r="AN41" s="19">
        <f t="shared" si="58"/>
        <v>0</v>
      </c>
      <c r="AO41" s="17">
        <f>VLOOKUP($B41,Paramètres!$C$7:$F$55,$C$6,FALSE)</f>
        <v>40</v>
      </c>
      <c r="AP41" s="66">
        <f t="shared" si="59"/>
        <v>0</v>
      </c>
    </row>
    <row r="42" spans="2:42" ht="18.75" customHeight="1" x14ac:dyDescent="0.25">
      <c r="B42" s="19" t="str">
        <f>Paramètres!C32</f>
        <v>Courrier salariés / administratif</v>
      </c>
      <c r="C42" s="18" t="str">
        <f t="shared" si="11"/>
        <v/>
      </c>
      <c r="D42" s="75"/>
      <c r="E42" s="17">
        <f>VLOOKUP($B42,Paramètres!$C$7:$F$55,$C$6,FALSE)</f>
        <v>15</v>
      </c>
      <c r="F42" s="58">
        <f t="shared" si="57"/>
        <v>0</v>
      </c>
      <c r="G42" s="94"/>
      <c r="H42" s="17">
        <f>VLOOKUP($B42,Paramètres!$C$7:$F$55,$C$6,FALSE)</f>
        <v>15</v>
      </c>
      <c r="I42" s="91">
        <f t="shared" si="0"/>
        <v>0</v>
      </c>
      <c r="J42" s="55"/>
      <c r="K42" s="17">
        <f>VLOOKUP($B42,Paramètres!$C$7:$F$55,$C$6,FALSE)</f>
        <v>15</v>
      </c>
      <c r="L42" s="58">
        <f t="shared" si="1"/>
        <v>0</v>
      </c>
      <c r="M42" s="94"/>
      <c r="N42" s="17">
        <f>VLOOKUP($B42,Paramètres!$C$7:$F$55,$C$6,FALSE)</f>
        <v>15</v>
      </c>
      <c r="O42" s="91">
        <f t="shared" si="2"/>
        <v>0</v>
      </c>
      <c r="P42" s="55"/>
      <c r="Q42" s="17">
        <f>VLOOKUP($B42,Paramètres!$C$7:$F$55,$C$6,FALSE)</f>
        <v>15</v>
      </c>
      <c r="R42" s="58">
        <f t="shared" si="3"/>
        <v>0</v>
      </c>
      <c r="S42" s="94"/>
      <c r="T42" s="17">
        <f>VLOOKUP($B42,Paramètres!$C$7:$F$55,$C$6,FALSE)</f>
        <v>15</v>
      </c>
      <c r="U42" s="91">
        <f t="shared" si="4"/>
        <v>0</v>
      </c>
      <c r="V42" s="55"/>
      <c r="W42" s="17">
        <f>VLOOKUP($B42,Paramètres!$C$7:$F$55,$C$6,FALSE)</f>
        <v>15</v>
      </c>
      <c r="X42" s="58">
        <f t="shared" si="5"/>
        <v>0</v>
      </c>
      <c r="Y42" s="94"/>
      <c r="Z42" s="17">
        <f>VLOOKUP($B42,Paramètres!$C$7:$F$55,$C$6,FALSE)</f>
        <v>15</v>
      </c>
      <c r="AA42" s="91">
        <f t="shared" si="6"/>
        <v>0</v>
      </c>
      <c r="AB42" s="55"/>
      <c r="AC42" s="17">
        <f>VLOOKUP($B42,Paramètres!$C$7:$F$55,$C$6,FALSE)</f>
        <v>15</v>
      </c>
      <c r="AD42" s="58">
        <f t="shared" si="7"/>
        <v>0</v>
      </c>
      <c r="AE42" s="94"/>
      <c r="AF42" s="17">
        <f>VLOOKUP($B42,Paramètres!$C$7:$F$55,$C$6,FALSE)</f>
        <v>15</v>
      </c>
      <c r="AG42" s="91">
        <f t="shared" si="8"/>
        <v>0</v>
      </c>
      <c r="AH42" s="55"/>
      <c r="AI42" s="17">
        <f>VLOOKUP($B42,Paramètres!$C$7:$F$55,$C$6,FALSE)</f>
        <v>15</v>
      </c>
      <c r="AJ42" s="58">
        <f t="shared" si="9"/>
        <v>0</v>
      </c>
      <c r="AK42" s="94"/>
      <c r="AL42" s="17">
        <f>VLOOKUP($B42,Paramètres!$C$7:$F$55,$C$6,FALSE)</f>
        <v>15</v>
      </c>
      <c r="AM42" s="58">
        <f t="shared" si="10"/>
        <v>0</v>
      </c>
      <c r="AN42" s="19">
        <f t="shared" si="58"/>
        <v>0</v>
      </c>
      <c r="AO42" s="17">
        <f>VLOOKUP($B42,Paramètres!$C$7:$F$55,$C$6,FALSE)</f>
        <v>15</v>
      </c>
      <c r="AP42" s="66">
        <f t="shared" si="59"/>
        <v>0</v>
      </c>
    </row>
    <row r="43" spans="2:42" ht="18.75" customHeight="1" thickBot="1" x14ac:dyDescent="0.3">
      <c r="B43" s="39" t="s">
        <v>87</v>
      </c>
      <c r="C43" s="40" t="s">
        <v>73</v>
      </c>
      <c r="D43" s="39"/>
      <c r="E43" s="41"/>
      <c r="F43" s="61">
        <f>SUM(F23:F42)</f>
        <v>0</v>
      </c>
      <c r="G43" s="42"/>
      <c r="H43" s="41"/>
      <c r="I43" s="96">
        <f t="shared" ref="I43" si="60">SUM(I23:I42)</f>
        <v>0</v>
      </c>
      <c r="J43" s="43"/>
      <c r="K43" s="41"/>
      <c r="L43" s="61">
        <f t="shared" ref="L43" si="61">SUM(L23:L42)</f>
        <v>0</v>
      </c>
      <c r="M43" s="42"/>
      <c r="N43" s="41"/>
      <c r="O43" s="96">
        <f t="shared" ref="O43" si="62">SUM(O23:O42)</f>
        <v>0</v>
      </c>
      <c r="P43" s="43"/>
      <c r="Q43" s="41"/>
      <c r="R43" s="61">
        <f t="shared" ref="R43" si="63">SUM(R23:R42)</f>
        <v>0</v>
      </c>
      <c r="S43" s="42"/>
      <c r="T43" s="41"/>
      <c r="U43" s="96">
        <f t="shared" ref="U43" si="64">SUM(U23:U42)</f>
        <v>0</v>
      </c>
      <c r="V43" s="43"/>
      <c r="W43" s="41"/>
      <c r="X43" s="61">
        <f t="shared" ref="X43" si="65">SUM(X23:X42)</f>
        <v>0</v>
      </c>
      <c r="Y43" s="42"/>
      <c r="Z43" s="41"/>
      <c r="AA43" s="96">
        <f t="shared" ref="AA43" si="66">SUM(AA23:AA42)</f>
        <v>0</v>
      </c>
      <c r="AB43" s="43"/>
      <c r="AC43" s="41"/>
      <c r="AD43" s="61">
        <f t="shared" ref="AD43" si="67">SUM(AD23:AD42)</f>
        <v>0</v>
      </c>
      <c r="AE43" s="42"/>
      <c r="AF43" s="41"/>
      <c r="AG43" s="96">
        <f t="shared" ref="AG43" si="68">SUM(AG23:AG42)</f>
        <v>0</v>
      </c>
      <c r="AH43" s="43"/>
      <c r="AI43" s="41"/>
      <c r="AJ43" s="61">
        <f t="shared" ref="AJ43" si="69">SUM(AJ23:AJ42)</f>
        <v>0</v>
      </c>
      <c r="AK43" s="42"/>
      <c r="AL43" s="41"/>
      <c r="AM43" s="61">
        <f>SUM(AM23:AM42)</f>
        <v>0</v>
      </c>
      <c r="AN43" s="39"/>
      <c r="AO43" s="41"/>
      <c r="AP43" s="70">
        <f>SUM(AP23:AP42)</f>
        <v>0</v>
      </c>
    </row>
    <row r="44" spans="2:42" ht="18.75" hidden="1" customHeight="1" thickTop="1" x14ac:dyDescent="0.25">
      <c r="B44" s="19" t="str">
        <f>Paramètres!C33</f>
        <v>Licenciement économique individuel</v>
      </c>
      <c r="C44" s="18" t="str">
        <f t="shared" si="11"/>
        <v/>
      </c>
      <c r="D44" s="75"/>
      <c r="E44" s="17">
        <f>VLOOKUP($B44,Paramètres!$C$7:$F$55,$C$6,FALSE)</f>
        <v>650</v>
      </c>
      <c r="F44" s="58">
        <f t="shared" si="57"/>
        <v>0</v>
      </c>
      <c r="G44" s="94"/>
      <c r="H44" s="17">
        <f>VLOOKUP($B44,Paramètres!$C$7:$F$55,$C$6,FALSE)</f>
        <v>650</v>
      </c>
      <c r="I44" s="91">
        <f t="shared" si="0"/>
        <v>0</v>
      </c>
      <c r="J44" s="55"/>
      <c r="K44" s="17">
        <f>VLOOKUP($B44,Paramètres!$C$7:$F$55,$C$6,FALSE)</f>
        <v>650</v>
      </c>
      <c r="L44" s="58">
        <f t="shared" si="1"/>
        <v>0</v>
      </c>
      <c r="M44" s="94"/>
      <c r="N44" s="17">
        <f>VLOOKUP($B44,Paramètres!$C$7:$F$55,$C$6,FALSE)</f>
        <v>650</v>
      </c>
      <c r="O44" s="91">
        <f t="shared" si="2"/>
        <v>0</v>
      </c>
      <c r="P44" s="55"/>
      <c r="Q44" s="17">
        <f>VLOOKUP($B44,Paramètres!$C$7:$F$55,$C$6,FALSE)</f>
        <v>650</v>
      </c>
      <c r="R44" s="58">
        <f t="shared" si="3"/>
        <v>0</v>
      </c>
      <c r="S44" s="94"/>
      <c r="T44" s="17">
        <f>VLOOKUP($B44,Paramètres!$C$7:$F$55,$C$6,FALSE)</f>
        <v>650</v>
      </c>
      <c r="U44" s="91">
        <f t="shared" si="4"/>
        <v>0</v>
      </c>
      <c r="V44" s="55"/>
      <c r="W44" s="17">
        <f>VLOOKUP($B44,Paramètres!$C$7:$F$55,$C$6,FALSE)</f>
        <v>650</v>
      </c>
      <c r="X44" s="58">
        <f t="shared" si="5"/>
        <v>0</v>
      </c>
      <c r="Y44" s="94"/>
      <c r="Z44" s="17">
        <f>VLOOKUP($B44,Paramètres!$C$7:$F$55,$C$6,FALSE)</f>
        <v>650</v>
      </c>
      <c r="AA44" s="91">
        <f t="shared" si="6"/>
        <v>0</v>
      </c>
      <c r="AB44" s="55"/>
      <c r="AC44" s="17">
        <f>VLOOKUP($B44,Paramètres!$C$7:$F$55,$C$6,FALSE)</f>
        <v>650</v>
      </c>
      <c r="AD44" s="58">
        <f t="shared" si="7"/>
        <v>0</v>
      </c>
      <c r="AE44" s="94"/>
      <c r="AF44" s="17">
        <f>VLOOKUP($B44,Paramètres!$C$7:$F$55,$C$6,FALSE)</f>
        <v>650</v>
      </c>
      <c r="AG44" s="91">
        <f t="shared" si="8"/>
        <v>0</v>
      </c>
      <c r="AH44" s="55"/>
      <c r="AI44" s="17">
        <f>VLOOKUP($B44,Paramètres!$C$7:$F$55,$C$6,FALSE)</f>
        <v>650</v>
      </c>
      <c r="AJ44" s="58">
        <f t="shared" si="9"/>
        <v>0</v>
      </c>
      <c r="AK44" s="94"/>
      <c r="AL44" s="17">
        <f>VLOOKUP($B44,Paramètres!$C$7:$F$55,$C$6,FALSE)</f>
        <v>650</v>
      </c>
      <c r="AM44" s="58">
        <f t="shared" si="10"/>
        <v>0</v>
      </c>
      <c r="AN44" s="19">
        <f t="shared" si="58"/>
        <v>0</v>
      </c>
      <c r="AO44" s="17">
        <f>VLOOKUP($B44,Paramètres!$C$7:$F$55,$C$6,FALSE)</f>
        <v>650</v>
      </c>
      <c r="AP44" s="66">
        <f t="shared" si="59"/>
        <v>0</v>
      </c>
    </row>
    <row r="45" spans="2:42" ht="18.75" hidden="1" customHeight="1" x14ac:dyDescent="0.25">
      <c r="B45" s="19" t="str">
        <f>Paramètres!C34</f>
        <v>Licenciement économique collectif</v>
      </c>
      <c r="C45" s="18" t="str">
        <f t="shared" si="11"/>
        <v/>
      </c>
      <c r="D45" s="75"/>
      <c r="E45" s="77">
        <f>VLOOKUP($B45,Paramètres!$C$7:$F$55,$C$6,FALSE)</f>
        <v>0</v>
      </c>
      <c r="F45" s="58">
        <f t="shared" si="57"/>
        <v>0</v>
      </c>
      <c r="G45" s="94"/>
      <c r="H45" s="77">
        <f>VLOOKUP($B45,Paramètres!$C$7:$F$55,$C$6,FALSE)</f>
        <v>0</v>
      </c>
      <c r="I45" s="91">
        <f t="shared" si="0"/>
        <v>0</v>
      </c>
      <c r="J45" s="55"/>
      <c r="K45" s="77">
        <f>VLOOKUP($B45,Paramètres!$C$7:$F$55,$C$6,FALSE)</f>
        <v>0</v>
      </c>
      <c r="L45" s="58">
        <f t="shared" si="1"/>
        <v>0</v>
      </c>
      <c r="M45" s="94"/>
      <c r="N45" s="77">
        <f>VLOOKUP($B45,Paramètres!$C$7:$F$55,$C$6,FALSE)</f>
        <v>0</v>
      </c>
      <c r="O45" s="91">
        <f t="shared" si="2"/>
        <v>0</v>
      </c>
      <c r="P45" s="55"/>
      <c r="Q45" s="77">
        <f>VLOOKUP($B45,Paramètres!$C$7:$F$55,$C$6,FALSE)</f>
        <v>0</v>
      </c>
      <c r="R45" s="58">
        <f t="shared" si="3"/>
        <v>0</v>
      </c>
      <c r="S45" s="94"/>
      <c r="T45" s="77">
        <f>VLOOKUP($B45,Paramètres!$C$7:$F$55,$C$6,FALSE)</f>
        <v>0</v>
      </c>
      <c r="U45" s="91">
        <f t="shared" si="4"/>
        <v>0</v>
      </c>
      <c r="V45" s="55"/>
      <c r="W45" s="77">
        <f>VLOOKUP($B45,Paramètres!$C$7:$F$55,$C$6,FALSE)</f>
        <v>0</v>
      </c>
      <c r="X45" s="58">
        <f t="shared" si="5"/>
        <v>0</v>
      </c>
      <c r="Y45" s="94"/>
      <c r="Z45" s="77">
        <f>VLOOKUP($B45,Paramètres!$C$7:$F$55,$C$6,FALSE)</f>
        <v>0</v>
      </c>
      <c r="AA45" s="91">
        <f t="shared" si="6"/>
        <v>0</v>
      </c>
      <c r="AB45" s="55"/>
      <c r="AC45" s="77">
        <f>VLOOKUP($B45,Paramètres!$C$7:$F$55,$C$6,FALSE)</f>
        <v>0</v>
      </c>
      <c r="AD45" s="58">
        <f t="shared" si="7"/>
        <v>0</v>
      </c>
      <c r="AE45" s="94"/>
      <c r="AF45" s="77">
        <f>VLOOKUP($B45,Paramètres!$C$7:$F$55,$C$6,FALSE)</f>
        <v>0</v>
      </c>
      <c r="AG45" s="91">
        <f t="shared" si="8"/>
        <v>0</v>
      </c>
      <c r="AH45" s="55"/>
      <c r="AI45" s="77">
        <f>VLOOKUP($B45,Paramètres!$C$7:$F$55,$C$6,FALSE)</f>
        <v>0</v>
      </c>
      <c r="AJ45" s="58">
        <f t="shared" si="9"/>
        <v>0</v>
      </c>
      <c r="AK45" s="94"/>
      <c r="AL45" s="77">
        <f>VLOOKUP($B45,Paramètres!$C$7:$F$55,$C$6,FALSE)</f>
        <v>0</v>
      </c>
      <c r="AM45" s="58">
        <f t="shared" si="10"/>
        <v>0</v>
      </c>
      <c r="AN45" s="19">
        <f t="shared" si="58"/>
        <v>0</v>
      </c>
      <c r="AO45" s="17">
        <f>VLOOKUP($B45,Paramètres!$C$7:$F$55,$C$6,FALSE)</f>
        <v>0</v>
      </c>
      <c r="AP45" s="66">
        <f t="shared" si="59"/>
        <v>0</v>
      </c>
    </row>
    <row r="46" spans="2:42" ht="18.75" hidden="1" customHeight="1" x14ac:dyDescent="0.25">
      <c r="B46" s="19" t="str">
        <f>Paramètres!C35</f>
        <v>Licenciement inaptitude</v>
      </c>
      <c r="C46" s="18" t="str">
        <f t="shared" si="11"/>
        <v/>
      </c>
      <c r="D46" s="75"/>
      <c r="E46" s="17">
        <f>VLOOKUP($B46,Paramètres!$C$7:$F$55,$C$6,FALSE)</f>
        <v>650</v>
      </c>
      <c r="F46" s="58">
        <f t="shared" si="57"/>
        <v>0</v>
      </c>
      <c r="G46" s="94"/>
      <c r="H46" s="17">
        <f>VLOOKUP($B46,Paramètres!$C$7:$F$55,$C$6,FALSE)</f>
        <v>650</v>
      </c>
      <c r="I46" s="91">
        <f t="shared" si="0"/>
        <v>0</v>
      </c>
      <c r="J46" s="55"/>
      <c r="K46" s="17">
        <f>VLOOKUP($B46,Paramètres!$C$7:$F$55,$C$6,FALSE)</f>
        <v>650</v>
      </c>
      <c r="L46" s="58">
        <f t="shared" si="1"/>
        <v>0</v>
      </c>
      <c r="M46" s="94"/>
      <c r="N46" s="17">
        <f>VLOOKUP($B46,Paramètres!$C$7:$F$55,$C$6,FALSE)</f>
        <v>650</v>
      </c>
      <c r="O46" s="91">
        <f t="shared" si="2"/>
        <v>0</v>
      </c>
      <c r="P46" s="55"/>
      <c r="Q46" s="17">
        <f>VLOOKUP($B46,Paramètres!$C$7:$F$55,$C$6,FALSE)</f>
        <v>650</v>
      </c>
      <c r="R46" s="58">
        <f t="shared" si="3"/>
        <v>0</v>
      </c>
      <c r="S46" s="94"/>
      <c r="T46" s="17">
        <f>VLOOKUP($B46,Paramètres!$C$7:$F$55,$C$6,FALSE)</f>
        <v>650</v>
      </c>
      <c r="U46" s="91">
        <f t="shared" si="4"/>
        <v>0</v>
      </c>
      <c r="V46" s="55"/>
      <c r="W46" s="17">
        <f>VLOOKUP($B46,Paramètres!$C$7:$F$55,$C$6,FALSE)</f>
        <v>650</v>
      </c>
      <c r="X46" s="58">
        <f t="shared" si="5"/>
        <v>0</v>
      </c>
      <c r="Y46" s="94"/>
      <c r="Z46" s="17">
        <f>VLOOKUP($B46,Paramètres!$C$7:$F$55,$C$6,FALSE)</f>
        <v>650</v>
      </c>
      <c r="AA46" s="91">
        <f t="shared" si="6"/>
        <v>0</v>
      </c>
      <c r="AB46" s="55"/>
      <c r="AC46" s="17">
        <f>VLOOKUP($B46,Paramètres!$C$7:$F$55,$C$6,FALSE)</f>
        <v>650</v>
      </c>
      <c r="AD46" s="58">
        <f t="shared" si="7"/>
        <v>0</v>
      </c>
      <c r="AE46" s="94"/>
      <c r="AF46" s="17">
        <f>VLOOKUP($B46,Paramètres!$C$7:$F$55,$C$6,FALSE)</f>
        <v>650</v>
      </c>
      <c r="AG46" s="91">
        <f t="shared" si="8"/>
        <v>0</v>
      </c>
      <c r="AH46" s="55"/>
      <c r="AI46" s="17">
        <f>VLOOKUP($B46,Paramètres!$C$7:$F$55,$C$6,FALSE)</f>
        <v>650</v>
      </c>
      <c r="AJ46" s="58">
        <f t="shared" si="9"/>
        <v>0</v>
      </c>
      <c r="AK46" s="94"/>
      <c r="AL46" s="17">
        <f>VLOOKUP($B46,Paramètres!$C$7:$F$55,$C$6,FALSE)</f>
        <v>650</v>
      </c>
      <c r="AM46" s="58">
        <f t="shared" si="10"/>
        <v>0</v>
      </c>
      <c r="AN46" s="19">
        <f t="shared" si="58"/>
        <v>0</v>
      </c>
      <c r="AO46" s="17">
        <f>VLOOKUP($B46,Paramètres!$C$7:$F$55,$C$6,FALSE)</f>
        <v>650</v>
      </c>
      <c r="AP46" s="66">
        <f t="shared" si="59"/>
        <v>0</v>
      </c>
    </row>
    <row r="47" spans="2:42" ht="18.75" hidden="1" customHeight="1" x14ac:dyDescent="0.25">
      <c r="B47" s="19" t="str">
        <f>Paramètres!C36</f>
        <v>Licenciement motif personnel</v>
      </c>
      <c r="C47" s="18" t="str">
        <f t="shared" si="11"/>
        <v/>
      </c>
      <c r="D47" s="75"/>
      <c r="E47" s="17">
        <f>VLOOKUP($B47,Paramètres!$C$7:$F$55,$C$6,FALSE)</f>
        <v>550</v>
      </c>
      <c r="F47" s="58">
        <f t="shared" si="57"/>
        <v>0</v>
      </c>
      <c r="G47" s="94"/>
      <c r="H47" s="17">
        <f>VLOOKUP($B47,Paramètres!$C$7:$F$55,$C$6,FALSE)</f>
        <v>550</v>
      </c>
      <c r="I47" s="91">
        <f t="shared" si="0"/>
        <v>0</v>
      </c>
      <c r="J47" s="55"/>
      <c r="K47" s="17">
        <f>VLOOKUP($B47,Paramètres!$C$7:$F$55,$C$6,FALSE)</f>
        <v>550</v>
      </c>
      <c r="L47" s="58">
        <f t="shared" si="1"/>
        <v>0</v>
      </c>
      <c r="M47" s="94"/>
      <c r="N47" s="17">
        <f>VLOOKUP($B47,Paramètres!$C$7:$F$55,$C$6,FALSE)</f>
        <v>550</v>
      </c>
      <c r="O47" s="91">
        <f t="shared" si="2"/>
        <v>0</v>
      </c>
      <c r="P47" s="55"/>
      <c r="Q47" s="17">
        <f>VLOOKUP($B47,Paramètres!$C$7:$F$55,$C$6,FALSE)</f>
        <v>550</v>
      </c>
      <c r="R47" s="58">
        <f t="shared" si="3"/>
        <v>0</v>
      </c>
      <c r="S47" s="94"/>
      <c r="T47" s="17">
        <f>VLOOKUP($B47,Paramètres!$C$7:$F$55,$C$6,FALSE)</f>
        <v>550</v>
      </c>
      <c r="U47" s="91">
        <f t="shared" si="4"/>
        <v>0</v>
      </c>
      <c r="V47" s="55"/>
      <c r="W47" s="17">
        <f>VLOOKUP($B47,Paramètres!$C$7:$F$55,$C$6,FALSE)</f>
        <v>550</v>
      </c>
      <c r="X47" s="58">
        <f t="shared" si="5"/>
        <v>0</v>
      </c>
      <c r="Y47" s="94"/>
      <c r="Z47" s="17">
        <f>VLOOKUP($B47,Paramètres!$C$7:$F$55,$C$6,FALSE)</f>
        <v>550</v>
      </c>
      <c r="AA47" s="91">
        <f t="shared" si="6"/>
        <v>0</v>
      </c>
      <c r="AB47" s="55"/>
      <c r="AC47" s="17">
        <f>VLOOKUP($B47,Paramètres!$C$7:$F$55,$C$6,FALSE)</f>
        <v>550</v>
      </c>
      <c r="AD47" s="58">
        <f t="shared" si="7"/>
        <v>0</v>
      </c>
      <c r="AE47" s="94"/>
      <c r="AF47" s="17">
        <f>VLOOKUP($B47,Paramètres!$C$7:$F$55,$C$6,FALSE)</f>
        <v>550</v>
      </c>
      <c r="AG47" s="91">
        <f t="shared" si="8"/>
        <v>0</v>
      </c>
      <c r="AH47" s="55"/>
      <c r="AI47" s="17">
        <f>VLOOKUP($B47,Paramètres!$C$7:$F$55,$C$6,FALSE)</f>
        <v>550</v>
      </c>
      <c r="AJ47" s="58">
        <f t="shared" si="9"/>
        <v>0</v>
      </c>
      <c r="AK47" s="94"/>
      <c r="AL47" s="17">
        <f>VLOOKUP($B47,Paramètres!$C$7:$F$55,$C$6,FALSE)</f>
        <v>550</v>
      </c>
      <c r="AM47" s="58">
        <f t="shared" si="10"/>
        <v>0</v>
      </c>
      <c r="AN47" s="19">
        <f t="shared" si="58"/>
        <v>0</v>
      </c>
      <c r="AO47" s="17">
        <f>VLOOKUP($B47,Paramètres!$C$7:$F$55,$C$6,FALSE)</f>
        <v>550</v>
      </c>
      <c r="AP47" s="66">
        <f t="shared" si="59"/>
        <v>0</v>
      </c>
    </row>
    <row r="48" spans="2:42" ht="18.75" hidden="1" customHeight="1" x14ac:dyDescent="0.25">
      <c r="B48" s="19" t="str">
        <f>Paramètres!C37</f>
        <v>Licenciement fin de chantier</v>
      </c>
      <c r="C48" s="18" t="str">
        <f t="shared" si="11"/>
        <v/>
      </c>
      <c r="D48" s="75"/>
      <c r="E48" s="17">
        <f>VLOOKUP($B48,Paramètres!$C$7:$F$55,$C$6,FALSE)</f>
        <v>250</v>
      </c>
      <c r="F48" s="58">
        <f t="shared" si="57"/>
        <v>0</v>
      </c>
      <c r="G48" s="94"/>
      <c r="H48" s="17">
        <f>VLOOKUP($B48,Paramètres!$C$7:$F$55,$C$6,FALSE)</f>
        <v>250</v>
      </c>
      <c r="I48" s="91">
        <f t="shared" si="0"/>
        <v>0</v>
      </c>
      <c r="J48" s="55"/>
      <c r="K48" s="17">
        <f>VLOOKUP($B48,Paramètres!$C$7:$F$55,$C$6,FALSE)</f>
        <v>250</v>
      </c>
      <c r="L48" s="58">
        <f t="shared" si="1"/>
        <v>0</v>
      </c>
      <c r="M48" s="94"/>
      <c r="N48" s="17">
        <f>VLOOKUP($B48,Paramètres!$C$7:$F$55,$C$6,FALSE)</f>
        <v>250</v>
      </c>
      <c r="O48" s="91">
        <f t="shared" si="2"/>
        <v>0</v>
      </c>
      <c r="P48" s="55"/>
      <c r="Q48" s="17">
        <f>VLOOKUP($B48,Paramètres!$C$7:$F$55,$C$6,FALSE)</f>
        <v>250</v>
      </c>
      <c r="R48" s="58">
        <f t="shared" si="3"/>
        <v>0</v>
      </c>
      <c r="S48" s="94"/>
      <c r="T48" s="17">
        <f>VLOOKUP($B48,Paramètres!$C$7:$F$55,$C$6,FALSE)</f>
        <v>250</v>
      </c>
      <c r="U48" s="91">
        <f t="shared" si="4"/>
        <v>0</v>
      </c>
      <c r="V48" s="55"/>
      <c r="W48" s="17">
        <f>VLOOKUP($B48,Paramètres!$C$7:$F$55,$C$6,FALSE)</f>
        <v>250</v>
      </c>
      <c r="X48" s="58">
        <f t="shared" si="5"/>
        <v>0</v>
      </c>
      <c r="Y48" s="94"/>
      <c r="Z48" s="17">
        <f>VLOOKUP($B48,Paramètres!$C$7:$F$55,$C$6,FALSE)</f>
        <v>250</v>
      </c>
      <c r="AA48" s="91">
        <f t="shared" si="6"/>
        <v>0</v>
      </c>
      <c r="AB48" s="55"/>
      <c r="AC48" s="17">
        <f>VLOOKUP($B48,Paramètres!$C$7:$F$55,$C$6,FALSE)</f>
        <v>250</v>
      </c>
      <c r="AD48" s="58">
        <f t="shared" si="7"/>
        <v>0</v>
      </c>
      <c r="AE48" s="94"/>
      <c r="AF48" s="17">
        <f>VLOOKUP($B48,Paramètres!$C$7:$F$55,$C$6,FALSE)</f>
        <v>250</v>
      </c>
      <c r="AG48" s="91">
        <f t="shared" si="8"/>
        <v>0</v>
      </c>
      <c r="AH48" s="55"/>
      <c r="AI48" s="17">
        <f>VLOOKUP($B48,Paramètres!$C$7:$F$55,$C$6,FALSE)</f>
        <v>250</v>
      </c>
      <c r="AJ48" s="58">
        <f t="shared" si="9"/>
        <v>0</v>
      </c>
      <c r="AK48" s="94"/>
      <c r="AL48" s="17">
        <f>VLOOKUP($B48,Paramètres!$C$7:$F$55,$C$6,FALSE)</f>
        <v>250</v>
      </c>
      <c r="AM48" s="58">
        <f t="shared" si="10"/>
        <v>0</v>
      </c>
      <c r="AN48" s="19">
        <f t="shared" si="58"/>
        <v>0</v>
      </c>
      <c r="AO48" s="17">
        <f>VLOOKUP($B48,Paramètres!$C$7:$F$55,$C$6,FALSE)</f>
        <v>250</v>
      </c>
      <c r="AP48" s="66">
        <f t="shared" si="59"/>
        <v>0</v>
      </c>
    </row>
    <row r="49" spans="2:42" ht="18.75" hidden="1" customHeight="1" x14ac:dyDescent="0.25">
      <c r="B49" s="19" t="str">
        <f>Paramètres!C38</f>
        <v>Rupture conventionnelle</v>
      </c>
      <c r="C49" s="18" t="str">
        <f t="shared" si="11"/>
        <v/>
      </c>
      <c r="D49" s="75"/>
      <c r="E49" s="17">
        <f>VLOOKUP($B49,Paramètres!$C$7:$F$55,$C$6,FALSE)</f>
        <v>450</v>
      </c>
      <c r="F49" s="58">
        <f t="shared" si="57"/>
        <v>0</v>
      </c>
      <c r="G49" s="94"/>
      <c r="H49" s="17">
        <f>VLOOKUP($B49,Paramètres!$C$7:$F$55,$C$6,FALSE)</f>
        <v>450</v>
      </c>
      <c r="I49" s="91">
        <f t="shared" si="0"/>
        <v>0</v>
      </c>
      <c r="J49" s="55"/>
      <c r="K49" s="17">
        <f>VLOOKUP($B49,Paramètres!$C$7:$F$55,$C$6,FALSE)</f>
        <v>450</v>
      </c>
      <c r="L49" s="58">
        <f t="shared" si="1"/>
        <v>0</v>
      </c>
      <c r="M49" s="94"/>
      <c r="N49" s="17">
        <f>VLOOKUP($B49,Paramètres!$C$7:$F$55,$C$6,FALSE)</f>
        <v>450</v>
      </c>
      <c r="O49" s="91">
        <f t="shared" si="2"/>
        <v>0</v>
      </c>
      <c r="P49" s="55"/>
      <c r="Q49" s="17">
        <f>VLOOKUP($B49,Paramètres!$C$7:$F$55,$C$6,FALSE)</f>
        <v>450</v>
      </c>
      <c r="R49" s="58">
        <f t="shared" si="3"/>
        <v>0</v>
      </c>
      <c r="S49" s="94"/>
      <c r="T49" s="17">
        <f>VLOOKUP($B49,Paramètres!$C$7:$F$55,$C$6,FALSE)</f>
        <v>450</v>
      </c>
      <c r="U49" s="91">
        <f t="shared" si="4"/>
        <v>0</v>
      </c>
      <c r="V49" s="55"/>
      <c r="W49" s="17">
        <f>VLOOKUP($B49,Paramètres!$C$7:$F$55,$C$6,FALSE)</f>
        <v>450</v>
      </c>
      <c r="X49" s="58">
        <f t="shared" si="5"/>
        <v>0</v>
      </c>
      <c r="Y49" s="94"/>
      <c r="Z49" s="17">
        <f>VLOOKUP($B49,Paramètres!$C$7:$F$55,$C$6,FALSE)</f>
        <v>450</v>
      </c>
      <c r="AA49" s="91">
        <f t="shared" si="6"/>
        <v>0</v>
      </c>
      <c r="AB49" s="55"/>
      <c r="AC49" s="17">
        <f>VLOOKUP($B49,Paramètres!$C$7:$F$55,$C$6,FALSE)</f>
        <v>450</v>
      </c>
      <c r="AD49" s="58">
        <f t="shared" si="7"/>
        <v>0</v>
      </c>
      <c r="AE49" s="94"/>
      <c r="AF49" s="17">
        <f>VLOOKUP($B49,Paramètres!$C$7:$F$55,$C$6,FALSE)</f>
        <v>450</v>
      </c>
      <c r="AG49" s="91">
        <f t="shared" si="8"/>
        <v>0</v>
      </c>
      <c r="AH49" s="55"/>
      <c r="AI49" s="17">
        <f>VLOOKUP($B49,Paramètres!$C$7:$F$55,$C$6,FALSE)</f>
        <v>450</v>
      </c>
      <c r="AJ49" s="58">
        <f t="shared" si="9"/>
        <v>0</v>
      </c>
      <c r="AK49" s="94"/>
      <c r="AL49" s="17">
        <f>VLOOKUP($B49,Paramètres!$C$7:$F$55,$C$6,FALSE)</f>
        <v>450</v>
      </c>
      <c r="AM49" s="58">
        <f t="shared" si="10"/>
        <v>0</v>
      </c>
      <c r="AN49" s="19">
        <f t="shared" si="58"/>
        <v>0</v>
      </c>
      <c r="AO49" s="17">
        <f>VLOOKUP($B49,Paramètres!$C$7:$F$55,$C$6,FALSE)</f>
        <v>450</v>
      </c>
      <c r="AP49" s="66">
        <f t="shared" si="59"/>
        <v>0</v>
      </c>
    </row>
    <row r="50" spans="2:42" ht="18.75" hidden="1" customHeight="1" x14ac:dyDescent="0.25">
      <c r="B50" s="19" t="str">
        <f>Paramètres!C39</f>
        <v>Procédure de mise à pied</v>
      </c>
      <c r="C50" s="18" t="str">
        <f t="shared" si="11"/>
        <v/>
      </c>
      <c r="D50" s="75"/>
      <c r="E50" s="17">
        <f>VLOOKUP($B50,Paramètres!$C$7:$F$55,$C$6,FALSE)</f>
        <v>250</v>
      </c>
      <c r="F50" s="58">
        <f t="shared" si="57"/>
        <v>0</v>
      </c>
      <c r="G50" s="94"/>
      <c r="H50" s="17">
        <f>VLOOKUP($B50,Paramètres!$C$7:$F$55,$C$6,FALSE)</f>
        <v>250</v>
      </c>
      <c r="I50" s="91">
        <f t="shared" si="0"/>
        <v>0</v>
      </c>
      <c r="J50" s="55"/>
      <c r="K50" s="17">
        <f>VLOOKUP($B50,Paramètres!$C$7:$F$55,$C$6,FALSE)</f>
        <v>250</v>
      </c>
      <c r="L50" s="58">
        <f t="shared" si="1"/>
        <v>0</v>
      </c>
      <c r="M50" s="94"/>
      <c r="N50" s="17">
        <f>VLOOKUP($B50,Paramètres!$C$7:$F$55,$C$6,FALSE)</f>
        <v>250</v>
      </c>
      <c r="O50" s="91">
        <f t="shared" si="2"/>
        <v>0</v>
      </c>
      <c r="P50" s="55"/>
      <c r="Q50" s="17">
        <f>VLOOKUP($B50,Paramètres!$C$7:$F$55,$C$6,FALSE)</f>
        <v>250</v>
      </c>
      <c r="R50" s="58">
        <f t="shared" si="3"/>
        <v>0</v>
      </c>
      <c r="S50" s="94"/>
      <c r="T50" s="17">
        <f>VLOOKUP($B50,Paramètres!$C$7:$F$55,$C$6,FALSE)</f>
        <v>250</v>
      </c>
      <c r="U50" s="91">
        <f t="shared" si="4"/>
        <v>0</v>
      </c>
      <c r="V50" s="55"/>
      <c r="W50" s="17">
        <f>VLOOKUP($B50,Paramètres!$C$7:$F$55,$C$6,FALSE)</f>
        <v>250</v>
      </c>
      <c r="X50" s="58">
        <f t="shared" si="5"/>
        <v>0</v>
      </c>
      <c r="Y50" s="94"/>
      <c r="Z50" s="17">
        <f>VLOOKUP($B50,Paramètres!$C$7:$F$55,$C$6,FALSE)</f>
        <v>250</v>
      </c>
      <c r="AA50" s="91">
        <f t="shared" si="6"/>
        <v>0</v>
      </c>
      <c r="AB50" s="55"/>
      <c r="AC50" s="17">
        <f>VLOOKUP($B50,Paramètres!$C$7:$F$55,$C$6,FALSE)</f>
        <v>250</v>
      </c>
      <c r="AD50" s="58">
        <f t="shared" si="7"/>
        <v>0</v>
      </c>
      <c r="AE50" s="94"/>
      <c r="AF50" s="17">
        <f>VLOOKUP($B50,Paramètres!$C$7:$F$55,$C$6,FALSE)</f>
        <v>250</v>
      </c>
      <c r="AG50" s="91">
        <f t="shared" si="8"/>
        <v>0</v>
      </c>
      <c r="AH50" s="55"/>
      <c r="AI50" s="17">
        <f>VLOOKUP($B50,Paramètres!$C$7:$F$55,$C$6,FALSE)</f>
        <v>250</v>
      </c>
      <c r="AJ50" s="58">
        <f t="shared" si="9"/>
        <v>0</v>
      </c>
      <c r="AK50" s="94"/>
      <c r="AL50" s="17">
        <f>VLOOKUP($B50,Paramètres!$C$7:$F$55,$C$6,FALSE)</f>
        <v>250</v>
      </c>
      <c r="AM50" s="58">
        <f t="shared" si="10"/>
        <v>0</v>
      </c>
      <c r="AN50" s="19">
        <f t="shared" si="58"/>
        <v>0</v>
      </c>
      <c r="AO50" s="17">
        <f>VLOOKUP($B50,Paramètres!$C$7:$F$55,$C$6,FALSE)</f>
        <v>250</v>
      </c>
      <c r="AP50" s="66">
        <f t="shared" si="59"/>
        <v>0</v>
      </c>
    </row>
    <row r="51" spans="2:42" ht="18.75" hidden="1" customHeight="1" x14ac:dyDescent="0.25">
      <c r="B51" s="19" t="str">
        <f>Paramètres!C40</f>
        <v>Assist. mise en place activ. partielle</v>
      </c>
      <c r="C51" s="18" t="str">
        <f t="shared" si="11"/>
        <v/>
      </c>
      <c r="D51" s="75"/>
      <c r="E51" s="17">
        <f>VLOOKUP($B51,Paramètres!$C$7:$F$55,$C$6,FALSE)</f>
        <v>40</v>
      </c>
      <c r="F51" s="58">
        <f t="shared" si="57"/>
        <v>0</v>
      </c>
      <c r="G51" s="94"/>
      <c r="H51" s="17">
        <f>VLOOKUP($B51,Paramètres!$C$7:$F$55,$C$6,FALSE)</f>
        <v>40</v>
      </c>
      <c r="I51" s="91">
        <f t="shared" si="0"/>
        <v>0</v>
      </c>
      <c r="J51" s="55"/>
      <c r="K51" s="17">
        <f>VLOOKUP($B51,Paramètres!$C$7:$F$55,$C$6,FALSE)</f>
        <v>40</v>
      </c>
      <c r="L51" s="58">
        <f t="shared" si="1"/>
        <v>0</v>
      </c>
      <c r="M51" s="94"/>
      <c r="N51" s="17">
        <f>VLOOKUP($B51,Paramètres!$C$7:$F$55,$C$6,FALSE)</f>
        <v>40</v>
      </c>
      <c r="O51" s="91">
        <f t="shared" si="2"/>
        <v>0</v>
      </c>
      <c r="P51" s="55"/>
      <c r="Q51" s="17">
        <f>VLOOKUP($B51,Paramètres!$C$7:$F$55,$C$6,FALSE)</f>
        <v>40</v>
      </c>
      <c r="R51" s="58">
        <f t="shared" si="3"/>
        <v>0</v>
      </c>
      <c r="S51" s="94"/>
      <c r="T51" s="17">
        <f>VLOOKUP($B51,Paramètres!$C$7:$F$55,$C$6,FALSE)</f>
        <v>40</v>
      </c>
      <c r="U51" s="91">
        <f t="shared" si="4"/>
        <v>0</v>
      </c>
      <c r="V51" s="55"/>
      <c r="W51" s="17">
        <f>VLOOKUP($B51,Paramètres!$C$7:$F$55,$C$6,FALSE)</f>
        <v>40</v>
      </c>
      <c r="X51" s="58">
        <f t="shared" si="5"/>
        <v>0</v>
      </c>
      <c r="Y51" s="94"/>
      <c r="Z51" s="17">
        <f>VLOOKUP($B51,Paramètres!$C$7:$F$55,$C$6,FALSE)</f>
        <v>40</v>
      </c>
      <c r="AA51" s="91">
        <f t="shared" si="6"/>
        <v>0</v>
      </c>
      <c r="AB51" s="55"/>
      <c r="AC51" s="17">
        <f>VLOOKUP($B51,Paramètres!$C$7:$F$55,$C$6,FALSE)</f>
        <v>40</v>
      </c>
      <c r="AD51" s="58">
        <f t="shared" si="7"/>
        <v>0</v>
      </c>
      <c r="AE51" s="94"/>
      <c r="AF51" s="17">
        <f>VLOOKUP($B51,Paramètres!$C$7:$F$55,$C$6,FALSE)</f>
        <v>40</v>
      </c>
      <c r="AG51" s="91">
        <f t="shared" si="8"/>
        <v>0</v>
      </c>
      <c r="AH51" s="55"/>
      <c r="AI51" s="17">
        <f>VLOOKUP($B51,Paramètres!$C$7:$F$55,$C$6,FALSE)</f>
        <v>40</v>
      </c>
      <c r="AJ51" s="58">
        <f t="shared" si="9"/>
        <v>0</v>
      </c>
      <c r="AK51" s="94"/>
      <c r="AL51" s="17">
        <f>VLOOKUP($B51,Paramètres!$C$7:$F$55,$C$6,FALSE)</f>
        <v>40</v>
      </c>
      <c r="AM51" s="58">
        <f t="shared" si="10"/>
        <v>0</v>
      </c>
      <c r="AN51" s="19">
        <f t="shared" si="58"/>
        <v>0</v>
      </c>
      <c r="AO51" s="17">
        <f>VLOOKUP($B51,Paramètres!$C$7:$F$55,$C$6,FALSE)</f>
        <v>40</v>
      </c>
      <c r="AP51" s="66">
        <f t="shared" si="59"/>
        <v>0</v>
      </c>
    </row>
    <row r="52" spans="2:42" ht="18.75" hidden="1" customHeight="1" x14ac:dyDescent="0.25">
      <c r="B52" s="19" t="str">
        <f>Paramètres!C41</f>
        <v>Assist. état mensuel activ. partielle</v>
      </c>
      <c r="C52" s="18" t="str">
        <f t="shared" si="11"/>
        <v/>
      </c>
      <c r="D52" s="75"/>
      <c r="E52" s="17">
        <f>VLOOKUP($B52,Paramètres!$C$7:$F$55,$C$6,FALSE)</f>
        <v>35</v>
      </c>
      <c r="F52" s="58">
        <f t="shared" si="57"/>
        <v>0</v>
      </c>
      <c r="G52" s="94"/>
      <c r="H52" s="17">
        <f>VLOOKUP($B52,Paramètres!$C$7:$F$55,$C$6,FALSE)</f>
        <v>35</v>
      </c>
      <c r="I52" s="91">
        <f t="shared" si="0"/>
        <v>0</v>
      </c>
      <c r="J52" s="55"/>
      <c r="K52" s="17">
        <f>VLOOKUP($B52,Paramètres!$C$7:$F$55,$C$6,FALSE)</f>
        <v>35</v>
      </c>
      <c r="L52" s="58">
        <f t="shared" si="1"/>
        <v>0</v>
      </c>
      <c r="M52" s="94"/>
      <c r="N52" s="17">
        <f>VLOOKUP($B52,Paramètres!$C$7:$F$55,$C$6,FALSE)</f>
        <v>35</v>
      </c>
      <c r="O52" s="91">
        <f t="shared" si="2"/>
        <v>0</v>
      </c>
      <c r="P52" s="55"/>
      <c r="Q52" s="17">
        <f>VLOOKUP($B52,Paramètres!$C$7:$F$55,$C$6,FALSE)</f>
        <v>35</v>
      </c>
      <c r="R52" s="58">
        <f t="shared" si="3"/>
        <v>0</v>
      </c>
      <c r="S52" s="94"/>
      <c r="T52" s="17">
        <f>VLOOKUP($B52,Paramètres!$C$7:$F$55,$C$6,FALSE)</f>
        <v>35</v>
      </c>
      <c r="U52" s="91">
        <f t="shared" si="4"/>
        <v>0</v>
      </c>
      <c r="V52" s="55"/>
      <c r="W52" s="17">
        <f>VLOOKUP($B52,Paramètres!$C$7:$F$55,$C$6,FALSE)</f>
        <v>35</v>
      </c>
      <c r="X52" s="58">
        <f t="shared" si="5"/>
        <v>0</v>
      </c>
      <c r="Y52" s="94"/>
      <c r="Z52" s="17">
        <f>VLOOKUP($B52,Paramètres!$C$7:$F$55,$C$6,FALSE)</f>
        <v>35</v>
      </c>
      <c r="AA52" s="91">
        <f t="shared" si="6"/>
        <v>0</v>
      </c>
      <c r="AB52" s="55"/>
      <c r="AC52" s="17">
        <f>VLOOKUP($B52,Paramètres!$C$7:$F$55,$C$6,FALSE)</f>
        <v>35</v>
      </c>
      <c r="AD52" s="58">
        <f t="shared" si="7"/>
        <v>0</v>
      </c>
      <c r="AE52" s="94"/>
      <c r="AF52" s="17">
        <f>VLOOKUP($B52,Paramètres!$C$7:$F$55,$C$6,FALSE)</f>
        <v>35</v>
      </c>
      <c r="AG52" s="91">
        <f t="shared" si="8"/>
        <v>0</v>
      </c>
      <c r="AH52" s="55"/>
      <c r="AI52" s="17">
        <f>VLOOKUP($B52,Paramètres!$C$7:$F$55,$C$6,FALSE)</f>
        <v>35</v>
      </c>
      <c r="AJ52" s="58">
        <f t="shared" si="9"/>
        <v>0</v>
      </c>
      <c r="AK52" s="94"/>
      <c r="AL52" s="17">
        <f>VLOOKUP($B52,Paramètres!$C$7:$F$55,$C$6,FALSE)</f>
        <v>35</v>
      </c>
      <c r="AM52" s="58">
        <f t="shared" si="10"/>
        <v>0</v>
      </c>
      <c r="AN52" s="19">
        <f t="shared" si="58"/>
        <v>0</v>
      </c>
      <c r="AO52" s="17">
        <f>VLOOKUP($B52,Paramètres!$C$7:$F$55,$C$6,FALSE)</f>
        <v>35</v>
      </c>
      <c r="AP52" s="66">
        <f t="shared" si="59"/>
        <v>0</v>
      </c>
    </row>
    <row r="53" spans="2:42" ht="18.75" hidden="1" customHeight="1" x14ac:dyDescent="0.25">
      <c r="B53" s="19" t="str">
        <f>Paramètres!C42</f>
        <v>Assist. contrôle URSSAF</v>
      </c>
      <c r="C53" s="18" t="str">
        <f t="shared" si="11"/>
        <v/>
      </c>
      <c r="D53" s="75"/>
      <c r="E53" s="77">
        <f>VLOOKUP($B53,Paramètres!$C$7:$F$55,$C$6,FALSE)</f>
        <v>0</v>
      </c>
      <c r="F53" s="58">
        <f t="shared" si="57"/>
        <v>0</v>
      </c>
      <c r="G53" s="94"/>
      <c r="H53" s="77">
        <f>VLOOKUP($B53,Paramètres!$C$7:$F$55,$C$6,FALSE)</f>
        <v>0</v>
      </c>
      <c r="I53" s="91">
        <f t="shared" si="0"/>
        <v>0</v>
      </c>
      <c r="J53" s="55"/>
      <c r="K53" s="77">
        <f>VLOOKUP($B53,Paramètres!$C$7:$F$55,$C$6,FALSE)</f>
        <v>0</v>
      </c>
      <c r="L53" s="58">
        <f t="shared" si="1"/>
        <v>0</v>
      </c>
      <c r="M53" s="94"/>
      <c r="N53" s="77">
        <f>VLOOKUP($B53,Paramètres!$C$7:$F$55,$C$6,FALSE)</f>
        <v>0</v>
      </c>
      <c r="O53" s="91">
        <f t="shared" si="2"/>
        <v>0</v>
      </c>
      <c r="P53" s="55"/>
      <c r="Q53" s="77">
        <f>VLOOKUP($B53,Paramètres!$C$7:$F$55,$C$6,FALSE)</f>
        <v>0</v>
      </c>
      <c r="R53" s="58">
        <f t="shared" si="3"/>
        <v>0</v>
      </c>
      <c r="S53" s="94"/>
      <c r="T53" s="77">
        <f>VLOOKUP($B53,Paramètres!$C$7:$F$55,$C$6,FALSE)</f>
        <v>0</v>
      </c>
      <c r="U53" s="91">
        <f t="shared" si="4"/>
        <v>0</v>
      </c>
      <c r="V53" s="55"/>
      <c r="W53" s="77">
        <f>VLOOKUP($B53,Paramètres!$C$7:$F$55,$C$6,FALSE)</f>
        <v>0</v>
      </c>
      <c r="X53" s="58">
        <f t="shared" si="5"/>
        <v>0</v>
      </c>
      <c r="Y53" s="94"/>
      <c r="Z53" s="77">
        <f>VLOOKUP($B53,Paramètres!$C$7:$F$55,$C$6,FALSE)</f>
        <v>0</v>
      </c>
      <c r="AA53" s="91">
        <f t="shared" si="6"/>
        <v>0</v>
      </c>
      <c r="AB53" s="55"/>
      <c r="AC53" s="77">
        <f>VLOOKUP($B53,Paramètres!$C$7:$F$55,$C$6,FALSE)</f>
        <v>0</v>
      </c>
      <c r="AD53" s="58">
        <f t="shared" si="7"/>
        <v>0</v>
      </c>
      <c r="AE53" s="94"/>
      <c r="AF53" s="77">
        <f>VLOOKUP($B53,Paramètres!$C$7:$F$55,$C$6,FALSE)</f>
        <v>0</v>
      </c>
      <c r="AG53" s="91">
        <f t="shared" si="8"/>
        <v>0</v>
      </c>
      <c r="AH53" s="55"/>
      <c r="AI53" s="77">
        <f>VLOOKUP($B53,Paramètres!$C$7:$F$55,$C$6,FALSE)</f>
        <v>0</v>
      </c>
      <c r="AJ53" s="58">
        <f t="shared" si="9"/>
        <v>0</v>
      </c>
      <c r="AK53" s="94"/>
      <c r="AL53" s="77">
        <f>VLOOKUP($B53,Paramètres!$C$7:$F$55,$C$6,FALSE)</f>
        <v>0</v>
      </c>
      <c r="AM53" s="58">
        <f t="shared" si="10"/>
        <v>0</v>
      </c>
      <c r="AN53" s="19">
        <f t="shared" si="58"/>
        <v>0</v>
      </c>
      <c r="AO53" s="17">
        <f>VLOOKUP($B53,Paramètres!$C$7:$F$55,$C$6,FALSE)</f>
        <v>0</v>
      </c>
      <c r="AP53" s="66">
        <f t="shared" si="59"/>
        <v>0</v>
      </c>
    </row>
    <row r="54" spans="2:42" ht="18.75" hidden="1" customHeight="1" x14ac:dyDescent="0.25">
      <c r="B54" s="19" t="str">
        <f>Paramètres!C43</f>
        <v>Audit social complet</v>
      </c>
      <c r="C54" s="18" t="str">
        <f t="shared" si="11"/>
        <v/>
      </c>
      <c r="D54" s="75"/>
      <c r="E54" s="77">
        <f>VLOOKUP($B54,Paramètres!$C$7:$F$55,$C$6,FALSE)</f>
        <v>0</v>
      </c>
      <c r="F54" s="58">
        <f t="shared" si="57"/>
        <v>0</v>
      </c>
      <c r="G54" s="94"/>
      <c r="H54" s="77">
        <f>VLOOKUP($B54,Paramètres!$C$7:$F$55,$C$6,FALSE)</f>
        <v>0</v>
      </c>
      <c r="I54" s="91">
        <f t="shared" si="0"/>
        <v>0</v>
      </c>
      <c r="J54" s="55"/>
      <c r="K54" s="77">
        <f>VLOOKUP($B54,Paramètres!$C$7:$F$55,$C$6,FALSE)</f>
        <v>0</v>
      </c>
      <c r="L54" s="58">
        <f t="shared" si="1"/>
        <v>0</v>
      </c>
      <c r="M54" s="94"/>
      <c r="N54" s="77">
        <f>VLOOKUP($B54,Paramètres!$C$7:$F$55,$C$6,FALSE)</f>
        <v>0</v>
      </c>
      <c r="O54" s="91">
        <f t="shared" si="2"/>
        <v>0</v>
      </c>
      <c r="P54" s="55"/>
      <c r="Q54" s="77">
        <f>VLOOKUP($B54,Paramètres!$C$7:$F$55,$C$6,FALSE)</f>
        <v>0</v>
      </c>
      <c r="R54" s="58">
        <f t="shared" si="3"/>
        <v>0</v>
      </c>
      <c r="S54" s="94"/>
      <c r="T54" s="77">
        <f>VLOOKUP($B54,Paramètres!$C$7:$F$55,$C$6,FALSE)</f>
        <v>0</v>
      </c>
      <c r="U54" s="91">
        <f t="shared" si="4"/>
        <v>0</v>
      </c>
      <c r="V54" s="55"/>
      <c r="W54" s="77">
        <f>VLOOKUP($B54,Paramètres!$C$7:$F$55,$C$6,FALSE)</f>
        <v>0</v>
      </c>
      <c r="X54" s="58">
        <f t="shared" si="5"/>
        <v>0</v>
      </c>
      <c r="Y54" s="94"/>
      <c r="Z54" s="77">
        <f>VLOOKUP($B54,Paramètres!$C$7:$F$55,$C$6,FALSE)</f>
        <v>0</v>
      </c>
      <c r="AA54" s="91">
        <f t="shared" si="6"/>
        <v>0</v>
      </c>
      <c r="AB54" s="55"/>
      <c r="AC54" s="77">
        <f>VLOOKUP($B54,Paramètres!$C$7:$F$55,$C$6,FALSE)</f>
        <v>0</v>
      </c>
      <c r="AD54" s="58">
        <f t="shared" si="7"/>
        <v>0</v>
      </c>
      <c r="AE54" s="94"/>
      <c r="AF54" s="77">
        <f>VLOOKUP($B54,Paramètres!$C$7:$F$55,$C$6,FALSE)</f>
        <v>0</v>
      </c>
      <c r="AG54" s="91">
        <f t="shared" si="8"/>
        <v>0</v>
      </c>
      <c r="AH54" s="55"/>
      <c r="AI54" s="77">
        <f>VLOOKUP($B54,Paramètres!$C$7:$F$55,$C$6,FALSE)</f>
        <v>0</v>
      </c>
      <c r="AJ54" s="58">
        <f t="shared" si="9"/>
        <v>0</v>
      </c>
      <c r="AK54" s="94"/>
      <c r="AL54" s="77">
        <f>VLOOKUP($B54,Paramètres!$C$7:$F$55,$C$6,FALSE)</f>
        <v>0</v>
      </c>
      <c r="AM54" s="58">
        <f t="shared" si="10"/>
        <v>0</v>
      </c>
      <c r="AN54" s="19">
        <f t="shared" si="58"/>
        <v>0</v>
      </c>
      <c r="AO54" s="17">
        <f>VLOOKUP($B54,Paramètres!$C$7:$F$55,$C$6,FALSE)</f>
        <v>0</v>
      </c>
      <c r="AP54" s="66">
        <f t="shared" si="59"/>
        <v>0</v>
      </c>
    </row>
    <row r="55" spans="2:42" ht="18.75" hidden="1" customHeight="1" x14ac:dyDescent="0.25">
      <c r="B55" s="19" t="str">
        <f>Paramètres!C44</f>
        <v>Assist. réalisation paye sur site</v>
      </c>
      <c r="C55" s="18" t="str">
        <f t="shared" si="11"/>
        <v/>
      </c>
      <c r="D55" s="75"/>
      <c r="E55" s="77">
        <f>VLOOKUP($B55,Paramètres!$C$7:$F$55,$C$6,FALSE)</f>
        <v>0</v>
      </c>
      <c r="F55" s="58">
        <f t="shared" si="57"/>
        <v>0</v>
      </c>
      <c r="G55" s="94"/>
      <c r="H55" s="77">
        <f>VLOOKUP($B55,Paramètres!$C$7:$F$55,$C$6,FALSE)</f>
        <v>0</v>
      </c>
      <c r="I55" s="91">
        <f t="shared" si="0"/>
        <v>0</v>
      </c>
      <c r="J55" s="55"/>
      <c r="K55" s="77">
        <f>VLOOKUP($B55,Paramètres!$C$7:$F$55,$C$6,FALSE)</f>
        <v>0</v>
      </c>
      <c r="L55" s="58">
        <f t="shared" si="1"/>
        <v>0</v>
      </c>
      <c r="M55" s="94"/>
      <c r="N55" s="77">
        <f>VLOOKUP($B55,Paramètres!$C$7:$F$55,$C$6,FALSE)</f>
        <v>0</v>
      </c>
      <c r="O55" s="91">
        <f t="shared" si="2"/>
        <v>0</v>
      </c>
      <c r="P55" s="55"/>
      <c r="Q55" s="77">
        <f>VLOOKUP($B55,Paramètres!$C$7:$F$55,$C$6,FALSE)</f>
        <v>0</v>
      </c>
      <c r="R55" s="58">
        <f t="shared" si="3"/>
        <v>0</v>
      </c>
      <c r="S55" s="94"/>
      <c r="T55" s="77">
        <f>VLOOKUP($B55,Paramètres!$C$7:$F$55,$C$6,FALSE)</f>
        <v>0</v>
      </c>
      <c r="U55" s="91">
        <f t="shared" si="4"/>
        <v>0</v>
      </c>
      <c r="V55" s="55"/>
      <c r="W55" s="77">
        <f>VLOOKUP($B55,Paramètres!$C$7:$F$55,$C$6,FALSE)</f>
        <v>0</v>
      </c>
      <c r="X55" s="58">
        <f t="shared" si="5"/>
        <v>0</v>
      </c>
      <c r="Y55" s="94"/>
      <c r="Z55" s="77">
        <f>VLOOKUP($B55,Paramètres!$C$7:$F$55,$C$6,FALSE)</f>
        <v>0</v>
      </c>
      <c r="AA55" s="91">
        <f t="shared" si="6"/>
        <v>0</v>
      </c>
      <c r="AB55" s="55"/>
      <c r="AC55" s="77">
        <f>VLOOKUP($B55,Paramètres!$C$7:$F$55,$C$6,FALSE)</f>
        <v>0</v>
      </c>
      <c r="AD55" s="58">
        <f t="shared" si="7"/>
        <v>0</v>
      </c>
      <c r="AE55" s="94"/>
      <c r="AF55" s="77">
        <f>VLOOKUP($B55,Paramètres!$C$7:$F$55,$C$6,FALSE)</f>
        <v>0</v>
      </c>
      <c r="AG55" s="91">
        <f t="shared" si="8"/>
        <v>0</v>
      </c>
      <c r="AH55" s="55"/>
      <c r="AI55" s="77">
        <f>VLOOKUP($B55,Paramètres!$C$7:$F$55,$C$6,FALSE)</f>
        <v>0</v>
      </c>
      <c r="AJ55" s="58">
        <f t="shared" si="9"/>
        <v>0</v>
      </c>
      <c r="AK55" s="94"/>
      <c r="AL55" s="77">
        <f>VLOOKUP($B55,Paramètres!$C$7:$F$55,$C$6,FALSE)</f>
        <v>0</v>
      </c>
      <c r="AM55" s="58">
        <f t="shared" si="10"/>
        <v>0</v>
      </c>
      <c r="AN55" s="19">
        <f t="shared" si="58"/>
        <v>0</v>
      </c>
      <c r="AO55" s="17">
        <f>VLOOKUP($B55,Paramètres!$C$7:$F$55,$C$6,FALSE)</f>
        <v>0</v>
      </c>
      <c r="AP55" s="66">
        <f t="shared" si="59"/>
        <v>0</v>
      </c>
    </row>
    <row r="56" spans="2:42" ht="18.75" hidden="1" customHeight="1" x14ac:dyDescent="0.25">
      <c r="B56" s="19" t="str">
        <f>Paramètres!C45</f>
        <v>Mise en conformité décision unilatérale</v>
      </c>
      <c r="C56" s="18" t="str">
        <f t="shared" si="11"/>
        <v/>
      </c>
      <c r="D56" s="75"/>
      <c r="E56" s="77">
        <f>VLOOKUP($B56,Paramètres!$C$7:$F$55,$C$6,FALSE)</f>
        <v>0</v>
      </c>
      <c r="F56" s="58">
        <f t="shared" si="57"/>
        <v>0</v>
      </c>
      <c r="G56" s="94"/>
      <c r="H56" s="77">
        <f>VLOOKUP($B56,Paramètres!$C$7:$F$55,$C$6,FALSE)</f>
        <v>0</v>
      </c>
      <c r="I56" s="91">
        <f t="shared" si="0"/>
        <v>0</v>
      </c>
      <c r="J56" s="55"/>
      <c r="K56" s="77">
        <f>VLOOKUP($B56,Paramètres!$C$7:$F$55,$C$6,FALSE)</f>
        <v>0</v>
      </c>
      <c r="L56" s="58">
        <f t="shared" si="1"/>
        <v>0</v>
      </c>
      <c r="M56" s="94"/>
      <c r="N56" s="77">
        <f>VLOOKUP($B56,Paramètres!$C$7:$F$55,$C$6,FALSE)</f>
        <v>0</v>
      </c>
      <c r="O56" s="91">
        <f t="shared" si="2"/>
        <v>0</v>
      </c>
      <c r="P56" s="55"/>
      <c r="Q56" s="77">
        <f>VLOOKUP($B56,Paramètres!$C$7:$F$55,$C$6,FALSE)</f>
        <v>0</v>
      </c>
      <c r="R56" s="58">
        <f t="shared" si="3"/>
        <v>0</v>
      </c>
      <c r="S56" s="94"/>
      <c r="T56" s="77">
        <f>VLOOKUP($B56,Paramètres!$C$7:$F$55,$C$6,FALSE)</f>
        <v>0</v>
      </c>
      <c r="U56" s="91">
        <f t="shared" si="4"/>
        <v>0</v>
      </c>
      <c r="V56" s="55"/>
      <c r="W56" s="77">
        <f>VLOOKUP($B56,Paramètres!$C$7:$F$55,$C$6,FALSE)</f>
        <v>0</v>
      </c>
      <c r="X56" s="58">
        <f t="shared" si="5"/>
        <v>0</v>
      </c>
      <c r="Y56" s="94"/>
      <c r="Z56" s="77">
        <f>VLOOKUP($B56,Paramètres!$C$7:$F$55,$C$6,FALSE)</f>
        <v>0</v>
      </c>
      <c r="AA56" s="91">
        <f t="shared" si="6"/>
        <v>0</v>
      </c>
      <c r="AB56" s="55"/>
      <c r="AC56" s="77">
        <f>VLOOKUP($B56,Paramètres!$C$7:$F$55,$C$6,FALSE)</f>
        <v>0</v>
      </c>
      <c r="AD56" s="58">
        <f t="shared" si="7"/>
        <v>0</v>
      </c>
      <c r="AE56" s="94"/>
      <c r="AF56" s="77">
        <f>VLOOKUP($B56,Paramètres!$C$7:$F$55,$C$6,FALSE)</f>
        <v>0</v>
      </c>
      <c r="AG56" s="91">
        <f t="shared" si="8"/>
        <v>0</v>
      </c>
      <c r="AH56" s="55"/>
      <c r="AI56" s="77">
        <f>VLOOKUP($B56,Paramètres!$C$7:$F$55,$C$6,FALSE)</f>
        <v>0</v>
      </c>
      <c r="AJ56" s="58">
        <f t="shared" si="9"/>
        <v>0</v>
      </c>
      <c r="AK56" s="94"/>
      <c r="AL56" s="77">
        <f>VLOOKUP($B56,Paramètres!$C$7:$F$55,$C$6,FALSE)</f>
        <v>0</v>
      </c>
      <c r="AM56" s="58">
        <f t="shared" si="10"/>
        <v>0</v>
      </c>
      <c r="AN56" s="19">
        <f t="shared" si="58"/>
        <v>0</v>
      </c>
      <c r="AO56" s="17">
        <f>VLOOKUP($B56,Paramètres!$C$7:$F$55,$C$6,FALSE)</f>
        <v>0</v>
      </c>
      <c r="AP56" s="66">
        <f t="shared" si="59"/>
        <v>0</v>
      </c>
    </row>
    <row r="57" spans="2:42" ht="18.75" hidden="1" customHeight="1" x14ac:dyDescent="0.25">
      <c r="B57" s="19" t="str">
        <f>Paramètres!C46</f>
        <v>Mise en conformité par référendum</v>
      </c>
      <c r="C57" s="18" t="str">
        <f t="shared" si="11"/>
        <v/>
      </c>
      <c r="D57" s="75"/>
      <c r="E57" s="77">
        <f>VLOOKUP($B57,Paramètres!$C$7:$F$55,$C$6,FALSE)</f>
        <v>0</v>
      </c>
      <c r="F57" s="58">
        <f t="shared" si="57"/>
        <v>0</v>
      </c>
      <c r="G57" s="94"/>
      <c r="H57" s="77">
        <f>VLOOKUP($B57,Paramètres!$C$7:$F$55,$C$6,FALSE)</f>
        <v>0</v>
      </c>
      <c r="I57" s="91">
        <f t="shared" si="0"/>
        <v>0</v>
      </c>
      <c r="J57" s="55"/>
      <c r="K57" s="77">
        <f>VLOOKUP($B57,Paramètres!$C$7:$F$55,$C$6,FALSE)</f>
        <v>0</v>
      </c>
      <c r="L57" s="58">
        <f t="shared" si="1"/>
        <v>0</v>
      </c>
      <c r="M57" s="94"/>
      <c r="N57" s="77">
        <f>VLOOKUP($B57,Paramètres!$C$7:$F$55,$C$6,FALSE)</f>
        <v>0</v>
      </c>
      <c r="O57" s="91">
        <f t="shared" si="2"/>
        <v>0</v>
      </c>
      <c r="P57" s="55"/>
      <c r="Q57" s="77">
        <f>VLOOKUP($B57,Paramètres!$C$7:$F$55,$C$6,FALSE)</f>
        <v>0</v>
      </c>
      <c r="R57" s="58">
        <f t="shared" si="3"/>
        <v>0</v>
      </c>
      <c r="S57" s="94"/>
      <c r="T57" s="77">
        <f>VLOOKUP($B57,Paramètres!$C$7:$F$55,$C$6,FALSE)</f>
        <v>0</v>
      </c>
      <c r="U57" s="91">
        <f t="shared" si="4"/>
        <v>0</v>
      </c>
      <c r="V57" s="55"/>
      <c r="W57" s="77">
        <f>VLOOKUP($B57,Paramètres!$C$7:$F$55,$C$6,FALSE)</f>
        <v>0</v>
      </c>
      <c r="X57" s="58">
        <f t="shared" si="5"/>
        <v>0</v>
      </c>
      <c r="Y57" s="94"/>
      <c r="Z57" s="77">
        <f>VLOOKUP($B57,Paramètres!$C$7:$F$55,$C$6,FALSE)</f>
        <v>0</v>
      </c>
      <c r="AA57" s="91">
        <f t="shared" si="6"/>
        <v>0</v>
      </c>
      <c r="AB57" s="55"/>
      <c r="AC57" s="77">
        <f>VLOOKUP($B57,Paramètres!$C$7:$F$55,$C$6,FALSE)</f>
        <v>0</v>
      </c>
      <c r="AD57" s="58">
        <f t="shared" si="7"/>
        <v>0</v>
      </c>
      <c r="AE57" s="94"/>
      <c r="AF57" s="77">
        <f>VLOOKUP($B57,Paramètres!$C$7:$F$55,$C$6,FALSE)</f>
        <v>0</v>
      </c>
      <c r="AG57" s="91">
        <f t="shared" si="8"/>
        <v>0</v>
      </c>
      <c r="AH57" s="55"/>
      <c r="AI57" s="77">
        <f>VLOOKUP($B57,Paramètres!$C$7:$F$55,$C$6,FALSE)</f>
        <v>0</v>
      </c>
      <c r="AJ57" s="58">
        <f t="shared" si="9"/>
        <v>0</v>
      </c>
      <c r="AK57" s="94"/>
      <c r="AL57" s="77">
        <f>VLOOKUP($B57,Paramètres!$C$7:$F$55,$C$6,FALSE)</f>
        <v>0</v>
      </c>
      <c r="AM57" s="58">
        <f t="shared" si="10"/>
        <v>0</v>
      </c>
      <c r="AN57" s="19">
        <f t="shared" si="58"/>
        <v>0</v>
      </c>
      <c r="AO57" s="17">
        <f>VLOOKUP($B57,Paramètres!$C$7:$F$55,$C$6,FALSE)</f>
        <v>0</v>
      </c>
      <c r="AP57" s="66">
        <f t="shared" si="59"/>
        <v>0</v>
      </c>
    </row>
    <row r="58" spans="2:42" ht="18.75" hidden="1" customHeight="1" x14ac:dyDescent="0.25">
      <c r="B58" s="19" t="str">
        <f>Paramètres!C47</f>
        <v>Dénonciation usage</v>
      </c>
      <c r="C58" s="18" t="str">
        <f t="shared" si="11"/>
        <v/>
      </c>
      <c r="D58" s="75"/>
      <c r="E58" s="77">
        <f>VLOOKUP($B58,Paramètres!$C$7:$F$55,$C$6,FALSE)</f>
        <v>0</v>
      </c>
      <c r="F58" s="58">
        <f t="shared" si="57"/>
        <v>0</v>
      </c>
      <c r="G58" s="94"/>
      <c r="H58" s="77">
        <f>VLOOKUP($B58,Paramètres!$C$7:$F$55,$C$6,FALSE)</f>
        <v>0</v>
      </c>
      <c r="I58" s="91">
        <f t="shared" si="0"/>
        <v>0</v>
      </c>
      <c r="J58" s="55"/>
      <c r="K58" s="77">
        <f>VLOOKUP($B58,Paramètres!$C$7:$F$55,$C$6,FALSE)</f>
        <v>0</v>
      </c>
      <c r="L58" s="58">
        <f t="shared" si="1"/>
        <v>0</v>
      </c>
      <c r="M58" s="94"/>
      <c r="N58" s="77">
        <f>VLOOKUP($B58,Paramètres!$C$7:$F$55,$C$6,FALSE)</f>
        <v>0</v>
      </c>
      <c r="O58" s="91">
        <f t="shared" si="2"/>
        <v>0</v>
      </c>
      <c r="P58" s="55"/>
      <c r="Q58" s="77">
        <f>VLOOKUP($B58,Paramètres!$C$7:$F$55,$C$6,FALSE)</f>
        <v>0</v>
      </c>
      <c r="R58" s="58">
        <f t="shared" si="3"/>
        <v>0</v>
      </c>
      <c r="S58" s="94"/>
      <c r="T58" s="77">
        <f>VLOOKUP($B58,Paramètres!$C$7:$F$55,$C$6,FALSE)</f>
        <v>0</v>
      </c>
      <c r="U58" s="91">
        <f t="shared" si="4"/>
        <v>0</v>
      </c>
      <c r="V58" s="55"/>
      <c r="W58" s="77">
        <f>VLOOKUP($B58,Paramètres!$C$7:$F$55,$C$6,FALSE)</f>
        <v>0</v>
      </c>
      <c r="X58" s="58">
        <f t="shared" si="5"/>
        <v>0</v>
      </c>
      <c r="Y58" s="94"/>
      <c r="Z58" s="77">
        <f>VLOOKUP($B58,Paramètres!$C$7:$F$55,$C$6,FALSE)</f>
        <v>0</v>
      </c>
      <c r="AA58" s="91">
        <f t="shared" si="6"/>
        <v>0</v>
      </c>
      <c r="AB58" s="55"/>
      <c r="AC58" s="77">
        <f>VLOOKUP($B58,Paramètres!$C$7:$F$55,$C$6,FALSE)</f>
        <v>0</v>
      </c>
      <c r="AD58" s="58">
        <f t="shared" si="7"/>
        <v>0</v>
      </c>
      <c r="AE58" s="94"/>
      <c r="AF58" s="77">
        <f>VLOOKUP($B58,Paramètres!$C$7:$F$55,$C$6,FALSE)</f>
        <v>0</v>
      </c>
      <c r="AG58" s="91">
        <f t="shared" si="8"/>
        <v>0</v>
      </c>
      <c r="AH58" s="55"/>
      <c r="AI58" s="77">
        <f>VLOOKUP($B58,Paramètres!$C$7:$F$55,$C$6,FALSE)</f>
        <v>0</v>
      </c>
      <c r="AJ58" s="58">
        <f t="shared" si="9"/>
        <v>0</v>
      </c>
      <c r="AK58" s="94"/>
      <c r="AL58" s="77">
        <f>VLOOKUP($B58,Paramètres!$C$7:$F$55,$C$6,FALSE)</f>
        <v>0</v>
      </c>
      <c r="AM58" s="58">
        <f t="shared" si="10"/>
        <v>0</v>
      </c>
      <c r="AN58" s="19">
        <f t="shared" si="58"/>
        <v>0</v>
      </c>
      <c r="AO58" s="17">
        <f>VLOOKUP($B58,Paramètres!$C$7:$F$55,$C$6,FALSE)</f>
        <v>0</v>
      </c>
      <c r="AP58" s="66">
        <f t="shared" si="59"/>
        <v>0</v>
      </c>
    </row>
    <row r="59" spans="2:42" ht="18.75" hidden="1" customHeight="1" x14ac:dyDescent="0.25">
      <c r="B59" s="19" t="str">
        <f>Paramètres!C48</f>
        <v>Mise en place accord d'entreprise</v>
      </c>
      <c r="C59" s="18" t="str">
        <f t="shared" si="11"/>
        <v/>
      </c>
      <c r="D59" s="75"/>
      <c r="E59" s="77">
        <f>VLOOKUP($B59,Paramètres!$C$7:$F$55,$C$6,FALSE)</f>
        <v>0</v>
      </c>
      <c r="F59" s="58">
        <f t="shared" si="57"/>
        <v>0</v>
      </c>
      <c r="G59" s="94"/>
      <c r="H59" s="77">
        <f>VLOOKUP($B59,Paramètres!$C$7:$F$55,$C$6,FALSE)</f>
        <v>0</v>
      </c>
      <c r="I59" s="91">
        <f t="shared" si="0"/>
        <v>0</v>
      </c>
      <c r="J59" s="55"/>
      <c r="K59" s="77">
        <f>VLOOKUP($B59,Paramètres!$C$7:$F$55,$C$6,FALSE)</f>
        <v>0</v>
      </c>
      <c r="L59" s="58">
        <f t="shared" si="1"/>
        <v>0</v>
      </c>
      <c r="M59" s="94"/>
      <c r="N59" s="77">
        <f>VLOOKUP($B59,Paramètres!$C$7:$F$55,$C$6,FALSE)</f>
        <v>0</v>
      </c>
      <c r="O59" s="91">
        <f t="shared" si="2"/>
        <v>0</v>
      </c>
      <c r="P59" s="55"/>
      <c r="Q59" s="77">
        <f>VLOOKUP($B59,Paramètres!$C$7:$F$55,$C$6,FALSE)</f>
        <v>0</v>
      </c>
      <c r="R59" s="58">
        <f t="shared" si="3"/>
        <v>0</v>
      </c>
      <c r="S59" s="94"/>
      <c r="T59" s="77">
        <f>VLOOKUP($B59,Paramètres!$C$7:$F$55,$C$6,FALSE)</f>
        <v>0</v>
      </c>
      <c r="U59" s="91">
        <f t="shared" si="4"/>
        <v>0</v>
      </c>
      <c r="V59" s="55"/>
      <c r="W59" s="77">
        <f>VLOOKUP($B59,Paramètres!$C$7:$F$55,$C$6,FALSE)</f>
        <v>0</v>
      </c>
      <c r="X59" s="58">
        <f t="shared" si="5"/>
        <v>0</v>
      </c>
      <c r="Y59" s="94"/>
      <c r="Z59" s="77">
        <f>VLOOKUP($B59,Paramètres!$C$7:$F$55,$C$6,FALSE)</f>
        <v>0</v>
      </c>
      <c r="AA59" s="91">
        <f t="shared" si="6"/>
        <v>0</v>
      </c>
      <c r="AB59" s="55"/>
      <c r="AC59" s="77">
        <f>VLOOKUP($B59,Paramètres!$C$7:$F$55,$C$6,FALSE)</f>
        <v>0</v>
      </c>
      <c r="AD59" s="58">
        <f t="shared" si="7"/>
        <v>0</v>
      </c>
      <c r="AE59" s="94"/>
      <c r="AF59" s="77">
        <f>VLOOKUP($B59,Paramètres!$C$7:$F$55,$C$6,FALSE)</f>
        <v>0</v>
      </c>
      <c r="AG59" s="91">
        <f t="shared" si="8"/>
        <v>0</v>
      </c>
      <c r="AH59" s="55"/>
      <c r="AI59" s="77">
        <f>VLOOKUP($B59,Paramètres!$C$7:$F$55,$C$6,FALSE)</f>
        <v>0</v>
      </c>
      <c r="AJ59" s="58">
        <f t="shared" si="9"/>
        <v>0</v>
      </c>
      <c r="AK59" s="94"/>
      <c r="AL59" s="77">
        <f>VLOOKUP($B59,Paramètres!$C$7:$F$55,$C$6,FALSE)</f>
        <v>0</v>
      </c>
      <c r="AM59" s="58">
        <f t="shared" si="10"/>
        <v>0</v>
      </c>
      <c r="AN59" s="19">
        <f t="shared" si="58"/>
        <v>0</v>
      </c>
      <c r="AO59" s="17">
        <f>VLOOKUP($B59,Paramètres!$C$7:$F$55,$C$6,FALSE)</f>
        <v>0</v>
      </c>
      <c r="AP59" s="66">
        <f t="shared" si="59"/>
        <v>0</v>
      </c>
    </row>
    <row r="60" spans="2:42" ht="18.75" hidden="1" customHeight="1" x14ac:dyDescent="0.25">
      <c r="B60" s="19" t="str">
        <f>Paramètres!C49</f>
        <v>Accord d'intéressement</v>
      </c>
      <c r="C60" s="18" t="str">
        <f t="shared" si="11"/>
        <v/>
      </c>
      <c r="D60" s="75"/>
      <c r="E60" s="77">
        <f>VLOOKUP($B60,Paramètres!$C$7:$F$55,$C$6,FALSE)</f>
        <v>0</v>
      </c>
      <c r="F60" s="58">
        <f t="shared" si="57"/>
        <v>0</v>
      </c>
      <c r="G60" s="94"/>
      <c r="H60" s="77">
        <f>VLOOKUP($B60,Paramètres!$C$7:$F$55,$C$6,FALSE)</f>
        <v>0</v>
      </c>
      <c r="I60" s="91">
        <f t="shared" si="0"/>
        <v>0</v>
      </c>
      <c r="J60" s="55"/>
      <c r="K60" s="77">
        <f>VLOOKUP($B60,Paramètres!$C$7:$F$55,$C$6,FALSE)</f>
        <v>0</v>
      </c>
      <c r="L60" s="58">
        <f t="shared" si="1"/>
        <v>0</v>
      </c>
      <c r="M60" s="94"/>
      <c r="N60" s="77">
        <f>VLOOKUP($B60,Paramètres!$C$7:$F$55,$C$6,FALSE)</f>
        <v>0</v>
      </c>
      <c r="O60" s="91">
        <f t="shared" si="2"/>
        <v>0</v>
      </c>
      <c r="P60" s="55"/>
      <c r="Q60" s="77">
        <f>VLOOKUP($B60,Paramètres!$C$7:$F$55,$C$6,FALSE)</f>
        <v>0</v>
      </c>
      <c r="R60" s="58">
        <f t="shared" si="3"/>
        <v>0</v>
      </c>
      <c r="S60" s="94"/>
      <c r="T60" s="77">
        <f>VLOOKUP($B60,Paramètres!$C$7:$F$55,$C$6,FALSE)</f>
        <v>0</v>
      </c>
      <c r="U60" s="91">
        <f t="shared" si="4"/>
        <v>0</v>
      </c>
      <c r="V60" s="55"/>
      <c r="W60" s="77">
        <f>VLOOKUP($B60,Paramètres!$C$7:$F$55,$C$6,FALSE)</f>
        <v>0</v>
      </c>
      <c r="X60" s="58">
        <f t="shared" si="5"/>
        <v>0</v>
      </c>
      <c r="Y60" s="94"/>
      <c r="Z60" s="77">
        <f>VLOOKUP($B60,Paramètres!$C$7:$F$55,$C$6,FALSE)</f>
        <v>0</v>
      </c>
      <c r="AA60" s="91">
        <f t="shared" si="6"/>
        <v>0</v>
      </c>
      <c r="AB60" s="55"/>
      <c r="AC60" s="77">
        <f>VLOOKUP($B60,Paramètres!$C$7:$F$55,$C$6,FALSE)</f>
        <v>0</v>
      </c>
      <c r="AD60" s="58">
        <f t="shared" si="7"/>
        <v>0</v>
      </c>
      <c r="AE60" s="94"/>
      <c r="AF60" s="77">
        <f>VLOOKUP($B60,Paramètres!$C$7:$F$55,$C$6,FALSE)</f>
        <v>0</v>
      </c>
      <c r="AG60" s="91">
        <f t="shared" si="8"/>
        <v>0</v>
      </c>
      <c r="AH60" s="55"/>
      <c r="AI60" s="77">
        <f>VLOOKUP($B60,Paramètres!$C$7:$F$55,$C$6,FALSE)</f>
        <v>0</v>
      </c>
      <c r="AJ60" s="58">
        <f t="shared" si="9"/>
        <v>0</v>
      </c>
      <c r="AK60" s="94"/>
      <c r="AL60" s="77">
        <f>VLOOKUP($B60,Paramètres!$C$7:$F$55,$C$6,FALSE)</f>
        <v>0</v>
      </c>
      <c r="AM60" s="58">
        <f t="shared" si="10"/>
        <v>0</v>
      </c>
      <c r="AN60" s="19">
        <f t="shared" si="58"/>
        <v>0</v>
      </c>
      <c r="AO60" s="17">
        <f>VLOOKUP($B60,Paramètres!$C$7:$F$55,$C$6,FALSE)</f>
        <v>0</v>
      </c>
      <c r="AP60" s="66">
        <f t="shared" si="59"/>
        <v>0</v>
      </c>
    </row>
    <row r="61" spans="2:42" ht="18.75" hidden="1" customHeight="1" x14ac:dyDescent="0.25">
      <c r="B61" s="19" t="str">
        <f>Paramètres!C50</f>
        <v>Accord de participation</v>
      </c>
      <c r="C61" s="18" t="str">
        <f t="shared" si="11"/>
        <v/>
      </c>
      <c r="D61" s="75"/>
      <c r="E61" s="77">
        <f>VLOOKUP($B61,Paramètres!$C$7:$F$55,$C$6,FALSE)</f>
        <v>0</v>
      </c>
      <c r="F61" s="58">
        <f t="shared" si="57"/>
        <v>0</v>
      </c>
      <c r="G61" s="94"/>
      <c r="H61" s="77">
        <f>VLOOKUP($B61,Paramètres!$C$7:$F$55,$C$6,FALSE)</f>
        <v>0</v>
      </c>
      <c r="I61" s="91">
        <f t="shared" si="0"/>
        <v>0</v>
      </c>
      <c r="J61" s="55"/>
      <c r="K61" s="77">
        <f>VLOOKUP($B61,Paramètres!$C$7:$F$55,$C$6,FALSE)</f>
        <v>0</v>
      </c>
      <c r="L61" s="58">
        <f t="shared" si="1"/>
        <v>0</v>
      </c>
      <c r="M61" s="94"/>
      <c r="N61" s="77">
        <f>VLOOKUP($B61,Paramètres!$C$7:$F$55,$C$6,FALSE)</f>
        <v>0</v>
      </c>
      <c r="O61" s="91">
        <f t="shared" si="2"/>
        <v>0</v>
      </c>
      <c r="P61" s="55"/>
      <c r="Q61" s="77">
        <f>VLOOKUP($B61,Paramètres!$C$7:$F$55,$C$6,FALSE)</f>
        <v>0</v>
      </c>
      <c r="R61" s="58">
        <f t="shared" si="3"/>
        <v>0</v>
      </c>
      <c r="S61" s="94"/>
      <c r="T61" s="77">
        <f>VLOOKUP($B61,Paramètres!$C$7:$F$55,$C$6,FALSE)</f>
        <v>0</v>
      </c>
      <c r="U61" s="91">
        <f t="shared" si="4"/>
        <v>0</v>
      </c>
      <c r="V61" s="55"/>
      <c r="W61" s="77">
        <f>VLOOKUP($B61,Paramètres!$C$7:$F$55,$C$6,FALSE)</f>
        <v>0</v>
      </c>
      <c r="X61" s="58">
        <f t="shared" si="5"/>
        <v>0</v>
      </c>
      <c r="Y61" s="94"/>
      <c r="Z61" s="77">
        <f>VLOOKUP($B61,Paramètres!$C$7:$F$55,$C$6,FALSE)</f>
        <v>0</v>
      </c>
      <c r="AA61" s="91">
        <f t="shared" si="6"/>
        <v>0</v>
      </c>
      <c r="AB61" s="55"/>
      <c r="AC61" s="77">
        <f>VLOOKUP($B61,Paramètres!$C$7:$F$55,$C$6,FALSE)</f>
        <v>0</v>
      </c>
      <c r="AD61" s="58">
        <f t="shared" si="7"/>
        <v>0</v>
      </c>
      <c r="AE61" s="94"/>
      <c r="AF61" s="77">
        <f>VLOOKUP($B61,Paramètres!$C$7:$F$55,$C$6,FALSE)</f>
        <v>0</v>
      </c>
      <c r="AG61" s="91">
        <f t="shared" si="8"/>
        <v>0</v>
      </c>
      <c r="AH61" s="55"/>
      <c r="AI61" s="77">
        <f>VLOOKUP($B61,Paramètres!$C$7:$F$55,$C$6,FALSE)</f>
        <v>0</v>
      </c>
      <c r="AJ61" s="58">
        <f t="shared" si="9"/>
        <v>0</v>
      </c>
      <c r="AK61" s="94"/>
      <c r="AL61" s="77">
        <f>VLOOKUP($B61,Paramètres!$C$7:$F$55,$C$6,FALSE)</f>
        <v>0</v>
      </c>
      <c r="AM61" s="58">
        <f t="shared" si="10"/>
        <v>0</v>
      </c>
      <c r="AN61" s="19">
        <f t="shared" si="58"/>
        <v>0</v>
      </c>
      <c r="AO61" s="17">
        <f>VLOOKUP($B61,Paramètres!$C$7:$F$55,$C$6,FALSE)</f>
        <v>0</v>
      </c>
      <c r="AP61" s="66">
        <f t="shared" si="59"/>
        <v>0</v>
      </c>
    </row>
    <row r="62" spans="2:42" ht="18.75" hidden="1" customHeight="1" x14ac:dyDescent="0.25">
      <c r="B62" s="19" t="str">
        <f>Paramètres!C51</f>
        <v>Règlement intérieur</v>
      </c>
      <c r="C62" s="18" t="str">
        <f t="shared" si="11"/>
        <v/>
      </c>
      <c r="D62" s="75"/>
      <c r="E62" s="77">
        <f>VLOOKUP($B62,Paramètres!$C$7:$F$55,$C$6,FALSE)</f>
        <v>0</v>
      </c>
      <c r="F62" s="58">
        <f t="shared" si="57"/>
        <v>0</v>
      </c>
      <c r="G62" s="94"/>
      <c r="H62" s="77">
        <f>VLOOKUP($B62,Paramètres!$C$7:$F$55,$C$6,FALSE)</f>
        <v>0</v>
      </c>
      <c r="I62" s="91">
        <f t="shared" si="0"/>
        <v>0</v>
      </c>
      <c r="J62" s="55"/>
      <c r="K62" s="77">
        <f>VLOOKUP($B62,Paramètres!$C$7:$F$55,$C$6,FALSE)</f>
        <v>0</v>
      </c>
      <c r="L62" s="58">
        <f t="shared" si="1"/>
        <v>0</v>
      </c>
      <c r="M62" s="94"/>
      <c r="N62" s="77">
        <f>VLOOKUP($B62,Paramètres!$C$7:$F$55,$C$6,FALSE)</f>
        <v>0</v>
      </c>
      <c r="O62" s="91">
        <f t="shared" si="2"/>
        <v>0</v>
      </c>
      <c r="P62" s="55"/>
      <c r="Q62" s="77">
        <f>VLOOKUP($B62,Paramètres!$C$7:$F$55,$C$6,FALSE)</f>
        <v>0</v>
      </c>
      <c r="R62" s="58">
        <f t="shared" si="3"/>
        <v>0</v>
      </c>
      <c r="S62" s="94"/>
      <c r="T62" s="77">
        <f>VLOOKUP($B62,Paramètres!$C$7:$F$55,$C$6,FALSE)</f>
        <v>0</v>
      </c>
      <c r="U62" s="91">
        <f t="shared" si="4"/>
        <v>0</v>
      </c>
      <c r="V62" s="55"/>
      <c r="W62" s="77">
        <f>VLOOKUP($B62,Paramètres!$C$7:$F$55,$C$6,FALSE)</f>
        <v>0</v>
      </c>
      <c r="X62" s="58">
        <f t="shared" si="5"/>
        <v>0</v>
      </c>
      <c r="Y62" s="94"/>
      <c r="Z62" s="77">
        <f>VLOOKUP($B62,Paramètres!$C$7:$F$55,$C$6,FALSE)</f>
        <v>0</v>
      </c>
      <c r="AA62" s="91">
        <f t="shared" si="6"/>
        <v>0</v>
      </c>
      <c r="AB62" s="55"/>
      <c r="AC62" s="77">
        <f>VLOOKUP($B62,Paramètres!$C$7:$F$55,$C$6,FALSE)</f>
        <v>0</v>
      </c>
      <c r="AD62" s="58">
        <f t="shared" si="7"/>
        <v>0</v>
      </c>
      <c r="AE62" s="94"/>
      <c r="AF62" s="77">
        <f>VLOOKUP($B62,Paramètres!$C$7:$F$55,$C$6,FALSE)</f>
        <v>0</v>
      </c>
      <c r="AG62" s="91">
        <f t="shared" si="8"/>
        <v>0</v>
      </c>
      <c r="AH62" s="55"/>
      <c r="AI62" s="77">
        <f>VLOOKUP($B62,Paramètres!$C$7:$F$55,$C$6,FALSE)</f>
        <v>0</v>
      </c>
      <c r="AJ62" s="58">
        <f t="shared" si="9"/>
        <v>0</v>
      </c>
      <c r="AK62" s="94"/>
      <c r="AL62" s="77">
        <f>VLOOKUP($B62,Paramètres!$C$7:$F$55,$C$6,FALSE)</f>
        <v>0</v>
      </c>
      <c r="AM62" s="58">
        <f t="shared" si="10"/>
        <v>0</v>
      </c>
      <c r="AN62" s="19">
        <f t="shared" si="58"/>
        <v>0</v>
      </c>
      <c r="AO62" s="17">
        <f>VLOOKUP($B62,Paramètres!$C$7:$F$55,$C$6,FALSE)</f>
        <v>0</v>
      </c>
      <c r="AP62" s="66">
        <f t="shared" si="59"/>
        <v>0</v>
      </c>
    </row>
    <row r="63" spans="2:42" ht="18.75" hidden="1" customHeight="1" x14ac:dyDescent="0.25">
      <c r="B63" s="19" t="str">
        <f>Paramètres!C52</f>
        <v>Assistance rédaction note de service</v>
      </c>
      <c r="C63" s="18" t="str">
        <f t="shared" si="11"/>
        <v/>
      </c>
      <c r="D63" s="75"/>
      <c r="E63" s="77">
        <f>VLOOKUP($B63,Paramètres!$C$7:$F$55,$C$6,FALSE)</f>
        <v>0</v>
      </c>
      <c r="F63" s="58">
        <f t="shared" si="57"/>
        <v>0</v>
      </c>
      <c r="G63" s="94"/>
      <c r="H63" s="77">
        <f>VLOOKUP($B63,Paramètres!$C$7:$F$55,$C$6,FALSE)</f>
        <v>0</v>
      </c>
      <c r="I63" s="91">
        <f t="shared" si="0"/>
        <v>0</v>
      </c>
      <c r="J63" s="55"/>
      <c r="K63" s="77">
        <f>VLOOKUP($B63,Paramètres!$C$7:$F$55,$C$6,FALSE)</f>
        <v>0</v>
      </c>
      <c r="L63" s="58">
        <f t="shared" si="1"/>
        <v>0</v>
      </c>
      <c r="M63" s="94"/>
      <c r="N63" s="77">
        <f>VLOOKUP($B63,Paramètres!$C$7:$F$55,$C$6,FALSE)</f>
        <v>0</v>
      </c>
      <c r="O63" s="91">
        <f t="shared" si="2"/>
        <v>0</v>
      </c>
      <c r="P63" s="55"/>
      <c r="Q63" s="77">
        <f>VLOOKUP($B63,Paramètres!$C$7:$F$55,$C$6,FALSE)</f>
        <v>0</v>
      </c>
      <c r="R63" s="58">
        <f t="shared" si="3"/>
        <v>0</v>
      </c>
      <c r="S63" s="94"/>
      <c r="T63" s="77">
        <f>VLOOKUP($B63,Paramètres!$C$7:$F$55,$C$6,FALSE)</f>
        <v>0</v>
      </c>
      <c r="U63" s="91">
        <f t="shared" si="4"/>
        <v>0</v>
      </c>
      <c r="V63" s="55"/>
      <c r="W63" s="77">
        <f>VLOOKUP($B63,Paramètres!$C$7:$F$55,$C$6,FALSE)</f>
        <v>0</v>
      </c>
      <c r="X63" s="58">
        <f t="shared" si="5"/>
        <v>0</v>
      </c>
      <c r="Y63" s="94"/>
      <c r="Z63" s="77">
        <f>VLOOKUP($B63,Paramètres!$C$7:$F$55,$C$6,FALSE)</f>
        <v>0</v>
      </c>
      <c r="AA63" s="91">
        <f t="shared" si="6"/>
        <v>0</v>
      </c>
      <c r="AB63" s="55"/>
      <c r="AC63" s="77">
        <f>VLOOKUP($B63,Paramètres!$C$7:$F$55,$C$6,FALSE)</f>
        <v>0</v>
      </c>
      <c r="AD63" s="58">
        <f t="shared" si="7"/>
        <v>0</v>
      </c>
      <c r="AE63" s="94"/>
      <c r="AF63" s="77">
        <f>VLOOKUP($B63,Paramètres!$C$7:$F$55,$C$6,FALSE)</f>
        <v>0</v>
      </c>
      <c r="AG63" s="91">
        <f t="shared" si="8"/>
        <v>0</v>
      </c>
      <c r="AH63" s="55"/>
      <c r="AI63" s="77">
        <f>VLOOKUP($B63,Paramètres!$C$7:$F$55,$C$6,FALSE)</f>
        <v>0</v>
      </c>
      <c r="AJ63" s="58">
        <f t="shared" si="9"/>
        <v>0</v>
      </c>
      <c r="AK63" s="94"/>
      <c r="AL63" s="77">
        <f>VLOOKUP($B63,Paramètres!$C$7:$F$55,$C$6,FALSE)</f>
        <v>0</v>
      </c>
      <c r="AM63" s="58">
        <f t="shared" si="10"/>
        <v>0</v>
      </c>
      <c r="AN63" s="19">
        <f t="shared" si="58"/>
        <v>0</v>
      </c>
      <c r="AO63" s="17">
        <f>VLOOKUP($B63,Paramètres!$C$7:$F$55,$C$6,FALSE)</f>
        <v>0</v>
      </c>
      <c r="AP63" s="66">
        <f t="shared" si="59"/>
        <v>0</v>
      </c>
    </row>
    <row r="64" spans="2:42" ht="18.75" hidden="1" customHeight="1" x14ac:dyDescent="0.25">
      <c r="B64" s="19" t="str">
        <f>Paramètres!C53</f>
        <v>Elections des représentants du pers.</v>
      </c>
      <c r="C64" s="18" t="str">
        <f t="shared" si="11"/>
        <v/>
      </c>
      <c r="D64" s="75"/>
      <c r="E64" s="77">
        <f>VLOOKUP($B64,Paramètres!$C$7:$F$55,$C$6,FALSE)</f>
        <v>0</v>
      </c>
      <c r="F64" s="58">
        <f t="shared" si="57"/>
        <v>0</v>
      </c>
      <c r="G64" s="94"/>
      <c r="H64" s="77">
        <f>VLOOKUP($B64,Paramètres!$C$7:$F$55,$C$6,FALSE)</f>
        <v>0</v>
      </c>
      <c r="I64" s="91">
        <f t="shared" si="0"/>
        <v>0</v>
      </c>
      <c r="J64" s="55"/>
      <c r="K64" s="77">
        <f>VLOOKUP($B64,Paramètres!$C$7:$F$55,$C$6,FALSE)</f>
        <v>0</v>
      </c>
      <c r="L64" s="58">
        <f t="shared" si="1"/>
        <v>0</v>
      </c>
      <c r="M64" s="94"/>
      <c r="N64" s="77">
        <f>VLOOKUP($B64,Paramètres!$C$7:$F$55,$C$6,FALSE)</f>
        <v>0</v>
      </c>
      <c r="O64" s="91">
        <f t="shared" si="2"/>
        <v>0</v>
      </c>
      <c r="P64" s="55"/>
      <c r="Q64" s="77">
        <f>VLOOKUP($B64,Paramètres!$C$7:$F$55,$C$6,FALSE)</f>
        <v>0</v>
      </c>
      <c r="R64" s="58">
        <f t="shared" si="3"/>
        <v>0</v>
      </c>
      <c r="S64" s="94"/>
      <c r="T64" s="77">
        <f>VLOOKUP($B64,Paramètres!$C$7:$F$55,$C$6,FALSE)</f>
        <v>0</v>
      </c>
      <c r="U64" s="91">
        <f t="shared" si="4"/>
        <v>0</v>
      </c>
      <c r="V64" s="55"/>
      <c r="W64" s="77">
        <f>VLOOKUP($B64,Paramètres!$C$7:$F$55,$C$6,FALSE)</f>
        <v>0</v>
      </c>
      <c r="X64" s="58">
        <f t="shared" si="5"/>
        <v>0</v>
      </c>
      <c r="Y64" s="94"/>
      <c r="Z64" s="77">
        <f>VLOOKUP($B64,Paramètres!$C$7:$F$55,$C$6,FALSE)</f>
        <v>0</v>
      </c>
      <c r="AA64" s="91">
        <f t="shared" si="6"/>
        <v>0</v>
      </c>
      <c r="AB64" s="55"/>
      <c r="AC64" s="77">
        <f>VLOOKUP($B64,Paramètres!$C$7:$F$55,$C$6,FALSE)</f>
        <v>0</v>
      </c>
      <c r="AD64" s="58">
        <f t="shared" si="7"/>
        <v>0</v>
      </c>
      <c r="AE64" s="94"/>
      <c r="AF64" s="77">
        <f>VLOOKUP($B64,Paramètres!$C$7:$F$55,$C$6,FALSE)</f>
        <v>0</v>
      </c>
      <c r="AG64" s="91">
        <f t="shared" si="8"/>
        <v>0</v>
      </c>
      <c r="AH64" s="55"/>
      <c r="AI64" s="77">
        <f>VLOOKUP($B64,Paramètres!$C$7:$F$55,$C$6,FALSE)</f>
        <v>0</v>
      </c>
      <c r="AJ64" s="58">
        <f t="shared" si="9"/>
        <v>0</v>
      </c>
      <c r="AK64" s="94"/>
      <c r="AL64" s="77">
        <f>VLOOKUP($B64,Paramètres!$C$7:$F$55,$C$6,FALSE)</f>
        <v>0</v>
      </c>
      <c r="AM64" s="58">
        <f t="shared" si="10"/>
        <v>0</v>
      </c>
      <c r="AN64" s="19">
        <f t="shared" si="58"/>
        <v>0</v>
      </c>
      <c r="AO64" s="17">
        <f>VLOOKUP($B64,Paramètres!$C$7:$F$55,$C$6,FALSE)</f>
        <v>0</v>
      </c>
      <c r="AP64" s="66">
        <f t="shared" si="59"/>
        <v>0</v>
      </c>
    </row>
    <row r="65" spans="2:42" ht="18.75" hidden="1" customHeight="1" x14ac:dyDescent="0.25">
      <c r="B65" s="19" t="str">
        <f>Paramètres!C54</f>
        <v>Affiches obligatoires</v>
      </c>
      <c r="C65" s="18" t="str">
        <f t="shared" si="11"/>
        <v/>
      </c>
      <c r="D65" s="75"/>
      <c r="E65" s="17">
        <f>VLOOKUP($B65,Paramètres!$C$7:$F$55,$C$6,FALSE)</f>
        <v>185</v>
      </c>
      <c r="F65" s="58">
        <f t="shared" si="57"/>
        <v>0</v>
      </c>
      <c r="G65" s="94"/>
      <c r="H65" s="17">
        <f>VLOOKUP($B65,Paramètres!$C$7:$F$55,$C$6,FALSE)</f>
        <v>185</v>
      </c>
      <c r="I65" s="91">
        <f t="shared" si="0"/>
        <v>0</v>
      </c>
      <c r="J65" s="55"/>
      <c r="K65" s="17">
        <f>VLOOKUP($B65,Paramètres!$C$7:$F$55,$C$6,FALSE)</f>
        <v>185</v>
      </c>
      <c r="L65" s="58">
        <f t="shared" si="1"/>
        <v>0</v>
      </c>
      <c r="M65" s="94"/>
      <c r="N65" s="17">
        <f>VLOOKUP($B65,Paramètres!$C$7:$F$55,$C$6,FALSE)</f>
        <v>185</v>
      </c>
      <c r="O65" s="91">
        <f t="shared" si="2"/>
        <v>0</v>
      </c>
      <c r="P65" s="55"/>
      <c r="Q65" s="17">
        <f>VLOOKUP($B65,Paramètres!$C$7:$F$55,$C$6,FALSE)</f>
        <v>185</v>
      </c>
      <c r="R65" s="58">
        <f t="shared" si="3"/>
        <v>0</v>
      </c>
      <c r="S65" s="94"/>
      <c r="T65" s="17">
        <f>VLOOKUP($B65,Paramètres!$C$7:$F$55,$C$6,FALSE)</f>
        <v>185</v>
      </c>
      <c r="U65" s="91">
        <f t="shared" si="4"/>
        <v>0</v>
      </c>
      <c r="V65" s="55"/>
      <c r="W65" s="17">
        <f>VLOOKUP($B65,Paramètres!$C$7:$F$55,$C$6,FALSE)</f>
        <v>185</v>
      </c>
      <c r="X65" s="58">
        <f t="shared" si="5"/>
        <v>0</v>
      </c>
      <c r="Y65" s="94"/>
      <c r="Z65" s="17">
        <f>VLOOKUP($B65,Paramètres!$C$7:$F$55,$C$6,FALSE)</f>
        <v>185</v>
      </c>
      <c r="AA65" s="91">
        <f t="shared" si="6"/>
        <v>0</v>
      </c>
      <c r="AB65" s="55"/>
      <c r="AC65" s="17">
        <f>VLOOKUP($B65,Paramètres!$C$7:$F$55,$C$6,FALSE)</f>
        <v>185</v>
      </c>
      <c r="AD65" s="58">
        <f t="shared" si="7"/>
        <v>0</v>
      </c>
      <c r="AE65" s="94"/>
      <c r="AF65" s="17">
        <f>VLOOKUP($B65,Paramètres!$C$7:$F$55,$C$6,FALSE)</f>
        <v>185</v>
      </c>
      <c r="AG65" s="91">
        <f t="shared" si="8"/>
        <v>0</v>
      </c>
      <c r="AH65" s="55"/>
      <c r="AI65" s="17">
        <f>VLOOKUP($B65,Paramètres!$C$7:$F$55,$C$6,FALSE)</f>
        <v>185</v>
      </c>
      <c r="AJ65" s="58">
        <f t="shared" si="9"/>
        <v>0</v>
      </c>
      <c r="AK65" s="94"/>
      <c r="AL65" s="17">
        <f>VLOOKUP($B65,Paramètres!$C$7:$F$55,$C$6,FALSE)</f>
        <v>185</v>
      </c>
      <c r="AM65" s="58">
        <f t="shared" si="10"/>
        <v>0</v>
      </c>
      <c r="AN65" s="19">
        <f t="shared" si="58"/>
        <v>0</v>
      </c>
      <c r="AO65" s="17">
        <f>VLOOKUP($B65,Paramètres!$C$7:$F$55,$C$6,FALSE)</f>
        <v>185</v>
      </c>
      <c r="AP65" s="66">
        <f t="shared" si="59"/>
        <v>0</v>
      </c>
    </row>
    <row r="66" spans="2:42" ht="18.75" hidden="1" customHeight="1" x14ac:dyDescent="0.25">
      <c r="B66" s="21" t="str">
        <f>Paramètres!C55</f>
        <v>Document unique risque professionnels</v>
      </c>
      <c r="C66" s="31" t="str">
        <f t="shared" si="11"/>
        <v/>
      </c>
      <c r="D66" s="76"/>
      <c r="E66" s="78">
        <f>VLOOKUP($B66,Paramètres!$C$7:$F$55,$C$6,FALSE)</f>
        <v>0</v>
      </c>
      <c r="F66" s="59">
        <f t="shared" si="57"/>
        <v>0</v>
      </c>
      <c r="G66" s="95"/>
      <c r="H66" s="78">
        <f>VLOOKUP($B66,Paramètres!$C$7:$F$55,$C$6,FALSE)</f>
        <v>0</v>
      </c>
      <c r="I66" s="92">
        <f t="shared" si="0"/>
        <v>0</v>
      </c>
      <c r="J66" s="56"/>
      <c r="K66" s="78">
        <f>VLOOKUP($B66,Paramètres!$C$7:$F$55,$C$6,FALSE)</f>
        <v>0</v>
      </c>
      <c r="L66" s="59">
        <f t="shared" si="1"/>
        <v>0</v>
      </c>
      <c r="M66" s="95"/>
      <c r="N66" s="78">
        <f>VLOOKUP($B66,Paramètres!$C$7:$F$55,$C$6,FALSE)</f>
        <v>0</v>
      </c>
      <c r="O66" s="92">
        <f t="shared" si="2"/>
        <v>0</v>
      </c>
      <c r="P66" s="56"/>
      <c r="Q66" s="78">
        <f>VLOOKUP($B66,Paramètres!$C$7:$F$55,$C$6,FALSE)</f>
        <v>0</v>
      </c>
      <c r="R66" s="59">
        <f t="shared" si="3"/>
        <v>0</v>
      </c>
      <c r="S66" s="95"/>
      <c r="T66" s="78">
        <f>VLOOKUP($B66,Paramètres!$C$7:$F$55,$C$6,FALSE)</f>
        <v>0</v>
      </c>
      <c r="U66" s="92">
        <f t="shared" si="4"/>
        <v>0</v>
      </c>
      <c r="V66" s="56"/>
      <c r="W66" s="78">
        <f>VLOOKUP($B66,Paramètres!$C$7:$F$55,$C$6,FALSE)</f>
        <v>0</v>
      </c>
      <c r="X66" s="59">
        <f t="shared" si="5"/>
        <v>0</v>
      </c>
      <c r="Y66" s="95"/>
      <c r="Z66" s="78">
        <f>VLOOKUP($B66,Paramètres!$C$7:$F$55,$C$6,FALSE)</f>
        <v>0</v>
      </c>
      <c r="AA66" s="92">
        <f t="shared" si="6"/>
        <v>0</v>
      </c>
      <c r="AB66" s="56"/>
      <c r="AC66" s="78">
        <f>VLOOKUP($B66,Paramètres!$C$7:$F$55,$C$6,FALSE)</f>
        <v>0</v>
      </c>
      <c r="AD66" s="59">
        <f t="shared" si="7"/>
        <v>0</v>
      </c>
      <c r="AE66" s="95"/>
      <c r="AF66" s="78">
        <f>VLOOKUP($B66,Paramètres!$C$7:$F$55,$C$6,FALSE)</f>
        <v>0</v>
      </c>
      <c r="AG66" s="92">
        <f t="shared" si="8"/>
        <v>0</v>
      </c>
      <c r="AH66" s="56"/>
      <c r="AI66" s="78">
        <f>VLOOKUP($B66,Paramètres!$C$7:$F$55,$C$6,FALSE)</f>
        <v>0</v>
      </c>
      <c r="AJ66" s="59">
        <f t="shared" si="9"/>
        <v>0</v>
      </c>
      <c r="AK66" s="95"/>
      <c r="AL66" s="78">
        <f>VLOOKUP($B66,Paramètres!$C$7:$F$55,$C$6,FALSE)</f>
        <v>0</v>
      </c>
      <c r="AM66" s="59">
        <f t="shared" si="10"/>
        <v>0</v>
      </c>
      <c r="AN66" s="21">
        <f t="shared" si="58"/>
        <v>0</v>
      </c>
      <c r="AO66" s="22">
        <f>VLOOKUP($B66,Paramètres!$C$7:$F$55,$C$6,FALSE)</f>
        <v>0</v>
      </c>
      <c r="AP66" s="67">
        <f t="shared" si="59"/>
        <v>0</v>
      </c>
    </row>
    <row r="67" spans="2:42" ht="18.75" hidden="1" customHeight="1" thickBot="1" x14ac:dyDescent="0.3">
      <c r="B67" s="44" t="s">
        <v>71</v>
      </c>
      <c r="C67" s="45"/>
      <c r="D67" s="44"/>
      <c r="E67" s="46"/>
      <c r="F67" s="62">
        <f>SUM(F44:F66)</f>
        <v>0</v>
      </c>
      <c r="G67" s="47"/>
      <c r="H67" s="46"/>
      <c r="I67" s="97">
        <f t="shared" ref="I67" si="70">SUM(I44:I66)</f>
        <v>0</v>
      </c>
      <c r="J67" s="48"/>
      <c r="K67" s="46"/>
      <c r="L67" s="62">
        <f t="shared" ref="L67" si="71">SUM(L44:L66)</f>
        <v>0</v>
      </c>
      <c r="M67" s="47"/>
      <c r="N67" s="46"/>
      <c r="O67" s="97">
        <f t="shared" ref="O67" si="72">SUM(O44:O66)</f>
        <v>0</v>
      </c>
      <c r="P67" s="48"/>
      <c r="Q67" s="46"/>
      <c r="R67" s="62">
        <f t="shared" ref="R67" si="73">SUM(R44:R66)</f>
        <v>0</v>
      </c>
      <c r="S67" s="47"/>
      <c r="T67" s="46"/>
      <c r="U67" s="97">
        <f t="shared" ref="U67" si="74">SUM(U44:U66)</f>
        <v>0</v>
      </c>
      <c r="V67" s="48"/>
      <c r="W67" s="46"/>
      <c r="X67" s="62">
        <f t="shared" ref="X67" si="75">SUM(X44:X66)</f>
        <v>0</v>
      </c>
      <c r="Y67" s="47"/>
      <c r="Z67" s="46"/>
      <c r="AA67" s="97">
        <f t="shared" ref="AA67" si="76">SUM(AA44:AA66)</f>
        <v>0</v>
      </c>
      <c r="AB67" s="48"/>
      <c r="AC67" s="46"/>
      <c r="AD67" s="62">
        <f t="shared" ref="AD67" si="77">SUM(AD44:AD66)</f>
        <v>0</v>
      </c>
      <c r="AE67" s="47"/>
      <c r="AF67" s="46"/>
      <c r="AG67" s="97">
        <f t="shared" ref="AG67" si="78">SUM(AG44:AG66)</f>
        <v>0</v>
      </c>
      <c r="AH67" s="48"/>
      <c r="AI67" s="46"/>
      <c r="AJ67" s="62">
        <f t="shared" ref="AJ67" si="79">SUM(AJ44:AJ66)</f>
        <v>0</v>
      </c>
      <c r="AK67" s="47"/>
      <c r="AL67" s="46"/>
      <c r="AM67" s="62">
        <f t="shared" ref="AM67" si="80">SUM(AM44:AM66)</f>
        <v>0</v>
      </c>
      <c r="AN67" s="44"/>
      <c r="AO67" s="46"/>
      <c r="AP67" s="71">
        <f t="shared" ref="AP67" si="81">SUM(AP44:AP66)</f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08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>
        <f>F22+F43+F67</f>
        <v>181</v>
      </c>
      <c r="G70" s="147"/>
      <c r="H70" s="51"/>
      <c r="I70" s="64">
        <f t="shared" ref="I70" si="82">I22+I43+I67</f>
        <v>31</v>
      </c>
      <c r="J70" s="147"/>
      <c r="K70" s="51"/>
      <c r="L70" s="64">
        <f t="shared" ref="L70" si="83">L22+L43+L67</f>
        <v>31</v>
      </c>
      <c r="M70" s="147"/>
      <c r="N70" s="51"/>
      <c r="O70" s="64">
        <f t="shared" ref="O70" si="84">O22+O43+O67</f>
        <v>31</v>
      </c>
      <c r="P70" s="147"/>
      <c r="Q70" s="51"/>
      <c r="R70" s="64">
        <f t="shared" ref="R70" si="85">R22+R43+R67</f>
        <v>31</v>
      </c>
      <c r="S70" s="147"/>
      <c r="T70" s="51"/>
      <c r="U70" s="64">
        <f t="shared" ref="U70" si="86">U22+U43+U67</f>
        <v>31</v>
      </c>
      <c r="V70" s="147"/>
      <c r="W70" s="51"/>
      <c r="X70" s="64">
        <f t="shared" ref="X70" si="87">X22+X43+X67</f>
        <v>0</v>
      </c>
      <c r="Y70" s="147"/>
      <c r="Z70" s="51"/>
      <c r="AA70" s="64">
        <f t="shared" ref="AA70" si="88">AA22+AA43+AA67</f>
        <v>0</v>
      </c>
      <c r="AB70" s="147"/>
      <c r="AC70" s="51"/>
      <c r="AD70" s="64">
        <f t="shared" ref="AD70" si="89">AD22+AD43+AD67</f>
        <v>0</v>
      </c>
      <c r="AE70" s="147"/>
      <c r="AF70" s="51"/>
      <c r="AG70" s="64">
        <f t="shared" ref="AG70" si="90">AG22+AG43+AG67</f>
        <v>0</v>
      </c>
      <c r="AH70" s="147"/>
      <c r="AI70" s="51"/>
      <c r="AJ70" s="64">
        <f t="shared" ref="AJ70" si="91"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336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85"/>
      <c r="G71" s="148"/>
      <c r="H71" s="24"/>
      <c r="I71" s="85"/>
      <c r="J71" s="148"/>
      <c r="K71" s="24"/>
      <c r="L71" s="85"/>
      <c r="M71" s="148"/>
      <c r="N71" s="24"/>
      <c r="O71" s="85"/>
      <c r="P71" s="148"/>
      <c r="Q71" s="24"/>
      <c r="R71" s="85"/>
      <c r="S71" s="148"/>
      <c r="T71" s="24"/>
      <c r="U71" s="85"/>
      <c r="V71" s="148"/>
      <c r="W71" s="24"/>
      <c r="X71" s="85"/>
      <c r="Y71" s="148"/>
      <c r="Z71" s="24"/>
      <c r="AA71" s="85"/>
      <c r="AB71" s="148"/>
      <c r="AC71" s="24"/>
      <c r="AD71" s="85"/>
      <c r="AE71" s="148"/>
      <c r="AF71" s="24"/>
      <c r="AG71" s="85"/>
      <c r="AH71" s="148"/>
      <c r="AI71" s="24"/>
      <c r="AJ71" s="85"/>
      <c r="AK71" s="148"/>
      <c r="AL71" s="24"/>
      <c r="AM71" s="146"/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85"/>
      <c r="G72" s="148"/>
      <c r="H72" s="24"/>
      <c r="I72" s="85"/>
      <c r="J72" s="148"/>
      <c r="K72" s="24"/>
      <c r="L72" s="85"/>
      <c r="M72" s="148"/>
      <c r="N72" s="24"/>
      <c r="O72" s="85"/>
      <c r="P72" s="148"/>
      <c r="Q72" s="24"/>
      <c r="R72" s="85"/>
      <c r="S72" s="148"/>
      <c r="T72" s="24"/>
      <c r="U72" s="85"/>
      <c r="V72" s="148"/>
      <c r="W72" s="24"/>
      <c r="X72" s="85"/>
      <c r="Y72" s="148"/>
      <c r="Z72" s="24"/>
      <c r="AA72" s="85"/>
      <c r="AB72" s="148"/>
      <c r="AC72" s="24"/>
      <c r="AD72" s="85"/>
      <c r="AE72" s="148"/>
      <c r="AF72" s="24"/>
      <c r="AG72" s="85"/>
      <c r="AH72" s="148"/>
      <c r="AI72" s="24"/>
      <c r="AJ72" s="85"/>
      <c r="AK72" s="148"/>
      <c r="AL72" s="24"/>
      <c r="AM72" s="146"/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>
        <f>F69+F70-F71-F72</f>
        <v>181</v>
      </c>
      <c r="G73" s="149"/>
      <c r="H73" s="81"/>
      <c r="I73" s="82">
        <f>F73+I70-I71-I72</f>
        <v>212</v>
      </c>
      <c r="J73" s="149"/>
      <c r="K73" s="81"/>
      <c r="L73" s="82">
        <f>I73+L70-L71-L72</f>
        <v>243</v>
      </c>
      <c r="M73" s="149"/>
      <c r="N73" s="81"/>
      <c r="O73" s="82">
        <f>L73+O70-O71-O72</f>
        <v>274</v>
      </c>
      <c r="P73" s="149"/>
      <c r="Q73" s="81"/>
      <c r="R73" s="82">
        <f>O73+R70-R71-R72</f>
        <v>305</v>
      </c>
      <c r="S73" s="149"/>
      <c r="T73" s="81"/>
      <c r="U73" s="82">
        <f>R73+U70-U71-U72</f>
        <v>336</v>
      </c>
      <c r="V73" s="149"/>
      <c r="W73" s="81"/>
      <c r="X73" s="82">
        <f>U73+X70-X71-X72</f>
        <v>336</v>
      </c>
      <c r="Y73" s="149"/>
      <c r="Z73" s="81"/>
      <c r="AA73" s="82">
        <f>X73+AA70-AA71-AA72</f>
        <v>336</v>
      </c>
      <c r="AB73" s="149"/>
      <c r="AC73" s="81"/>
      <c r="AD73" s="82">
        <f>AA73+AD70-AD71-AD72</f>
        <v>336</v>
      </c>
      <c r="AE73" s="149"/>
      <c r="AF73" s="81"/>
      <c r="AG73" s="82">
        <f>AD73+AG70-AG71-AG72</f>
        <v>336</v>
      </c>
      <c r="AH73" s="149"/>
      <c r="AI73" s="81"/>
      <c r="AJ73" s="82">
        <f>AG73+AJ70-AJ71-AJ72</f>
        <v>336</v>
      </c>
      <c r="AK73" s="149"/>
      <c r="AL73" s="81"/>
      <c r="AM73" s="84">
        <f>AJ73+AM70-AM71-AM72</f>
        <v>336</v>
      </c>
      <c r="AN73" s="83"/>
      <c r="AO73" s="81"/>
      <c r="AP73" s="84"/>
    </row>
    <row r="74" spans="2:42" ht="15.75" thickTop="1" x14ac:dyDescent="0.25"/>
    <row r="80" spans="2:42" x14ac:dyDescent="0.25">
      <c r="P80" s="53"/>
    </row>
  </sheetData>
  <autoFilter ref="B16:AP67"/>
  <customSheetViews>
    <customSheetView guid="{15F68793-36ED-4514-93D2-BB82404C99C0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"/>
      <headerFooter>
        <oddHeader>&amp;LEXCO FSO Perpignan&amp;C&amp;"-,Gras"&amp;16&amp;A</oddHeader>
      </headerFooter>
      <autoFilter ref="B16:AP67"/>
    </customSheetView>
    <customSheetView guid="{C32E0DE7-E7E1-4C57-A009-7602C5D45B1B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2"/>
      <headerFooter>
        <oddHeader>&amp;LEXCO FSO Perpignan&amp;C&amp;"-,Gras"&amp;16&amp;A</oddHeader>
      </headerFooter>
      <autoFilter ref="B16:AP67"/>
    </customSheetView>
    <customSheetView guid="{2F0153A7-7882-436F-B2CB-466C580B2054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3"/>
      <headerFooter>
        <oddHeader>&amp;LEXCO FSO Perpignan&amp;C&amp;"-,Gras"&amp;16&amp;A</oddHeader>
      </headerFooter>
      <autoFilter ref="B15:AP66"/>
    </customSheetView>
    <customSheetView guid="{11D1DCBE-B3A4-4307-BA6C-C51BE2B9460A}" scale="90" fitToPage="1" showAutoFilter="1">
      <pane xSplit="3" ySplit="15" topLeftCell="D16" activePane="bottomRight" state="frozen"/>
      <selection pane="bottomRight" activeCell="S17" sqref="S17"/>
      <pageMargins left="0.25" right="0.25" top="0.75" bottom="0.38" header="0.3" footer="0.3"/>
      <pageSetup paperSize="9" scale="49" orientation="landscape" r:id="rId4"/>
      <headerFooter>
        <oddHeader>&amp;LEXCO FSO Perpignan&amp;C&amp;"-,Gras"&amp;16&amp;A</oddHeader>
      </headerFooter>
      <autoFilter ref="B15:AP66"/>
    </customSheetView>
    <customSheetView guid="{C6736431-003F-4A95-AE17-44BCB61C60CB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5"/>
      <headerFooter>
        <oddHeader>&amp;LEXCO FSO Perpignan&amp;C&amp;"-,Gras"&amp;16&amp;A</oddHeader>
      </headerFooter>
      <autoFilter ref="B15:AP65"/>
    </customSheetView>
    <customSheetView guid="{4AA15BC6-241D-49FC-9793-A5B68BFEA593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6"/>
      <headerFooter>
        <oddHeader>&amp;LEXCO FSO Perpignan&amp;C&amp;"-,Gras"&amp;16&amp;A</oddHeader>
      </headerFooter>
      <autoFilter ref="B15:AP66"/>
    </customSheetView>
    <customSheetView guid="{C0803F79-4885-4522-90A5-C80B959FD6BB}" scale="90" fitToPage="1" showAutoFilter="1">
      <pane xSplit="3" ySplit="15" topLeftCell="D25" activePane="bottomRight" state="frozen"/>
      <selection pane="bottomRight" activeCell="D26" sqref="D26"/>
      <pageMargins left="0.25" right="0.25" top="0.75" bottom="0.38" header="0.3" footer="0.3"/>
      <pageSetup paperSize="9" scale="49" orientation="landscape" r:id="rId7"/>
      <headerFooter>
        <oddHeader>&amp;LEXCO FSO Perpignan&amp;C&amp;"-,Gras"&amp;16&amp;A</oddHeader>
      </headerFooter>
      <autoFilter ref="B15:AP66"/>
    </customSheetView>
    <customSheetView guid="{F60A6BD9-AC7C-4346-B54D-B4D9936C885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8"/>
      <headerFooter>
        <oddHeader>&amp;LEXCO FSO Perpignan&amp;C&amp;"-,Gras"&amp;16&amp;A</oddHeader>
      </headerFooter>
      <autoFilter ref="B15:AP66"/>
    </customSheetView>
    <customSheetView guid="{7209C8AD-EC9A-4C61-8E84-4460D9AA8E9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9"/>
      <headerFooter>
        <oddHeader>&amp;LEXCO FSO Perpignan&amp;C&amp;"-,Gras"&amp;16&amp;A</oddHeader>
      </headerFooter>
      <autoFilter ref="B15:AP66"/>
    </customSheetView>
    <customSheetView guid="{E107E0ED-8D52-4B09-93BD-FD8D86B91A29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0"/>
      <headerFooter>
        <oddHeader>&amp;LEXCO FSO Perpignan&amp;C&amp;"-,Gras"&amp;16&amp;A</oddHeader>
      </headerFooter>
      <autoFilter ref="B16:AP67"/>
    </customSheetView>
  </customSheetViews>
  <mergeCells count="18">
    <mergeCell ref="AB15:AD15"/>
    <mergeCell ref="AE15:AG15"/>
    <mergeCell ref="AH15:AJ15"/>
    <mergeCell ref="AK15:AM15"/>
    <mergeCell ref="AN15:AP15"/>
    <mergeCell ref="Y15:AA15"/>
    <mergeCell ref="D2:F2"/>
    <mergeCell ref="D3:F3"/>
    <mergeCell ref="D4:F4"/>
    <mergeCell ref="D6:F6"/>
    <mergeCell ref="D15:F15"/>
    <mergeCell ref="G15:I15"/>
    <mergeCell ref="J15:L15"/>
    <mergeCell ref="M15:O15"/>
    <mergeCell ref="P15:R15"/>
    <mergeCell ref="S15:U15"/>
    <mergeCell ref="V15:X15"/>
    <mergeCell ref="D5:F5"/>
  </mergeCells>
  <pageMargins left="0.25" right="0.25" top="0.75" bottom="0.38" header="0.3" footer="0.3"/>
  <pageSetup paperSize="9" scale="49" orientation="landscape" r:id="rId11"/>
  <headerFooter>
    <oddHeader>&amp;LEXCO FSO Perpignan&amp;C&amp;"-,Gras"&amp;16&amp;A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Paramètres!$D$7:$F$7</xm:f>
          </x14:formula1>
          <xm:sqref>D6:F6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CCC"/>
    <pageSetUpPr fitToPage="1"/>
  </sheetPr>
  <dimension ref="B1:AQ80"/>
  <sheetViews>
    <sheetView zoomScale="90" zoomScaleNormal="90" workbookViewId="0">
      <pane xSplit="3" ySplit="16" topLeftCell="D17" activePane="bottomRight" state="frozen"/>
      <selection activeCell="B7" sqref="B7"/>
      <selection pane="topRight" activeCell="B7" sqref="B7"/>
      <selection pane="bottomLeft" activeCell="B7" sqref="B7"/>
      <selection pane="bottomRight" activeCell="D5" sqref="D5:F5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7.85546875" style="14" customWidth="1" outlineLevel="1"/>
    <col min="7" max="7" width="5.7109375" style="14" customWidth="1"/>
    <col min="8" max="8" width="5.7109375" style="14" customWidth="1" outlineLevel="1"/>
    <col min="9" max="9" width="7.85546875" style="14" customWidth="1" outlineLevel="1"/>
    <col min="10" max="10" width="5.7109375" style="14" customWidth="1"/>
    <col min="11" max="11" width="5.7109375" style="14" customWidth="1" outlineLevel="1"/>
    <col min="12" max="12" width="7.85546875" style="14" customWidth="1" outlineLevel="1"/>
    <col min="13" max="13" width="5.7109375" style="14" customWidth="1"/>
    <col min="14" max="14" width="5.7109375" style="14" customWidth="1" outlineLevel="1"/>
    <col min="15" max="15" width="7.85546875" style="14" customWidth="1" outlineLevel="1"/>
    <col min="16" max="16" width="5.7109375" style="14" customWidth="1"/>
    <col min="17" max="17" width="5.7109375" style="14" customWidth="1" outlineLevel="1"/>
    <col min="18" max="18" width="7.85546875" style="14" customWidth="1" outlineLevel="1"/>
    <col min="19" max="19" width="5.7109375" style="14" customWidth="1"/>
    <col min="20" max="20" width="5.7109375" style="14" customWidth="1" outlineLevel="1"/>
    <col min="21" max="21" width="7.85546875" style="14" customWidth="1" outlineLevel="1"/>
    <col min="22" max="22" width="5.7109375" style="14" customWidth="1"/>
    <col min="23" max="23" width="5.7109375" style="14" customWidth="1" outlineLevel="1"/>
    <col min="24" max="24" width="7.85546875" style="14" customWidth="1" outlineLevel="1"/>
    <col min="25" max="25" width="5.7109375" style="14" customWidth="1"/>
    <col min="26" max="26" width="5.7109375" style="14" customWidth="1" outlineLevel="1"/>
    <col min="27" max="27" width="7.85546875" style="14" customWidth="1" outlineLevel="1"/>
    <col min="28" max="28" width="5.7109375" style="14" customWidth="1"/>
    <col min="29" max="29" width="5.7109375" style="14" customWidth="1" outlineLevel="1"/>
    <col min="30" max="30" width="7.85546875" style="14" customWidth="1" outlineLevel="1"/>
    <col min="31" max="31" width="5.7109375" style="14" customWidth="1"/>
    <col min="32" max="32" width="5.7109375" style="14" customWidth="1" outlineLevel="1"/>
    <col min="33" max="33" width="7.85546875" style="14" customWidth="1" outlineLevel="1"/>
    <col min="34" max="34" width="5.7109375" style="14" customWidth="1"/>
    <col min="35" max="35" width="5.7109375" style="14" customWidth="1" outlineLevel="1"/>
    <col min="36" max="36" width="7.85546875" style="14" customWidth="1" outlineLevel="1"/>
    <col min="37" max="37" width="5.7109375" style="14" customWidth="1"/>
    <col min="38" max="38" width="5.7109375" style="14" customWidth="1" outlineLevel="1"/>
    <col min="39" max="39" width="7.85546875" style="14" customWidth="1" outlineLevel="1"/>
    <col min="40" max="42" width="7.5703125" style="14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ASSANTE Thierry</v>
      </c>
      <c r="E2" s="220"/>
      <c r="F2" s="221"/>
    </row>
    <row r="3" spans="2:43" x14ac:dyDescent="0.25">
      <c r="B3" s="109" t="s">
        <v>77</v>
      </c>
      <c r="C3" s="112"/>
      <c r="D3" s="231" t="s">
        <v>111</v>
      </c>
      <c r="E3" s="232"/>
      <c r="F3" s="233"/>
    </row>
    <row r="4" spans="2:43" x14ac:dyDescent="0.25">
      <c r="B4" s="109" t="s">
        <v>75</v>
      </c>
      <c r="C4" s="112"/>
      <c r="D4" s="225" t="s">
        <v>100</v>
      </c>
      <c r="E4" s="226"/>
      <c r="F4" s="227"/>
    </row>
    <row r="5" spans="2:43" x14ac:dyDescent="0.25">
      <c r="B5" s="110" t="s">
        <v>118</v>
      </c>
      <c r="C5" s="189"/>
      <c r="D5" s="228" t="s">
        <v>84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2</v>
      </c>
      <c r="D6" s="225" t="s">
        <v>13</v>
      </c>
      <c r="E6" s="226"/>
      <c r="F6" s="227"/>
    </row>
    <row r="7" spans="2:43" x14ac:dyDescent="0.25">
      <c r="B7" s="190" t="str">
        <f>CONCATENATE(IF('Totaux mensuels'!$D$4=Paramètres!$J$17,Paramètres!$J$17,$D$4),"_",IF('Totaux mensuels'!$D$5=Paramètres!$H$12,Paramètres!$H$12,$D$5))</f>
        <v>Clara Bouneggar_Saint Estève</v>
      </c>
    </row>
    <row r="8" spans="2:43" customFormat="1" x14ac:dyDescent="0.25">
      <c r="B8" s="137" t="s">
        <v>79</v>
      </c>
      <c r="C8" s="138"/>
      <c r="D8" s="138"/>
      <c r="E8" s="138"/>
      <c r="F8" s="138"/>
      <c r="G8" s="138"/>
      <c r="H8" s="138"/>
      <c r="I8" s="138"/>
      <c r="J8" s="138"/>
      <c r="K8" s="138"/>
      <c r="L8" s="138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/>
      <c r="C9" s="141"/>
      <c r="D9" s="14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176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>X</v>
      </c>
      <c r="D17" s="54">
        <v>1</v>
      </c>
      <c r="E17" s="16">
        <f>VLOOKUP($B17,Paramètres!$C$7:$F$55,$C$6,FALSE)</f>
        <v>21.5</v>
      </c>
      <c r="F17" s="57">
        <f>IF(ISNUMBER(E17),D17*E17,0)</f>
        <v>21.5</v>
      </c>
      <c r="G17" s="89">
        <v>1</v>
      </c>
      <c r="H17" s="16">
        <f>VLOOKUP($B17,Paramètres!$C$7:$F$55,$C$6,FALSE)</f>
        <v>21.5</v>
      </c>
      <c r="I17" s="90">
        <f t="shared" ref="I17:I66" si="0">G17*H17</f>
        <v>21.5</v>
      </c>
      <c r="J17" s="88">
        <v>1</v>
      </c>
      <c r="K17" s="16">
        <f>VLOOKUP($B17,Paramètres!$C$7:$F$55,$C$6,FALSE)</f>
        <v>21.5</v>
      </c>
      <c r="L17" s="57">
        <f t="shared" ref="L17:L66" si="1">J17*K17</f>
        <v>21.5</v>
      </c>
      <c r="M17" s="89">
        <v>1</v>
      </c>
      <c r="N17" s="16">
        <f>VLOOKUP($B17,Paramètres!$C$7:$F$55,$C$6,FALSE)</f>
        <v>21.5</v>
      </c>
      <c r="O17" s="90">
        <f t="shared" ref="O17:O66" si="2">M17*N17</f>
        <v>21.5</v>
      </c>
      <c r="P17" s="88">
        <v>1</v>
      </c>
      <c r="Q17" s="16">
        <f>VLOOKUP($B17,Paramètres!$C$7:$F$55,$C$6,FALSE)</f>
        <v>21.5</v>
      </c>
      <c r="R17" s="57">
        <f t="shared" ref="R17:R66" si="3">P17*Q17</f>
        <v>21.5</v>
      </c>
      <c r="S17" s="89">
        <v>1</v>
      </c>
      <c r="T17" s="16">
        <f>VLOOKUP($B17,Paramètres!$C$7:$F$55,$C$6,FALSE)</f>
        <v>21.5</v>
      </c>
      <c r="U17" s="90">
        <f t="shared" ref="U17:U66" si="4">S17*T17</f>
        <v>21.5</v>
      </c>
      <c r="V17" s="88"/>
      <c r="W17" s="16">
        <f>VLOOKUP($B17,Paramètres!$C$7:$F$55,$C$6,FALSE)</f>
        <v>21.5</v>
      </c>
      <c r="X17" s="57">
        <f t="shared" ref="X17:X66" si="5">V17*W17</f>
        <v>0</v>
      </c>
      <c r="Y17" s="89"/>
      <c r="Z17" s="16">
        <f>VLOOKUP($B17,Paramètres!$C$7:$F$55,$C$6,FALSE)</f>
        <v>21.5</v>
      </c>
      <c r="AA17" s="90">
        <f t="shared" ref="AA17:AA66" si="6">Y17*Z17</f>
        <v>0</v>
      </c>
      <c r="AB17" s="88"/>
      <c r="AC17" s="16">
        <f>VLOOKUP($B17,Paramètres!$C$7:$F$55,$C$6,FALSE)</f>
        <v>21.5</v>
      </c>
      <c r="AD17" s="57">
        <f t="shared" ref="AD17:AD66" si="7">AB17*AC17</f>
        <v>0</v>
      </c>
      <c r="AE17" s="89"/>
      <c r="AF17" s="16">
        <f>VLOOKUP($B17,Paramètres!$C$7:$F$55,$C$6,FALSE)</f>
        <v>21.5</v>
      </c>
      <c r="AG17" s="90">
        <f t="shared" ref="AG17:AG66" si="8">AE17*AF17</f>
        <v>0</v>
      </c>
      <c r="AH17" s="88"/>
      <c r="AI17" s="16">
        <f>VLOOKUP($B17,Paramètres!$C$7:$F$55,$C$6,FALSE)</f>
        <v>21.5</v>
      </c>
      <c r="AJ17" s="57">
        <f t="shared" ref="AJ17:AJ66" si="9">AH17*AI17</f>
        <v>0</v>
      </c>
      <c r="AK17" s="89"/>
      <c r="AL17" s="16">
        <f>VLOOKUP($B17,Paramètres!$C$7:$F$55,$C$6,FALSE)</f>
        <v>21.5</v>
      </c>
      <c r="AM17" s="57">
        <f t="shared" ref="AM17:AM66" si="10">AK17*AL17</f>
        <v>0</v>
      </c>
      <c r="AN17" s="20">
        <f>SUM(D17,G17,J17,M17,P17,S17,V17,Y17,AB17,AE17,AH17,AK17)</f>
        <v>6</v>
      </c>
      <c r="AO17" s="16">
        <f>VLOOKUP($B17,Paramètres!$C$7:$F$55,$C$6,FALSE)</f>
        <v>21.5</v>
      </c>
      <c r="AP17" s="65">
        <f>SUM(F17,I17,L17,O17,R17,U17,X17,AA17,AD17,AG17,AJ17,AM17)</f>
        <v>129</v>
      </c>
    </row>
    <row r="18" spans="2:42" ht="18.75" customHeight="1" x14ac:dyDescent="0.25">
      <c r="B18" s="20" t="str">
        <f>Paramètres!C9</f>
        <v>Bulletins refaits (tarif unitaire)</v>
      </c>
      <c r="C18" s="30" t="str">
        <f>IF(AP18&gt;0,"X","")</f>
        <v/>
      </c>
      <c r="D18" s="54"/>
      <c r="E18" s="16">
        <f>VLOOKUP($B18,Paramètres!$C$7:$F$55,$C$6,FALSE)</f>
        <v>10.75</v>
      </c>
      <c r="F18" s="57">
        <f>IF(ISNUMBER(E18),D18*E18,0)</f>
        <v>0</v>
      </c>
      <c r="G18" s="89"/>
      <c r="H18" s="16">
        <f>VLOOKUP($B18,Paramètres!$C$7:$F$55,$C$6,FALSE)</f>
        <v>10.75</v>
      </c>
      <c r="I18" s="90">
        <f t="shared" si="0"/>
        <v>0</v>
      </c>
      <c r="J18" s="88"/>
      <c r="K18" s="16">
        <f>VLOOKUP($B18,Paramètres!$C$7:$F$55,$C$6,FALSE)</f>
        <v>10.75</v>
      </c>
      <c r="L18" s="57">
        <f t="shared" si="1"/>
        <v>0</v>
      </c>
      <c r="M18" s="89"/>
      <c r="N18" s="16">
        <f>VLOOKUP($B18,Paramètres!$C$7:$F$55,$C$6,FALSE)</f>
        <v>10.75</v>
      </c>
      <c r="O18" s="90">
        <f t="shared" si="2"/>
        <v>0</v>
      </c>
      <c r="P18" s="88"/>
      <c r="Q18" s="16">
        <f>VLOOKUP($B18,Paramètres!$C$7:$F$55,$C$6,FALSE)</f>
        <v>10.75</v>
      </c>
      <c r="R18" s="57">
        <f t="shared" si="3"/>
        <v>0</v>
      </c>
      <c r="S18" s="89"/>
      <c r="T18" s="16">
        <f>VLOOKUP($B18,Paramètres!$C$7:$F$55,$C$6,FALSE)</f>
        <v>10.75</v>
      </c>
      <c r="U18" s="90">
        <f t="shared" si="4"/>
        <v>0</v>
      </c>
      <c r="V18" s="88"/>
      <c r="W18" s="16">
        <f>VLOOKUP($B18,Paramètres!$C$7:$F$55,$C$6,FALSE)</f>
        <v>10.75</v>
      </c>
      <c r="X18" s="57">
        <f t="shared" si="5"/>
        <v>0</v>
      </c>
      <c r="Y18" s="89"/>
      <c r="Z18" s="16">
        <f>VLOOKUP($B18,Paramètres!$C$7:$F$55,$C$6,FALSE)</f>
        <v>10.75</v>
      </c>
      <c r="AA18" s="90">
        <f t="shared" si="6"/>
        <v>0</v>
      </c>
      <c r="AB18" s="88"/>
      <c r="AC18" s="16">
        <f>VLOOKUP($B18,Paramètres!$C$7:$F$55,$C$6,FALSE)</f>
        <v>10.75</v>
      </c>
      <c r="AD18" s="57">
        <f t="shared" si="7"/>
        <v>0</v>
      </c>
      <c r="AE18" s="89"/>
      <c r="AF18" s="16">
        <f>VLOOKUP($B18,Paramètres!$C$7:$F$55,$C$6,FALSE)</f>
        <v>10.75</v>
      </c>
      <c r="AG18" s="90">
        <f t="shared" si="8"/>
        <v>0</v>
      </c>
      <c r="AH18" s="88"/>
      <c r="AI18" s="16">
        <f>VLOOKUP($B18,Paramètres!$C$7:$F$55,$C$6,FALSE)</f>
        <v>10.75</v>
      </c>
      <c r="AJ18" s="57">
        <f t="shared" si="9"/>
        <v>0</v>
      </c>
      <c r="AK18" s="89"/>
      <c r="AL18" s="16">
        <f>VLOOKUP($B18,Paramètres!$C$7:$F$55,$C$6,FALSE)</f>
        <v>10.75</v>
      </c>
      <c r="AM18" s="57">
        <f t="shared" si="10"/>
        <v>0</v>
      </c>
      <c r="AN18" s="20">
        <f>SUM(D18,G18,J18,M18,P18,S18,V18,Y18,AB18,AE18,AH18,AK18)</f>
        <v>0</v>
      </c>
      <c r="AO18" s="16">
        <f>VLOOKUP($B18,Paramètres!$C$7:$F$55,$C$6,FALSE)</f>
        <v>10.75</v>
      </c>
      <c r="AP18" s="66">
        <f>SUM(F18,I18,L18,O18,R18,U18,X18,AA18,AD18,AG18,AJ18,AM18)</f>
        <v>0</v>
      </c>
    </row>
    <row r="19" spans="2:42" ht="18.75" customHeight="1" x14ac:dyDescent="0.25">
      <c r="B19" s="19" t="str">
        <f>Paramètres!C10</f>
        <v>Forfait gestion sociale</v>
      </c>
      <c r="C19" s="18" t="str">
        <f t="shared" ref="C19:C66" si="11">IF(AP19&gt;0,"X","")</f>
        <v>X</v>
      </c>
      <c r="D19" s="54">
        <v>1</v>
      </c>
      <c r="E19" s="16">
        <f>VLOOKUP($B19,Paramètres!$C$7:$F$55,$C$6,FALSE)</f>
        <v>80</v>
      </c>
      <c r="F19" s="57">
        <f t="shared" ref="F19:F21" si="12">IF(ISNUMBER(E19),D19*E19,0)</f>
        <v>80</v>
      </c>
      <c r="G19" s="89"/>
      <c r="H19" s="16">
        <f>VLOOKUP($B19,Paramètres!$C$7:$F$55,$C$6,FALSE)</f>
        <v>80</v>
      </c>
      <c r="I19" s="90">
        <f t="shared" si="0"/>
        <v>0</v>
      </c>
      <c r="J19" s="88"/>
      <c r="K19" s="16">
        <f>VLOOKUP($B19,Paramètres!$C$7:$F$55,$C$6,FALSE)</f>
        <v>80</v>
      </c>
      <c r="L19" s="57">
        <f t="shared" si="1"/>
        <v>0</v>
      </c>
      <c r="M19" s="89"/>
      <c r="N19" s="16">
        <f>VLOOKUP($B19,Paramètres!$C$7:$F$55,$C$6,FALSE)</f>
        <v>80</v>
      </c>
      <c r="O19" s="90">
        <f t="shared" si="2"/>
        <v>0</v>
      </c>
      <c r="P19" s="88"/>
      <c r="Q19" s="16">
        <f>VLOOKUP($B19,Paramètres!$C$7:$F$55,$C$6,FALSE)</f>
        <v>80</v>
      </c>
      <c r="R19" s="57">
        <f t="shared" si="3"/>
        <v>0</v>
      </c>
      <c r="S19" s="89"/>
      <c r="T19" s="16">
        <f>VLOOKUP($B19,Paramètres!$C$7:$F$55,$C$6,FALSE)</f>
        <v>80</v>
      </c>
      <c r="U19" s="90">
        <f t="shared" si="4"/>
        <v>0</v>
      </c>
      <c r="V19" s="88"/>
      <c r="W19" s="16">
        <f>VLOOKUP($B19,Paramètres!$C$7:$F$55,$C$6,FALSE)</f>
        <v>80</v>
      </c>
      <c r="X19" s="57">
        <f t="shared" si="5"/>
        <v>0</v>
      </c>
      <c r="Y19" s="89"/>
      <c r="Z19" s="16">
        <f>VLOOKUP($B19,Paramètres!$C$7:$F$55,$C$6,FALSE)</f>
        <v>80</v>
      </c>
      <c r="AA19" s="90">
        <f t="shared" si="6"/>
        <v>0</v>
      </c>
      <c r="AB19" s="88"/>
      <c r="AC19" s="16">
        <f>VLOOKUP($B19,Paramètres!$C$7:$F$55,$C$6,FALSE)</f>
        <v>80</v>
      </c>
      <c r="AD19" s="57">
        <f t="shared" si="7"/>
        <v>0</v>
      </c>
      <c r="AE19" s="89"/>
      <c r="AF19" s="16">
        <f>VLOOKUP($B19,Paramètres!$C$7:$F$55,$C$6,FALSE)</f>
        <v>80</v>
      </c>
      <c r="AG19" s="90">
        <f t="shared" si="8"/>
        <v>0</v>
      </c>
      <c r="AH19" s="88"/>
      <c r="AI19" s="16">
        <f>VLOOKUP($B19,Paramètres!$C$7:$F$55,$C$6,FALSE)</f>
        <v>80</v>
      </c>
      <c r="AJ19" s="57">
        <f t="shared" si="9"/>
        <v>0</v>
      </c>
      <c r="AK19" s="89"/>
      <c r="AL19" s="16">
        <f>VLOOKUP($B19,Paramètres!$C$7:$F$55,$C$6,FALSE)</f>
        <v>80</v>
      </c>
      <c r="AM19" s="57">
        <f t="shared" si="10"/>
        <v>0</v>
      </c>
      <c r="AN19" s="20">
        <f t="shared" ref="AN19:AN21" si="13">SUM(D19,G19,J19,M19,P19,S19,V19,Y19,AB19,AE19,AH19,AK19)</f>
        <v>1</v>
      </c>
      <c r="AO19" s="16">
        <f>VLOOKUP($B19,Paramètres!$C$7:$F$55,$C$6,FALSE)</f>
        <v>80</v>
      </c>
      <c r="AP19" s="66">
        <f t="shared" ref="AP19:AP21" si="14">SUM(F19,I19,L19,O19,R19,U19,X19,AA19,AD19,AG19,AJ19,AM19)</f>
        <v>80</v>
      </c>
    </row>
    <row r="20" spans="2:42" ht="18.75" customHeight="1" x14ac:dyDescent="0.25">
      <c r="B20" s="19" t="str">
        <f>Paramètres!C11</f>
        <v>Forfait création</v>
      </c>
      <c r="C20" s="18" t="str">
        <f t="shared" si="11"/>
        <v/>
      </c>
      <c r="D20" s="54"/>
      <c r="E20" s="16">
        <f>VLOOKUP($B20,Paramètres!$C$7:$F$55,$C$6,FALSE)</f>
        <v>90</v>
      </c>
      <c r="F20" s="57">
        <f t="shared" si="12"/>
        <v>0</v>
      </c>
      <c r="G20" s="89"/>
      <c r="H20" s="16">
        <f>VLOOKUP($B20,Paramètres!$C$7:$F$55,$C$6,FALSE)</f>
        <v>90</v>
      </c>
      <c r="I20" s="90">
        <f t="shared" si="0"/>
        <v>0</v>
      </c>
      <c r="J20" s="88"/>
      <c r="K20" s="16">
        <f>VLOOKUP($B20,Paramètres!$C$7:$F$55,$C$6,FALSE)</f>
        <v>90</v>
      </c>
      <c r="L20" s="57">
        <f t="shared" si="1"/>
        <v>0</v>
      </c>
      <c r="M20" s="89"/>
      <c r="N20" s="16">
        <f>VLOOKUP($B20,Paramètres!$C$7:$F$55,$C$6,FALSE)</f>
        <v>90</v>
      </c>
      <c r="O20" s="90">
        <f t="shared" si="2"/>
        <v>0</v>
      </c>
      <c r="P20" s="88"/>
      <c r="Q20" s="16">
        <f>VLOOKUP($B20,Paramètres!$C$7:$F$55,$C$6,FALSE)</f>
        <v>90</v>
      </c>
      <c r="R20" s="57">
        <f t="shared" si="3"/>
        <v>0</v>
      </c>
      <c r="S20" s="89"/>
      <c r="T20" s="16">
        <f>VLOOKUP($B20,Paramètres!$C$7:$F$55,$C$6,FALSE)</f>
        <v>90</v>
      </c>
      <c r="U20" s="90">
        <f t="shared" si="4"/>
        <v>0</v>
      </c>
      <c r="V20" s="88"/>
      <c r="W20" s="16">
        <f>VLOOKUP($B20,Paramètres!$C$7:$F$55,$C$6,FALSE)</f>
        <v>90</v>
      </c>
      <c r="X20" s="57">
        <f t="shared" si="5"/>
        <v>0</v>
      </c>
      <c r="Y20" s="89"/>
      <c r="Z20" s="16">
        <f>VLOOKUP($B20,Paramètres!$C$7:$F$55,$C$6,FALSE)</f>
        <v>90</v>
      </c>
      <c r="AA20" s="90">
        <f t="shared" si="6"/>
        <v>0</v>
      </c>
      <c r="AB20" s="88"/>
      <c r="AC20" s="16">
        <f>VLOOKUP($B20,Paramètres!$C$7:$F$55,$C$6,FALSE)</f>
        <v>90</v>
      </c>
      <c r="AD20" s="57">
        <f t="shared" si="7"/>
        <v>0</v>
      </c>
      <c r="AE20" s="89"/>
      <c r="AF20" s="16">
        <f>VLOOKUP($B20,Paramètres!$C$7:$F$55,$C$6,FALSE)</f>
        <v>90</v>
      </c>
      <c r="AG20" s="90">
        <f t="shared" si="8"/>
        <v>0</v>
      </c>
      <c r="AH20" s="88"/>
      <c r="AI20" s="16">
        <f>VLOOKUP($B20,Paramètres!$C$7:$F$55,$C$6,FALSE)</f>
        <v>90</v>
      </c>
      <c r="AJ20" s="57">
        <f t="shared" si="9"/>
        <v>0</v>
      </c>
      <c r="AK20" s="89"/>
      <c r="AL20" s="16">
        <f>VLOOKUP($B20,Paramètres!$C$7:$F$55,$C$6,FALSE)</f>
        <v>90</v>
      </c>
      <c r="AM20" s="57">
        <f t="shared" si="10"/>
        <v>0</v>
      </c>
      <c r="AN20" s="20">
        <f t="shared" si="13"/>
        <v>0</v>
      </c>
      <c r="AO20" s="16">
        <f>VLOOKUP($B20,Paramètres!$C$7:$F$55,$C$6,FALSE)</f>
        <v>90</v>
      </c>
      <c r="AP20" s="66">
        <f t="shared" si="14"/>
        <v>0</v>
      </c>
    </row>
    <row r="21" spans="2:42" ht="18.75" customHeight="1" x14ac:dyDescent="0.25">
      <c r="B21" s="21" t="str">
        <f>Paramètres!C12</f>
        <v>Forfait reprise</v>
      </c>
      <c r="C21" s="31" t="str">
        <f t="shared" si="11"/>
        <v/>
      </c>
      <c r="D21" s="54"/>
      <c r="E21" s="16">
        <f>VLOOKUP($B21,Paramètres!$C$7:$F$55,$C$6,FALSE)</f>
        <v>130</v>
      </c>
      <c r="F21" s="57">
        <f t="shared" si="12"/>
        <v>0</v>
      </c>
      <c r="G21" s="89"/>
      <c r="H21" s="16">
        <f>VLOOKUP($B21,Paramètres!$C$7:$F$55,$C$6,FALSE)</f>
        <v>130</v>
      </c>
      <c r="I21" s="90">
        <f t="shared" si="0"/>
        <v>0</v>
      </c>
      <c r="J21" s="88"/>
      <c r="K21" s="16">
        <f>VLOOKUP($B21,Paramètres!$C$7:$F$55,$C$6,FALSE)</f>
        <v>130</v>
      </c>
      <c r="L21" s="57">
        <f t="shared" si="1"/>
        <v>0</v>
      </c>
      <c r="M21" s="89"/>
      <c r="N21" s="16">
        <f>VLOOKUP($B21,Paramètres!$C$7:$F$55,$C$6,FALSE)</f>
        <v>130</v>
      </c>
      <c r="O21" s="90">
        <f t="shared" si="2"/>
        <v>0</v>
      </c>
      <c r="P21" s="88"/>
      <c r="Q21" s="16">
        <f>VLOOKUP($B21,Paramètres!$C$7:$F$55,$C$6,FALSE)</f>
        <v>130</v>
      </c>
      <c r="R21" s="57">
        <f t="shared" si="3"/>
        <v>0</v>
      </c>
      <c r="S21" s="89"/>
      <c r="T21" s="16">
        <f>VLOOKUP($B21,Paramètres!$C$7:$F$55,$C$6,FALSE)</f>
        <v>130</v>
      </c>
      <c r="U21" s="90">
        <f t="shared" si="4"/>
        <v>0</v>
      </c>
      <c r="V21" s="88"/>
      <c r="W21" s="16">
        <f>VLOOKUP($B21,Paramètres!$C$7:$F$55,$C$6,FALSE)</f>
        <v>130</v>
      </c>
      <c r="X21" s="57">
        <f t="shared" si="5"/>
        <v>0</v>
      </c>
      <c r="Y21" s="89"/>
      <c r="Z21" s="16">
        <f>VLOOKUP($B21,Paramètres!$C$7:$F$55,$C$6,FALSE)</f>
        <v>130</v>
      </c>
      <c r="AA21" s="90">
        <f t="shared" si="6"/>
        <v>0</v>
      </c>
      <c r="AB21" s="88"/>
      <c r="AC21" s="16">
        <f>VLOOKUP($B21,Paramètres!$C$7:$F$55,$C$6,FALSE)</f>
        <v>130</v>
      </c>
      <c r="AD21" s="57">
        <f t="shared" si="7"/>
        <v>0</v>
      </c>
      <c r="AE21" s="89"/>
      <c r="AF21" s="16">
        <f>VLOOKUP($B21,Paramètres!$C$7:$F$55,$C$6,FALSE)</f>
        <v>130</v>
      </c>
      <c r="AG21" s="90">
        <f t="shared" si="8"/>
        <v>0</v>
      </c>
      <c r="AH21" s="88"/>
      <c r="AI21" s="16">
        <f>VLOOKUP($B21,Paramètres!$C$7:$F$55,$C$6,FALSE)</f>
        <v>130</v>
      </c>
      <c r="AJ21" s="57">
        <f t="shared" si="9"/>
        <v>0</v>
      </c>
      <c r="AK21" s="89"/>
      <c r="AL21" s="16">
        <f>VLOOKUP($B21,Paramètres!$C$7:$F$55,$C$6,FALSE)</f>
        <v>130</v>
      </c>
      <c r="AM21" s="57">
        <f t="shared" si="10"/>
        <v>0</v>
      </c>
      <c r="AN21" s="20">
        <f t="shared" si="13"/>
        <v>0</v>
      </c>
      <c r="AO21" s="16">
        <f>VLOOKUP($B21,Paramètres!$C$7:$F$55,$C$6,FALSE)</f>
        <v>130</v>
      </c>
      <c r="AP21" s="67">
        <f t="shared" si="14"/>
        <v>0</v>
      </c>
    </row>
    <row r="22" spans="2:42" ht="18.75" customHeight="1" thickBot="1" x14ac:dyDescent="0.3">
      <c r="B22" s="34" t="s">
        <v>86</v>
      </c>
      <c r="C22" s="35" t="s">
        <v>73</v>
      </c>
      <c r="D22" s="34"/>
      <c r="E22" s="36"/>
      <c r="F22" s="60">
        <f>SUM(F17:F21)</f>
        <v>101.5</v>
      </c>
      <c r="G22" s="37"/>
      <c r="H22" s="36"/>
      <c r="I22" s="93">
        <f t="shared" ref="I22" si="15">SUM(I17:I21)</f>
        <v>21.5</v>
      </c>
      <c r="J22" s="38"/>
      <c r="K22" s="36"/>
      <c r="L22" s="60">
        <f t="shared" ref="L22" si="16">SUM(L17:L21)</f>
        <v>21.5</v>
      </c>
      <c r="M22" s="37"/>
      <c r="N22" s="36"/>
      <c r="O22" s="93">
        <f t="shared" ref="O22" si="17">SUM(O17:O21)</f>
        <v>21.5</v>
      </c>
      <c r="P22" s="38"/>
      <c r="Q22" s="36"/>
      <c r="R22" s="60">
        <f t="shared" ref="R22" si="18">SUM(R17:R21)</f>
        <v>21.5</v>
      </c>
      <c r="S22" s="37"/>
      <c r="T22" s="36"/>
      <c r="U22" s="93">
        <f t="shared" ref="U22" si="19">SUM(U17:U21)</f>
        <v>21.5</v>
      </c>
      <c r="V22" s="38"/>
      <c r="W22" s="36"/>
      <c r="X22" s="60">
        <f t="shared" ref="X22" si="20">SUM(X17:X21)</f>
        <v>0</v>
      </c>
      <c r="Y22" s="37"/>
      <c r="Z22" s="36"/>
      <c r="AA22" s="93">
        <f t="shared" ref="AA22" si="21">SUM(AA17:AA21)</f>
        <v>0</v>
      </c>
      <c r="AB22" s="38"/>
      <c r="AC22" s="36"/>
      <c r="AD22" s="60">
        <f t="shared" ref="AD22" si="22">SUM(AD17:AD21)</f>
        <v>0</v>
      </c>
      <c r="AE22" s="37"/>
      <c r="AF22" s="36"/>
      <c r="AG22" s="93">
        <f t="shared" ref="AG22" si="23">SUM(AG17:AG21)</f>
        <v>0</v>
      </c>
      <c r="AH22" s="38"/>
      <c r="AI22" s="36"/>
      <c r="AJ22" s="60">
        <f t="shared" ref="AJ22" si="24">SUM(AJ17:AJ21)</f>
        <v>0</v>
      </c>
      <c r="AK22" s="37"/>
      <c r="AL22" s="36"/>
      <c r="AM22" s="60">
        <f t="shared" ref="AM22" si="25">SUM(AM17:AM21)</f>
        <v>0</v>
      </c>
      <c r="AN22" s="34"/>
      <c r="AO22" s="36"/>
      <c r="AP22" s="68">
        <f t="shared" ref="AP22" si="26">SUM(AP17:AP21)</f>
        <v>209</v>
      </c>
    </row>
    <row r="23" spans="2:42" ht="18.75" customHeight="1" thickTop="1" x14ac:dyDescent="0.25">
      <c r="B23" s="19" t="str">
        <f>Paramètres!C13</f>
        <v>Divers</v>
      </c>
      <c r="C23" s="18" t="str">
        <f t="shared" ref="C23" si="27">IF(AP23&gt;0,"X","")</f>
        <v/>
      </c>
      <c r="D23" s="75"/>
      <c r="E23" s="77">
        <f>VLOOKUP($B23,Paramètres!$C$7:$F$55,$C$6,FALSE)</f>
        <v>0</v>
      </c>
      <c r="F23" s="58">
        <f t="shared" ref="F23" si="28">D23*E23</f>
        <v>0</v>
      </c>
      <c r="G23" s="94"/>
      <c r="H23" s="77">
        <f>VLOOKUP($B23,Paramètres!$C$7:$F$55,$C$6,FALSE)</f>
        <v>0</v>
      </c>
      <c r="I23" s="91">
        <f t="shared" ref="I23" si="29">G23*H23</f>
        <v>0</v>
      </c>
      <c r="J23" s="55"/>
      <c r="K23" s="77">
        <f>VLOOKUP($B23,Paramètres!$C$7:$F$55,$C$6,FALSE)</f>
        <v>0</v>
      </c>
      <c r="L23" s="58">
        <f t="shared" ref="L23" si="30">J23*K23</f>
        <v>0</v>
      </c>
      <c r="M23" s="94"/>
      <c r="N23" s="77">
        <f>VLOOKUP($B23,Paramètres!$C$7:$F$55,$C$6,FALSE)</f>
        <v>0</v>
      </c>
      <c r="O23" s="91">
        <f t="shared" ref="O23" si="31">M23*N23</f>
        <v>0</v>
      </c>
      <c r="P23" s="55"/>
      <c r="Q23" s="77">
        <f>VLOOKUP($B23,Paramètres!$C$7:$F$55,$C$6,FALSE)</f>
        <v>0</v>
      </c>
      <c r="R23" s="58">
        <f t="shared" ref="R23" si="32">P23*Q23</f>
        <v>0</v>
      </c>
      <c r="S23" s="94"/>
      <c r="T23" s="77">
        <f>VLOOKUP($B23,Paramètres!$C$7:$F$55,$C$6,FALSE)</f>
        <v>0</v>
      </c>
      <c r="U23" s="91">
        <f t="shared" ref="U23" si="33">S23*T23</f>
        <v>0</v>
      </c>
      <c r="V23" s="55"/>
      <c r="W23" s="77">
        <f>VLOOKUP($B23,Paramètres!$C$7:$F$55,$C$6,FALSE)</f>
        <v>0</v>
      </c>
      <c r="X23" s="58">
        <f t="shared" ref="X23" si="34">V23*W23</f>
        <v>0</v>
      </c>
      <c r="Y23" s="94"/>
      <c r="Z23" s="77">
        <f>VLOOKUP($B23,Paramètres!$C$7:$F$55,$C$6,FALSE)</f>
        <v>0</v>
      </c>
      <c r="AA23" s="91">
        <f t="shared" ref="AA23" si="35">Y23*Z23</f>
        <v>0</v>
      </c>
      <c r="AB23" s="55"/>
      <c r="AC23" s="77">
        <f>VLOOKUP($B23,Paramètres!$C$7:$F$55,$C$6,FALSE)</f>
        <v>0</v>
      </c>
      <c r="AD23" s="58">
        <f t="shared" ref="AD23" si="36">AB23*AC23</f>
        <v>0</v>
      </c>
      <c r="AE23" s="94"/>
      <c r="AF23" s="77">
        <f>VLOOKUP($B23,Paramètres!$C$7:$F$55,$C$6,FALSE)</f>
        <v>0</v>
      </c>
      <c r="AG23" s="91">
        <f t="shared" ref="AG23" si="37">AE23*AF23</f>
        <v>0</v>
      </c>
      <c r="AH23" s="55"/>
      <c r="AI23" s="77">
        <f>VLOOKUP($B23,Paramètres!$C$7:$F$55,$C$6,FALSE)</f>
        <v>0</v>
      </c>
      <c r="AJ23" s="58">
        <f t="shared" ref="AJ23" si="38">AH23*AI23</f>
        <v>0</v>
      </c>
      <c r="AK23" s="94"/>
      <c r="AL23" s="77">
        <f>VLOOKUP($B23,Paramètres!$C$7:$F$55,$C$6,FALSE)</f>
        <v>0</v>
      </c>
      <c r="AM23" s="58">
        <f t="shared" ref="AM23" si="39">AK23*AL23</f>
        <v>0</v>
      </c>
      <c r="AN23" s="19">
        <f t="shared" ref="AN23" si="40">SUM(D23,G23,J23,M23,P23,S23,V23,Y23,AB23,AE23,AH23,AK23)</f>
        <v>0</v>
      </c>
      <c r="AO23" s="17">
        <f>VLOOKUP($B23,Paramètres!$C$7:$F$55,$C$6,FALSE)</f>
        <v>0</v>
      </c>
      <c r="AP23" s="66">
        <f t="shared" ref="AP23" si="41">SUM(F23,I23,L23,O23,R23,U23,X23,AA23,AD23,AG23,AJ23,AM23)</f>
        <v>0</v>
      </c>
    </row>
    <row r="24" spans="2:42" ht="18.75" customHeight="1" x14ac:dyDescent="0.25">
      <c r="B24" s="20" t="str">
        <f>Paramètres!C14</f>
        <v>Lettre de promesse d'embauche</v>
      </c>
      <c r="C24" s="30" t="str">
        <f t="shared" ref="C24" si="42">IF(AP24&gt;0,"X","")</f>
        <v/>
      </c>
      <c r="D24" s="54"/>
      <c r="E24" s="16">
        <f>VLOOKUP($B24,Paramètres!$C$7:$F$55,$C$6,FALSE)</f>
        <v>20</v>
      </c>
      <c r="F24" s="57">
        <f t="shared" ref="F24" si="43">D24*E24</f>
        <v>0</v>
      </c>
      <c r="G24" s="89"/>
      <c r="H24" s="16">
        <f>VLOOKUP($B24,Paramètres!$C$7:$F$55,$C$6,FALSE)</f>
        <v>20</v>
      </c>
      <c r="I24" s="90">
        <f t="shared" ref="I24" si="44">G24*H24</f>
        <v>0</v>
      </c>
      <c r="J24" s="88"/>
      <c r="K24" s="16">
        <f>VLOOKUP($B24,Paramètres!$C$7:$F$55,$C$6,FALSE)</f>
        <v>20</v>
      </c>
      <c r="L24" s="57">
        <f t="shared" ref="L24" si="45">J24*K24</f>
        <v>0</v>
      </c>
      <c r="M24" s="89"/>
      <c r="N24" s="16">
        <f>VLOOKUP($B24,Paramètres!$C$7:$F$55,$C$6,FALSE)</f>
        <v>20</v>
      </c>
      <c r="O24" s="90">
        <f t="shared" ref="O24" si="46">M24*N24</f>
        <v>0</v>
      </c>
      <c r="P24" s="88"/>
      <c r="Q24" s="16">
        <f>VLOOKUP($B24,Paramètres!$C$7:$F$55,$C$6,FALSE)</f>
        <v>20</v>
      </c>
      <c r="R24" s="57">
        <f t="shared" ref="R24" si="47">P24*Q24</f>
        <v>0</v>
      </c>
      <c r="S24" s="89"/>
      <c r="T24" s="16">
        <f>VLOOKUP($B24,Paramètres!$C$7:$F$55,$C$6,FALSE)</f>
        <v>20</v>
      </c>
      <c r="U24" s="90">
        <f t="shared" ref="U24" si="48">S24*T24</f>
        <v>0</v>
      </c>
      <c r="V24" s="88"/>
      <c r="W24" s="16">
        <f>VLOOKUP($B24,Paramètres!$C$7:$F$55,$C$6,FALSE)</f>
        <v>20</v>
      </c>
      <c r="X24" s="57">
        <f t="shared" ref="X24" si="49">V24*W24</f>
        <v>0</v>
      </c>
      <c r="Y24" s="89"/>
      <c r="Z24" s="16">
        <f>VLOOKUP($B24,Paramètres!$C$7:$F$55,$C$6,FALSE)</f>
        <v>20</v>
      </c>
      <c r="AA24" s="90">
        <f t="shared" ref="AA24" si="50">Y24*Z24</f>
        <v>0</v>
      </c>
      <c r="AB24" s="88"/>
      <c r="AC24" s="16">
        <f>VLOOKUP($B24,Paramètres!$C$7:$F$55,$C$6,FALSE)</f>
        <v>20</v>
      </c>
      <c r="AD24" s="57">
        <f t="shared" ref="AD24" si="51">AB24*AC24</f>
        <v>0</v>
      </c>
      <c r="AE24" s="89"/>
      <c r="AF24" s="16">
        <f>VLOOKUP($B24,Paramètres!$C$7:$F$55,$C$6,FALSE)</f>
        <v>20</v>
      </c>
      <c r="AG24" s="90">
        <f t="shared" ref="AG24" si="52">AE24*AF24</f>
        <v>0</v>
      </c>
      <c r="AH24" s="88"/>
      <c r="AI24" s="16">
        <f>VLOOKUP($B24,Paramètres!$C$7:$F$55,$C$6,FALSE)</f>
        <v>20</v>
      </c>
      <c r="AJ24" s="57">
        <f t="shared" ref="AJ24" si="53">AH24*AI24</f>
        <v>0</v>
      </c>
      <c r="AK24" s="89"/>
      <c r="AL24" s="16">
        <f>VLOOKUP($B24,Paramètres!$C$7:$F$55,$C$6,FALSE)</f>
        <v>20</v>
      </c>
      <c r="AM24" s="57">
        <f t="shared" ref="AM24" si="54">AK24*AL24</f>
        <v>0</v>
      </c>
      <c r="AN24" s="20">
        <f t="shared" ref="AN24" si="55">SUM(D24,G24,J24,M24,P24,S24,V24,Y24,AB24,AE24,AH24,AK24)</f>
        <v>0</v>
      </c>
      <c r="AO24" s="16">
        <f>VLOOKUP($B24,Paramètres!$C$7:$F$55,$C$6,FALSE)</f>
        <v>20</v>
      </c>
      <c r="AP24" s="69">
        <f t="shared" ref="AP24" si="56">SUM(F24,I24,L24,O24,R24,U24,X24,AA24,AD24,AG24,AJ24,AM24)</f>
        <v>0</v>
      </c>
    </row>
    <row r="25" spans="2:42" ht="18.75" customHeight="1" x14ac:dyDescent="0.25">
      <c r="B25" s="19" t="str">
        <f>Paramètres!C15</f>
        <v>Déclaration préalable à l'embauche</v>
      </c>
      <c r="C25" s="18" t="str">
        <f t="shared" si="11"/>
        <v/>
      </c>
      <c r="D25" s="75"/>
      <c r="E25" s="17">
        <f>VLOOKUP($B25,Paramètres!$C$7:$F$55,$C$6,FALSE)</f>
        <v>10</v>
      </c>
      <c r="F25" s="58">
        <f t="shared" ref="F25:F66" si="57">D25*E25</f>
        <v>0</v>
      </c>
      <c r="G25" s="94"/>
      <c r="H25" s="17">
        <f>VLOOKUP($B25,Paramètres!$C$7:$F$55,$C$6,FALSE)</f>
        <v>10</v>
      </c>
      <c r="I25" s="91">
        <f t="shared" si="0"/>
        <v>0</v>
      </c>
      <c r="J25" s="55"/>
      <c r="K25" s="17">
        <f>VLOOKUP($B25,Paramètres!$C$7:$F$55,$C$6,FALSE)</f>
        <v>10</v>
      </c>
      <c r="L25" s="58">
        <f t="shared" si="1"/>
        <v>0</v>
      </c>
      <c r="M25" s="94"/>
      <c r="N25" s="17">
        <f>VLOOKUP($B25,Paramètres!$C$7:$F$55,$C$6,FALSE)</f>
        <v>10</v>
      </c>
      <c r="O25" s="91">
        <f t="shared" si="2"/>
        <v>0</v>
      </c>
      <c r="P25" s="55"/>
      <c r="Q25" s="17">
        <f>VLOOKUP($B25,Paramètres!$C$7:$F$55,$C$6,FALSE)</f>
        <v>10</v>
      </c>
      <c r="R25" s="58">
        <f t="shared" si="3"/>
        <v>0</v>
      </c>
      <c r="S25" s="94"/>
      <c r="T25" s="17">
        <f>VLOOKUP($B25,Paramètres!$C$7:$F$55,$C$6,FALSE)</f>
        <v>10</v>
      </c>
      <c r="U25" s="91">
        <f t="shared" si="4"/>
        <v>0</v>
      </c>
      <c r="V25" s="55"/>
      <c r="W25" s="17">
        <f>VLOOKUP($B25,Paramètres!$C$7:$F$55,$C$6,FALSE)</f>
        <v>10</v>
      </c>
      <c r="X25" s="58">
        <f t="shared" si="5"/>
        <v>0</v>
      </c>
      <c r="Y25" s="94"/>
      <c r="Z25" s="17">
        <f>VLOOKUP($B25,Paramètres!$C$7:$F$55,$C$6,FALSE)</f>
        <v>10</v>
      </c>
      <c r="AA25" s="91">
        <f t="shared" si="6"/>
        <v>0</v>
      </c>
      <c r="AB25" s="55"/>
      <c r="AC25" s="17">
        <f>VLOOKUP($B25,Paramètres!$C$7:$F$55,$C$6,FALSE)</f>
        <v>10</v>
      </c>
      <c r="AD25" s="58">
        <f t="shared" si="7"/>
        <v>0</v>
      </c>
      <c r="AE25" s="94"/>
      <c r="AF25" s="17">
        <f>VLOOKUP($B25,Paramètres!$C$7:$F$55,$C$6,FALSE)</f>
        <v>10</v>
      </c>
      <c r="AG25" s="91">
        <f t="shared" si="8"/>
        <v>0</v>
      </c>
      <c r="AH25" s="55"/>
      <c r="AI25" s="17">
        <f>VLOOKUP($B25,Paramètres!$C$7:$F$55,$C$6,FALSE)</f>
        <v>10</v>
      </c>
      <c r="AJ25" s="58">
        <f t="shared" si="9"/>
        <v>0</v>
      </c>
      <c r="AK25" s="94"/>
      <c r="AL25" s="17">
        <f>VLOOKUP($B25,Paramètres!$C$7:$F$55,$C$6,FALSE)</f>
        <v>10</v>
      </c>
      <c r="AM25" s="58">
        <f t="shared" si="10"/>
        <v>0</v>
      </c>
      <c r="AN25" s="19">
        <f t="shared" ref="AN25:AN66" si="58">SUM(D25,G25,J25,M25,P25,S25,V25,Y25,AB25,AE25,AH25,AK25)</f>
        <v>0</v>
      </c>
      <c r="AO25" s="17">
        <f>VLOOKUP($B25,Paramètres!$C$7:$F$55,$C$6,FALSE)</f>
        <v>10</v>
      </c>
      <c r="AP25" s="66">
        <f t="shared" ref="AP25:AP66" si="59">SUM(F25,I25,L25,O25,R25,U25,X25,AA25,AD25,AG25,AJ25,AM25)</f>
        <v>0</v>
      </c>
    </row>
    <row r="26" spans="2:42" ht="18.75" customHeight="1" x14ac:dyDescent="0.25">
      <c r="B26" s="19" t="str">
        <f>Paramètres!C16</f>
        <v>Contrat de travail classique</v>
      </c>
      <c r="C26" s="18" t="str">
        <f t="shared" si="11"/>
        <v/>
      </c>
      <c r="D26" s="75"/>
      <c r="E26" s="17">
        <f>VLOOKUP($B26,Paramètres!$C$7:$F$55,$C$6,FALSE)</f>
        <v>45</v>
      </c>
      <c r="F26" s="58">
        <f t="shared" si="57"/>
        <v>0</v>
      </c>
      <c r="G26" s="94"/>
      <c r="H26" s="17">
        <f>VLOOKUP($B26,Paramètres!$C$7:$F$55,$C$6,FALSE)</f>
        <v>45</v>
      </c>
      <c r="I26" s="91">
        <f t="shared" si="0"/>
        <v>0</v>
      </c>
      <c r="J26" s="55"/>
      <c r="K26" s="17">
        <f>VLOOKUP($B26,Paramètres!$C$7:$F$55,$C$6,FALSE)</f>
        <v>45</v>
      </c>
      <c r="L26" s="58">
        <f t="shared" si="1"/>
        <v>0</v>
      </c>
      <c r="M26" s="94"/>
      <c r="N26" s="17">
        <f>VLOOKUP($B26,Paramètres!$C$7:$F$55,$C$6,FALSE)</f>
        <v>45</v>
      </c>
      <c r="O26" s="91">
        <f t="shared" si="2"/>
        <v>0</v>
      </c>
      <c r="P26" s="55"/>
      <c r="Q26" s="17">
        <f>VLOOKUP($B26,Paramètres!$C$7:$F$55,$C$6,FALSE)</f>
        <v>45</v>
      </c>
      <c r="R26" s="58">
        <f t="shared" si="3"/>
        <v>0</v>
      </c>
      <c r="S26" s="94"/>
      <c r="T26" s="17">
        <f>VLOOKUP($B26,Paramètres!$C$7:$F$55,$C$6,FALSE)</f>
        <v>45</v>
      </c>
      <c r="U26" s="91">
        <f t="shared" si="4"/>
        <v>0</v>
      </c>
      <c r="V26" s="55"/>
      <c r="W26" s="17">
        <f>VLOOKUP($B26,Paramètres!$C$7:$F$55,$C$6,FALSE)</f>
        <v>45</v>
      </c>
      <c r="X26" s="58">
        <f t="shared" si="5"/>
        <v>0</v>
      </c>
      <c r="Y26" s="94"/>
      <c r="Z26" s="17">
        <f>VLOOKUP($B26,Paramètres!$C$7:$F$55,$C$6,FALSE)</f>
        <v>45</v>
      </c>
      <c r="AA26" s="91">
        <f t="shared" si="6"/>
        <v>0</v>
      </c>
      <c r="AB26" s="55"/>
      <c r="AC26" s="17">
        <f>VLOOKUP($B26,Paramètres!$C$7:$F$55,$C$6,FALSE)</f>
        <v>45</v>
      </c>
      <c r="AD26" s="58">
        <f t="shared" si="7"/>
        <v>0</v>
      </c>
      <c r="AE26" s="94"/>
      <c r="AF26" s="17">
        <f>VLOOKUP($B26,Paramètres!$C$7:$F$55,$C$6,FALSE)</f>
        <v>45</v>
      </c>
      <c r="AG26" s="91">
        <f t="shared" si="8"/>
        <v>0</v>
      </c>
      <c r="AH26" s="55"/>
      <c r="AI26" s="17">
        <f>VLOOKUP($B26,Paramètres!$C$7:$F$55,$C$6,FALSE)</f>
        <v>45</v>
      </c>
      <c r="AJ26" s="58">
        <f t="shared" si="9"/>
        <v>0</v>
      </c>
      <c r="AK26" s="94"/>
      <c r="AL26" s="17">
        <f>VLOOKUP($B26,Paramètres!$C$7:$F$55,$C$6,FALSE)</f>
        <v>45</v>
      </c>
      <c r="AM26" s="58">
        <f t="shared" si="10"/>
        <v>0</v>
      </c>
      <c r="AN26" s="19">
        <f t="shared" si="58"/>
        <v>0</v>
      </c>
      <c r="AO26" s="17">
        <f>VLOOKUP($B26,Paramètres!$C$7:$F$55,$C$6,FALSE)</f>
        <v>45</v>
      </c>
      <c r="AP26" s="66">
        <f t="shared" si="59"/>
        <v>0</v>
      </c>
    </row>
    <row r="27" spans="2:42" ht="18.75" customHeight="1" x14ac:dyDescent="0.25">
      <c r="B27" s="19" t="str">
        <f>Paramètres!C17</f>
        <v>Contrat de travail spécifique</v>
      </c>
      <c r="C27" s="18" t="str">
        <f t="shared" si="11"/>
        <v/>
      </c>
      <c r="D27" s="75"/>
      <c r="E27" s="17">
        <f>VLOOKUP($B27,Paramètres!$C$7:$F$55,$C$6,FALSE)</f>
        <v>90</v>
      </c>
      <c r="F27" s="58">
        <f t="shared" si="57"/>
        <v>0</v>
      </c>
      <c r="G27" s="94"/>
      <c r="H27" s="17">
        <f>VLOOKUP($B27,Paramètres!$C$7:$F$55,$C$6,FALSE)</f>
        <v>90</v>
      </c>
      <c r="I27" s="91">
        <f t="shared" si="0"/>
        <v>0</v>
      </c>
      <c r="J27" s="55"/>
      <c r="K27" s="17">
        <f>VLOOKUP($B27,Paramètres!$C$7:$F$55,$C$6,FALSE)</f>
        <v>90</v>
      </c>
      <c r="L27" s="58">
        <f t="shared" si="1"/>
        <v>0</v>
      </c>
      <c r="M27" s="94"/>
      <c r="N27" s="17">
        <f>VLOOKUP($B27,Paramètres!$C$7:$F$55,$C$6,FALSE)</f>
        <v>90</v>
      </c>
      <c r="O27" s="91">
        <f t="shared" si="2"/>
        <v>0</v>
      </c>
      <c r="P27" s="55"/>
      <c r="Q27" s="17">
        <f>VLOOKUP($B27,Paramètres!$C$7:$F$55,$C$6,FALSE)</f>
        <v>90</v>
      </c>
      <c r="R27" s="58">
        <f t="shared" si="3"/>
        <v>0</v>
      </c>
      <c r="S27" s="94"/>
      <c r="T27" s="17">
        <f>VLOOKUP($B27,Paramètres!$C$7:$F$55,$C$6,FALSE)</f>
        <v>90</v>
      </c>
      <c r="U27" s="91">
        <f t="shared" si="4"/>
        <v>0</v>
      </c>
      <c r="V27" s="55"/>
      <c r="W27" s="17">
        <f>VLOOKUP($B27,Paramètres!$C$7:$F$55,$C$6,FALSE)</f>
        <v>90</v>
      </c>
      <c r="X27" s="58">
        <f t="shared" si="5"/>
        <v>0</v>
      </c>
      <c r="Y27" s="94"/>
      <c r="Z27" s="17">
        <f>VLOOKUP($B27,Paramètres!$C$7:$F$55,$C$6,FALSE)</f>
        <v>90</v>
      </c>
      <c r="AA27" s="91">
        <f t="shared" si="6"/>
        <v>0</v>
      </c>
      <c r="AB27" s="55"/>
      <c r="AC27" s="17">
        <f>VLOOKUP($B27,Paramètres!$C$7:$F$55,$C$6,FALSE)</f>
        <v>90</v>
      </c>
      <c r="AD27" s="58">
        <f t="shared" si="7"/>
        <v>0</v>
      </c>
      <c r="AE27" s="94"/>
      <c r="AF27" s="17">
        <f>VLOOKUP($B27,Paramètres!$C$7:$F$55,$C$6,FALSE)</f>
        <v>90</v>
      </c>
      <c r="AG27" s="91">
        <f t="shared" si="8"/>
        <v>0</v>
      </c>
      <c r="AH27" s="55"/>
      <c r="AI27" s="17">
        <f>VLOOKUP($B27,Paramètres!$C$7:$F$55,$C$6,FALSE)</f>
        <v>90</v>
      </c>
      <c r="AJ27" s="58">
        <f t="shared" si="9"/>
        <v>0</v>
      </c>
      <c r="AK27" s="94"/>
      <c r="AL27" s="17">
        <f>VLOOKUP($B27,Paramètres!$C$7:$F$55,$C$6,FALSE)</f>
        <v>90</v>
      </c>
      <c r="AM27" s="58">
        <f t="shared" si="10"/>
        <v>0</v>
      </c>
      <c r="AN27" s="19">
        <f t="shared" si="58"/>
        <v>0</v>
      </c>
      <c r="AO27" s="17">
        <f>VLOOKUP($B27,Paramètres!$C$7:$F$55,$C$6,FALSE)</f>
        <v>90</v>
      </c>
      <c r="AP27" s="66">
        <f t="shared" si="59"/>
        <v>0</v>
      </c>
    </row>
    <row r="28" spans="2:42" ht="18.75" customHeight="1" x14ac:dyDescent="0.25">
      <c r="B28" s="19" t="str">
        <f>Paramètres!C18</f>
        <v>Avenant contrat classique</v>
      </c>
      <c r="C28" s="18" t="str">
        <f t="shared" si="11"/>
        <v/>
      </c>
      <c r="D28" s="75"/>
      <c r="E28" s="17">
        <f>VLOOKUP($B28,Paramètres!$C$7:$F$55,$C$6,FALSE)</f>
        <v>20</v>
      </c>
      <c r="F28" s="58">
        <f t="shared" si="57"/>
        <v>0</v>
      </c>
      <c r="G28" s="94"/>
      <c r="H28" s="17">
        <f>VLOOKUP($B28,Paramètres!$C$7:$F$55,$C$6,FALSE)</f>
        <v>20</v>
      </c>
      <c r="I28" s="91">
        <f t="shared" si="0"/>
        <v>0</v>
      </c>
      <c r="J28" s="55"/>
      <c r="K28" s="17">
        <f>VLOOKUP($B28,Paramètres!$C$7:$F$55,$C$6,FALSE)</f>
        <v>20</v>
      </c>
      <c r="L28" s="58">
        <f t="shared" si="1"/>
        <v>0</v>
      </c>
      <c r="M28" s="94"/>
      <c r="N28" s="17">
        <f>VLOOKUP($B28,Paramètres!$C$7:$F$55,$C$6,FALSE)</f>
        <v>20</v>
      </c>
      <c r="O28" s="91">
        <f t="shared" si="2"/>
        <v>0</v>
      </c>
      <c r="P28" s="55"/>
      <c r="Q28" s="17">
        <f>VLOOKUP($B28,Paramètres!$C$7:$F$55,$C$6,FALSE)</f>
        <v>20</v>
      </c>
      <c r="R28" s="58">
        <f t="shared" si="3"/>
        <v>0</v>
      </c>
      <c r="S28" s="94"/>
      <c r="T28" s="17">
        <f>VLOOKUP($B28,Paramètres!$C$7:$F$55,$C$6,FALSE)</f>
        <v>20</v>
      </c>
      <c r="U28" s="91">
        <f t="shared" si="4"/>
        <v>0</v>
      </c>
      <c r="V28" s="55"/>
      <c r="W28" s="17">
        <f>VLOOKUP($B28,Paramètres!$C$7:$F$55,$C$6,FALSE)</f>
        <v>20</v>
      </c>
      <c r="X28" s="58">
        <f t="shared" si="5"/>
        <v>0</v>
      </c>
      <c r="Y28" s="94"/>
      <c r="Z28" s="17">
        <f>VLOOKUP($B28,Paramètres!$C$7:$F$55,$C$6,FALSE)</f>
        <v>20</v>
      </c>
      <c r="AA28" s="91">
        <f t="shared" si="6"/>
        <v>0</v>
      </c>
      <c r="AB28" s="55"/>
      <c r="AC28" s="17">
        <f>VLOOKUP($B28,Paramètres!$C$7:$F$55,$C$6,FALSE)</f>
        <v>20</v>
      </c>
      <c r="AD28" s="58">
        <f t="shared" si="7"/>
        <v>0</v>
      </c>
      <c r="AE28" s="94"/>
      <c r="AF28" s="17">
        <f>VLOOKUP($B28,Paramètres!$C$7:$F$55,$C$6,FALSE)</f>
        <v>20</v>
      </c>
      <c r="AG28" s="91">
        <f t="shared" si="8"/>
        <v>0</v>
      </c>
      <c r="AH28" s="55"/>
      <c r="AI28" s="17">
        <f>VLOOKUP($B28,Paramètres!$C$7:$F$55,$C$6,FALSE)</f>
        <v>20</v>
      </c>
      <c r="AJ28" s="58">
        <f t="shared" si="9"/>
        <v>0</v>
      </c>
      <c r="AK28" s="94"/>
      <c r="AL28" s="17">
        <f>VLOOKUP($B28,Paramètres!$C$7:$F$55,$C$6,FALSE)</f>
        <v>20</v>
      </c>
      <c r="AM28" s="58">
        <f t="shared" si="10"/>
        <v>0</v>
      </c>
      <c r="AN28" s="19">
        <f t="shared" si="58"/>
        <v>0</v>
      </c>
      <c r="AO28" s="17">
        <f>VLOOKUP($B28,Paramètres!$C$7:$F$55,$C$6,FALSE)</f>
        <v>20</v>
      </c>
      <c r="AP28" s="66">
        <f t="shared" si="59"/>
        <v>0</v>
      </c>
    </row>
    <row r="29" spans="2:42" ht="18.75" customHeight="1" x14ac:dyDescent="0.25">
      <c r="B29" s="19" t="str">
        <f>Paramètres!C19</f>
        <v>Avenant contrat spécifique</v>
      </c>
      <c r="C29" s="18" t="str">
        <f t="shared" si="11"/>
        <v/>
      </c>
      <c r="D29" s="75"/>
      <c r="E29" s="77">
        <f>VLOOKUP($B29,Paramètres!$C$7:$F$55,$C$6,FALSE)</f>
        <v>0</v>
      </c>
      <c r="F29" s="58">
        <f t="shared" si="57"/>
        <v>0</v>
      </c>
      <c r="G29" s="94"/>
      <c r="H29" s="77">
        <f>VLOOKUP($B29,Paramètres!$C$7:$F$55,$C$6,FALSE)</f>
        <v>0</v>
      </c>
      <c r="I29" s="91">
        <f t="shared" si="0"/>
        <v>0</v>
      </c>
      <c r="J29" s="55"/>
      <c r="K29" s="77">
        <f>VLOOKUP($B29,Paramètres!$C$7:$F$55,$C$6,FALSE)</f>
        <v>0</v>
      </c>
      <c r="L29" s="58">
        <f t="shared" si="1"/>
        <v>0</v>
      </c>
      <c r="M29" s="94"/>
      <c r="N29" s="77">
        <f>VLOOKUP($B29,Paramètres!$C$7:$F$55,$C$6,FALSE)</f>
        <v>0</v>
      </c>
      <c r="O29" s="91">
        <f t="shared" si="2"/>
        <v>0</v>
      </c>
      <c r="P29" s="55"/>
      <c r="Q29" s="77">
        <f>VLOOKUP($B29,Paramètres!$C$7:$F$55,$C$6,FALSE)</f>
        <v>0</v>
      </c>
      <c r="R29" s="58">
        <f t="shared" si="3"/>
        <v>0</v>
      </c>
      <c r="S29" s="94"/>
      <c r="T29" s="77">
        <f>VLOOKUP($B29,Paramètres!$C$7:$F$55,$C$6,FALSE)</f>
        <v>0</v>
      </c>
      <c r="U29" s="91">
        <f t="shared" si="4"/>
        <v>0</v>
      </c>
      <c r="V29" s="55"/>
      <c r="W29" s="77">
        <f>VLOOKUP($B29,Paramètres!$C$7:$F$55,$C$6,FALSE)</f>
        <v>0</v>
      </c>
      <c r="X29" s="58">
        <f t="shared" si="5"/>
        <v>0</v>
      </c>
      <c r="Y29" s="94"/>
      <c r="Z29" s="77">
        <f>VLOOKUP($B29,Paramètres!$C$7:$F$55,$C$6,FALSE)</f>
        <v>0</v>
      </c>
      <c r="AA29" s="91">
        <f t="shared" si="6"/>
        <v>0</v>
      </c>
      <c r="AB29" s="55"/>
      <c r="AC29" s="77">
        <f>VLOOKUP($B29,Paramètres!$C$7:$F$55,$C$6,FALSE)</f>
        <v>0</v>
      </c>
      <c r="AD29" s="58">
        <f t="shared" si="7"/>
        <v>0</v>
      </c>
      <c r="AE29" s="94"/>
      <c r="AF29" s="77">
        <f>VLOOKUP($B29,Paramètres!$C$7:$F$55,$C$6,FALSE)</f>
        <v>0</v>
      </c>
      <c r="AG29" s="91">
        <f t="shared" si="8"/>
        <v>0</v>
      </c>
      <c r="AH29" s="55"/>
      <c r="AI29" s="77">
        <f>VLOOKUP($B29,Paramètres!$C$7:$F$55,$C$6,FALSE)</f>
        <v>0</v>
      </c>
      <c r="AJ29" s="58">
        <f t="shared" si="9"/>
        <v>0</v>
      </c>
      <c r="AK29" s="94"/>
      <c r="AL29" s="77">
        <f>VLOOKUP($B29,Paramètres!$C$7:$F$55,$C$6,FALSE)</f>
        <v>0</v>
      </c>
      <c r="AM29" s="58">
        <f t="shared" si="10"/>
        <v>0</v>
      </c>
      <c r="AN29" s="19">
        <f t="shared" si="58"/>
        <v>0</v>
      </c>
      <c r="AO29" s="17">
        <f>VLOOKUP($B29,Paramètres!$C$7:$F$55,$C$6,FALSE)</f>
        <v>0</v>
      </c>
      <c r="AP29" s="66">
        <f t="shared" si="59"/>
        <v>0</v>
      </c>
    </row>
    <row r="30" spans="2:42" ht="18.75" customHeight="1" x14ac:dyDescent="0.25">
      <c r="B30" s="19" t="str">
        <f>Paramètres!C20</f>
        <v>Contrat CERFA appentissage</v>
      </c>
      <c r="C30" s="18" t="str">
        <f t="shared" si="11"/>
        <v/>
      </c>
      <c r="D30" s="75"/>
      <c r="E30" s="17">
        <f>VLOOKUP($B30,Paramètres!$C$7:$F$55,$C$6,FALSE)</f>
        <v>45</v>
      </c>
      <c r="F30" s="58">
        <f t="shared" si="57"/>
        <v>0</v>
      </c>
      <c r="G30" s="94"/>
      <c r="H30" s="17">
        <f>VLOOKUP($B30,Paramètres!$C$7:$F$55,$C$6,FALSE)</f>
        <v>45</v>
      </c>
      <c r="I30" s="91">
        <f t="shared" si="0"/>
        <v>0</v>
      </c>
      <c r="J30" s="55"/>
      <c r="K30" s="17">
        <f>VLOOKUP($B30,Paramètres!$C$7:$F$55,$C$6,FALSE)</f>
        <v>45</v>
      </c>
      <c r="L30" s="58">
        <f t="shared" si="1"/>
        <v>0</v>
      </c>
      <c r="M30" s="94"/>
      <c r="N30" s="17">
        <f>VLOOKUP($B30,Paramètres!$C$7:$F$55,$C$6,FALSE)</f>
        <v>45</v>
      </c>
      <c r="O30" s="91">
        <f t="shared" si="2"/>
        <v>0</v>
      </c>
      <c r="P30" s="55"/>
      <c r="Q30" s="17">
        <f>VLOOKUP($B30,Paramètres!$C$7:$F$55,$C$6,FALSE)</f>
        <v>45</v>
      </c>
      <c r="R30" s="58">
        <f t="shared" si="3"/>
        <v>0</v>
      </c>
      <c r="S30" s="94"/>
      <c r="T30" s="17">
        <f>VLOOKUP($B30,Paramètres!$C$7:$F$55,$C$6,FALSE)</f>
        <v>45</v>
      </c>
      <c r="U30" s="91">
        <f t="shared" si="4"/>
        <v>0</v>
      </c>
      <c r="V30" s="55"/>
      <c r="W30" s="17">
        <f>VLOOKUP($B30,Paramètres!$C$7:$F$55,$C$6,FALSE)</f>
        <v>45</v>
      </c>
      <c r="X30" s="58">
        <f t="shared" si="5"/>
        <v>0</v>
      </c>
      <c r="Y30" s="94"/>
      <c r="Z30" s="17">
        <f>VLOOKUP($B30,Paramètres!$C$7:$F$55,$C$6,FALSE)</f>
        <v>45</v>
      </c>
      <c r="AA30" s="91">
        <f t="shared" si="6"/>
        <v>0</v>
      </c>
      <c r="AB30" s="55"/>
      <c r="AC30" s="17">
        <f>VLOOKUP($B30,Paramètres!$C$7:$F$55,$C$6,FALSE)</f>
        <v>45</v>
      </c>
      <c r="AD30" s="58">
        <f t="shared" si="7"/>
        <v>0</v>
      </c>
      <c r="AE30" s="94"/>
      <c r="AF30" s="17">
        <f>VLOOKUP($B30,Paramètres!$C$7:$F$55,$C$6,FALSE)</f>
        <v>45</v>
      </c>
      <c r="AG30" s="91">
        <f t="shared" si="8"/>
        <v>0</v>
      </c>
      <c r="AH30" s="55"/>
      <c r="AI30" s="17">
        <f>VLOOKUP($B30,Paramètres!$C$7:$F$55,$C$6,FALSE)</f>
        <v>45</v>
      </c>
      <c r="AJ30" s="58">
        <f t="shared" si="9"/>
        <v>0</v>
      </c>
      <c r="AK30" s="94"/>
      <c r="AL30" s="17">
        <f>VLOOKUP($B30,Paramètres!$C$7:$F$55,$C$6,FALSE)</f>
        <v>45</v>
      </c>
      <c r="AM30" s="58">
        <f t="shared" si="10"/>
        <v>0</v>
      </c>
      <c r="AN30" s="19">
        <f t="shared" si="58"/>
        <v>0</v>
      </c>
      <c r="AO30" s="17">
        <f>VLOOKUP($B30,Paramètres!$C$7:$F$55,$C$6,FALSE)</f>
        <v>45</v>
      </c>
      <c r="AP30" s="66">
        <f t="shared" si="59"/>
        <v>0</v>
      </c>
    </row>
    <row r="31" spans="2:42" ht="18.75" customHeight="1" x14ac:dyDescent="0.25">
      <c r="B31" s="19" t="str">
        <f>Paramètres!C21</f>
        <v>Constat de rupture à l'amiable CDD</v>
      </c>
      <c r="C31" s="18" t="str">
        <f t="shared" si="11"/>
        <v/>
      </c>
      <c r="D31" s="75"/>
      <c r="E31" s="17">
        <f>VLOOKUP($B31,Paramètres!$C$7:$F$55,$C$6,FALSE)</f>
        <v>30</v>
      </c>
      <c r="F31" s="58">
        <f t="shared" si="57"/>
        <v>0</v>
      </c>
      <c r="G31" s="94"/>
      <c r="H31" s="17">
        <f>VLOOKUP($B31,Paramètres!$C$7:$F$55,$C$6,FALSE)</f>
        <v>30</v>
      </c>
      <c r="I31" s="91">
        <f t="shared" si="0"/>
        <v>0</v>
      </c>
      <c r="J31" s="55"/>
      <c r="K31" s="17">
        <f>VLOOKUP($B31,Paramètres!$C$7:$F$55,$C$6,FALSE)</f>
        <v>30</v>
      </c>
      <c r="L31" s="58">
        <f t="shared" si="1"/>
        <v>0</v>
      </c>
      <c r="M31" s="94"/>
      <c r="N31" s="17">
        <f>VLOOKUP($B31,Paramètres!$C$7:$F$55,$C$6,FALSE)</f>
        <v>30</v>
      </c>
      <c r="O31" s="91">
        <f t="shared" si="2"/>
        <v>0</v>
      </c>
      <c r="P31" s="55"/>
      <c r="Q31" s="17">
        <f>VLOOKUP($B31,Paramètres!$C$7:$F$55,$C$6,FALSE)</f>
        <v>30</v>
      </c>
      <c r="R31" s="58">
        <f t="shared" si="3"/>
        <v>0</v>
      </c>
      <c r="S31" s="94"/>
      <c r="T31" s="17">
        <f>VLOOKUP($B31,Paramètres!$C$7:$F$55,$C$6,FALSE)</f>
        <v>30</v>
      </c>
      <c r="U31" s="91">
        <f t="shared" si="4"/>
        <v>0</v>
      </c>
      <c r="V31" s="55"/>
      <c r="W31" s="17">
        <f>VLOOKUP($B31,Paramètres!$C$7:$F$55,$C$6,FALSE)</f>
        <v>30</v>
      </c>
      <c r="X31" s="58">
        <f t="shared" si="5"/>
        <v>0</v>
      </c>
      <c r="Y31" s="94"/>
      <c r="Z31" s="17">
        <f>VLOOKUP($B31,Paramètres!$C$7:$F$55,$C$6,FALSE)</f>
        <v>30</v>
      </c>
      <c r="AA31" s="91">
        <f t="shared" si="6"/>
        <v>0</v>
      </c>
      <c r="AB31" s="55"/>
      <c r="AC31" s="17">
        <f>VLOOKUP($B31,Paramètres!$C$7:$F$55,$C$6,FALSE)</f>
        <v>30</v>
      </c>
      <c r="AD31" s="58">
        <f t="shared" si="7"/>
        <v>0</v>
      </c>
      <c r="AE31" s="94"/>
      <c r="AF31" s="17">
        <f>VLOOKUP($B31,Paramètres!$C$7:$F$55,$C$6,FALSE)</f>
        <v>30</v>
      </c>
      <c r="AG31" s="91">
        <f t="shared" si="8"/>
        <v>0</v>
      </c>
      <c r="AH31" s="55"/>
      <c r="AI31" s="17">
        <f>VLOOKUP($B31,Paramètres!$C$7:$F$55,$C$6,FALSE)</f>
        <v>30</v>
      </c>
      <c r="AJ31" s="58">
        <f t="shared" si="9"/>
        <v>0</v>
      </c>
      <c r="AK31" s="94"/>
      <c r="AL31" s="17">
        <f>VLOOKUP($B31,Paramètres!$C$7:$F$55,$C$6,FALSE)</f>
        <v>30</v>
      </c>
      <c r="AM31" s="58">
        <f t="shared" si="10"/>
        <v>0</v>
      </c>
      <c r="AN31" s="19">
        <f t="shared" si="58"/>
        <v>0</v>
      </c>
      <c r="AO31" s="17">
        <f>VLOOKUP($B31,Paramètres!$C$7:$F$55,$C$6,FALSE)</f>
        <v>30</v>
      </c>
      <c r="AP31" s="66">
        <f t="shared" si="59"/>
        <v>0</v>
      </c>
    </row>
    <row r="32" spans="2:42" ht="18.75" customHeight="1" x14ac:dyDescent="0.25">
      <c r="B32" s="19" t="str">
        <f>Paramètres!C22</f>
        <v>Rupture contrat d'apprentissage</v>
      </c>
      <c r="C32" s="18" t="str">
        <f t="shared" si="11"/>
        <v/>
      </c>
      <c r="D32" s="75"/>
      <c r="E32" s="17">
        <f>VLOOKUP($B32,Paramètres!$C$7:$F$55,$C$6,FALSE)</f>
        <v>30</v>
      </c>
      <c r="F32" s="58">
        <f t="shared" si="57"/>
        <v>0</v>
      </c>
      <c r="G32" s="94"/>
      <c r="H32" s="17">
        <f>VLOOKUP($B32,Paramètres!$C$7:$F$55,$C$6,FALSE)</f>
        <v>30</v>
      </c>
      <c r="I32" s="91">
        <f t="shared" si="0"/>
        <v>0</v>
      </c>
      <c r="J32" s="55"/>
      <c r="K32" s="17">
        <f>VLOOKUP($B32,Paramètres!$C$7:$F$55,$C$6,FALSE)</f>
        <v>30</v>
      </c>
      <c r="L32" s="58">
        <f t="shared" si="1"/>
        <v>0</v>
      </c>
      <c r="M32" s="94"/>
      <c r="N32" s="17">
        <f>VLOOKUP($B32,Paramètres!$C$7:$F$55,$C$6,FALSE)</f>
        <v>30</v>
      </c>
      <c r="O32" s="91">
        <f t="shared" si="2"/>
        <v>0</v>
      </c>
      <c r="P32" s="55"/>
      <c r="Q32" s="17">
        <f>VLOOKUP($B32,Paramètres!$C$7:$F$55,$C$6,FALSE)</f>
        <v>30</v>
      </c>
      <c r="R32" s="58">
        <f t="shared" si="3"/>
        <v>0</v>
      </c>
      <c r="S32" s="94"/>
      <c r="T32" s="17">
        <f>VLOOKUP($B32,Paramètres!$C$7:$F$55,$C$6,FALSE)</f>
        <v>30</v>
      </c>
      <c r="U32" s="91">
        <f t="shared" si="4"/>
        <v>0</v>
      </c>
      <c r="V32" s="55"/>
      <c r="W32" s="17">
        <f>VLOOKUP($B32,Paramètres!$C$7:$F$55,$C$6,FALSE)</f>
        <v>30</v>
      </c>
      <c r="X32" s="58">
        <f t="shared" si="5"/>
        <v>0</v>
      </c>
      <c r="Y32" s="94"/>
      <c r="Z32" s="17">
        <f>VLOOKUP($B32,Paramètres!$C$7:$F$55,$C$6,FALSE)</f>
        <v>30</v>
      </c>
      <c r="AA32" s="91">
        <f t="shared" si="6"/>
        <v>0</v>
      </c>
      <c r="AB32" s="55"/>
      <c r="AC32" s="17">
        <f>VLOOKUP($B32,Paramètres!$C$7:$F$55,$C$6,FALSE)</f>
        <v>30</v>
      </c>
      <c r="AD32" s="58">
        <f t="shared" si="7"/>
        <v>0</v>
      </c>
      <c r="AE32" s="94"/>
      <c r="AF32" s="17">
        <f>VLOOKUP($B32,Paramètres!$C$7:$F$55,$C$6,FALSE)</f>
        <v>30</v>
      </c>
      <c r="AG32" s="91">
        <f t="shared" si="8"/>
        <v>0</v>
      </c>
      <c r="AH32" s="55"/>
      <c r="AI32" s="17">
        <f>VLOOKUP($B32,Paramètres!$C$7:$F$55,$C$6,FALSE)</f>
        <v>30</v>
      </c>
      <c r="AJ32" s="58">
        <f t="shared" si="9"/>
        <v>0</v>
      </c>
      <c r="AK32" s="94"/>
      <c r="AL32" s="17">
        <f>VLOOKUP($B32,Paramètres!$C$7:$F$55,$C$6,FALSE)</f>
        <v>30</v>
      </c>
      <c r="AM32" s="58">
        <f t="shared" si="10"/>
        <v>0</v>
      </c>
      <c r="AN32" s="19">
        <f t="shared" si="58"/>
        <v>0</v>
      </c>
      <c r="AO32" s="17">
        <f>VLOOKUP($B32,Paramètres!$C$7:$F$55,$C$6,FALSE)</f>
        <v>30</v>
      </c>
      <c r="AP32" s="66">
        <f t="shared" si="59"/>
        <v>0</v>
      </c>
    </row>
    <row r="33" spans="2:42" ht="18.75" customHeight="1" x14ac:dyDescent="0.25">
      <c r="B33" s="21" t="str">
        <f>Paramètres!C23</f>
        <v>Documents de fin de contrat</v>
      </c>
      <c r="C33" s="31" t="str">
        <f t="shared" si="11"/>
        <v/>
      </c>
      <c r="D33" s="76"/>
      <c r="E33" s="22">
        <f>VLOOKUP($B33,Paramètres!$C$7:$F$55,$C$6,FALSE)</f>
        <v>22</v>
      </c>
      <c r="F33" s="59">
        <f t="shared" si="57"/>
        <v>0</v>
      </c>
      <c r="G33" s="95"/>
      <c r="H33" s="22">
        <f>VLOOKUP($B33,Paramètres!$C$7:$F$55,$C$6,FALSE)</f>
        <v>22</v>
      </c>
      <c r="I33" s="92">
        <f t="shared" si="0"/>
        <v>0</v>
      </c>
      <c r="J33" s="56"/>
      <c r="K33" s="22">
        <f>VLOOKUP($B33,Paramètres!$C$7:$F$55,$C$6,FALSE)</f>
        <v>22</v>
      </c>
      <c r="L33" s="59">
        <f t="shared" si="1"/>
        <v>0</v>
      </c>
      <c r="M33" s="95"/>
      <c r="N33" s="22">
        <f>VLOOKUP($B33,Paramètres!$C$7:$F$55,$C$6,FALSE)</f>
        <v>22</v>
      </c>
      <c r="O33" s="92">
        <f t="shared" si="2"/>
        <v>0</v>
      </c>
      <c r="P33" s="56"/>
      <c r="Q33" s="22">
        <f>VLOOKUP($B33,Paramètres!$C$7:$F$55,$C$6,FALSE)</f>
        <v>22</v>
      </c>
      <c r="R33" s="59">
        <f t="shared" si="3"/>
        <v>0</v>
      </c>
      <c r="S33" s="95"/>
      <c r="T33" s="22">
        <f>VLOOKUP($B33,Paramètres!$C$7:$F$55,$C$6,FALSE)</f>
        <v>22</v>
      </c>
      <c r="U33" s="92">
        <f t="shared" si="4"/>
        <v>0</v>
      </c>
      <c r="V33" s="56"/>
      <c r="W33" s="22">
        <f>VLOOKUP($B33,Paramètres!$C$7:$F$55,$C$6,FALSE)</f>
        <v>22</v>
      </c>
      <c r="X33" s="59">
        <f t="shared" si="5"/>
        <v>0</v>
      </c>
      <c r="Y33" s="95"/>
      <c r="Z33" s="22">
        <f>VLOOKUP($B33,Paramètres!$C$7:$F$55,$C$6,FALSE)</f>
        <v>22</v>
      </c>
      <c r="AA33" s="92">
        <f t="shared" si="6"/>
        <v>0</v>
      </c>
      <c r="AB33" s="56"/>
      <c r="AC33" s="22">
        <f>VLOOKUP($B33,Paramètres!$C$7:$F$55,$C$6,FALSE)</f>
        <v>22</v>
      </c>
      <c r="AD33" s="59">
        <f t="shared" si="7"/>
        <v>0</v>
      </c>
      <c r="AE33" s="95"/>
      <c r="AF33" s="22">
        <f>VLOOKUP($B33,Paramètres!$C$7:$F$55,$C$6,FALSE)</f>
        <v>22</v>
      </c>
      <c r="AG33" s="92">
        <f t="shared" si="8"/>
        <v>0</v>
      </c>
      <c r="AH33" s="56"/>
      <c r="AI33" s="22">
        <f>VLOOKUP($B33,Paramètres!$C$7:$F$55,$C$6,FALSE)</f>
        <v>22</v>
      </c>
      <c r="AJ33" s="59">
        <f t="shared" si="9"/>
        <v>0</v>
      </c>
      <c r="AK33" s="95"/>
      <c r="AL33" s="22">
        <f>VLOOKUP($B33,Paramètres!$C$7:$F$55,$C$6,FALSE)</f>
        <v>22</v>
      </c>
      <c r="AM33" s="59">
        <f t="shared" si="10"/>
        <v>0</v>
      </c>
      <c r="AN33" s="21">
        <f t="shared" si="58"/>
        <v>0</v>
      </c>
      <c r="AO33" s="22">
        <f>VLOOKUP($B33,Paramètres!$C$7:$F$55,$C$6,FALSE)</f>
        <v>22</v>
      </c>
      <c r="AP33" s="67">
        <f t="shared" si="59"/>
        <v>0</v>
      </c>
    </row>
    <row r="34" spans="2:42" ht="18.75" customHeight="1" x14ac:dyDescent="0.25">
      <c r="B34" s="20" t="str">
        <f>Paramètres!C24</f>
        <v>Déclaration accident de travail</v>
      </c>
      <c r="C34" s="30" t="str">
        <f t="shared" si="11"/>
        <v/>
      </c>
      <c r="D34" s="54"/>
      <c r="E34" s="16">
        <f>VLOOKUP($B34,Paramètres!$C$7:$F$55,$C$6,FALSE)</f>
        <v>30</v>
      </c>
      <c r="F34" s="57">
        <f t="shared" si="57"/>
        <v>0</v>
      </c>
      <c r="G34" s="89"/>
      <c r="H34" s="16">
        <f>VLOOKUP($B34,Paramètres!$C$7:$F$55,$C$6,FALSE)</f>
        <v>30</v>
      </c>
      <c r="I34" s="90">
        <f t="shared" si="0"/>
        <v>0</v>
      </c>
      <c r="J34" s="88"/>
      <c r="K34" s="16">
        <f>VLOOKUP($B34,Paramètres!$C$7:$F$55,$C$6,FALSE)</f>
        <v>30</v>
      </c>
      <c r="L34" s="57">
        <f t="shared" si="1"/>
        <v>0</v>
      </c>
      <c r="M34" s="89"/>
      <c r="N34" s="16">
        <f>VLOOKUP($B34,Paramètres!$C$7:$F$55,$C$6,FALSE)</f>
        <v>30</v>
      </c>
      <c r="O34" s="90">
        <f t="shared" si="2"/>
        <v>0</v>
      </c>
      <c r="P34" s="88"/>
      <c r="Q34" s="16">
        <f>VLOOKUP($B34,Paramètres!$C$7:$F$55,$C$6,FALSE)</f>
        <v>30</v>
      </c>
      <c r="R34" s="57">
        <f t="shared" si="3"/>
        <v>0</v>
      </c>
      <c r="S34" s="89"/>
      <c r="T34" s="16">
        <f>VLOOKUP($B34,Paramètres!$C$7:$F$55,$C$6,FALSE)</f>
        <v>30</v>
      </c>
      <c r="U34" s="90">
        <f t="shared" si="4"/>
        <v>0</v>
      </c>
      <c r="V34" s="88"/>
      <c r="W34" s="16">
        <f>VLOOKUP($B34,Paramètres!$C$7:$F$55,$C$6,FALSE)</f>
        <v>30</v>
      </c>
      <c r="X34" s="57">
        <f t="shared" si="5"/>
        <v>0</v>
      </c>
      <c r="Y34" s="89"/>
      <c r="Z34" s="16">
        <f>VLOOKUP($B34,Paramètres!$C$7:$F$55,$C$6,FALSE)</f>
        <v>30</v>
      </c>
      <c r="AA34" s="90">
        <f t="shared" si="6"/>
        <v>0</v>
      </c>
      <c r="AB34" s="88"/>
      <c r="AC34" s="16">
        <f>VLOOKUP($B34,Paramètres!$C$7:$F$55,$C$6,FALSE)</f>
        <v>30</v>
      </c>
      <c r="AD34" s="57">
        <f t="shared" si="7"/>
        <v>0</v>
      </c>
      <c r="AE34" s="89"/>
      <c r="AF34" s="16">
        <f>VLOOKUP($B34,Paramètres!$C$7:$F$55,$C$6,FALSE)</f>
        <v>30</v>
      </c>
      <c r="AG34" s="90">
        <f t="shared" si="8"/>
        <v>0</v>
      </c>
      <c r="AH34" s="88"/>
      <c r="AI34" s="16">
        <f>VLOOKUP($B34,Paramètres!$C$7:$F$55,$C$6,FALSE)</f>
        <v>30</v>
      </c>
      <c r="AJ34" s="57">
        <f t="shared" si="9"/>
        <v>0</v>
      </c>
      <c r="AK34" s="89"/>
      <c r="AL34" s="16">
        <f>VLOOKUP($B34,Paramètres!$C$7:$F$55,$C$6,FALSE)</f>
        <v>30</v>
      </c>
      <c r="AM34" s="57">
        <f t="shared" si="10"/>
        <v>0</v>
      </c>
      <c r="AN34" s="20">
        <f t="shared" si="58"/>
        <v>0</v>
      </c>
      <c r="AO34" s="16">
        <f>VLOOKUP($B34,Paramètres!$C$7:$F$55,$C$6,FALSE)</f>
        <v>30</v>
      </c>
      <c r="AP34" s="69">
        <f t="shared" si="59"/>
        <v>0</v>
      </c>
    </row>
    <row r="35" spans="2:42" ht="18.75" customHeight="1" x14ac:dyDescent="0.25">
      <c r="B35" s="21" t="str">
        <f>Paramètres!C25</f>
        <v>DSN évenementielle</v>
      </c>
      <c r="C35" s="31" t="str">
        <f t="shared" si="11"/>
        <v/>
      </c>
      <c r="D35" s="76"/>
      <c r="E35" s="22">
        <f>VLOOKUP($B35,Paramètres!$C$7:$F$55,$C$6,FALSE)</f>
        <v>7</v>
      </c>
      <c r="F35" s="59">
        <f t="shared" si="57"/>
        <v>0</v>
      </c>
      <c r="G35" s="95"/>
      <c r="H35" s="22">
        <f>VLOOKUP($B35,Paramètres!$C$7:$F$55,$C$6,FALSE)</f>
        <v>7</v>
      </c>
      <c r="I35" s="92">
        <f t="shared" si="0"/>
        <v>0</v>
      </c>
      <c r="J35" s="56"/>
      <c r="K35" s="22">
        <f>VLOOKUP($B35,Paramètres!$C$7:$F$55,$C$6,FALSE)</f>
        <v>7</v>
      </c>
      <c r="L35" s="59">
        <f t="shared" si="1"/>
        <v>0</v>
      </c>
      <c r="M35" s="95"/>
      <c r="N35" s="22">
        <f>VLOOKUP($B35,Paramètres!$C$7:$F$55,$C$6,FALSE)</f>
        <v>7</v>
      </c>
      <c r="O35" s="92">
        <f t="shared" si="2"/>
        <v>0</v>
      </c>
      <c r="P35" s="56"/>
      <c r="Q35" s="22">
        <f>VLOOKUP($B35,Paramètres!$C$7:$F$55,$C$6,FALSE)</f>
        <v>7</v>
      </c>
      <c r="R35" s="59">
        <f t="shared" si="3"/>
        <v>0</v>
      </c>
      <c r="S35" s="95"/>
      <c r="T35" s="22">
        <f>VLOOKUP($B35,Paramètres!$C$7:$F$55,$C$6,FALSE)</f>
        <v>7</v>
      </c>
      <c r="U35" s="92">
        <f t="shared" si="4"/>
        <v>0</v>
      </c>
      <c r="V35" s="56"/>
      <c r="W35" s="22">
        <f>VLOOKUP($B35,Paramètres!$C$7:$F$55,$C$6,FALSE)</f>
        <v>7</v>
      </c>
      <c r="X35" s="59">
        <f t="shared" si="5"/>
        <v>0</v>
      </c>
      <c r="Y35" s="95"/>
      <c r="Z35" s="22">
        <f>VLOOKUP($B35,Paramètres!$C$7:$F$55,$C$6,FALSE)</f>
        <v>7</v>
      </c>
      <c r="AA35" s="92">
        <f t="shared" si="6"/>
        <v>0</v>
      </c>
      <c r="AB35" s="56"/>
      <c r="AC35" s="22">
        <f>VLOOKUP($B35,Paramètres!$C$7:$F$55,$C$6,FALSE)</f>
        <v>7</v>
      </c>
      <c r="AD35" s="59">
        <f t="shared" si="7"/>
        <v>0</v>
      </c>
      <c r="AE35" s="95"/>
      <c r="AF35" s="22">
        <f>VLOOKUP($B35,Paramètres!$C$7:$F$55,$C$6,FALSE)</f>
        <v>7</v>
      </c>
      <c r="AG35" s="92">
        <f t="shared" si="8"/>
        <v>0</v>
      </c>
      <c r="AH35" s="56"/>
      <c r="AI35" s="22">
        <f>VLOOKUP($B35,Paramètres!$C$7:$F$55,$C$6,FALSE)</f>
        <v>7</v>
      </c>
      <c r="AJ35" s="59">
        <f t="shared" si="9"/>
        <v>0</v>
      </c>
      <c r="AK35" s="95"/>
      <c r="AL35" s="22">
        <f>VLOOKUP($B35,Paramètres!$C$7:$F$55,$C$6,FALSE)</f>
        <v>7</v>
      </c>
      <c r="AM35" s="59">
        <f t="shared" si="10"/>
        <v>0</v>
      </c>
      <c r="AN35" s="21">
        <f t="shared" si="58"/>
        <v>0</v>
      </c>
      <c r="AO35" s="22">
        <f>VLOOKUP($B35,Paramètres!$C$7:$F$55,$C$6,FALSE)</f>
        <v>7</v>
      </c>
      <c r="AP35" s="67">
        <f t="shared" si="59"/>
        <v>0</v>
      </c>
    </row>
    <row r="36" spans="2:42" ht="18.75" customHeight="1" x14ac:dyDescent="0.25">
      <c r="B36" s="20" t="str">
        <f>Paramètres!C26</f>
        <v>Avenant de renouvell. périoade essai</v>
      </c>
      <c r="C36" s="30" t="str">
        <f t="shared" si="11"/>
        <v/>
      </c>
      <c r="D36" s="54"/>
      <c r="E36" s="16">
        <f>VLOOKUP($B36,Paramètres!$C$7:$F$55,$C$6,FALSE)</f>
        <v>20</v>
      </c>
      <c r="F36" s="57">
        <f t="shared" si="57"/>
        <v>0</v>
      </c>
      <c r="G36" s="89"/>
      <c r="H36" s="16">
        <f>VLOOKUP($B36,Paramètres!$C$7:$F$55,$C$6,FALSE)</f>
        <v>20</v>
      </c>
      <c r="I36" s="90">
        <f t="shared" si="0"/>
        <v>0</v>
      </c>
      <c r="J36" s="88"/>
      <c r="K36" s="16">
        <f>VLOOKUP($B36,Paramètres!$C$7:$F$55,$C$6,FALSE)</f>
        <v>20</v>
      </c>
      <c r="L36" s="57">
        <f t="shared" si="1"/>
        <v>0</v>
      </c>
      <c r="M36" s="89"/>
      <c r="N36" s="16">
        <f>VLOOKUP($B36,Paramètres!$C$7:$F$55,$C$6,FALSE)</f>
        <v>20</v>
      </c>
      <c r="O36" s="90">
        <f t="shared" si="2"/>
        <v>0</v>
      </c>
      <c r="P36" s="88"/>
      <c r="Q36" s="16">
        <f>VLOOKUP($B36,Paramètres!$C$7:$F$55,$C$6,FALSE)</f>
        <v>20</v>
      </c>
      <c r="R36" s="57">
        <f t="shared" si="3"/>
        <v>0</v>
      </c>
      <c r="S36" s="89"/>
      <c r="T36" s="16">
        <f>VLOOKUP($B36,Paramètres!$C$7:$F$55,$C$6,FALSE)</f>
        <v>20</v>
      </c>
      <c r="U36" s="90">
        <f t="shared" si="4"/>
        <v>0</v>
      </c>
      <c r="V36" s="88"/>
      <c r="W36" s="16">
        <f>VLOOKUP($B36,Paramètres!$C$7:$F$55,$C$6,FALSE)</f>
        <v>20</v>
      </c>
      <c r="X36" s="57">
        <f t="shared" si="5"/>
        <v>0</v>
      </c>
      <c r="Y36" s="89"/>
      <c r="Z36" s="16">
        <f>VLOOKUP($B36,Paramètres!$C$7:$F$55,$C$6,FALSE)</f>
        <v>20</v>
      </c>
      <c r="AA36" s="90">
        <f t="shared" si="6"/>
        <v>0</v>
      </c>
      <c r="AB36" s="88"/>
      <c r="AC36" s="16">
        <f>VLOOKUP($B36,Paramètres!$C$7:$F$55,$C$6,FALSE)</f>
        <v>20</v>
      </c>
      <c r="AD36" s="57">
        <f t="shared" si="7"/>
        <v>0</v>
      </c>
      <c r="AE36" s="89"/>
      <c r="AF36" s="16">
        <f>VLOOKUP($B36,Paramètres!$C$7:$F$55,$C$6,FALSE)</f>
        <v>20</v>
      </c>
      <c r="AG36" s="90">
        <f t="shared" si="8"/>
        <v>0</v>
      </c>
      <c r="AH36" s="88"/>
      <c r="AI36" s="16">
        <f>VLOOKUP($B36,Paramètres!$C$7:$F$55,$C$6,FALSE)</f>
        <v>20</v>
      </c>
      <c r="AJ36" s="57">
        <f t="shared" si="9"/>
        <v>0</v>
      </c>
      <c r="AK36" s="89"/>
      <c r="AL36" s="16">
        <f>VLOOKUP($B36,Paramètres!$C$7:$F$55,$C$6,FALSE)</f>
        <v>20</v>
      </c>
      <c r="AM36" s="57">
        <f t="shared" si="10"/>
        <v>0</v>
      </c>
      <c r="AN36" s="20">
        <f t="shared" si="58"/>
        <v>0</v>
      </c>
      <c r="AO36" s="16">
        <f>VLOOKUP($B36,Paramètres!$C$7:$F$55,$C$6,FALSE)</f>
        <v>20</v>
      </c>
      <c r="AP36" s="69">
        <f t="shared" si="59"/>
        <v>0</v>
      </c>
    </row>
    <row r="37" spans="2:42" ht="18.75" customHeight="1" x14ac:dyDescent="0.25">
      <c r="B37" s="19" t="str">
        <f>Paramètres!C27</f>
        <v>Courrier info fin de période d'essai</v>
      </c>
      <c r="C37" s="18" t="str">
        <f t="shared" si="11"/>
        <v/>
      </c>
      <c r="D37" s="75"/>
      <c r="E37" s="17">
        <f>VLOOKUP($B37,Paramètres!$C$7:$F$55,$C$6,FALSE)</f>
        <v>20</v>
      </c>
      <c r="F37" s="58">
        <f t="shared" si="57"/>
        <v>0</v>
      </c>
      <c r="G37" s="94"/>
      <c r="H37" s="17">
        <f>VLOOKUP($B37,Paramètres!$C$7:$F$55,$C$6,FALSE)</f>
        <v>20</v>
      </c>
      <c r="I37" s="91">
        <f t="shared" si="0"/>
        <v>0</v>
      </c>
      <c r="J37" s="55"/>
      <c r="K37" s="17">
        <f>VLOOKUP($B37,Paramètres!$C$7:$F$55,$C$6,FALSE)</f>
        <v>20</v>
      </c>
      <c r="L37" s="58">
        <f t="shared" si="1"/>
        <v>0</v>
      </c>
      <c r="M37" s="94"/>
      <c r="N37" s="17">
        <f>VLOOKUP($B37,Paramètres!$C$7:$F$55,$C$6,FALSE)</f>
        <v>20</v>
      </c>
      <c r="O37" s="91">
        <f t="shared" si="2"/>
        <v>0</v>
      </c>
      <c r="P37" s="55"/>
      <c r="Q37" s="17">
        <f>VLOOKUP($B37,Paramètres!$C$7:$F$55,$C$6,FALSE)</f>
        <v>20</v>
      </c>
      <c r="R37" s="58">
        <f t="shared" si="3"/>
        <v>0</v>
      </c>
      <c r="S37" s="94"/>
      <c r="T37" s="17">
        <f>VLOOKUP($B37,Paramètres!$C$7:$F$55,$C$6,FALSE)</f>
        <v>20</v>
      </c>
      <c r="U37" s="91">
        <f t="shared" si="4"/>
        <v>0</v>
      </c>
      <c r="V37" s="55"/>
      <c r="W37" s="17">
        <f>VLOOKUP($B37,Paramètres!$C$7:$F$55,$C$6,FALSE)</f>
        <v>20</v>
      </c>
      <c r="X37" s="58">
        <f t="shared" si="5"/>
        <v>0</v>
      </c>
      <c r="Y37" s="94"/>
      <c r="Z37" s="17">
        <f>VLOOKUP($B37,Paramètres!$C$7:$F$55,$C$6,FALSE)</f>
        <v>20</v>
      </c>
      <c r="AA37" s="91">
        <f t="shared" si="6"/>
        <v>0</v>
      </c>
      <c r="AB37" s="55"/>
      <c r="AC37" s="17">
        <f>VLOOKUP($B37,Paramètres!$C$7:$F$55,$C$6,FALSE)</f>
        <v>20</v>
      </c>
      <c r="AD37" s="58">
        <f t="shared" si="7"/>
        <v>0</v>
      </c>
      <c r="AE37" s="94"/>
      <c r="AF37" s="17">
        <f>VLOOKUP($B37,Paramètres!$C$7:$F$55,$C$6,FALSE)</f>
        <v>20</v>
      </c>
      <c r="AG37" s="91">
        <f t="shared" si="8"/>
        <v>0</v>
      </c>
      <c r="AH37" s="55"/>
      <c r="AI37" s="17">
        <f>VLOOKUP($B37,Paramètres!$C$7:$F$55,$C$6,FALSE)</f>
        <v>20</v>
      </c>
      <c r="AJ37" s="58">
        <f t="shared" si="9"/>
        <v>0</v>
      </c>
      <c r="AK37" s="94"/>
      <c r="AL37" s="17">
        <f>VLOOKUP($B37,Paramètres!$C$7:$F$55,$C$6,FALSE)</f>
        <v>20</v>
      </c>
      <c r="AM37" s="58">
        <f t="shared" si="10"/>
        <v>0</v>
      </c>
      <c r="AN37" s="19">
        <f t="shared" si="58"/>
        <v>0</v>
      </c>
      <c r="AO37" s="17">
        <f>VLOOKUP($B37,Paramètres!$C$7:$F$55,$C$6,FALSE)</f>
        <v>20</v>
      </c>
      <c r="AP37" s="66">
        <f t="shared" si="59"/>
        <v>0</v>
      </c>
    </row>
    <row r="38" spans="2:42" ht="18.75" customHeight="1" x14ac:dyDescent="0.25">
      <c r="B38" s="21" t="str">
        <f>Paramètres!C28</f>
        <v>Courrier rupture période d'essai</v>
      </c>
      <c r="C38" s="31" t="str">
        <f t="shared" si="11"/>
        <v/>
      </c>
      <c r="D38" s="76"/>
      <c r="E38" s="22">
        <f>VLOOKUP($B38,Paramètres!$C$7:$F$55,$C$6,FALSE)</f>
        <v>20</v>
      </c>
      <c r="F38" s="59">
        <f t="shared" si="57"/>
        <v>0</v>
      </c>
      <c r="G38" s="95"/>
      <c r="H38" s="22">
        <f>VLOOKUP($B38,Paramètres!$C$7:$F$55,$C$6,FALSE)</f>
        <v>20</v>
      </c>
      <c r="I38" s="92">
        <f t="shared" si="0"/>
        <v>0</v>
      </c>
      <c r="J38" s="56"/>
      <c r="K38" s="22">
        <f>VLOOKUP($B38,Paramètres!$C$7:$F$55,$C$6,FALSE)</f>
        <v>20</v>
      </c>
      <c r="L38" s="59">
        <f t="shared" si="1"/>
        <v>0</v>
      </c>
      <c r="M38" s="95"/>
      <c r="N38" s="22">
        <f>VLOOKUP($B38,Paramètres!$C$7:$F$55,$C$6,FALSE)</f>
        <v>20</v>
      </c>
      <c r="O38" s="92">
        <f t="shared" si="2"/>
        <v>0</v>
      </c>
      <c r="P38" s="56"/>
      <c r="Q38" s="22">
        <f>VLOOKUP($B38,Paramètres!$C$7:$F$55,$C$6,FALSE)</f>
        <v>20</v>
      </c>
      <c r="R38" s="59">
        <f t="shared" si="3"/>
        <v>0</v>
      </c>
      <c r="S38" s="95"/>
      <c r="T38" s="22">
        <f>VLOOKUP($B38,Paramètres!$C$7:$F$55,$C$6,FALSE)</f>
        <v>20</v>
      </c>
      <c r="U38" s="92">
        <f t="shared" si="4"/>
        <v>0</v>
      </c>
      <c r="V38" s="56"/>
      <c r="W38" s="22">
        <f>VLOOKUP($B38,Paramètres!$C$7:$F$55,$C$6,FALSE)</f>
        <v>20</v>
      </c>
      <c r="X38" s="59">
        <f t="shared" si="5"/>
        <v>0</v>
      </c>
      <c r="Y38" s="95"/>
      <c r="Z38" s="22">
        <f>VLOOKUP($B38,Paramètres!$C$7:$F$55,$C$6,FALSE)</f>
        <v>20</v>
      </c>
      <c r="AA38" s="92">
        <f t="shared" si="6"/>
        <v>0</v>
      </c>
      <c r="AB38" s="56"/>
      <c r="AC38" s="22">
        <f>VLOOKUP($B38,Paramètres!$C$7:$F$55,$C$6,FALSE)</f>
        <v>20</v>
      </c>
      <c r="AD38" s="59">
        <f t="shared" si="7"/>
        <v>0</v>
      </c>
      <c r="AE38" s="95"/>
      <c r="AF38" s="22">
        <f>VLOOKUP($B38,Paramètres!$C$7:$F$55,$C$6,FALSE)</f>
        <v>20</v>
      </c>
      <c r="AG38" s="92">
        <f t="shared" si="8"/>
        <v>0</v>
      </c>
      <c r="AH38" s="56"/>
      <c r="AI38" s="22">
        <f>VLOOKUP($B38,Paramètres!$C$7:$F$55,$C$6,FALSE)</f>
        <v>20</v>
      </c>
      <c r="AJ38" s="59">
        <f t="shared" si="9"/>
        <v>0</v>
      </c>
      <c r="AK38" s="95"/>
      <c r="AL38" s="22">
        <f>VLOOKUP($B38,Paramètres!$C$7:$F$55,$C$6,FALSE)</f>
        <v>20</v>
      </c>
      <c r="AM38" s="59">
        <f t="shared" si="10"/>
        <v>0</v>
      </c>
      <c r="AN38" s="21">
        <f t="shared" si="58"/>
        <v>0</v>
      </c>
      <c r="AO38" s="22">
        <f>VLOOKUP($B38,Paramètres!$C$7:$F$55,$C$6,FALSE)</f>
        <v>20</v>
      </c>
      <c r="AP38" s="67">
        <f t="shared" si="59"/>
        <v>0</v>
      </c>
    </row>
    <row r="39" spans="2:42" ht="18.75" customHeight="1" x14ac:dyDescent="0.25">
      <c r="B39" s="20" t="str">
        <f>Paramètres!C29</f>
        <v>Simul bulletin salaire</v>
      </c>
      <c r="C39" s="30" t="str">
        <f t="shared" si="11"/>
        <v/>
      </c>
      <c r="D39" s="54"/>
      <c r="E39" s="16">
        <f>VLOOKUP($B39,Paramètres!$C$7:$F$55,$C$6,FALSE)</f>
        <v>15</v>
      </c>
      <c r="F39" s="57">
        <f t="shared" si="57"/>
        <v>0</v>
      </c>
      <c r="G39" s="89"/>
      <c r="H39" s="16">
        <f>VLOOKUP($B39,Paramètres!$C$7:$F$55,$C$6,FALSE)</f>
        <v>15</v>
      </c>
      <c r="I39" s="90">
        <f t="shared" si="0"/>
        <v>0</v>
      </c>
      <c r="J39" s="88"/>
      <c r="K39" s="16">
        <f>VLOOKUP($B39,Paramètres!$C$7:$F$55,$C$6,FALSE)</f>
        <v>15</v>
      </c>
      <c r="L39" s="57">
        <f t="shared" si="1"/>
        <v>0</v>
      </c>
      <c r="M39" s="89"/>
      <c r="N39" s="16">
        <f>VLOOKUP($B39,Paramètres!$C$7:$F$55,$C$6,FALSE)</f>
        <v>15</v>
      </c>
      <c r="O39" s="90">
        <f t="shared" si="2"/>
        <v>0</v>
      </c>
      <c r="P39" s="88"/>
      <c r="Q39" s="16">
        <f>VLOOKUP($B39,Paramètres!$C$7:$F$55,$C$6,FALSE)</f>
        <v>15</v>
      </c>
      <c r="R39" s="57">
        <f t="shared" si="3"/>
        <v>0</v>
      </c>
      <c r="S39" s="89"/>
      <c r="T39" s="16">
        <f>VLOOKUP($B39,Paramètres!$C$7:$F$55,$C$6,FALSE)</f>
        <v>15</v>
      </c>
      <c r="U39" s="90">
        <f t="shared" si="4"/>
        <v>0</v>
      </c>
      <c r="V39" s="88"/>
      <c r="W39" s="16">
        <f>VLOOKUP($B39,Paramètres!$C$7:$F$55,$C$6,FALSE)</f>
        <v>15</v>
      </c>
      <c r="X39" s="57">
        <f t="shared" si="5"/>
        <v>0</v>
      </c>
      <c r="Y39" s="89"/>
      <c r="Z39" s="16">
        <f>VLOOKUP($B39,Paramètres!$C$7:$F$55,$C$6,FALSE)</f>
        <v>15</v>
      </c>
      <c r="AA39" s="90">
        <f t="shared" si="6"/>
        <v>0</v>
      </c>
      <c r="AB39" s="88"/>
      <c r="AC39" s="16">
        <f>VLOOKUP($B39,Paramètres!$C$7:$F$55,$C$6,FALSE)</f>
        <v>15</v>
      </c>
      <c r="AD39" s="57">
        <f t="shared" si="7"/>
        <v>0</v>
      </c>
      <c r="AE39" s="89"/>
      <c r="AF39" s="16">
        <f>VLOOKUP($B39,Paramètres!$C$7:$F$55,$C$6,FALSE)</f>
        <v>15</v>
      </c>
      <c r="AG39" s="90">
        <f t="shared" si="8"/>
        <v>0</v>
      </c>
      <c r="AH39" s="88"/>
      <c r="AI39" s="16">
        <f>VLOOKUP($B39,Paramètres!$C$7:$F$55,$C$6,FALSE)</f>
        <v>15</v>
      </c>
      <c r="AJ39" s="57">
        <f t="shared" si="9"/>
        <v>0</v>
      </c>
      <c r="AK39" s="89"/>
      <c r="AL39" s="16">
        <f>VLOOKUP($B39,Paramètres!$C$7:$F$55,$C$6,FALSE)</f>
        <v>15</v>
      </c>
      <c r="AM39" s="57">
        <f t="shared" si="10"/>
        <v>0</v>
      </c>
      <c r="AN39" s="20">
        <f t="shared" si="58"/>
        <v>0</v>
      </c>
      <c r="AO39" s="16">
        <f>VLOOKUP($B39,Paramètres!$C$7:$F$55,$C$6,FALSE)</f>
        <v>15</v>
      </c>
      <c r="AP39" s="69">
        <f t="shared" si="59"/>
        <v>0</v>
      </c>
    </row>
    <row r="40" spans="2:42" ht="18.75" customHeight="1" x14ac:dyDescent="0.25">
      <c r="B40" s="19" t="str">
        <f>Paramètres!C30</f>
        <v>Estimation indemnité départ</v>
      </c>
      <c r="C40" s="18" t="str">
        <f t="shared" si="11"/>
        <v/>
      </c>
      <c r="D40" s="75"/>
      <c r="E40" s="17">
        <f>VLOOKUP($B40,Paramètres!$C$7:$F$55,$C$6,FALSE)</f>
        <v>25</v>
      </c>
      <c r="F40" s="58">
        <f t="shared" si="57"/>
        <v>0</v>
      </c>
      <c r="G40" s="94"/>
      <c r="H40" s="17">
        <f>VLOOKUP($B40,Paramètres!$C$7:$F$55,$C$6,FALSE)</f>
        <v>25</v>
      </c>
      <c r="I40" s="91">
        <f t="shared" si="0"/>
        <v>0</v>
      </c>
      <c r="J40" s="55"/>
      <c r="K40" s="17">
        <f>VLOOKUP($B40,Paramètres!$C$7:$F$55,$C$6,FALSE)</f>
        <v>25</v>
      </c>
      <c r="L40" s="58">
        <f t="shared" si="1"/>
        <v>0</v>
      </c>
      <c r="M40" s="94"/>
      <c r="N40" s="17">
        <f>VLOOKUP($B40,Paramètres!$C$7:$F$55,$C$6,FALSE)</f>
        <v>25</v>
      </c>
      <c r="O40" s="91">
        <f t="shared" si="2"/>
        <v>0</v>
      </c>
      <c r="P40" s="55"/>
      <c r="Q40" s="17">
        <f>VLOOKUP($B40,Paramètres!$C$7:$F$55,$C$6,FALSE)</f>
        <v>25</v>
      </c>
      <c r="R40" s="58">
        <f t="shared" si="3"/>
        <v>0</v>
      </c>
      <c r="S40" s="94"/>
      <c r="T40" s="17">
        <f>VLOOKUP($B40,Paramètres!$C$7:$F$55,$C$6,FALSE)</f>
        <v>25</v>
      </c>
      <c r="U40" s="91">
        <f t="shared" si="4"/>
        <v>0</v>
      </c>
      <c r="V40" s="55"/>
      <c r="W40" s="17">
        <f>VLOOKUP($B40,Paramètres!$C$7:$F$55,$C$6,FALSE)</f>
        <v>25</v>
      </c>
      <c r="X40" s="58">
        <f t="shared" si="5"/>
        <v>0</v>
      </c>
      <c r="Y40" s="94"/>
      <c r="Z40" s="17">
        <f>VLOOKUP($B40,Paramètres!$C$7:$F$55,$C$6,FALSE)</f>
        <v>25</v>
      </c>
      <c r="AA40" s="91">
        <f t="shared" si="6"/>
        <v>0</v>
      </c>
      <c r="AB40" s="55"/>
      <c r="AC40" s="17">
        <f>VLOOKUP($B40,Paramètres!$C$7:$F$55,$C$6,FALSE)</f>
        <v>25</v>
      </c>
      <c r="AD40" s="58">
        <f t="shared" si="7"/>
        <v>0</v>
      </c>
      <c r="AE40" s="94"/>
      <c r="AF40" s="17">
        <f>VLOOKUP($B40,Paramètres!$C$7:$F$55,$C$6,FALSE)</f>
        <v>25</v>
      </c>
      <c r="AG40" s="91">
        <f t="shared" si="8"/>
        <v>0</v>
      </c>
      <c r="AH40" s="55"/>
      <c r="AI40" s="17">
        <f>VLOOKUP($B40,Paramètres!$C$7:$F$55,$C$6,FALSE)</f>
        <v>25</v>
      </c>
      <c r="AJ40" s="58">
        <f t="shared" si="9"/>
        <v>0</v>
      </c>
      <c r="AK40" s="94"/>
      <c r="AL40" s="17">
        <f>VLOOKUP($B40,Paramètres!$C$7:$F$55,$C$6,FALSE)</f>
        <v>25</v>
      </c>
      <c r="AM40" s="58">
        <f t="shared" si="10"/>
        <v>0</v>
      </c>
      <c r="AN40" s="19">
        <f t="shared" si="58"/>
        <v>0</v>
      </c>
      <c r="AO40" s="17">
        <f>VLOOKUP($B40,Paramètres!$C$7:$F$55,$C$6,FALSE)</f>
        <v>25</v>
      </c>
      <c r="AP40" s="66">
        <f>SUM(F40,I40,L40,O40,R40,U40,X40,AA40,AD40,AG40,AJ40,AM40)</f>
        <v>0</v>
      </c>
    </row>
    <row r="41" spans="2:42" ht="18.75" customHeight="1" x14ac:dyDescent="0.25">
      <c r="B41" s="19" t="str">
        <f>Paramètres!C31</f>
        <v>Lettre d'avertissement</v>
      </c>
      <c r="C41" s="18" t="str">
        <f t="shared" si="11"/>
        <v/>
      </c>
      <c r="D41" s="75"/>
      <c r="E41" s="17">
        <f>VLOOKUP($B41,Paramètres!$C$7:$F$55,$C$6,FALSE)</f>
        <v>40</v>
      </c>
      <c r="F41" s="58">
        <f t="shared" si="57"/>
        <v>0</v>
      </c>
      <c r="G41" s="94"/>
      <c r="H41" s="17">
        <f>VLOOKUP($B41,Paramètres!$C$7:$F$55,$C$6,FALSE)</f>
        <v>40</v>
      </c>
      <c r="I41" s="91">
        <f t="shared" si="0"/>
        <v>0</v>
      </c>
      <c r="J41" s="55"/>
      <c r="K41" s="17">
        <f>VLOOKUP($B41,Paramètres!$C$7:$F$55,$C$6,FALSE)</f>
        <v>40</v>
      </c>
      <c r="L41" s="58">
        <f t="shared" si="1"/>
        <v>0</v>
      </c>
      <c r="M41" s="94"/>
      <c r="N41" s="17">
        <f>VLOOKUP($B41,Paramètres!$C$7:$F$55,$C$6,FALSE)</f>
        <v>40</v>
      </c>
      <c r="O41" s="91">
        <f t="shared" si="2"/>
        <v>0</v>
      </c>
      <c r="P41" s="55"/>
      <c r="Q41" s="17">
        <f>VLOOKUP($B41,Paramètres!$C$7:$F$55,$C$6,FALSE)</f>
        <v>40</v>
      </c>
      <c r="R41" s="58">
        <f t="shared" si="3"/>
        <v>0</v>
      </c>
      <c r="S41" s="94"/>
      <c r="T41" s="17">
        <f>VLOOKUP($B41,Paramètres!$C$7:$F$55,$C$6,FALSE)</f>
        <v>40</v>
      </c>
      <c r="U41" s="91">
        <f t="shared" si="4"/>
        <v>0</v>
      </c>
      <c r="V41" s="55"/>
      <c r="W41" s="17">
        <f>VLOOKUP($B41,Paramètres!$C$7:$F$55,$C$6,FALSE)</f>
        <v>40</v>
      </c>
      <c r="X41" s="58">
        <f t="shared" si="5"/>
        <v>0</v>
      </c>
      <c r="Y41" s="94"/>
      <c r="Z41" s="17">
        <f>VLOOKUP($B41,Paramètres!$C$7:$F$55,$C$6,FALSE)</f>
        <v>40</v>
      </c>
      <c r="AA41" s="91">
        <f t="shared" si="6"/>
        <v>0</v>
      </c>
      <c r="AB41" s="55"/>
      <c r="AC41" s="17">
        <f>VLOOKUP($B41,Paramètres!$C$7:$F$55,$C$6,FALSE)</f>
        <v>40</v>
      </c>
      <c r="AD41" s="58">
        <f t="shared" si="7"/>
        <v>0</v>
      </c>
      <c r="AE41" s="94"/>
      <c r="AF41" s="17">
        <f>VLOOKUP($B41,Paramètres!$C$7:$F$55,$C$6,FALSE)</f>
        <v>40</v>
      </c>
      <c r="AG41" s="91">
        <f t="shared" si="8"/>
        <v>0</v>
      </c>
      <c r="AH41" s="55"/>
      <c r="AI41" s="17">
        <f>VLOOKUP($B41,Paramètres!$C$7:$F$55,$C$6,FALSE)</f>
        <v>40</v>
      </c>
      <c r="AJ41" s="58">
        <f t="shared" si="9"/>
        <v>0</v>
      </c>
      <c r="AK41" s="94"/>
      <c r="AL41" s="17">
        <f>VLOOKUP($B41,Paramètres!$C$7:$F$55,$C$6,FALSE)</f>
        <v>40</v>
      </c>
      <c r="AM41" s="58">
        <f t="shared" si="10"/>
        <v>0</v>
      </c>
      <c r="AN41" s="19">
        <f t="shared" si="58"/>
        <v>0</v>
      </c>
      <c r="AO41" s="17">
        <f>VLOOKUP($B41,Paramètres!$C$7:$F$55,$C$6,FALSE)</f>
        <v>40</v>
      </c>
      <c r="AP41" s="66">
        <f t="shared" si="59"/>
        <v>0</v>
      </c>
    </row>
    <row r="42" spans="2:42" ht="18.75" customHeight="1" x14ac:dyDescent="0.25">
      <c r="B42" s="19" t="str">
        <f>Paramètres!C32</f>
        <v>Courrier salariés / administratif</v>
      </c>
      <c r="C42" s="18" t="str">
        <f t="shared" si="11"/>
        <v/>
      </c>
      <c r="D42" s="75"/>
      <c r="E42" s="17">
        <f>VLOOKUP($B42,Paramètres!$C$7:$F$55,$C$6,FALSE)</f>
        <v>15</v>
      </c>
      <c r="F42" s="58">
        <f t="shared" si="57"/>
        <v>0</v>
      </c>
      <c r="G42" s="94"/>
      <c r="H42" s="17">
        <f>VLOOKUP($B42,Paramètres!$C$7:$F$55,$C$6,FALSE)</f>
        <v>15</v>
      </c>
      <c r="I42" s="91">
        <f t="shared" si="0"/>
        <v>0</v>
      </c>
      <c r="J42" s="55"/>
      <c r="K42" s="17">
        <f>VLOOKUP($B42,Paramètres!$C$7:$F$55,$C$6,FALSE)</f>
        <v>15</v>
      </c>
      <c r="L42" s="58">
        <f t="shared" si="1"/>
        <v>0</v>
      </c>
      <c r="M42" s="94"/>
      <c r="N42" s="17">
        <f>VLOOKUP($B42,Paramètres!$C$7:$F$55,$C$6,FALSE)</f>
        <v>15</v>
      </c>
      <c r="O42" s="91">
        <f t="shared" si="2"/>
        <v>0</v>
      </c>
      <c r="P42" s="55"/>
      <c r="Q42" s="17">
        <f>VLOOKUP($B42,Paramètres!$C$7:$F$55,$C$6,FALSE)</f>
        <v>15</v>
      </c>
      <c r="R42" s="58">
        <f t="shared" si="3"/>
        <v>0</v>
      </c>
      <c r="S42" s="94"/>
      <c r="T42" s="17">
        <f>VLOOKUP($B42,Paramètres!$C$7:$F$55,$C$6,FALSE)</f>
        <v>15</v>
      </c>
      <c r="U42" s="91">
        <f t="shared" si="4"/>
        <v>0</v>
      </c>
      <c r="V42" s="55"/>
      <c r="W42" s="17">
        <f>VLOOKUP($B42,Paramètres!$C$7:$F$55,$C$6,FALSE)</f>
        <v>15</v>
      </c>
      <c r="X42" s="58">
        <f t="shared" si="5"/>
        <v>0</v>
      </c>
      <c r="Y42" s="94"/>
      <c r="Z42" s="17">
        <f>VLOOKUP($B42,Paramètres!$C$7:$F$55,$C$6,FALSE)</f>
        <v>15</v>
      </c>
      <c r="AA42" s="91">
        <f t="shared" si="6"/>
        <v>0</v>
      </c>
      <c r="AB42" s="55"/>
      <c r="AC42" s="17">
        <f>VLOOKUP($B42,Paramètres!$C$7:$F$55,$C$6,FALSE)</f>
        <v>15</v>
      </c>
      <c r="AD42" s="58">
        <f t="shared" si="7"/>
        <v>0</v>
      </c>
      <c r="AE42" s="94"/>
      <c r="AF42" s="17">
        <f>VLOOKUP($B42,Paramètres!$C$7:$F$55,$C$6,FALSE)</f>
        <v>15</v>
      </c>
      <c r="AG42" s="91">
        <f t="shared" si="8"/>
        <v>0</v>
      </c>
      <c r="AH42" s="55"/>
      <c r="AI42" s="17">
        <f>VLOOKUP($B42,Paramètres!$C$7:$F$55,$C$6,FALSE)</f>
        <v>15</v>
      </c>
      <c r="AJ42" s="58">
        <f t="shared" si="9"/>
        <v>0</v>
      </c>
      <c r="AK42" s="94"/>
      <c r="AL42" s="17">
        <f>VLOOKUP($B42,Paramètres!$C$7:$F$55,$C$6,FALSE)</f>
        <v>15</v>
      </c>
      <c r="AM42" s="58">
        <f t="shared" si="10"/>
        <v>0</v>
      </c>
      <c r="AN42" s="19">
        <f t="shared" si="58"/>
        <v>0</v>
      </c>
      <c r="AO42" s="17">
        <f>VLOOKUP($B42,Paramètres!$C$7:$F$55,$C$6,FALSE)</f>
        <v>15</v>
      </c>
      <c r="AP42" s="66">
        <f t="shared" si="59"/>
        <v>0</v>
      </c>
    </row>
    <row r="43" spans="2:42" ht="18.75" customHeight="1" thickBot="1" x14ac:dyDescent="0.3">
      <c r="B43" s="39" t="s">
        <v>87</v>
      </c>
      <c r="C43" s="40" t="s">
        <v>73</v>
      </c>
      <c r="D43" s="39"/>
      <c r="E43" s="41"/>
      <c r="F43" s="61">
        <f>SUM(F23:F42)</f>
        <v>0</v>
      </c>
      <c r="G43" s="42"/>
      <c r="H43" s="41"/>
      <c r="I43" s="96">
        <f t="shared" ref="I43" si="60">SUM(I23:I42)</f>
        <v>0</v>
      </c>
      <c r="J43" s="43"/>
      <c r="K43" s="41"/>
      <c r="L43" s="61">
        <f t="shared" ref="L43" si="61">SUM(L23:L42)</f>
        <v>0</v>
      </c>
      <c r="M43" s="42"/>
      <c r="N43" s="41"/>
      <c r="O43" s="96">
        <f t="shared" ref="O43" si="62">SUM(O23:O42)</f>
        <v>0</v>
      </c>
      <c r="P43" s="43"/>
      <c r="Q43" s="41"/>
      <c r="R43" s="61">
        <f t="shared" ref="R43" si="63">SUM(R23:R42)</f>
        <v>0</v>
      </c>
      <c r="S43" s="42"/>
      <c r="T43" s="41"/>
      <c r="U43" s="96">
        <f t="shared" ref="U43" si="64">SUM(U23:U42)</f>
        <v>0</v>
      </c>
      <c r="V43" s="43"/>
      <c r="W43" s="41"/>
      <c r="X43" s="61">
        <f t="shared" ref="X43" si="65">SUM(X23:X42)</f>
        <v>0</v>
      </c>
      <c r="Y43" s="42"/>
      <c r="Z43" s="41"/>
      <c r="AA43" s="96">
        <f t="shared" ref="AA43" si="66">SUM(AA23:AA42)</f>
        <v>0</v>
      </c>
      <c r="AB43" s="43"/>
      <c r="AC43" s="41"/>
      <c r="AD43" s="61">
        <f t="shared" ref="AD43" si="67">SUM(AD23:AD42)</f>
        <v>0</v>
      </c>
      <c r="AE43" s="42"/>
      <c r="AF43" s="41"/>
      <c r="AG43" s="96">
        <f t="shared" ref="AG43" si="68">SUM(AG23:AG42)</f>
        <v>0</v>
      </c>
      <c r="AH43" s="43"/>
      <c r="AI43" s="41"/>
      <c r="AJ43" s="61">
        <f t="shared" ref="AJ43" si="69">SUM(AJ23:AJ42)</f>
        <v>0</v>
      </c>
      <c r="AK43" s="42"/>
      <c r="AL43" s="41"/>
      <c r="AM43" s="61">
        <f>SUM(AM23:AM42)</f>
        <v>0</v>
      </c>
      <c r="AN43" s="39"/>
      <c r="AO43" s="41"/>
      <c r="AP43" s="70">
        <f>SUM(AP23:AP42)</f>
        <v>0</v>
      </c>
    </row>
    <row r="44" spans="2:42" ht="18.75" hidden="1" customHeight="1" thickTop="1" x14ac:dyDescent="0.25">
      <c r="B44" s="19" t="str">
        <f>Paramètres!C33</f>
        <v>Licenciement économique individuel</v>
      </c>
      <c r="C44" s="18" t="str">
        <f t="shared" si="11"/>
        <v/>
      </c>
      <c r="D44" s="75"/>
      <c r="E44" s="17">
        <f>VLOOKUP($B44,Paramètres!$C$7:$F$55,$C$6,FALSE)</f>
        <v>650</v>
      </c>
      <c r="F44" s="58">
        <f t="shared" si="57"/>
        <v>0</v>
      </c>
      <c r="G44" s="94"/>
      <c r="H44" s="17">
        <f>VLOOKUP($B44,Paramètres!$C$7:$F$55,$C$6,FALSE)</f>
        <v>650</v>
      </c>
      <c r="I44" s="91">
        <f t="shared" si="0"/>
        <v>0</v>
      </c>
      <c r="J44" s="55"/>
      <c r="K44" s="17">
        <f>VLOOKUP($B44,Paramètres!$C$7:$F$55,$C$6,FALSE)</f>
        <v>650</v>
      </c>
      <c r="L44" s="58">
        <f t="shared" si="1"/>
        <v>0</v>
      </c>
      <c r="M44" s="94"/>
      <c r="N44" s="17">
        <f>VLOOKUP($B44,Paramètres!$C$7:$F$55,$C$6,FALSE)</f>
        <v>650</v>
      </c>
      <c r="O44" s="91">
        <f t="shared" si="2"/>
        <v>0</v>
      </c>
      <c r="P44" s="55"/>
      <c r="Q44" s="17">
        <f>VLOOKUP($B44,Paramètres!$C$7:$F$55,$C$6,FALSE)</f>
        <v>650</v>
      </c>
      <c r="R44" s="58">
        <f t="shared" si="3"/>
        <v>0</v>
      </c>
      <c r="S44" s="94"/>
      <c r="T44" s="17">
        <f>VLOOKUP($B44,Paramètres!$C$7:$F$55,$C$6,FALSE)</f>
        <v>650</v>
      </c>
      <c r="U44" s="91">
        <f t="shared" si="4"/>
        <v>0</v>
      </c>
      <c r="V44" s="55"/>
      <c r="W44" s="17">
        <f>VLOOKUP($B44,Paramètres!$C$7:$F$55,$C$6,FALSE)</f>
        <v>650</v>
      </c>
      <c r="X44" s="58">
        <f t="shared" si="5"/>
        <v>0</v>
      </c>
      <c r="Y44" s="94"/>
      <c r="Z44" s="17">
        <f>VLOOKUP($B44,Paramètres!$C$7:$F$55,$C$6,FALSE)</f>
        <v>650</v>
      </c>
      <c r="AA44" s="91">
        <f t="shared" si="6"/>
        <v>0</v>
      </c>
      <c r="AB44" s="55"/>
      <c r="AC44" s="17">
        <f>VLOOKUP($B44,Paramètres!$C$7:$F$55,$C$6,FALSE)</f>
        <v>650</v>
      </c>
      <c r="AD44" s="58">
        <f t="shared" si="7"/>
        <v>0</v>
      </c>
      <c r="AE44" s="94"/>
      <c r="AF44" s="17">
        <f>VLOOKUP($B44,Paramètres!$C$7:$F$55,$C$6,FALSE)</f>
        <v>650</v>
      </c>
      <c r="AG44" s="91">
        <f t="shared" si="8"/>
        <v>0</v>
      </c>
      <c r="AH44" s="55"/>
      <c r="AI44" s="17">
        <f>VLOOKUP($B44,Paramètres!$C$7:$F$55,$C$6,FALSE)</f>
        <v>650</v>
      </c>
      <c r="AJ44" s="58">
        <f t="shared" si="9"/>
        <v>0</v>
      </c>
      <c r="AK44" s="94"/>
      <c r="AL44" s="17">
        <f>VLOOKUP($B44,Paramètres!$C$7:$F$55,$C$6,FALSE)</f>
        <v>650</v>
      </c>
      <c r="AM44" s="58">
        <f t="shared" si="10"/>
        <v>0</v>
      </c>
      <c r="AN44" s="19">
        <f t="shared" si="58"/>
        <v>0</v>
      </c>
      <c r="AO44" s="17">
        <f>VLOOKUP($B44,Paramètres!$C$7:$F$55,$C$6,FALSE)</f>
        <v>650</v>
      </c>
      <c r="AP44" s="66">
        <f t="shared" si="59"/>
        <v>0</v>
      </c>
    </row>
    <row r="45" spans="2:42" ht="18.75" hidden="1" customHeight="1" x14ac:dyDescent="0.25">
      <c r="B45" s="19" t="str">
        <f>Paramètres!C34</f>
        <v>Licenciement économique collectif</v>
      </c>
      <c r="C45" s="18" t="str">
        <f t="shared" si="11"/>
        <v/>
      </c>
      <c r="D45" s="75"/>
      <c r="E45" s="77">
        <f>VLOOKUP($B45,Paramètres!$C$7:$F$55,$C$6,FALSE)</f>
        <v>0</v>
      </c>
      <c r="F45" s="58">
        <f t="shared" si="57"/>
        <v>0</v>
      </c>
      <c r="G45" s="94"/>
      <c r="H45" s="77">
        <f>VLOOKUP($B45,Paramètres!$C$7:$F$55,$C$6,FALSE)</f>
        <v>0</v>
      </c>
      <c r="I45" s="91">
        <f t="shared" si="0"/>
        <v>0</v>
      </c>
      <c r="J45" s="55"/>
      <c r="K45" s="77">
        <f>VLOOKUP($B45,Paramètres!$C$7:$F$55,$C$6,FALSE)</f>
        <v>0</v>
      </c>
      <c r="L45" s="58">
        <f t="shared" si="1"/>
        <v>0</v>
      </c>
      <c r="M45" s="94"/>
      <c r="N45" s="77">
        <f>VLOOKUP($B45,Paramètres!$C$7:$F$55,$C$6,FALSE)</f>
        <v>0</v>
      </c>
      <c r="O45" s="91">
        <f t="shared" si="2"/>
        <v>0</v>
      </c>
      <c r="P45" s="55"/>
      <c r="Q45" s="77">
        <f>VLOOKUP($B45,Paramètres!$C$7:$F$55,$C$6,FALSE)</f>
        <v>0</v>
      </c>
      <c r="R45" s="58">
        <f t="shared" si="3"/>
        <v>0</v>
      </c>
      <c r="S45" s="94"/>
      <c r="T45" s="77">
        <f>VLOOKUP($B45,Paramètres!$C$7:$F$55,$C$6,FALSE)</f>
        <v>0</v>
      </c>
      <c r="U45" s="91">
        <f t="shared" si="4"/>
        <v>0</v>
      </c>
      <c r="V45" s="55"/>
      <c r="W45" s="77">
        <f>VLOOKUP($B45,Paramètres!$C$7:$F$55,$C$6,FALSE)</f>
        <v>0</v>
      </c>
      <c r="X45" s="58">
        <f t="shared" si="5"/>
        <v>0</v>
      </c>
      <c r="Y45" s="94"/>
      <c r="Z45" s="77">
        <f>VLOOKUP($B45,Paramètres!$C$7:$F$55,$C$6,FALSE)</f>
        <v>0</v>
      </c>
      <c r="AA45" s="91">
        <f t="shared" si="6"/>
        <v>0</v>
      </c>
      <c r="AB45" s="55"/>
      <c r="AC45" s="77">
        <f>VLOOKUP($B45,Paramètres!$C$7:$F$55,$C$6,FALSE)</f>
        <v>0</v>
      </c>
      <c r="AD45" s="58">
        <f t="shared" si="7"/>
        <v>0</v>
      </c>
      <c r="AE45" s="94"/>
      <c r="AF45" s="77">
        <f>VLOOKUP($B45,Paramètres!$C$7:$F$55,$C$6,FALSE)</f>
        <v>0</v>
      </c>
      <c r="AG45" s="91">
        <f t="shared" si="8"/>
        <v>0</v>
      </c>
      <c r="AH45" s="55"/>
      <c r="AI45" s="77">
        <f>VLOOKUP($B45,Paramètres!$C$7:$F$55,$C$6,FALSE)</f>
        <v>0</v>
      </c>
      <c r="AJ45" s="58">
        <f t="shared" si="9"/>
        <v>0</v>
      </c>
      <c r="AK45" s="94"/>
      <c r="AL45" s="77">
        <f>VLOOKUP($B45,Paramètres!$C$7:$F$55,$C$6,FALSE)</f>
        <v>0</v>
      </c>
      <c r="AM45" s="58">
        <f t="shared" si="10"/>
        <v>0</v>
      </c>
      <c r="AN45" s="19">
        <f t="shared" si="58"/>
        <v>0</v>
      </c>
      <c r="AO45" s="17">
        <f>VLOOKUP($B45,Paramètres!$C$7:$F$55,$C$6,FALSE)</f>
        <v>0</v>
      </c>
      <c r="AP45" s="66">
        <f t="shared" si="59"/>
        <v>0</v>
      </c>
    </row>
    <row r="46" spans="2:42" ht="18.75" hidden="1" customHeight="1" x14ac:dyDescent="0.25">
      <c r="B46" s="19" t="str">
        <f>Paramètres!C35</f>
        <v>Licenciement inaptitude</v>
      </c>
      <c r="C46" s="18" t="str">
        <f t="shared" si="11"/>
        <v/>
      </c>
      <c r="D46" s="75"/>
      <c r="E46" s="17">
        <f>VLOOKUP($B46,Paramètres!$C$7:$F$55,$C$6,FALSE)</f>
        <v>650</v>
      </c>
      <c r="F46" s="58">
        <f t="shared" si="57"/>
        <v>0</v>
      </c>
      <c r="G46" s="94"/>
      <c r="H46" s="17">
        <f>VLOOKUP($B46,Paramètres!$C$7:$F$55,$C$6,FALSE)</f>
        <v>650</v>
      </c>
      <c r="I46" s="91">
        <f t="shared" si="0"/>
        <v>0</v>
      </c>
      <c r="J46" s="55"/>
      <c r="K46" s="17">
        <f>VLOOKUP($B46,Paramètres!$C$7:$F$55,$C$6,FALSE)</f>
        <v>650</v>
      </c>
      <c r="L46" s="58">
        <f t="shared" si="1"/>
        <v>0</v>
      </c>
      <c r="M46" s="94"/>
      <c r="N46" s="17">
        <f>VLOOKUP($B46,Paramètres!$C$7:$F$55,$C$6,FALSE)</f>
        <v>650</v>
      </c>
      <c r="O46" s="91">
        <f t="shared" si="2"/>
        <v>0</v>
      </c>
      <c r="P46" s="55"/>
      <c r="Q46" s="17">
        <f>VLOOKUP($B46,Paramètres!$C$7:$F$55,$C$6,FALSE)</f>
        <v>650</v>
      </c>
      <c r="R46" s="58">
        <f t="shared" si="3"/>
        <v>0</v>
      </c>
      <c r="S46" s="94"/>
      <c r="T46" s="17">
        <f>VLOOKUP($B46,Paramètres!$C$7:$F$55,$C$6,FALSE)</f>
        <v>650</v>
      </c>
      <c r="U46" s="91">
        <f t="shared" si="4"/>
        <v>0</v>
      </c>
      <c r="V46" s="55"/>
      <c r="W46" s="17">
        <f>VLOOKUP($B46,Paramètres!$C$7:$F$55,$C$6,FALSE)</f>
        <v>650</v>
      </c>
      <c r="X46" s="58">
        <f t="shared" si="5"/>
        <v>0</v>
      </c>
      <c r="Y46" s="94"/>
      <c r="Z46" s="17">
        <f>VLOOKUP($B46,Paramètres!$C$7:$F$55,$C$6,FALSE)</f>
        <v>650</v>
      </c>
      <c r="AA46" s="91">
        <f t="shared" si="6"/>
        <v>0</v>
      </c>
      <c r="AB46" s="55"/>
      <c r="AC46" s="17">
        <f>VLOOKUP($B46,Paramètres!$C$7:$F$55,$C$6,FALSE)</f>
        <v>650</v>
      </c>
      <c r="AD46" s="58">
        <f t="shared" si="7"/>
        <v>0</v>
      </c>
      <c r="AE46" s="94"/>
      <c r="AF46" s="17">
        <f>VLOOKUP($B46,Paramètres!$C$7:$F$55,$C$6,FALSE)</f>
        <v>650</v>
      </c>
      <c r="AG46" s="91">
        <f t="shared" si="8"/>
        <v>0</v>
      </c>
      <c r="AH46" s="55"/>
      <c r="AI46" s="17">
        <f>VLOOKUP($B46,Paramètres!$C$7:$F$55,$C$6,FALSE)</f>
        <v>650</v>
      </c>
      <c r="AJ46" s="58">
        <f t="shared" si="9"/>
        <v>0</v>
      </c>
      <c r="AK46" s="94"/>
      <c r="AL46" s="17">
        <f>VLOOKUP($B46,Paramètres!$C$7:$F$55,$C$6,FALSE)</f>
        <v>650</v>
      </c>
      <c r="AM46" s="58">
        <f t="shared" si="10"/>
        <v>0</v>
      </c>
      <c r="AN46" s="19">
        <f t="shared" si="58"/>
        <v>0</v>
      </c>
      <c r="AO46" s="17">
        <f>VLOOKUP($B46,Paramètres!$C$7:$F$55,$C$6,FALSE)</f>
        <v>650</v>
      </c>
      <c r="AP46" s="66">
        <f t="shared" si="59"/>
        <v>0</v>
      </c>
    </row>
    <row r="47" spans="2:42" ht="18.75" hidden="1" customHeight="1" x14ac:dyDescent="0.25">
      <c r="B47" s="19" t="str">
        <f>Paramètres!C36</f>
        <v>Licenciement motif personnel</v>
      </c>
      <c r="C47" s="18" t="str">
        <f t="shared" si="11"/>
        <v/>
      </c>
      <c r="D47" s="75"/>
      <c r="E47" s="17">
        <f>VLOOKUP($B47,Paramètres!$C$7:$F$55,$C$6,FALSE)</f>
        <v>550</v>
      </c>
      <c r="F47" s="58">
        <f t="shared" si="57"/>
        <v>0</v>
      </c>
      <c r="G47" s="94"/>
      <c r="H47" s="17">
        <f>VLOOKUP($B47,Paramètres!$C$7:$F$55,$C$6,FALSE)</f>
        <v>550</v>
      </c>
      <c r="I47" s="91">
        <f t="shared" si="0"/>
        <v>0</v>
      </c>
      <c r="J47" s="55"/>
      <c r="K47" s="17">
        <f>VLOOKUP($B47,Paramètres!$C$7:$F$55,$C$6,FALSE)</f>
        <v>550</v>
      </c>
      <c r="L47" s="58">
        <f t="shared" si="1"/>
        <v>0</v>
      </c>
      <c r="M47" s="94"/>
      <c r="N47" s="17">
        <f>VLOOKUP($B47,Paramètres!$C$7:$F$55,$C$6,FALSE)</f>
        <v>550</v>
      </c>
      <c r="O47" s="91">
        <f t="shared" si="2"/>
        <v>0</v>
      </c>
      <c r="P47" s="55"/>
      <c r="Q47" s="17">
        <f>VLOOKUP($B47,Paramètres!$C$7:$F$55,$C$6,FALSE)</f>
        <v>550</v>
      </c>
      <c r="R47" s="58">
        <f t="shared" si="3"/>
        <v>0</v>
      </c>
      <c r="S47" s="94"/>
      <c r="T47" s="17">
        <f>VLOOKUP($B47,Paramètres!$C$7:$F$55,$C$6,FALSE)</f>
        <v>550</v>
      </c>
      <c r="U47" s="91">
        <f t="shared" si="4"/>
        <v>0</v>
      </c>
      <c r="V47" s="55"/>
      <c r="W47" s="17">
        <f>VLOOKUP($B47,Paramètres!$C$7:$F$55,$C$6,FALSE)</f>
        <v>550</v>
      </c>
      <c r="X47" s="58">
        <f t="shared" si="5"/>
        <v>0</v>
      </c>
      <c r="Y47" s="94"/>
      <c r="Z47" s="17">
        <f>VLOOKUP($B47,Paramètres!$C$7:$F$55,$C$6,FALSE)</f>
        <v>550</v>
      </c>
      <c r="AA47" s="91">
        <f t="shared" si="6"/>
        <v>0</v>
      </c>
      <c r="AB47" s="55"/>
      <c r="AC47" s="17">
        <f>VLOOKUP($B47,Paramètres!$C$7:$F$55,$C$6,FALSE)</f>
        <v>550</v>
      </c>
      <c r="AD47" s="58">
        <f t="shared" si="7"/>
        <v>0</v>
      </c>
      <c r="AE47" s="94"/>
      <c r="AF47" s="17">
        <f>VLOOKUP($B47,Paramètres!$C$7:$F$55,$C$6,FALSE)</f>
        <v>550</v>
      </c>
      <c r="AG47" s="91">
        <f t="shared" si="8"/>
        <v>0</v>
      </c>
      <c r="AH47" s="55"/>
      <c r="AI47" s="17">
        <f>VLOOKUP($B47,Paramètres!$C$7:$F$55,$C$6,FALSE)</f>
        <v>550</v>
      </c>
      <c r="AJ47" s="58">
        <f t="shared" si="9"/>
        <v>0</v>
      </c>
      <c r="AK47" s="94"/>
      <c r="AL47" s="17">
        <f>VLOOKUP($B47,Paramètres!$C$7:$F$55,$C$6,FALSE)</f>
        <v>550</v>
      </c>
      <c r="AM47" s="58">
        <f t="shared" si="10"/>
        <v>0</v>
      </c>
      <c r="AN47" s="19">
        <f t="shared" si="58"/>
        <v>0</v>
      </c>
      <c r="AO47" s="17">
        <f>VLOOKUP($B47,Paramètres!$C$7:$F$55,$C$6,FALSE)</f>
        <v>550</v>
      </c>
      <c r="AP47" s="66">
        <f t="shared" si="59"/>
        <v>0</v>
      </c>
    </row>
    <row r="48" spans="2:42" ht="18.75" hidden="1" customHeight="1" x14ac:dyDescent="0.25">
      <c r="B48" s="19" t="str">
        <f>Paramètres!C37</f>
        <v>Licenciement fin de chantier</v>
      </c>
      <c r="C48" s="18" t="str">
        <f t="shared" si="11"/>
        <v/>
      </c>
      <c r="D48" s="75"/>
      <c r="E48" s="17">
        <f>VLOOKUP($B48,Paramètres!$C$7:$F$55,$C$6,FALSE)</f>
        <v>250</v>
      </c>
      <c r="F48" s="58">
        <f t="shared" si="57"/>
        <v>0</v>
      </c>
      <c r="G48" s="94"/>
      <c r="H48" s="17">
        <f>VLOOKUP($B48,Paramètres!$C$7:$F$55,$C$6,FALSE)</f>
        <v>250</v>
      </c>
      <c r="I48" s="91">
        <f t="shared" si="0"/>
        <v>0</v>
      </c>
      <c r="J48" s="55"/>
      <c r="K48" s="17">
        <f>VLOOKUP($B48,Paramètres!$C$7:$F$55,$C$6,FALSE)</f>
        <v>250</v>
      </c>
      <c r="L48" s="58">
        <f t="shared" si="1"/>
        <v>0</v>
      </c>
      <c r="M48" s="94"/>
      <c r="N48" s="17">
        <f>VLOOKUP($B48,Paramètres!$C$7:$F$55,$C$6,FALSE)</f>
        <v>250</v>
      </c>
      <c r="O48" s="91">
        <f t="shared" si="2"/>
        <v>0</v>
      </c>
      <c r="P48" s="55"/>
      <c r="Q48" s="17">
        <f>VLOOKUP($B48,Paramètres!$C$7:$F$55,$C$6,FALSE)</f>
        <v>250</v>
      </c>
      <c r="R48" s="58">
        <f t="shared" si="3"/>
        <v>0</v>
      </c>
      <c r="S48" s="94"/>
      <c r="T48" s="17">
        <f>VLOOKUP($B48,Paramètres!$C$7:$F$55,$C$6,FALSE)</f>
        <v>250</v>
      </c>
      <c r="U48" s="91">
        <f t="shared" si="4"/>
        <v>0</v>
      </c>
      <c r="V48" s="55"/>
      <c r="W48" s="17">
        <f>VLOOKUP($B48,Paramètres!$C$7:$F$55,$C$6,FALSE)</f>
        <v>250</v>
      </c>
      <c r="X48" s="58">
        <f t="shared" si="5"/>
        <v>0</v>
      </c>
      <c r="Y48" s="94"/>
      <c r="Z48" s="17">
        <f>VLOOKUP($B48,Paramètres!$C$7:$F$55,$C$6,FALSE)</f>
        <v>250</v>
      </c>
      <c r="AA48" s="91">
        <f t="shared" si="6"/>
        <v>0</v>
      </c>
      <c r="AB48" s="55"/>
      <c r="AC48" s="17">
        <f>VLOOKUP($B48,Paramètres!$C$7:$F$55,$C$6,FALSE)</f>
        <v>250</v>
      </c>
      <c r="AD48" s="58">
        <f t="shared" si="7"/>
        <v>0</v>
      </c>
      <c r="AE48" s="94"/>
      <c r="AF48" s="17">
        <f>VLOOKUP($B48,Paramètres!$C$7:$F$55,$C$6,FALSE)</f>
        <v>250</v>
      </c>
      <c r="AG48" s="91">
        <f t="shared" si="8"/>
        <v>0</v>
      </c>
      <c r="AH48" s="55"/>
      <c r="AI48" s="17">
        <f>VLOOKUP($B48,Paramètres!$C$7:$F$55,$C$6,FALSE)</f>
        <v>250</v>
      </c>
      <c r="AJ48" s="58">
        <f t="shared" si="9"/>
        <v>0</v>
      </c>
      <c r="AK48" s="94"/>
      <c r="AL48" s="17">
        <f>VLOOKUP($B48,Paramètres!$C$7:$F$55,$C$6,FALSE)</f>
        <v>250</v>
      </c>
      <c r="AM48" s="58">
        <f t="shared" si="10"/>
        <v>0</v>
      </c>
      <c r="AN48" s="19">
        <f t="shared" si="58"/>
        <v>0</v>
      </c>
      <c r="AO48" s="17">
        <f>VLOOKUP($B48,Paramètres!$C$7:$F$55,$C$6,FALSE)</f>
        <v>250</v>
      </c>
      <c r="AP48" s="66">
        <f t="shared" si="59"/>
        <v>0</v>
      </c>
    </row>
    <row r="49" spans="2:42" ht="18.75" hidden="1" customHeight="1" x14ac:dyDescent="0.25">
      <c r="B49" s="19" t="str">
        <f>Paramètres!C38</f>
        <v>Rupture conventionnelle</v>
      </c>
      <c r="C49" s="18" t="str">
        <f t="shared" si="11"/>
        <v/>
      </c>
      <c r="D49" s="75"/>
      <c r="E49" s="17">
        <f>VLOOKUP($B49,Paramètres!$C$7:$F$55,$C$6,FALSE)</f>
        <v>450</v>
      </c>
      <c r="F49" s="58">
        <f t="shared" si="57"/>
        <v>0</v>
      </c>
      <c r="G49" s="94"/>
      <c r="H49" s="17">
        <f>VLOOKUP($B49,Paramètres!$C$7:$F$55,$C$6,FALSE)</f>
        <v>450</v>
      </c>
      <c r="I49" s="91">
        <f t="shared" si="0"/>
        <v>0</v>
      </c>
      <c r="J49" s="55"/>
      <c r="K49" s="17">
        <f>VLOOKUP($B49,Paramètres!$C$7:$F$55,$C$6,FALSE)</f>
        <v>450</v>
      </c>
      <c r="L49" s="58">
        <f t="shared" si="1"/>
        <v>0</v>
      </c>
      <c r="M49" s="94"/>
      <c r="N49" s="17">
        <f>VLOOKUP($B49,Paramètres!$C$7:$F$55,$C$6,FALSE)</f>
        <v>450</v>
      </c>
      <c r="O49" s="91">
        <f t="shared" si="2"/>
        <v>0</v>
      </c>
      <c r="P49" s="55"/>
      <c r="Q49" s="17">
        <f>VLOOKUP($B49,Paramètres!$C$7:$F$55,$C$6,FALSE)</f>
        <v>450</v>
      </c>
      <c r="R49" s="58">
        <f t="shared" si="3"/>
        <v>0</v>
      </c>
      <c r="S49" s="94"/>
      <c r="T49" s="17">
        <f>VLOOKUP($B49,Paramètres!$C$7:$F$55,$C$6,FALSE)</f>
        <v>450</v>
      </c>
      <c r="U49" s="91">
        <f t="shared" si="4"/>
        <v>0</v>
      </c>
      <c r="V49" s="55"/>
      <c r="W49" s="17">
        <f>VLOOKUP($B49,Paramètres!$C$7:$F$55,$C$6,FALSE)</f>
        <v>450</v>
      </c>
      <c r="X49" s="58">
        <f t="shared" si="5"/>
        <v>0</v>
      </c>
      <c r="Y49" s="94"/>
      <c r="Z49" s="17">
        <f>VLOOKUP($B49,Paramètres!$C$7:$F$55,$C$6,FALSE)</f>
        <v>450</v>
      </c>
      <c r="AA49" s="91">
        <f t="shared" si="6"/>
        <v>0</v>
      </c>
      <c r="AB49" s="55"/>
      <c r="AC49" s="17">
        <f>VLOOKUP($B49,Paramètres!$C$7:$F$55,$C$6,FALSE)</f>
        <v>450</v>
      </c>
      <c r="AD49" s="58">
        <f t="shared" si="7"/>
        <v>0</v>
      </c>
      <c r="AE49" s="94"/>
      <c r="AF49" s="17">
        <f>VLOOKUP($B49,Paramètres!$C$7:$F$55,$C$6,FALSE)</f>
        <v>450</v>
      </c>
      <c r="AG49" s="91">
        <f t="shared" si="8"/>
        <v>0</v>
      </c>
      <c r="AH49" s="55"/>
      <c r="AI49" s="17">
        <f>VLOOKUP($B49,Paramètres!$C$7:$F$55,$C$6,FALSE)</f>
        <v>450</v>
      </c>
      <c r="AJ49" s="58">
        <f t="shared" si="9"/>
        <v>0</v>
      </c>
      <c r="AK49" s="94"/>
      <c r="AL49" s="17">
        <f>VLOOKUP($B49,Paramètres!$C$7:$F$55,$C$6,FALSE)</f>
        <v>450</v>
      </c>
      <c r="AM49" s="58">
        <f t="shared" si="10"/>
        <v>0</v>
      </c>
      <c r="AN49" s="19">
        <f t="shared" si="58"/>
        <v>0</v>
      </c>
      <c r="AO49" s="17">
        <f>VLOOKUP($B49,Paramètres!$C$7:$F$55,$C$6,FALSE)</f>
        <v>450</v>
      </c>
      <c r="AP49" s="66">
        <f t="shared" si="59"/>
        <v>0</v>
      </c>
    </row>
    <row r="50" spans="2:42" ht="18.75" hidden="1" customHeight="1" x14ac:dyDescent="0.25">
      <c r="B50" s="19" t="str">
        <f>Paramètres!C39</f>
        <v>Procédure de mise à pied</v>
      </c>
      <c r="C50" s="18" t="str">
        <f t="shared" si="11"/>
        <v/>
      </c>
      <c r="D50" s="75"/>
      <c r="E50" s="17">
        <f>VLOOKUP($B50,Paramètres!$C$7:$F$55,$C$6,FALSE)</f>
        <v>250</v>
      </c>
      <c r="F50" s="58">
        <f t="shared" si="57"/>
        <v>0</v>
      </c>
      <c r="G50" s="94"/>
      <c r="H50" s="17">
        <f>VLOOKUP($B50,Paramètres!$C$7:$F$55,$C$6,FALSE)</f>
        <v>250</v>
      </c>
      <c r="I50" s="91">
        <f t="shared" si="0"/>
        <v>0</v>
      </c>
      <c r="J50" s="55"/>
      <c r="K50" s="17">
        <f>VLOOKUP($B50,Paramètres!$C$7:$F$55,$C$6,FALSE)</f>
        <v>250</v>
      </c>
      <c r="L50" s="58">
        <f t="shared" si="1"/>
        <v>0</v>
      </c>
      <c r="M50" s="94"/>
      <c r="N50" s="17">
        <f>VLOOKUP($B50,Paramètres!$C$7:$F$55,$C$6,FALSE)</f>
        <v>250</v>
      </c>
      <c r="O50" s="91">
        <f t="shared" si="2"/>
        <v>0</v>
      </c>
      <c r="P50" s="55"/>
      <c r="Q50" s="17">
        <f>VLOOKUP($B50,Paramètres!$C$7:$F$55,$C$6,FALSE)</f>
        <v>250</v>
      </c>
      <c r="R50" s="58">
        <f t="shared" si="3"/>
        <v>0</v>
      </c>
      <c r="S50" s="94"/>
      <c r="T50" s="17">
        <f>VLOOKUP($B50,Paramètres!$C$7:$F$55,$C$6,FALSE)</f>
        <v>250</v>
      </c>
      <c r="U50" s="91">
        <f t="shared" si="4"/>
        <v>0</v>
      </c>
      <c r="V50" s="55"/>
      <c r="W50" s="17">
        <f>VLOOKUP($B50,Paramètres!$C$7:$F$55,$C$6,FALSE)</f>
        <v>250</v>
      </c>
      <c r="X50" s="58">
        <f t="shared" si="5"/>
        <v>0</v>
      </c>
      <c r="Y50" s="94"/>
      <c r="Z50" s="17">
        <f>VLOOKUP($B50,Paramètres!$C$7:$F$55,$C$6,FALSE)</f>
        <v>250</v>
      </c>
      <c r="AA50" s="91">
        <f t="shared" si="6"/>
        <v>0</v>
      </c>
      <c r="AB50" s="55"/>
      <c r="AC50" s="17">
        <f>VLOOKUP($B50,Paramètres!$C$7:$F$55,$C$6,FALSE)</f>
        <v>250</v>
      </c>
      <c r="AD50" s="58">
        <f t="shared" si="7"/>
        <v>0</v>
      </c>
      <c r="AE50" s="94"/>
      <c r="AF50" s="17">
        <f>VLOOKUP($B50,Paramètres!$C$7:$F$55,$C$6,FALSE)</f>
        <v>250</v>
      </c>
      <c r="AG50" s="91">
        <f t="shared" si="8"/>
        <v>0</v>
      </c>
      <c r="AH50" s="55"/>
      <c r="AI50" s="17">
        <f>VLOOKUP($B50,Paramètres!$C$7:$F$55,$C$6,FALSE)</f>
        <v>250</v>
      </c>
      <c r="AJ50" s="58">
        <f t="shared" si="9"/>
        <v>0</v>
      </c>
      <c r="AK50" s="94"/>
      <c r="AL50" s="17">
        <f>VLOOKUP($B50,Paramètres!$C$7:$F$55,$C$6,FALSE)</f>
        <v>250</v>
      </c>
      <c r="AM50" s="58">
        <f t="shared" si="10"/>
        <v>0</v>
      </c>
      <c r="AN50" s="19">
        <f t="shared" si="58"/>
        <v>0</v>
      </c>
      <c r="AO50" s="17">
        <f>VLOOKUP($B50,Paramètres!$C$7:$F$55,$C$6,FALSE)</f>
        <v>250</v>
      </c>
      <c r="AP50" s="66">
        <f t="shared" si="59"/>
        <v>0</v>
      </c>
    </row>
    <row r="51" spans="2:42" ht="18.75" hidden="1" customHeight="1" x14ac:dyDescent="0.25">
      <c r="B51" s="19" t="str">
        <f>Paramètres!C40</f>
        <v>Assist. mise en place activ. partielle</v>
      </c>
      <c r="C51" s="18" t="str">
        <f t="shared" si="11"/>
        <v/>
      </c>
      <c r="D51" s="75"/>
      <c r="E51" s="17">
        <f>VLOOKUP($B51,Paramètres!$C$7:$F$55,$C$6,FALSE)</f>
        <v>40</v>
      </c>
      <c r="F51" s="58">
        <f t="shared" si="57"/>
        <v>0</v>
      </c>
      <c r="G51" s="94"/>
      <c r="H51" s="17">
        <f>VLOOKUP($B51,Paramètres!$C$7:$F$55,$C$6,FALSE)</f>
        <v>40</v>
      </c>
      <c r="I51" s="91">
        <f t="shared" si="0"/>
        <v>0</v>
      </c>
      <c r="J51" s="55"/>
      <c r="K51" s="17">
        <f>VLOOKUP($B51,Paramètres!$C$7:$F$55,$C$6,FALSE)</f>
        <v>40</v>
      </c>
      <c r="L51" s="58">
        <f t="shared" si="1"/>
        <v>0</v>
      </c>
      <c r="M51" s="94"/>
      <c r="N51" s="17">
        <f>VLOOKUP($B51,Paramètres!$C$7:$F$55,$C$6,FALSE)</f>
        <v>40</v>
      </c>
      <c r="O51" s="91">
        <f t="shared" si="2"/>
        <v>0</v>
      </c>
      <c r="P51" s="55"/>
      <c r="Q51" s="17">
        <f>VLOOKUP($B51,Paramètres!$C$7:$F$55,$C$6,FALSE)</f>
        <v>40</v>
      </c>
      <c r="R51" s="58">
        <f t="shared" si="3"/>
        <v>0</v>
      </c>
      <c r="S51" s="94"/>
      <c r="T51" s="17">
        <f>VLOOKUP($B51,Paramètres!$C$7:$F$55,$C$6,FALSE)</f>
        <v>40</v>
      </c>
      <c r="U51" s="91">
        <f t="shared" si="4"/>
        <v>0</v>
      </c>
      <c r="V51" s="55"/>
      <c r="W51" s="17">
        <f>VLOOKUP($B51,Paramètres!$C$7:$F$55,$C$6,FALSE)</f>
        <v>40</v>
      </c>
      <c r="X51" s="58">
        <f t="shared" si="5"/>
        <v>0</v>
      </c>
      <c r="Y51" s="94"/>
      <c r="Z51" s="17">
        <f>VLOOKUP($B51,Paramètres!$C$7:$F$55,$C$6,FALSE)</f>
        <v>40</v>
      </c>
      <c r="AA51" s="91">
        <f t="shared" si="6"/>
        <v>0</v>
      </c>
      <c r="AB51" s="55"/>
      <c r="AC51" s="17">
        <f>VLOOKUP($B51,Paramètres!$C$7:$F$55,$C$6,FALSE)</f>
        <v>40</v>
      </c>
      <c r="AD51" s="58">
        <f t="shared" si="7"/>
        <v>0</v>
      </c>
      <c r="AE51" s="94"/>
      <c r="AF51" s="17">
        <f>VLOOKUP($B51,Paramètres!$C$7:$F$55,$C$6,FALSE)</f>
        <v>40</v>
      </c>
      <c r="AG51" s="91">
        <f t="shared" si="8"/>
        <v>0</v>
      </c>
      <c r="AH51" s="55"/>
      <c r="AI51" s="17">
        <f>VLOOKUP($B51,Paramètres!$C$7:$F$55,$C$6,FALSE)</f>
        <v>40</v>
      </c>
      <c r="AJ51" s="58">
        <f t="shared" si="9"/>
        <v>0</v>
      </c>
      <c r="AK51" s="94"/>
      <c r="AL51" s="17">
        <f>VLOOKUP($B51,Paramètres!$C$7:$F$55,$C$6,FALSE)</f>
        <v>40</v>
      </c>
      <c r="AM51" s="58">
        <f t="shared" si="10"/>
        <v>0</v>
      </c>
      <c r="AN51" s="19">
        <f t="shared" si="58"/>
        <v>0</v>
      </c>
      <c r="AO51" s="17">
        <f>VLOOKUP($B51,Paramètres!$C$7:$F$55,$C$6,FALSE)</f>
        <v>40</v>
      </c>
      <c r="AP51" s="66">
        <f t="shared" si="59"/>
        <v>0</v>
      </c>
    </row>
    <row r="52" spans="2:42" ht="18.75" hidden="1" customHeight="1" x14ac:dyDescent="0.25">
      <c r="B52" s="19" t="str">
        <f>Paramètres!C41</f>
        <v>Assist. état mensuel activ. partielle</v>
      </c>
      <c r="C52" s="18" t="str">
        <f t="shared" si="11"/>
        <v/>
      </c>
      <c r="D52" s="75"/>
      <c r="E52" s="17">
        <f>VLOOKUP($B52,Paramètres!$C$7:$F$55,$C$6,FALSE)</f>
        <v>35</v>
      </c>
      <c r="F52" s="58">
        <f t="shared" si="57"/>
        <v>0</v>
      </c>
      <c r="G52" s="94"/>
      <c r="H52" s="17">
        <f>VLOOKUP($B52,Paramètres!$C$7:$F$55,$C$6,FALSE)</f>
        <v>35</v>
      </c>
      <c r="I52" s="91">
        <f t="shared" si="0"/>
        <v>0</v>
      </c>
      <c r="J52" s="55"/>
      <c r="K52" s="17">
        <f>VLOOKUP($B52,Paramètres!$C$7:$F$55,$C$6,FALSE)</f>
        <v>35</v>
      </c>
      <c r="L52" s="58">
        <f t="shared" si="1"/>
        <v>0</v>
      </c>
      <c r="M52" s="94"/>
      <c r="N52" s="17">
        <f>VLOOKUP($B52,Paramètres!$C$7:$F$55,$C$6,FALSE)</f>
        <v>35</v>
      </c>
      <c r="O52" s="91">
        <f t="shared" si="2"/>
        <v>0</v>
      </c>
      <c r="P52" s="55"/>
      <c r="Q52" s="17">
        <f>VLOOKUP($B52,Paramètres!$C$7:$F$55,$C$6,FALSE)</f>
        <v>35</v>
      </c>
      <c r="R52" s="58">
        <f t="shared" si="3"/>
        <v>0</v>
      </c>
      <c r="S52" s="94"/>
      <c r="T52" s="17">
        <f>VLOOKUP($B52,Paramètres!$C$7:$F$55,$C$6,FALSE)</f>
        <v>35</v>
      </c>
      <c r="U52" s="91">
        <f t="shared" si="4"/>
        <v>0</v>
      </c>
      <c r="V52" s="55"/>
      <c r="W52" s="17">
        <f>VLOOKUP($B52,Paramètres!$C$7:$F$55,$C$6,FALSE)</f>
        <v>35</v>
      </c>
      <c r="X52" s="58">
        <f t="shared" si="5"/>
        <v>0</v>
      </c>
      <c r="Y52" s="94"/>
      <c r="Z52" s="17">
        <f>VLOOKUP($B52,Paramètres!$C$7:$F$55,$C$6,FALSE)</f>
        <v>35</v>
      </c>
      <c r="AA52" s="91">
        <f t="shared" si="6"/>
        <v>0</v>
      </c>
      <c r="AB52" s="55"/>
      <c r="AC52" s="17">
        <f>VLOOKUP($B52,Paramètres!$C$7:$F$55,$C$6,FALSE)</f>
        <v>35</v>
      </c>
      <c r="AD52" s="58">
        <f t="shared" si="7"/>
        <v>0</v>
      </c>
      <c r="AE52" s="94"/>
      <c r="AF52" s="17">
        <f>VLOOKUP($B52,Paramètres!$C$7:$F$55,$C$6,FALSE)</f>
        <v>35</v>
      </c>
      <c r="AG52" s="91">
        <f t="shared" si="8"/>
        <v>0</v>
      </c>
      <c r="AH52" s="55"/>
      <c r="AI52" s="17">
        <f>VLOOKUP($B52,Paramètres!$C$7:$F$55,$C$6,FALSE)</f>
        <v>35</v>
      </c>
      <c r="AJ52" s="58">
        <f t="shared" si="9"/>
        <v>0</v>
      </c>
      <c r="AK52" s="94"/>
      <c r="AL52" s="17">
        <f>VLOOKUP($B52,Paramètres!$C$7:$F$55,$C$6,FALSE)</f>
        <v>35</v>
      </c>
      <c r="AM52" s="58">
        <f t="shared" si="10"/>
        <v>0</v>
      </c>
      <c r="AN52" s="19">
        <f t="shared" si="58"/>
        <v>0</v>
      </c>
      <c r="AO52" s="17">
        <f>VLOOKUP($B52,Paramètres!$C$7:$F$55,$C$6,FALSE)</f>
        <v>35</v>
      </c>
      <c r="AP52" s="66">
        <f t="shared" si="59"/>
        <v>0</v>
      </c>
    </row>
    <row r="53" spans="2:42" ht="18.75" hidden="1" customHeight="1" x14ac:dyDescent="0.25">
      <c r="B53" s="19" t="str">
        <f>Paramètres!C42</f>
        <v>Assist. contrôle URSSAF</v>
      </c>
      <c r="C53" s="18" t="str">
        <f t="shared" si="11"/>
        <v/>
      </c>
      <c r="D53" s="75"/>
      <c r="E53" s="77">
        <f>VLOOKUP($B53,Paramètres!$C$7:$F$55,$C$6,FALSE)</f>
        <v>0</v>
      </c>
      <c r="F53" s="58">
        <f t="shared" si="57"/>
        <v>0</v>
      </c>
      <c r="G53" s="94"/>
      <c r="H53" s="77">
        <f>VLOOKUP($B53,Paramètres!$C$7:$F$55,$C$6,FALSE)</f>
        <v>0</v>
      </c>
      <c r="I53" s="91">
        <f t="shared" si="0"/>
        <v>0</v>
      </c>
      <c r="J53" s="55"/>
      <c r="K53" s="77">
        <f>VLOOKUP($B53,Paramètres!$C$7:$F$55,$C$6,FALSE)</f>
        <v>0</v>
      </c>
      <c r="L53" s="58">
        <f t="shared" si="1"/>
        <v>0</v>
      </c>
      <c r="M53" s="94"/>
      <c r="N53" s="77">
        <f>VLOOKUP($B53,Paramètres!$C$7:$F$55,$C$6,FALSE)</f>
        <v>0</v>
      </c>
      <c r="O53" s="91">
        <f t="shared" si="2"/>
        <v>0</v>
      </c>
      <c r="P53" s="55"/>
      <c r="Q53" s="77">
        <f>VLOOKUP($B53,Paramètres!$C$7:$F$55,$C$6,FALSE)</f>
        <v>0</v>
      </c>
      <c r="R53" s="58">
        <f t="shared" si="3"/>
        <v>0</v>
      </c>
      <c r="S53" s="94"/>
      <c r="T53" s="77">
        <f>VLOOKUP($B53,Paramètres!$C$7:$F$55,$C$6,FALSE)</f>
        <v>0</v>
      </c>
      <c r="U53" s="91">
        <f t="shared" si="4"/>
        <v>0</v>
      </c>
      <c r="V53" s="55"/>
      <c r="W53" s="77">
        <f>VLOOKUP($B53,Paramètres!$C$7:$F$55,$C$6,FALSE)</f>
        <v>0</v>
      </c>
      <c r="X53" s="58">
        <f t="shared" si="5"/>
        <v>0</v>
      </c>
      <c r="Y53" s="94"/>
      <c r="Z53" s="77">
        <f>VLOOKUP($B53,Paramètres!$C$7:$F$55,$C$6,FALSE)</f>
        <v>0</v>
      </c>
      <c r="AA53" s="91">
        <f t="shared" si="6"/>
        <v>0</v>
      </c>
      <c r="AB53" s="55"/>
      <c r="AC53" s="77">
        <f>VLOOKUP($B53,Paramètres!$C$7:$F$55,$C$6,FALSE)</f>
        <v>0</v>
      </c>
      <c r="AD53" s="58">
        <f t="shared" si="7"/>
        <v>0</v>
      </c>
      <c r="AE53" s="94"/>
      <c r="AF53" s="77">
        <f>VLOOKUP($B53,Paramètres!$C$7:$F$55,$C$6,FALSE)</f>
        <v>0</v>
      </c>
      <c r="AG53" s="91">
        <f t="shared" si="8"/>
        <v>0</v>
      </c>
      <c r="AH53" s="55"/>
      <c r="AI53" s="77">
        <f>VLOOKUP($B53,Paramètres!$C$7:$F$55,$C$6,FALSE)</f>
        <v>0</v>
      </c>
      <c r="AJ53" s="58">
        <f t="shared" si="9"/>
        <v>0</v>
      </c>
      <c r="AK53" s="94"/>
      <c r="AL53" s="77">
        <f>VLOOKUP($B53,Paramètres!$C$7:$F$55,$C$6,FALSE)</f>
        <v>0</v>
      </c>
      <c r="AM53" s="58">
        <f t="shared" si="10"/>
        <v>0</v>
      </c>
      <c r="AN53" s="19">
        <f t="shared" si="58"/>
        <v>0</v>
      </c>
      <c r="AO53" s="17">
        <f>VLOOKUP($B53,Paramètres!$C$7:$F$55,$C$6,FALSE)</f>
        <v>0</v>
      </c>
      <c r="AP53" s="66">
        <f t="shared" si="59"/>
        <v>0</v>
      </c>
    </row>
    <row r="54" spans="2:42" ht="18.75" hidden="1" customHeight="1" x14ac:dyDescent="0.25">
      <c r="B54" s="19" t="str">
        <f>Paramètres!C43</f>
        <v>Audit social complet</v>
      </c>
      <c r="C54" s="18" t="str">
        <f t="shared" si="11"/>
        <v/>
      </c>
      <c r="D54" s="75"/>
      <c r="E54" s="77">
        <f>VLOOKUP($B54,Paramètres!$C$7:$F$55,$C$6,FALSE)</f>
        <v>0</v>
      </c>
      <c r="F54" s="58">
        <f t="shared" si="57"/>
        <v>0</v>
      </c>
      <c r="G54" s="94"/>
      <c r="H54" s="77">
        <f>VLOOKUP($B54,Paramètres!$C$7:$F$55,$C$6,FALSE)</f>
        <v>0</v>
      </c>
      <c r="I54" s="91">
        <f t="shared" si="0"/>
        <v>0</v>
      </c>
      <c r="J54" s="55"/>
      <c r="K54" s="77">
        <f>VLOOKUP($B54,Paramètres!$C$7:$F$55,$C$6,FALSE)</f>
        <v>0</v>
      </c>
      <c r="L54" s="58">
        <f t="shared" si="1"/>
        <v>0</v>
      </c>
      <c r="M54" s="94"/>
      <c r="N54" s="77">
        <f>VLOOKUP($B54,Paramètres!$C$7:$F$55,$C$6,FALSE)</f>
        <v>0</v>
      </c>
      <c r="O54" s="91">
        <f t="shared" si="2"/>
        <v>0</v>
      </c>
      <c r="P54" s="55"/>
      <c r="Q54" s="77">
        <f>VLOOKUP($B54,Paramètres!$C$7:$F$55,$C$6,FALSE)</f>
        <v>0</v>
      </c>
      <c r="R54" s="58">
        <f t="shared" si="3"/>
        <v>0</v>
      </c>
      <c r="S54" s="94"/>
      <c r="T54" s="77">
        <f>VLOOKUP($B54,Paramètres!$C$7:$F$55,$C$6,FALSE)</f>
        <v>0</v>
      </c>
      <c r="U54" s="91">
        <f t="shared" si="4"/>
        <v>0</v>
      </c>
      <c r="V54" s="55"/>
      <c r="W54" s="77">
        <f>VLOOKUP($B54,Paramètres!$C$7:$F$55,$C$6,FALSE)</f>
        <v>0</v>
      </c>
      <c r="X54" s="58">
        <f t="shared" si="5"/>
        <v>0</v>
      </c>
      <c r="Y54" s="94"/>
      <c r="Z54" s="77">
        <f>VLOOKUP($B54,Paramètres!$C$7:$F$55,$C$6,FALSE)</f>
        <v>0</v>
      </c>
      <c r="AA54" s="91">
        <f t="shared" si="6"/>
        <v>0</v>
      </c>
      <c r="AB54" s="55"/>
      <c r="AC54" s="77">
        <f>VLOOKUP($B54,Paramètres!$C$7:$F$55,$C$6,FALSE)</f>
        <v>0</v>
      </c>
      <c r="AD54" s="58">
        <f t="shared" si="7"/>
        <v>0</v>
      </c>
      <c r="AE54" s="94"/>
      <c r="AF54" s="77">
        <f>VLOOKUP($B54,Paramètres!$C$7:$F$55,$C$6,FALSE)</f>
        <v>0</v>
      </c>
      <c r="AG54" s="91">
        <f t="shared" si="8"/>
        <v>0</v>
      </c>
      <c r="AH54" s="55"/>
      <c r="AI54" s="77">
        <f>VLOOKUP($B54,Paramètres!$C$7:$F$55,$C$6,FALSE)</f>
        <v>0</v>
      </c>
      <c r="AJ54" s="58">
        <f t="shared" si="9"/>
        <v>0</v>
      </c>
      <c r="AK54" s="94"/>
      <c r="AL54" s="77">
        <f>VLOOKUP($B54,Paramètres!$C$7:$F$55,$C$6,FALSE)</f>
        <v>0</v>
      </c>
      <c r="AM54" s="58">
        <f t="shared" si="10"/>
        <v>0</v>
      </c>
      <c r="AN54" s="19">
        <f t="shared" si="58"/>
        <v>0</v>
      </c>
      <c r="AO54" s="17">
        <f>VLOOKUP($B54,Paramètres!$C$7:$F$55,$C$6,FALSE)</f>
        <v>0</v>
      </c>
      <c r="AP54" s="66">
        <f t="shared" si="59"/>
        <v>0</v>
      </c>
    </row>
    <row r="55" spans="2:42" ht="18.75" hidden="1" customHeight="1" x14ac:dyDescent="0.25">
      <c r="B55" s="19" t="str">
        <f>Paramètres!C44</f>
        <v>Assist. réalisation paye sur site</v>
      </c>
      <c r="C55" s="18" t="str">
        <f t="shared" si="11"/>
        <v/>
      </c>
      <c r="D55" s="75"/>
      <c r="E55" s="77">
        <f>VLOOKUP($B55,Paramètres!$C$7:$F$55,$C$6,FALSE)</f>
        <v>0</v>
      </c>
      <c r="F55" s="58">
        <f t="shared" si="57"/>
        <v>0</v>
      </c>
      <c r="G55" s="94"/>
      <c r="H55" s="77">
        <f>VLOOKUP($B55,Paramètres!$C$7:$F$55,$C$6,FALSE)</f>
        <v>0</v>
      </c>
      <c r="I55" s="91">
        <f t="shared" si="0"/>
        <v>0</v>
      </c>
      <c r="J55" s="55"/>
      <c r="K55" s="77">
        <f>VLOOKUP($B55,Paramètres!$C$7:$F$55,$C$6,FALSE)</f>
        <v>0</v>
      </c>
      <c r="L55" s="58">
        <f t="shared" si="1"/>
        <v>0</v>
      </c>
      <c r="M55" s="94"/>
      <c r="N55" s="77">
        <f>VLOOKUP($B55,Paramètres!$C$7:$F$55,$C$6,FALSE)</f>
        <v>0</v>
      </c>
      <c r="O55" s="91">
        <f t="shared" si="2"/>
        <v>0</v>
      </c>
      <c r="P55" s="55"/>
      <c r="Q55" s="77">
        <f>VLOOKUP($B55,Paramètres!$C$7:$F$55,$C$6,FALSE)</f>
        <v>0</v>
      </c>
      <c r="R55" s="58">
        <f t="shared" si="3"/>
        <v>0</v>
      </c>
      <c r="S55" s="94"/>
      <c r="T55" s="77">
        <f>VLOOKUP($B55,Paramètres!$C$7:$F$55,$C$6,FALSE)</f>
        <v>0</v>
      </c>
      <c r="U55" s="91">
        <f t="shared" si="4"/>
        <v>0</v>
      </c>
      <c r="V55" s="55"/>
      <c r="W55" s="77">
        <f>VLOOKUP($B55,Paramètres!$C$7:$F$55,$C$6,FALSE)</f>
        <v>0</v>
      </c>
      <c r="X55" s="58">
        <f t="shared" si="5"/>
        <v>0</v>
      </c>
      <c r="Y55" s="94"/>
      <c r="Z55" s="77">
        <f>VLOOKUP($B55,Paramètres!$C$7:$F$55,$C$6,FALSE)</f>
        <v>0</v>
      </c>
      <c r="AA55" s="91">
        <f t="shared" si="6"/>
        <v>0</v>
      </c>
      <c r="AB55" s="55"/>
      <c r="AC55" s="77">
        <f>VLOOKUP($B55,Paramètres!$C$7:$F$55,$C$6,FALSE)</f>
        <v>0</v>
      </c>
      <c r="AD55" s="58">
        <f t="shared" si="7"/>
        <v>0</v>
      </c>
      <c r="AE55" s="94"/>
      <c r="AF55" s="77">
        <f>VLOOKUP($B55,Paramètres!$C$7:$F$55,$C$6,FALSE)</f>
        <v>0</v>
      </c>
      <c r="AG55" s="91">
        <f t="shared" si="8"/>
        <v>0</v>
      </c>
      <c r="AH55" s="55"/>
      <c r="AI55" s="77">
        <f>VLOOKUP($B55,Paramètres!$C$7:$F$55,$C$6,FALSE)</f>
        <v>0</v>
      </c>
      <c r="AJ55" s="58">
        <f t="shared" si="9"/>
        <v>0</v>
      </c>
      <c r="AK55" s="94"/>
      <c r="AL55" s="77">
        <f>VLOOKUP($B55,Paramètres!$C$7:$F$55,$C$6,FALSE)</f>
        <v>0</v>
      </c>
      <c r="AM55" s="58">
        <f t="shared" si="10"/>
        <v>0</v>
      </c>
      <c r="AN55" s="19">
        <f t="shared" si="58"/>
        <v>0</v>
      </c>
      <c r="AO55" s="17">
        <f>VLOOKUP($B55,Paramètres!$C$7:$F$55,$C$6,FALSE)</f>
        <v>0</v>
      </c>
      <c r="AP55" s="66">
        <f t="shared" si="59"/>
        <v>0</v>
      </c>
    </row>
    <row r="56" spans="2:42" ht="18.75" hidden="1" customHeight="1" x14ac:dyDescent="0.25">
      <c r="B56" s="19" t="str">
        <f>Paramètres!C45</f>
        <v>Mise en conformité décision unilatérale</v>
      </c>
      <c r="C56" s="18" t="str">
        <f t="shared" si="11"/>
        <v/>
      </c>
      <c r="D56" s="75"/>
      <c r="E56" s="77">
        <f>VLOOKUP($B56,Paramètres!$C$7:$F$55,$C$6,FALSE)</f>
        <v>0</v>
      </c>
      <c r="F56" s="58">
        <f t="shared" si="57"/>
        <v>0</v>
      </c>
      <c r="G56" s="94"/>
      <c r="H56" s="77">
        <f>VLOOKUP($B56,Paramètres!$C$7:$F$55,$C$6,FALSE)</f>
        <v>0</v>
      </c>
      <c r="I56" s="91">
        <f t="shared" si="0"/>
        <v>0</v>
      </c>
      <c r="J56" s="55"/>
      <c r="K56" s="77">
        <f>VLOOKUP($B56,Paramètres!$C$7:$F$55,$C$6,FALSE)</f>
        <v>0</v>
      </c>
      <c r="L56" s="58">
        <f t="shared" si="1"/>
        <v>0</v>
      </c>
      <c r="M56" s="94"/>
      <c r="N56" s="77">
        <f>VLOOKUP($B56,Paramètres!$C$7:$F$55,$C$6,FALSE)</f>
        <v>0</v>
      </c>
      <c r="O56" s="91">
        <f t="shared" si="2"/>
        <v>0</v>
      </c>
      <c r="P56" s="55"/>
      <c r="Q56" s="77">
        <f>VLOOKUP($B56,Paramètres!$C$7:$F$55,$C$6,FALSE)</f>
        <v>0</v>
      </c>
      <c r="R56" s="58">
        <f t="shared" si="3"/>
        <v>0</v>
      </c>
      <c r="S56" s="94"/>
      <c r="T56" s="77">
        <f>VLOOKUP($B56,Paramètres!$C$7:$F$55,$C$6,FALSE)</f>
        <v>0</v>
      </c>
      <c r="U56" s="91">
        <f t="shared" si="4"/>
        <v>0</v>
      </c>
      <c r="V56" s="55"/>
      <c r="W56" s="77">
        <f>VLOOKUP($B56,Paramètres!$C$7:$F$55,$C$6,FALSE)</f>
        <v>0</v>
      </c>
      <c r="X56" s="58">
        <f t="shared" si="5"/>
        <v>0</v>
      </c>
      <c r="Y56" s="94"/>
      <c r="Z56" s="77">
        <f>VLOOKUP($B56,Paramètres!$C$7:$F$55,$C$6,FALSE)</f>
        <v>0</v>
      </c>
      <c r="AA56" s="91">
        <f t="shared" si="6"/>
        <v>0</v>
      </c>
      <c r="AB56" s="55"/>
      <c r="AC56" s="77">
        <f>VLOOKUP($B56,Paramètres!$C$7:$F$55,$C$6,FALSE)</f>
        <v>0</v>
      </c>
      <c r="AD56" s="58">
        <f t="shared" si="7"/>
        <v>0</v>
      </c>
      <c r="AE56" s="94"/>
      <c r="AF56" s="77">
        <f>VLOOKUP($B56,Paramètres!$C$7:$F$55,$C$6,FALSE)</f>
        <v>0</v>
      </c>
      <c r="AG56" s="91">
        <f t="shared" si="8"/>
        <v>0</v>
      </c>
      <c r="AH56" s="55"/>
      <c r="AI56" s="77">
        <f>VLOOKUP($B56,Paramètres!$C$7:$F$55,$C$6,FALSE)</f>
        <v>0</v>
      </c>
      <c r="AJ56" s="58">
        <f t="shared" si="9"/>
        <v>0</v>
      </c>
      <c r="AK56" s="94"/>
      <c r="AL56" s="77">
        <f>VLOOKUP($B56,Paramètres!$C$7:$F$55,$C$6,FALSE)</f>
        <v>0</v>
      </c>
      <c r="AM56" s="58">
        <f t="shared" si="10"/>
        <v>0</v>
      </c>
      <c r="AN56" s="19">
        <f t="shared" si="58"/>
        <v>0</v>
      </c>
      <c r="AO56" s="17">
        <f>VLOOKUP($B56,Paramètres!$C$7:$F$55,$C$6,FALSE)</f>
        <v>0</v>
      </c>
      <c r="AP56" s="66">
        <f t="shared" si="59"/>
        <v>0</v>
      </c>
    </row>
    <row r="57" spans="2:42" ht="18.75" hidden="1" customHeight="1" x14ac:dyDescent="0.25">
      <c r="B57" s="19" t="str">
        <f>Paramètres!C46</f>
        <v>Mise en conformité par référendum</v>
      </c>
      <c r="C57" s="18" t="str">
        <f t="shared" si="11"/>
        <v/>
      </c>
      <c r="D57" s="75"/>
      <c r="E57" s="77">
        <f>VLOOKUP($B57,Paramètres!$C$7:$F$55,$C$6,FALSE)</f>
        <v>0</v>
      </c>
      <c r="F57" s="58">
        <f t="shared" si="57"/>
        <v>0</v>
      </c>
      <c r="G57" s="94"/>
      <c r="H57" s="77">
        <f>VLOOKUP($B57,Paramètres!$C$7:$F$55,$C$6,FALSE)</f>
        <v>0</v>
      </c>
      <c r="I57" s="91">
        <f t="shared" si="0"/>
        <v>0</v>
      </c>
      <c r="J57" s="55"/>
      <c r="K57" s="77">
        <f>VLOOKUP($B57,Paramètres!$C$7:$F$55,$C$6,FALSE)</f>
        <v>0</v>
      </c>
      <c r="L57" s="58">
        <f t="shared" si="1"/>
        <v>0</v>
      </c>
      <c r="M57" s="94"/>
      <c r="N57" s="77">
        <f>VLOOKUP($B57,Paramètres!$C$7:$F$55,$C$6,FALSE)</f>
        <v>0</v>
      </c>
      <c r="O57" s="91">
        <f t="shared" si="2"/>
        <v>0</v>
      </c>
      <c r="P57" s="55"/>
      <c r="Q57" s="77">
        <f>VLOOKUP($B57,Paramètres!$C$7:$F$55,$C$6,FALSE)</f>
        <v>0</v>
      </c>
      <c r="R57" s="58">
        <f t="shared" si="3"/>
        <v>0</v>
      </c>
      <c r="S57" s="94"/>
      <c r="T57" s="77">
        <f>VLOOKUP($B57,Paramètres!$C$7:$F$55,$C$6,FALSE)</f>
        <v>0</v>
      </c>
      <c r="U57" s="91">
        <f t="shared" si="4"/>
        <v>0</v>
      </c>
      <c r="V57" s="55"/>
      <c r="W57" s="77">
        <f>VLOOKUP($B57,Paramètres!$C$7:$F$55,$C$6,FALSE)</f>
        <v>0</v>
      </c>
      <c r="X57" s="58">
        <f t="shared" si="5"/>
        <v>0</v>
      </c>
      <c r="Y57" s="94"/>
      <c r="Z57" s="77">
        <f>VLOOKUP($B57,Paramètres!$C$7:$F$55,$C$6,FALSE)</f>
        <v>0</v>
      </c>
      <c r="AA57" s="91">
        <f t="shared" si="6"/>
        <v>0</v>
      </c>
      <c r="AB57" s="55"/>
      <c r="AC57" s="77">
        <f>VLOOKUP($B57,Paramètres!$C$7:$F$55,$C$6,FALSE)</f>
        <v>0</v>
      </c>
      <c r="AD57" s="58">
        <f t="shared" si="7"/>
        <v>0</v>
      </c>
      <c r="AE57" s="94"/>
      <c r="AF57" s="77">
        <f>VLOOKUP($B57,Paramètres!$C$7:$F$55,$C$6,FALSE)</f>
        <v>0</v>
      </c>
      <c r="AG57" s="91">
        <f t="shared" si="8"/>
        <v>0</v>
      </c>
      <c r="AH57" s="55"/>
      <c r="AI57" s="77">
        <f>VLOOKUP($B57,Paramètres!$C$7:$F$55,$C$6,FALSE)</f>
        <v>0</v>
      </c>
      <c r="AJ57" s="58">
        <f t="shared" si="9"/>
        <v>0</v>
      </c>
      <c r="AK57" s="94"/>
      <c r="AL57" s="77">
        <f>VLOOKUP($B57,Paramètres!$C$7:$F$55,$C$6,FALSE)</f>
        <v>0</v>
      </c>
      <c r="AM57" s="58">
        <f t="shared" si="10"/>
        <v>0</v>
      </c>
      <c r="AN57" s="19">
        <f t="shared" si="58"/>
        <v>0</v>
      </c>
      <c r="AO57" s="17">
        <f>VLOOKUP($B57,Paramètres!$C$7:$F$55,$C$6,FALSE)</f>
        <v>0</v>
      </c>
      <c r="AP57" s="66">
        <f t="shared" si="59"/>
        <v>0</v>
      </c>
    </row>
    <row r="58" spans="2:42" ht="18.75" hidden="1" customHeight="1" x14ac:dyDescent="0.25">
      <c r="B58" s="19" t="str">
        <f>Paramètres!C47</f>
        <v>Dénonciation usage</v>
      </c>
      <c r="C58" s="18" t="str">
        <f t="shared" si="11"/>
        <v/>
      </c>
      <c r="D58" s="75"/>
      <c r="E58" s="77">
        <f>VLOOKUP($B58,Paramètres!$C$7:$F$55,$C$6,FALSE)</f>
        <v>0</v>
      </c>
      <c r="F58" s="58">
        <f t="shared" si="57"/>
        <v>0</v>
      </c>
      <c r="G58" s="94"/>
      <c r="H58" s="77">
        <f>VLOOKUP($B58,Paramètres!$C$7:$F$55,$C$6,FALSE)</f>
        <v>0</v>
      </c>
      <c r="I58" s="91">
        <f t="shared" si="0"/>
        <v>0</v>
      </c>
      <c r="J58" s="55"/>
      <c r="K58" s="77">
        <f>VLOOKUP($B58,Paramètres!$C$7:$F$55,$C$6,FALSE)</f>
        <v>0</v>
      </c>
      <c r="L58" s="58">
        <f t="shared" si="1"/>
        <v>0</v>
      </c>
      <c r="M58" s="94"/>
      <c r="N58" s="77">
        <f>VLOOKUP($B58,Paramètres!$C$7:$F$55,$C$6,FALSE)</f>
        <v>0</v>
      </c>
      <c r="O58" s="91">
        <f t="shared" si="2"/>
        <v>0</v>
      </c>
      <c r="P58" s="55"/>
      <c r="Q58" s="77">
        <f>VLOOKUP($B58,Paramètres!$C$7:$F$55,$C$6,FALSE)</f>
        <v>0</v>
      </c>
      <c r="R58" s="58">
        <f t="shared" si="3"/>
        <v>0</v>
      </c>
      <c r="S58" s="94"/>
      <c r="T58" s="77">
        <f>VLOOKUP($B58,Paramètres!$C$7:$F$55,$C$6,FALSE)</f>
        <v>0</v>
      </c>
      <c r="U58" s="91">
        <f t="shared" si="4"/>
        <v>0</v>
      </c>
      <c r="V58" s="55"/>
      <c r="W58" s="77">
        <f>VLOOKUP($B58,Paramètres!$C$7:$F$55,$C$6,FALSE)</f>
        <v>0</v>
      </c>
      <c r="X58" s="58">
        <f t="shared" si="5"/>
        <v>0</v>
      </c>
      <c r="Y58" s="94"/>
      <c r="Z58" s="77">
        <f>VLOOKUP($B58,Paramètres!$C$7:$F$55,$C$6,FALSE)</f>
        <v>0</v>
      </c>
      <c r="AA58" s="91">
        <f t="shared" si="6"/>
        <v>0</v>
      </c>
      <c r="AB58" s="55"/>
      <c r="AC58" s="77">
        <f>VLOOKUP($B58,Paramètres!$C$7:$F$55,$C$6,FALSE)</f>
        <v>0</v>
      </c>
      <c r="AD58" s="58">
        <f t="shared" si="7"/>
        <v>0</v>
      </c>
      <c r="AE58" s="94"/>
      <c r="AF58" s="77">
        <f>VLOOKUP($B58,Paramètres!$C$7:$F$55,$C$6,FALSE)</f>
        <v>0</v>
      </c>
      <c r="AG58" s="91">
        <f t="shared" si="8"/>
        <v>0</v>
      </c>
      <c r="AH58" s="55"/>
      <c r="AI58" s="77">
        <f>VLOOKUP($B58,Paramètres!$C$7:$F$55,$C$6,FALSE)</f>
        <v>0</v>
      </c>
      <c r="AJ58" s="58">
        <f t="shared" si="9"/>
        <v>0</v>
      </c>
      <c r="AK58" s="94"/>
      <c r="AL58" s="77">
        <f>VLOOKUP($B58,Paramètres!$C$7:$F$55,$C$6,FALSE)</f>
        <v>0</v>
      </c>
      <c r="AM58" s="58">
        <f t="shared" si="10"/>
        <v>0</v>
      </c>
      <c r="AN58" s="19">
        <f t="shared" si="58"/>
        <v>0</v>
      </c>
      <c r="AO58" s="17">
        <f>VLOOKUP($B58,Paramètres!$C$7:$F$55,$C$6,FALSE)</f>
        <v>0</v>
      </c>
      <c r="AP58" s="66">
        <f t="shared" si="59"/>
        <v>0</v>
      </c>
    </row>
    <row r="59" spans="2:42" ht="18.75" hidden="1" customHeight="1" x14ac:dyDescent="0.25">
      <c r="B59" s="19" t="str">
        <f>Paramètres!C48</f>
        <v>Mise en place accord d'entreprise</v>
      </c>
      <c r="C59" s="18" t="str">
        <f t="shared" si="11"/>
        <v/>
      </c>
      <c r="D59" s="75"/>
      <c r="E59" s="77">
        <f>VLOOKUP($B59,Paramètres!$C$7:$F$55,$C$6,FALSE)</f>
        <v>0</v>
      </c>
      <c r="F59" s="58">
        <f t="shared" si="57"/>
        <v>0</v>
      </c>
      <c r="G59" s="94"/>
      <c r="H59" s="77">
        <f>VLOOKUP($B59,Paramètres!$C$7:$F$55,$C$6,FALSE)</f>
        <v>0</v>
      </c>
      <c r="I59" s="91">
        <f t="shared" si="0"/>
        <v>0</v>
      </c>
      <c r="J59" s="55"/>
      <c r="K59" s="77">
        <f>VLOOKUP($B59,Paramètres!$C$7:$F$55,$C$6,FALSE)</f>
        <v>0</v>
      </c>
      <c r="L59" s="58">
        <f t="shared" si="1"/>
        <v>0</v>
      </c>
      <c r="M59" s="94"/>
      <c r="N59" s="77">
        <f>VLOOKUP($B59,Paramètres!$C$7:$F$55,$C$6,FALSE)</f>
        <v>0</v>
      </c>
      <c r="O59" s="91">
        <f t="shared" si="2"/>
        <v>0</v>
      </c>
      <c r="P59" s="55"/>
      <c r="Q59" s="77">
        <f>VLOOKUP($B59,Paramètres!$C$7:$F$55,$C$6,FALSE)</f>
        <v>0</v>
      </c>
      <c r="R59" s="58">
        <f t="shared" si="3"/>
        <v>0</v>
      </c>
      <c r="S59" s="94"/>
      <c r="T59" s="77">
        <f>VLOOKUP($B59,Paramètres!$C$7:$F$55,$C$6,FALSE)</f>
        <v>0</v>
      </c>
      <c r="U59" s="91">
        <f t="shared" si="4"/>
        <v>0</v>
      </c>
      <c r="V59" s="55"/>
      <c r="W59" s="77">
        <f>VLOOKUP($B59,Paramètres!$C$7:$F$55,$C$6,FALSE)</f>
        <v>0</v>
      </c>
      <c r="X59" s="58">
        <f t="shared" si="5"/>
        <v>0</v>
      </c>
      <c r="Y59" s="94"/>
      <c r="Z59" s="77">
        <f>VLOOKUP($B59,Paramètres!$C$7:$F$55,$C$6,FALSE)</f>
        <v>0</v>
      </c>
      <c r="AA59" s="91">
        <f t="shared" si="6"/>
        <v>0</v>
      </c>
      <c r="AB59" s="55"/>
      <c r="AC59" s="77">
        <f>VLOOKUP($B59,Paramètres!$C$7:$F$55,$C$6,FALSE)</f>
        <v>0</v>
      </c>
      <c r="AD59" s="58">
        <f t="shared" si="7"/>
        <v>0</v>
      </c>
      <c r="AE59" s="94"/>
      <c r="AF59" s="77">
        <f>VLOOKUP($B59,Paramètres!$C$7:$F$55,$C$6,FALSE)</f>
        <v>0</v>
      </c>
      <c r="AG59" s="91">
        <f t="shared" si="8"/>
        <v>0</v>
      </c>
      <c r="AH59" s="55"/>
      <c r="AI59" s="77">
        <f>VLOOKUP($B59,Paramètres!$C$7:$F$55,$C$6,FALSE)</f>
        <v>0</v>
      </c>
      <c r="AJ59" s="58">
        <f t="shared" si="9"/>
        <v>0</v>
      </c>
      <c r="AK59" s="94"/>
      <c r="AL59" s="77">
        <f>VLOOKUP($B59,Paramètres!$C$7:$F$55,$C$6,FALSE)</f>
        <v>0</v>
      </c>
      <c r="AM59" s="58">
        <f t="shared" si="10"/>
        <v>0</v>
      </c>
      <c r="AN59" s="19">
        <f t="shared" si="58"/>
        <v>0</v>
      </c>
      <c r="AO59" s="17">
        <f>VLOOKUP($B59,Paramètres!$C$7:$F$55,$C$6,FALSE)</f>
        <v>0</v>
      </c>
      <c r="AP59" s="66">
        <f t="shared" si="59"/>
        <v>0</v>
      </c>
    </row>
    <row r="60" spans="2:42" ht="18.75" hidden="1" customHeight="1" x14ac:dyDescent="0.25">
      <c r="B60" s="19" t="str">
        <f>Paramètres!C49</f>
        <v>Accord d'intéressement</v>
      </c>
      <c r="C60" s="18" t="str">
        <f t="shared" si="11"/>
        <v/>
      </c>
      <c r="D60" s="75"/>
      <c r="E60" s="77">
        <f>VLOOKUP($B60,Paramètres!$C$7:$F$55,$C$6,FALSE)</f>
        <v>0</v>
      </c>
      <c r="F60" s="58">
        <f t="shared" si="57"/>
        <v>0</v>
      </c>
      <c r="G60" s="94"/>
      <c r="H60" s="77">
        <f>VLOOKUP($B60,Paramètres!$C$7:$F$55,$C$6,FALSE)</f>
        <v>0</v>
      </c>
      <c r="I60" s="91">
        <f t="shared" si="0"/>
        <v>0</v>
      </c>
      <c r="J60" s="55"/>
      <c r="K60" s="77">
        <f>VLOOKUP($B60,Paramètres!$C$7:$F$55,$C$6,FALSE)</f>
        <v>0</v>
      </c>
      <c r="L60" s="58">
        <f t="shared" si="1"/>
        <v>0</v>
      </c>
      <c r="M60" s="94"/>
      <c r="N60" s="77">
        <f>VLOOKUP($B60,Paramètres!$C$7:$F$55,$C$6,FALSE)</f>
        <v>0</v>
      </c>
      <c r="O60" s="91">
        <f t="shared" si="2"/>
        <v>0</v>
      </c>
      <c r="P60" s="55"/>
      <c r="Q60" s="77">
        <f>VLOOKUP($B60,Paramètres!$C$7:$F$55,$C$6,FALSE)</f>
        <v>0</v>
      </c>
      <c r="R60" s="58">
        <f t="shared" si="3"/>
        <v>0</v>
      </c>
      <c r="S60" s="94"/>
      <c r="T60" s="77">
        <f>VLOOKUP($B60,Paramètres!$C$7:$F$55,$C$6,FALSE)</f>
        <v>0</v>
      </c>
      <c r="U60" s="91">
        <f t="shared" si="4"/>
        <v>0</v>
      </c>
      <c r="V60" s="55"/>
      <c r="W60" s="77">
        <f>VLOOKUP($B60,Paramètres!$C$7:$F$55,$C$6,FALSE)</f>
        <v>0</v>
      </c>
      <c r="X60" s="58">
        <f t="shared" si="5"/>
        <v>0</v>
      </c>
      <c r="Y60" s="94"/>
      <c r="Z60" s="77">
        <f>VLOOKUP($B60,Paramètres!$C$7:$F$55,$C$6,FALSE)</f>
        <v>0</v>
      </c>
      <c r="AA60" s="91">
        <f t="shared" si="6"/>
        <v>0</v>
      </c>
      <c r="AB60" s="55"/>
      <c r="AC60" s="77">
        <f>VLOOKUP($B60,Paramètres!$C$7:$F$55,$C$6,FALSE)</f>
        <v>0</v>
      </c>
      <c r="AD60" s="58">
        <f t="shared" si="7"/>
        <v>0</v>
      </c>
      <c r="AE60" s="94"/>
      <c r="AF60" s="77">
        <f>VLOOKUP($B60,Paramètres!$C$7:$F$55,$C$6,FALSE)</f>
        <v>0</v>
      </c>
      <c r="AG60" s="91">
        <f t="shared" si="8"/>
        <v>0</v>
      </c>
      <c r="AH60" s="55"/>
      <c r="AI60" s="77">
        <f>VLOOKUP($B60,Paramètres!$C$7:$F$55,$C$6,FALSE)</f>
        <v>0</v>
      </c>
      <c r="AJ60" s="58">
        <f t="shared" si="9"/>
        <v>0</v>
      </c>
      <c r="AK60" s="94"/>
      <c r="AL60" s="77">
        <f>VLOOKUP($B60,Paramètres!$C$7:$F$55,$C$6,FALSE)</f>
        <v>0</v>
      </c>
      <c r="AM60" s="58">
        <f t="shared" si="10"/>
        <v>0</v>
      </c>
      <c r="AN60" s="19">
        <f t="shared" si="58"/>
        <v>0</v>
      </c>
      <c r="AO60" s="17">
        <f>VLOOKUP($B60,Paramètres!$C$7:$F$55,$C$6,FALSE)</f>
        <v>0</v>
      </c>
      <c r="AP60" s="66">
        <f t="shared" si="59"/>
        <v>0</v>
      </c>
    </row>
    <row r="61" spans="2:42" ht="18.75" hidden="1" customHeight="1" x14ac:dyDescent="0.25">
      <c r="B61" s="19" t="str">
        <f>Paramètres!C50</f>
        <v>Accord de participation</v>
      </c>
      <c r="C61" s="18" t="str">
        <f t="shared" si="11"/>
        <v/>
      </c>
      <c r="D61" s="75"/>
      <c r="E61" s="77">
        <f>VLOOKUP($B61,Paramètres!$C$7:$F$55,$C$6,FALSE)</f>
        <v>0</v>
      </c>
      <c r="F61" s="58">
        <f t="shared" si="57"/>
        <v>0</v>
      </c>
      <c r="G61" s="94"/>
      <c r="H61" s="77">
        <f>VLOOKUP($B61,Paramètres!$C$7:$F$55,$C$6,FALSE)</f>
        <v>0</v>
      </c>
      <c r="I61" s="91">
        <f t="shared" si="0"/>
        <v>0</v>
      </c>
      <c r="J61" s="55"/>
      <c r="K61" s="77">
        <f>VLOOKUP($B61,Paramètres!$C$7:$F$55,$C$6,FALSE)</f>
        <v>0</v>
      </c>
      <c r="L61" s="58">
        <f t="shared" si="1"/>
        <v>0</v>
      </c>
      <c r="M61" s="94"/>
      <c r="N61" s="77">
        <f>VLOOKUP($B61,Paramètres!$C$7:$F$55,$C$6,FALSE)</f>
        <v>0</v>
      </c>
      <c r="O61" s="91">
        <f t="shared" si="2"/>
        <v>0</v>
      </c>
      <c r="P61" s="55"/>
      <c r="Q61" s="77">
        <f>VLOOKUP($B61,Paramètres!$C$7:$F$55,$C$6,FALSE)</f>
        <v>0</v>
      </c>
      <c r="R61" s="58">
        <f t="shared" si="3"/>
        <v>0</v>
      </c>
      <c r="S61" s="94"/>
      <c r="T61" s="77">
        <f>VLOOKUP($B61,Paramètres!$C$7:$F$55,$C$6,FALSE)</f>
        <v>0</v>
      </c>
      <c r="U61" s="91">
        <f t="shared" si="4"/>
        <v>0</v>
      </c>
      <c r="V61" s="55"/>
      <c r="W61" s="77">
        <f>VLOOKUP($B61,Paramètres!$C$7:$F$55,$C$6,FALSE)</f>
        <v>0</v>
      </c>
      <c r="X61" s="58">
        <f t="shared" si="5"/>
        <v>0</v>
      </c>
      <c r="Y61" s="94"/>
      <c r="Z61" s="77">
        <f>VLOOKUP($B61,Paramètres!$C$7:$F$55,$C$6,FALSE)</f>
        <v>0</v>
      </c>
      <c r="AA61" s="91">
        <f t="shared" si="6"/>
        <v>0</v>
      </c>
      <c r="AB61" s="55"/>
      <c r="AC61" s="77">
        <f>VLOOKUP($B61,Paramètres!$C$7:$F$55,$C$6,FALSE)</f>
        <v>0</v>
      </c>
      <c r="AD61" s="58">
        <f t="shared" si="7"/>
        <v>0</v>
      </c>
      <c r="AE61" s="94"/>
      <c r="AF61" s="77">
        <f>VLOOKUP($B61,Paramètres!$C$7:$F$55,$C$6,FALSE)</f>
        <v>0</v>
      </c>
      <c r="AG61" s="91">
        <f t="shared" si="8"/>
        <v>0</v>
      </c>
      <c r="AH61" s="55"/>
      <c r="AI61" s="77">
        <f>VLOOKUP($B61,Paramètres!$C$7:$F$55,$C$6,FALSE)</f>
        <v>0</v>
      </c>
      <c r="AJ61" s="58">
        <f t="shared" si="9"/>
        <v>0</v>
      </c>
      <c r="AK61" s="94"/>
      <c r="AL61" s="77">
        <f>VLOOKUP($B61,Paramètres!$C$7:$F$55,$C$6,FALSE)</f>
        <v>0</v>
      </c>
      <c r="AM61" s="58">
        <f t="shared" si="10"/>
        <v>0</v>
      </c>
      <c r="AN61" s="19">
        <f t="shared" si="58"/>
        <v>0</v>
      </c>
      <c r="AO61" s="17">
        <f>VLOOKUP($B61,Paramètres!$C$7:$F$55,$C$6,FALSE)</f>
        <v>0</v>
      </c>
      <c r="AP61" s="66">
        <f t="shared" si="59"/>
        <v>0</v>
      </c>
    </row>
    <row r="62" spans="2:42" ht="18.75" hidden="1" customHeight="1" x14ac:dyDescent="0.25">
      <c r="B62" s="19" t="str">
        <f>Paramètres!C51</f>
        <v>Règlement intérieur</v>
      </c>
      <c r="C62" s="18" t="str">
        <f t="shared" si="11"/>
        <v/>
      </c>
      <c r="D62" s="75"/>
      <c r="E62" s="77">
        <f>VLOOKUP($B62,Paramètres!$C$7:$F$55,$C$6,FALSE)</f>
        <v>0</v>
      </c>
      <c r="F62" s="58">
        <f t="shared" si="57"/>
        <v>0</v>
      </c>
      <c r="G62" s="94"/>
      <c r="H62" s="77">
        <f>VLOOKUP($B62,Paramètres!$C$7:$F$55,$C$6,FALSE)</f>
        <v>0</v>
      </c>
      <c r="I62" s="91">
        <f t="shared" si="0"/>
        <v>0</v>
      </c>
      <c r="J62" s="55"/>
      <c r="K62" s="77">
        <f>VLOOKUP($B62,Paramètres!$C$7:$F$55,$C$6,FALSE)</f>
        <v>0</v>
      </c>
      <c r="L62" s="58">
        <f t="shared" si="1"/>
        <v>0</v>
      </c>
      <c r="M62" s="94"/>
      <c r="N62" s="77">
        <f>VLOOKUP($B62,Paramètres!$C$7:$F$55,$C$6,FALSE)</f>
        <v>0</v>
      </c>
      <c r="O62" s="91">
        <f t="shared" si="2"/>
        <v>0</v>
      </c>
      <c r="P62" s="55"/>
      <c r="Q62" s="77">
        <f>VLOOKUP($B62,Paramètres!$C$7:$F$55,$C$6,FALSE)</f>
        <v>0</v>
      </c>
      <c r="R62" s="58">
        <f t="shared" si="3"/>
        <v>0</v>
      </c>
      <c r="S62" s="94"/>
      <c r="T62" s="77">
        <f>VLOOKUP($B62,Paramètres!$C$7:$F$55,$C$6,FALSE)</f>
        <v>0</v>
      </c>
      <c r="U62" s="91">
        <f t="shared" si="4"/>
        <v>0</v>
      </c>
      <c r="V62" s="55"/>
      <c r="W62" s="77">
        <f>VLOOKUP($B62,Paramètres!$C$7:$F$55,$C$6,FALSE)</f>
        <v>0</v>
      </c>
      <c r="X62" s="58">
        <f t="shared" si="5"/>
        <v>0</v>
      </c>
      <c r="Y62" s="94"/>
      <c r="Z62" s="77">
        <f>VLOOKUP($B62,Paramètres!$C$7:$F$55,$C$6,FALSE)</f>
        <v>0</v>
      </c>
      <c r="AA62" s="91">
        <f t="shared" si="6"/>
        <v>0</v>
      </c>
      <c r="AB62" s="55"/>
      <c r="AC62" s="77">
        <f>VLOOKUP($B62,Paramètres!$C$7:$F$55,$C$6,FALSE)</f>
        <v>0</v>
      </c>
      <c r="AD62" s="58">
        <f t="shared" si="7"/>
        <v>0</v>
      </c>
      <c r="AE62" s="94"/>
      <c r="AF62" s="77">
        <f>VLOOKUP($B62,Paramètres!$C$7:$F$55,$C$6,FALSE)</f>
        <v>0</v>
      </c>
      <c r="AG62" s="91">
        <f t="shared" si="8"/>
        <v>0</v>
      </c>
      <c r="AH62" s="55"/>
      <c r="AI62" s="77">
        <f>VLOOKUP($B62,Paramètres!$C$7:$F$55,$C$6,FALSE)</f>
        <v>0</v>
      </c>
      <c r="AJ62" s="58">
        <f t="shared" si="9"/>
        <v>0</v>
      </c>
      <c r="AK62" s="94"/>
      <c r="AL62" s="77">
        <f>VLOOKUP($B62,Paramètres!$C$7:$F$55,$C$6,FALSE)</f>
        <v>0</v>
      </c>
      <c r="AM62" s="58">
        <f t="shared" si="10"/>
        <v>0</v>
      </c>
      <c r="AN62" s="19">
        <f t="shared" si="58"/>
        <v>0</v>
      </c>
      <c r="AO62" s="17">
        <f>VLOOKUP($B62,Paramètres!$C$7:$F$55,$C$6,FALSE)</f>
        <v>0</v>
      </c>
      <c r="AP62" s="66">
        <f t="shared" si="59"/>
        <v>0</v>
      </c>
    </row>
    <row r="63" spans="2:42" ht="18.75" hidden="1" customHeight="1" x14ac:dyDescent="0.25">
      <c r="B63" s="19" t="str">
        <f>Paramètres!C52</f>
        <v>Assistance rédaction note de service</v>
      </c>
      <c r="C63" s="18" t="str">
        <f t="shared" si="11"/>
        <v/>
      </c>
      <c r="D63" s="75"/>
      <c r="E63" s="77">
        <f>VLOOKUP($B63,Paramètres!$C$7:$F$55,$C$6,FALSE)</f>
        <v>0</v>
      </c>
      <c r="F63" s="58">
        <f t="shared" si="57"/>
        <v>0</v>
      </c>
      <c r="G63" s="94"/>
      <c r="H63" s="77">
        <f>VLOOKUP($B63,Paramètres!$C$7:$F$55,$C$6,FALSE)</f>
        <v>0</v>
      </c>
      <c r="I63" s="91">
        <f t="shared" si="0"/>
        <v>0</v>
      </c>
      <c r="J63" s="55"/>
      <c r="K63" s="77">
        <f>VLOOKUP($B63,Paramètres!$C$7:$F$55,$C$6,FALSE)</f>
        <v>0</v>
      </c>
      <c r="L63" s="58">
        <f t="shared" si="1"/>
        <v>0</v>
      </c>
      <c r="M63" s="94"/>
      <c r="N63" s="77">
        <f>VLOOKUP($B63,Paramètres!$C$7:$F$55,$C$6,FALSE)</f>
        <v>0</v>
      </c>
      <c r="O63" s="91">
        <f t="shared" si="2"/>
        <v>0</v>
      </c>
      <c r="P63" s="55"/>
      <c r="Q63" s="77">
        <f>VLOOKUP($B63,Paramètres!$C$7:$F$55,$C$6,FALSE)</f>
        <v>0</v>
      </c>
      <c r="R63" s="58">
        <f t="shared" si="3"/>
        <v>0</v>
      </c>
      <c r="S63" s="94"/>
      <c r="T63" s="77">
        <f>VLOOKUP($B63,Paramètres!$C$7:$F$55,$C$6,FALSE)</f>
        <v>0</v>
      </c>
      <c r="U63" s="91">
        <f t="shared" si="4"/>
        <v>0</v>
      </c>
      <c r="V63" s="55"/>
      <c r="W63" s="77">
        <f>VLOOKUP($B63,Paramètres!$C$7:$F$55,$C$6,FALSE)</f>
        <v>0</v>
      </c>
      <c r="X63" s="58">
        <f t="shared" si="5"/>
        <v>0</v>
      </c>
      <c r="Y63" s="94"/>
      <c r="Z63" s="77">
        <f>VLOOKUP($B63,Paramètres!$C$7:$F$55,$C$6,FALSE)</f>
        <v>0</v>
      </c>
      <c r="AA63" s="91">
        <f t="shared" si="6"/>
        <v>0</v>
      </c>
      <c r="AB63" s="55"/>
      <c r="AC63" s="77">
        <f>VLOOKUP($B63,Paramètres!$C$7:$F$55,$C$6,FALSE)</f>
        <v>0</v>
      </c>
      <c r="AD63" s="58">
        <f t="shared" si="7"/>
        <v>0</v>
      </c>
      <c r="AE63" s="94"/>
      <c r="AF63" s="77">
        <f>VLOOKUP($B63,Paramètres!$C$7:$F$55,$C$6,FALSE)</f>
        <v>0</v>
      </c>
      <c r="AG63" s="91">
        <f t="shared" si="8"/>
        <v>0</v>
      </c>
      <c r="AH63" s="55"/>
      <c r="AI63" s="77">
        <f>VLOOKUP($B63,Paramètres!$C$7:$F$55,$C$6,FALSE)</f>
        <v>0</v>
      </c>
      <c r="AJ63" s="58">
        <f t="shared" si="9"/>
        <v>0</v>
      </c>
      <c r="AK63" s="94"/>
      <c r="AL63" s="77">
        <f>VLOOKUP($B63,Paramètres!$C$7:$F$55,$C$6,FALSE)</f>
        <v>0</v>
      </c>
      <c r="AM63" s="58">
        <f t="shared" si="10"/>
        <v>0</v>
      </c>
      <c r="AN63" s="19">
        <f t="shared" si="58"/>
        <v>0</v>
      </c>
      <c r="AO63" s="17">
        <f>VLOOKUP($B63,Paramètres!$C$7:$F$55,$C$6,FALSE)</f>
        <v>0</v>
      </c>
      <c r="AP63" s="66">
        <f t="shared" si="59"/>
        <v>0</v>
      </c>
    </row>
    <row r="64" spans="2:42" ht="18.75" hidden="1" customHeight="1" x14ac:dyDescent="0.25">
      <c r="B64" s="19" t="str">
        <f>Paramètres!C53</f>
        <v>Elections des représentants du pers.</v>
      </c>
      <c r="C64" s="18" t="str">
        <f t="shared" si="11"/>
        <v/>
      </c>
      <c r="D64" s="75"/>
      <c r="E64" s="77">
        <f>VLOOKUP($B64,Paramètres!$C$7:$F$55,$C$6,FALSE)</f>
        <v>0</v>
      </c>
      <c r="F64" s="58">
        <f t="shared" si="57"/>
        <v>0</v>
      </c>
      <c r="G64" s="94"/>
      <c r="H64" s="77">
        <f>VLOOKUP($B64,Paramètres!$C$7:$F$55,$C$6,FALSE)</f>
        <v>0</v>
      </c>
      <c r="I64" s="91">
        <f t="shared" si="0"/>
        <v>0</v>
      </c>
      <c r="J64" s="55"/>
      <c r="K64" s="77">
        <f>VLOOKUP($B64,Paramètres!$C$7:$F$55,$C$6,FALSE)</f>
        <v>0</v>
      </c>
      <c r="L64" s="58">
        <f t="shared" si="1"/>
        <v>0</v>
      </c>
      <c r="M64" s="94"/>
      <c r="N64" s="77">
        <f>VLOOKUP($B64,Paramètres!$C$7:$F$55,$C$6,FALSE)</f>
        <v>0</v>
      </c>
      <c r="O64" s="91">
        <f t="shared" si="2"/>
        <v>0</v>
      </c>
      <c r="P64" s="55"/>
      <c r="Q64" s="77">
        <f>VLOOKUP($B64,Paramètres!$C$7:$F$55,$C$6,FALSE)</f>
        <v>0</v>
      </c>
      <c r="R64" s="58">
        <f t="shared" si="3"/>
        <v>0</v>
      </c>
      <c r="S64" s="94"/>
      <c r="T64" s="77">
        <f>VLOOKUP($B64,Paramètres!$C$7:$F$55,$C$6,FALSE)</f>
        <v>0</v>
      </c>
      <c r="U64" s="91">
        <f t="shared" si="4"/>
        <v>0</v>
      </c>
      <c r="V64" s="55"/>
      <c r="W64" s="77">
        <f>VLOOKUP($B64,Paramètres!$C$7:$F$55,$C$6,FALSE)</f>
        <v>0</v>
      </c>
      <c r="X64" s="58">
        <f t="shared" si="5"/>
        <v>0</v>
      </c>
      <c r="Y64" s="94"/>
      <c r="Z64" s="77">
        <f>VLOOKUP($B64,Paramètres!$C$7:$F$55,$C$6,FALSE)</f>
        <v>0</v>
      </c>
      <c r="AA64" s="91">
        <f t="shared" si="6"/>
        <v>0</v>
      </c>
      <c r="AB64" s="55"/>
      <c r="AC64" s="77">
        <f>VLOOKUP($B64,Paramètres!$C$7:$F$55,$C$6,FALSE)</f>
        <v>0</v>
      </c>
      <c r="AD64" s="58">
        <f t="shared" si="7"/>
        <v>0</v>
      </c>
      <c r="AE64" s="94"/>
      <c r="AF64" s="77">
        <f>VLOOKUP($B64,Paramètres!$C$7:$F$55,$C$6,FALSE)</f>
        <v>0</v>
      </c>
      <c r="AG64" s="91">
        <f t="shared" si="8"/>
        <v>0</v>
      </c>
      <c r="AH64" s="55"/>
      <c r="AI64" s="77">
        <f>VLOOKUP($B64,Paramètres!$C$7:$F$55,$C$6,FALSE)</f>
        <v>0</v>
      </c>
      <c r="AJ64" s="58">
        <f t="shared" si="9"/>
        <v>0</v>
      </c>
      <c r="AK64" s="94"/>
      <c r="AL64" s="77">
        <f>VLOOKUP($B64,Paramètres!$C$7:$F$55,$C$6,FALSE)</f>
        <v>0</v>
      </c>
      <c r="AM64" s="58">
        <f t="shared" si="10"/>
        <v>0</v>
      </c>
      <c r="AN64" s="19">
        <f t="shared" si="58"/>
        <v>0</v>
      </c>
      <c r="AO64" s="17">
        <f>VLOOKUP($B64,Paramètres!$C$7:$F$55,$C$6,FALSE)</f>
        <v>0</v>
      </c>
      <c r="AP64" s="66">
        <f t="shared" si="59"/>
        <v>0</v>
      </c>
    </row>
    <row r="65" spans="2:42" ht="18.75" hidden="1" customHeight="1" x14ac:dyDescent="0.25">
      <c r="B65" s="19" t="str">
        <f>Paramètres!C54</f>
        <v>Affiches obligatoires</v>
      </c>
      <c r="C65" s="18" t="str">
        <f t="shared" si="11"/>
        <v/>
      </c>
      <c r="D65" s="75"/>
      <c r="E65" s="17">
        <f>VLOOKUP($B65,Paramètres!$C$7:$F$55,$C$6,FALSE)</f>
        <v>185</v>
      </c>
      <c r="F65" s="58">
        <f t="shared" si="57"/>
        <v>0</v>
      </c>
      <c r="G65" s="94"/>
      <c r="H65" s="17">
        <f>VLOOKUP($B65,Paramètres!$C$7:$F$55,$C$6,FALSE)</f>
        <v>185</v>
      </c>
      <c r="I65" s="91">
        <f t="shared" si="0"/>
        <v>0</v>
      </c>
      <c r="J65" s="55"/>
      <c r="K65" s="17">
        <f>VLOOKUP($B65,Paramètres!$C$7:$F$55,$C$6,FALSE)</f>
        <v>185</v>
      </c>
      <c r="L65" s="58">
        <f t="shared" si="1"/>
        <v>0</v>
      </c>
      <c r="M65" s="94"/>
      <c r="N65" s="17">
        <f>VLOOKUP($B65,Paramètres!$C$7:$F$55,$C$6,FALSE)</f>
        <v>185</v>
      </c>
      <c r="O65" s="91">
        <f t="shared" si="2"/>
        <v>0</v>
      </c>
      <c r="P65" s="55"/>
      <c r="Q65" s="17">
        <f>VLOOKUP($B65,Paramètres!$C$7:$F$55,$C$6,FALSE)</f>
        <v>185</v>
      </c>
      <c r="R65" s="58">
        <f t="shared" si="3"/>
        <v>0</v>
      </c>
      <c r="S65" s="94"/>
      <c r="T65" s="17">
        <f>VLOOKUP($B65,Paramètres!$C$7:$F$55,$C$6,FALSE)</f>
        <v>185</v>
      </c>
      <c r="U65" s="91">
        <f t="shared" si="4"/>
        <v>0</v>
      </c>
      <c r="V65" s="55"/>
      <c r="W65" s="17">
        <f>VLOOKUP($B65,Paramètres!$C$7:$F$55,$C$6,FALSE)</f>
        <v>185</v>
      </c>
      <c r="X65" s="58">
        <f t="shared" si="5"/>
        <v>0</v>
      </c>
      <c r="Y65" s="94"/>
      <c r="Z65" s="17">
        <f>VLOOKUP($B65,Paramètres!$C$7:$F$55,$C$6,FALSE)</f>
        <v>185</v>
      </c>
      <c r="AA65" s="91">
        <f t="shared" si="6"/>
        <v>0</v>
      </c>
      <c r="AB65" s="55"/>
      <c r="AC65" s="17">
        <f>VLOOKUP($B65,Paramètres!$C$7:$F$55,$C$6,FALSE)</f>
        <v>185</v>
      </c>
      <c r="AD65" s="58">
        <f t="shared" si="7"/>
        <v>0</v>
      </c>
      <c r="AE65" s="94"/>
      <c r="AF65" s="17">
        <f>VLOOKUP($B65,Paramètres!$C$7:$F$55,$C$6,FALSE)</f>
        <v>185</v>
      </c>
      <c r="AG65" s="91">
        <f t="shared" si="8"/>
        <v>0</v>
      </c>
      <c r="AH65" s="55"/>
      <c r="AI65" s="17">
        <f>VLOOKUP($B65,Paramètres!$C$7:$F$55,$C$6,FALSE)</f>
        <v>185</v>
      </c>
      <c r="AJ65" s="58">
        <f t="shared" si="9"/>
        <v>0</v>
      </c>
      <c r="AK65" s="94"/>
      <c r="AL65" s="17">
        <f>VLOOKUP($B65,Paramètres!$C$7:$F$55,$C$6,FALSE)</f>
        <v>185</v>
      </c>
      <c r="AM65" s="58">
        <f t="shared" si="10"/>
        <v>0</v>
      </c>
      <c r="AN65" s="19">
        <f t="shared" si="58"/>
        <v>0</v>
      </c>
      <c r="AO65" s="17">
        <f>VLOOKUP($B65,Paramètres!$C$7:$F$55,$C$6,FALSE)</f>
        <v>185</v>
      </c>
      <c r="AP65" s="66">
        <f t="shared" si="59"/>
        <v>0</v>
      </c>
    </row>
    <row r="66" spans="2:42" ht="18.75" hidden="1" customHeight="1" x14ac:dyDescent="0.25">
      <c r="B66" s="21" t="str">
        <f>Paramètres!C55</f>
        <v>Document unique risque professionnels</v>
      </c>
      <c r="C66" s="31" t="str">
        <f t="shared" si="11"/>
        <v/>
      </c>
      <c r="D66" s="76"/>
      <c r="E66" s="78">
        <f>VLOOKUP($B66,Paramètres!$C$7:$F$55,$C$6,FALSE)</f>
        <v>0</v>
      </c>
      <c r="F66" s="59">
        <f t="shared" si="57"/>
        <v>0</v>
      </c>
      <c r="G66" s="95"/>
      <c r="H66" s="78">
        <f>VLOOKUP($B66,Paramètres!$C$7:$F$55,$C$6,FALSE)</f>
        <v>0</v>
      </c>
      <c r="I66" s="92">
        <f t="shared" si="0"/>
        <v>0</v>
      </c>
      <c r="J66" s="56"/>
      <c r="K66" s="78">
        <f>VLOOKUP($B66,Paramètres!$C$7:$F$55,$C$6,FALSE)</f>
        <v>0</v>
      </c>
      <c r="L66" s="59">
        <f t="shared" si="1"/>
        <v>0</v>
      </c>
      <c r="M66" s="95"/>
      <c r="N66" s="78">
        <f>VLOOKUP($B66,Paramètres!$C$7:$F$55,$C$6,FALSE)</f>
        <v>0</v>
      </c>
      <c r="O66" s="92">
        <f t="shared" si="2"/>
        <v>0</v>
      </c>
      <c r="P66" s="56"/>
      <c r="Q66" s="78">
        <f>VLOOKUP($B66,Paramètres!$C$7:$F$55,$C$6,FALSE)</f>
        <v>0</v>
      </c>
      <c r="R66" s="59">
        <f t="shared" si="3"/>
        <v>0</v>
      </c>
      <c r="S66" s="95"/>
      <c r="T66" s="78">
        <f>VLOOKUP($B66,Paramètres!$C$7:$F$55,$C$6,FALSE)</f>
        <v>0</v>
      </c>
      <c r="U66" s="92">
        <f t="shared" si="4"/>
        <v>0</v>
      </c>
      <c r="V66" s="56"/>
      <c r="W66" s="78">
        <f>VLOOKUP($B66,Paramètres!$C$7:$F$55,$C$6,FALSE)</f>
        <v>0</v>
      </c>
      <c r="X66" s="59">
        <f t="shared" si="5"/>
        <v>0</v>
      </c>
      <c r="Y66" s="95"/>
      <c r="Z66" s="78">
        <f>VLOOKUP($B66,Paramètres!$C$7:$F$55,$C$6,FALSE)</f>
        <v>0</v>
      </c>
      <c r="AA66" s="92">
        <f t="shared" si="6"/>
        <v>0</v>
      </c>
      <c r="AB66" s="56"/>
      <c r="AC66" s="78">
        <f>VLOOKUP($B66,Paramètres!$C$7:$F$55,$C$6,FALSE)</f>
        <v>0</v>
      </c>
      <c r="AD66" s="59">
        <f t="shared" si="7"/>
        <v>0</v>
      </c>
      <c r="AE66" s="95"/>
      <c r="AF66" s="78">
        <f>VLOOKUP($B66,Paramètres!$C$7:$F$55,$C$6,FALSE)</f>
        <v>0</v>
      </c>
      <c r="AG66" s="92">
        <f t="shared" si="8"/>
        <v>0</v>
      </c>
      <c r="AH66" s="56"/>
      <c r="AI66" s="78">
        <f>VLOOKUP($B66,Paramètres!$C$7:$F$55,$C$6,FALSE)</f>
        <v>0</v>
      </c>
      <c r="AJ66" s="59">
        <f t="shared" si="9"/>
        <v>0</v>
      </c>
      <c r="AK66" s="95"/>
      <c r="AL66" s="78">
        <f>VLOOKUP($B66,Paramètres!$C$7:$F$55,$C$6,FALSE)</f>
        <v>0</v>
      </c>
      <c r="AM66" s="59">
        <f t="shared" si="10"/>
        <v>0</v>
      </c>
      <c r="AN66" s="21">
        <f t="shared" si="58"/>
        <v>0</v>
      </c>
      <c r="AO66" s="22">
        <f>VLOOKUP($B66,Paramètres!$C$7:$F$55,$C$6,FALSE)</f>
        <v>0</v>
      </c>
      <c r="AP66" s="67">
        <f t="shared" si="59"/>
        <v>0</v>
      </c>
    </row>
    <row r="67" spans="2:42" ht="18.75" hidden="1" customHeight="1" thickBot="1" x14ac:dyDescent="0.3">
      <c r="B67" s="44" t="s">
        <v>71</v>
      </c>
      <c r="C67" s="45"/>
      <c r="D67" s="44"/>
      <c r="E67" s="46"/>
      <c r="F67" s="62">
        <f>SUM(F44:F66)</f>
        <v>0</v>
      </c>
      <c r="G67" s="47"/>
      <c r="H67" s="46"/>
      <c r="I67" s="97">
        <f t="shared" ref="I67" si="70">SUM(I44:I66)</f>
        <v>0</v>
      </c>
      <c r="J67" s="48"/>
      <c r="K67" s="46"/>
      <c r="L67" s="62">
        <f t="shared" ref="L67" si="71">SUM(L44:L66)</f>
        <v>0</v>
      </c>
      <c r="M67" s="47"/>
      <c r="N67" s="46"/>
      <c r="O67" s="97">
        <f t="shared" ref="O67" si="72">SUM(O44:O66)</f>
        <v>0</v>
      </c>
      <c r="P67" s="48"/>
      <c r="Q67" s="46"/>
      <c r="R67" s="62">
        <f t="shared" ref="R67" si="73">SUM(R44:R66)</f>
        <v>0</v>
      </c>
      <c r="S67" s="47"/>
      <c r="T67" s="46"/>
      <c r="U67" s="97">
        <f t="shared" ref="U67" si="74">SUM(U44:U66)</f>
        <v>0</v>
      </c>
      <c r="V67" s="48"/>
      <c r="W67" s="46"/>
      <c r="X67" s="62">
        <f t="shared" ref="X67" si="75">SUM(X44:X66)</f>
        <v>0</v>
      </c>
      <c r="Y67" s="47"/>
      <c r="Z67" s="46"/>
      <c r="AA67" s="97">
        <f t="shared" ref="AA67" si="76">SUM(AA44:AA66)</f>
        <v>0</v>
      </c>
      <c r="AB67" s="48"/>
      <c r="AC67" s="46"/>
      <c r="AD67" s="62">
        <f t="shared" ref="AD67" si="77">SUM(AD44:AD66)</f>
        <v>0</v>
      </c>
      <c r="AE67" s="47"/>
      <c r="AF67" s="46"/>
      <c r="AG67" s="97">
        <f t="shared" ref="AG67" si="78">SUM(AG44:AG66)</f>
        <v>0</v>
      </c>
      <c r="AH67" s="48"/>
      <c r="AI67" s="46"/>
      <c r="AJ67" s="62">
        <f t="shared" ref="AJ67" si="79">SUM(AJ44:AJ66)</f>
        <v>0</v>
      </c>
      <c r="AK67" s="47"/>
      <c r="AL67" s="46"/>
      <c r="AM67" s="62">
        <f t="shared" ref="AM67" si="80">SUM(AM44:AM66)</f>
        <v>0</v>
      </c>
      <c r="AN67" s="44"/>
      <c r="AO67" s="46"/>
      <c r="AP67" s="71">
        <f t="shared" ref="AP67" si="81">SUM(AP44:AP66)</f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08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>
        <f>F22+F43+F67</f>
        <v>101.5</v>
      </c>
      <c r="G70" s="147"/>
      <c r="H70" s="51"/>
      <c r="I70" s="64">
        <f t="shared" ref="I70" si="82">I22+I43+I67</f>
        <v>21.5</v>
      </c>
      <c r="J70" s="147"/>
      <c r="K70" s="51"/>
      <c r="L70" s="64">
        <f t="shared" ref="L70" si="83">L22+L43+L67</f>
        <v>21.5</v>
      </c>
      <c r="M70" s="147"/>
      <c r="N70" s="51"/>
      <c r="O70" s="64">
        <f t="shared" ref="O70" si="84">O22+O43+O67</f>
        <v>21.5</v>
      </c>
      <c r="P70" s="147"/>
      <c r="Q70" s="51"/>
      <c r="R70" s="64">
        <f t="shared" ref="R70" si="85">R22+R43+R67</f>
        <v>21.5</v>
      </c>
      <c r="S70" s="147"/>
      <c r="T70" s="51"/>
      <c r="U70" s="64">
        <f t="shared" ref="U70" si="86">U22+U43+U67</f>
        <v>21.5</v>
      </c>
      <c r="V70" s="147"/>
      <c r="W70" s="51"/>
      <c r="X70" s="64">
        <f t="shared" ref="X70" si="87">X22+X43+X67</f>
        <v>0</v>
      </c>
      <c r="Y70" s="147"/>
      <c r="Z70" s="51"/>
      <c r="AA70" s="64">
        <f t="shared" ref="AA70" si="88">AA22+AA43+AA67</f>
        <v>0</v>
      </c>
      <c r="AB70" s="147"/>
      <c r="AC70" s="51"/>
      <c r="AD70" s="64">
        <f t="shared" ref="AD70" si="89">AD22+AD43+AD67</f>
        <v>0</v>
      </c>
      <c r="AE70" s="147"/>
      <c r="AF70" s="51"/>
      <c r="AG70" s="64">
        <f t="shared" ref="AG70" si="90">AG22+AG43+AG67</f>
        <v>0</v>
      </c>
      <c r="AH70" s="147"/>
      <c r="AI70" s="51"/>
      <c r="AJ70" s="64">
        <f t="shared" ref="AJ70" si="91"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209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85"/>
      <c r="G71" s="148"/>
      <c r="H71" s="24"/>
      <c r="I71" s="85"/>
      <c r="J71" s="148"/>
      <c r="K71" s="24"/>
      <c r="L71" s="85"/>
      <c r="M71" s="148"/>
      <c r="N71" s="24"/>
      <c r="O71" s="85"/>
      <c r="P71" s="148"/>
      <c r="Q71" s="24"/>
      <c r="R71" s="85"/>
      <c r="S71" s="148"/>
      <c r="T71" s="24"/>
      <c r="U71" s="85"/>
      <c r="V71" s="148"/>
      <c r="W71" s="24"/>
      <c r="X71" s="85"/>
      <c r="Y71" s="148"/>
      <c r="Z71" s="24"/>
      <c r="AA71" s="85"/>
      <c r="AB71" s="148"/>
      <c r="AC71" s="24"/>
      <c r="AD71" s="85"/>
      <c r="AE71" s="148"/>
      <c r="AF71" s="24"/>
      <c r="AG71" s="85"/>
      <c r="AH71" s="148"/>
      <c r="AI71" s="24"/>
      <c r="AJ71" s="85"/>
      <c r="AK71" s="148"/>
      <c r="AL71" s="24"/>
      <c r="AM71" s="146"/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85"/>
      <c r="G72" s="148"/>
      <c r="H72" s="24"/>
      <c r="I72" s="85"/>
      <c r="J72" s="148"/>
      <c r="K72" s="24"/>
      <c r="L72" s="85"/>
      <c r="M72" s="148"/>
      <c r="N72" s="24"/>
      <c r="O72" s="85"/>
      <c r="P72" s="148"/>
      <c r="Q72" s="24"/>
      <c r="R72" s="85"/>
      <c r="S72" s="148"/>
      <c r="T72" s="24"/>
      <c r="U72" s="85"/>
      <c r="V72" s="148"/>
      <c r="W72" s="24"/>
      <c r="X72" s="85"/>
      <c r="Y72" s="148"/>
      <c r="Z72" s="24"/>
      <c r="AA72" s="85"/>
      <c r="AB72" s="148"/>
      <c r="AC72" s="24"/>
      <c r="AD72" s="85"/>
      <c r="AE72" s="148"/>
      <c r="AF72" s="24"/>
      <c r="AG72" s="85"/>
      <c r="AH72" s="148"/>
      <c r="AI72" s="24"/>
      <c r="AJ72" s="85"/>
      <c r="AK72" s="148"/>
      <c r="AL72" s="24"/>
      <c r="AM72" s="146"/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>
        <f>F69+F70-F71-F72</f>
        <v>101.5</v>
      </c>
      <c r="G73" s="149"/>
      <c r="H73" s="81"/>
      <c r="I73" s="82">
        <f>F73+I70-I71-I72</f>
        <v>123</v>
      </c>
      <c r="J73" s="149"/>
      <c r="K73" s="81"/>
      <c r="L73" s="82">
        <f>I73+L70-L71-L72</f>
        <v>144.5</v>
      </c>
      <c r="M73" s="149"/>
      <c r="N73" s="81"/>
      <c r="O73" s="82">
        <f>L73+O70-O71-O72</f>
        <v>166</v>
      </c>
      <c r="P73" s="149"/>
      <c r="Q73" s="81"/>
      <c r="R73" s="82">
        <f>O73+R70-R71-R72</f>
        <v>187.5</v>
      </c>
      <c r="S73" s="149"/>
      <c r="T73" s="81"/>
      <c r="U73" s="82">
        <f>R73+U70-U71-U72</f>
        <v>209</v>
      </c>
      <c r="V73" s="149"/>
      <c r="W73" s="81"/>
      <c r="X73" s="82">
        <f>U73+X70-X71-X72</f>
        <v>209</v>
      </c>
      <c r="Y73" s="149"/>
      <c r="Z73" s="81"/>
      <c r="AA73" s="82">
        <f>X73+AA70-AA71-AA72</f>
        <v>209</v>
      </c>
      <c r="AB73" s="149"/>
      <c r="AC73" s="81"/>
      <c r="AD73" s="82">
        <f>AA73+AD70-AD71-AD72</f>
        <v>209</v>
      </c>
      <c r="AE73" s="149"/>
      <c r="AF73" s="81"/>
      <c r="AG73" s="82">
        <f>AD73+AG70-AG71-AG72</f>
        <v>209</v>
      </c>
      <c r="AH73" s="149"/>
      <c r="AI73" s="81"/>
      <c r="AJ73" s="82">
        <f>AG73+AJ70-AJ71-AJ72</f>
        <v>209</v>
      </c>
      <c r="AK73" s="149"/>
      <c r="AL73" s="81"/>
      <c r="AM73" s="84">
        <f>AJ73+AM70-AM71-AM72</f>
        <v>209</v>
      </c>
      <c r="AN73" s="83"/>
      <c r="AO73" s="81"/>
      <c r="AP73" s="84"/>
    </row>
    <row r="74" spans="2:42" ht="15.75" thickTop="1" x14ac:dyDescent="0.25"/>
    <row r="80" spans="2:42" x14ac:dyDescent="0.25">
      <c r="P80" s="53"/>
    </row>
  </sheetData>
  <autoFilter ref="B16:AP67"/>
  <customSheetViews>
    <customSheetView guid="{15F68793-36ED-4514-93D2-BB82404C99C0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"/>
      <headerFooter>
        <oddHeader>&amp;LEXCO FSO Perpignan&amp;C&amp;"-,Gras"&amp;16&amp;A</oddHeader>
      </headerFooter>
      <autoFilter ref="B16:AP67"/>
    </customSheetView>
    <customSheetView guid="{C32E0DE7-E7E1-4C57-A009-7602C5D45B1B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2"/>
      <headerFooter>
        <oddHeader>&amp;LEXCO FSO Perpignan&amp;C&amp;"-,Gras"&amp;16&amp;A</oddHeader>
      </headerFooter>
      <autoFilter ref="B16:AP67"/>
    </customSheetView>
    <customSheetView guid="{2F0153A7-7882-436F-B2CB-466C580B2054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3"/>
      <headerFooter>
        <oddHeader>&amp;LEXCO FSO Perpignan&amp;C&amp;"-,Gras"&amp;16&amp;A</oddHeader>
      </headerFooter>
      <autoFilter ref="B15:AP66"/>
    </customSheetView>
    <customSheetView guid="{11D1DCBE-B3A4-4307-BA6C-C51BE2B9460A}" scale="90" fitToPage="1" showAutoFilter="1">
      <pane xSplit="3" ySplit="15" topLeftCell="D16" activePane="bottomRight" state="frozen"/>
      <selection pane="bottomRight" activeCell="S17" sqref="S17"/>
      <pageMargins left="0.25" right="0.25" top="0.75" bottom="0.38" header="0.3" footer="0.3"/>
      <pageSetup paperSize="9" scale="49" orientation="landscape" r:id="rId4"/>
      <headerFooter>
        <oddHeader>&amp;LEXCO FSO Perpignan&amp;C&amp;"-,Gras"&amp;16&amp;A</oddHeader>
      </headerFooter>
      <autoFilter ref="B15:AP66"/>
    </customSheetView>
    <customSheetView guid="{C6736431-003F-4A95-AE17-44BCB61C60CB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5"/>
      <headerFooter>
        <oddHeader>&amp;LEXCO FSO Perpignan&amp;C&amp;"-,Gras"&amp;16&amp;A</oddHeader>
      </headerFooter>
      <autoFilter ref="B15:AP65"/>
    </customSheetView>
    <customSheetView guid="{4AA15BC6-241D-49FC-9793-A5B68BFEA593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6"/>
      <headerFooter>
        <oddHeader>&amp;LEXCO FSO Perpignan&amp;C&amp;"-,Gras"&amp;16&amp;A</oddHeader>
      </headerFooter>
      <autoFilter ref="B15:AP66"/>
    </customSheetView>
    <customSheetView guid="{C0803F79-4885-4522-90A5-C80B959FD6BB}" scale="90" fitToPage="1" showAutoFilter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7"/>
      <headerFooter>
        <oddHeader>&amp;LEXCO FSO Perpignan&amp;C&amp;"-,Gras"&amp;16&amp;A</oddHeader>
      </headerFooter>
      <autoFilter ref="B15:AP66"/>
    </customSheetView>
    <customSheetView guid="{F60A6BD9-AC7C-4346-B54D-B4D9936C885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8"/>
      <headerFooter>
        <oddHeader>&amp;LEXCO FSO Perpignan&amp;C&amp;"-,Gras"&amp;16&amp;A</oddHeader>
      </headerFooter>
      <autoFilter ref="B15:AP66"/>
    </customSheetView>
    <customSheetView guid="{7209C8AD-EC9A-4C61-8E84-4460D9AA8E9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9"/>
      <headerFooter>
        <oddHeader>&amp;LEXCO FSO Perpignan&amp;C&amp;"-,Gras"&amp;16&amp;A</oddHeader>
      </headerFooter>
      <autoFilter ref="B15:AP66"/>
    </customSheetView>
    <customSheetView guid="{E107E0ED-8D52-4B09-93BD-FD8D86B91A29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0"/>
      <headerFooter>
        <oddHeader>&amp;LEXCO FSO Perpignan&amp;C&amp;"-,Gras"&amp;16&amp;A</oddHeader>
      </headerFooter>
      <autoFilter ref="B16:AP67"/>
    </customSheetView>
  </customSheetViews>
  <mergeCells count="18">
    <mergeCell ref="AB15:AD15"/>
    <mergeCell ref="AE15:AG15"/>
    <mergeCell ref="AH15:AJ15"/>
    <mergeCell ref="AK15:AM15"/>
    <mergeCell ref="AN15:AP15"/>
    <mergeCell ref="Y15:AA15"/>
    <mergeCell ref="D2:F2"/>
    <mergeCell ref="D3:F3"/>
    <mergeCell ref="D4:F4"/>
    <mergeCell ref="D6:F6"/>
    <mergeCell ref="D15:F15"/>
    <mergeCell ref="G15:I15"/>
    <mergeCell ref="J15:L15"/>
    <mergeCell ref="M15:O15"/>
    <mergeCell ref="P15:R15"/>
    <mergeCell ref="S15:U15"/>
    <mergeCell ref="V15:X15"/>
    <mergeCell ref="D5:F5"/>
  </mergeCells>
  <pageMargins left="0.25" right="0.25" top="0.75" bottom="0.38" header="0.3" footer="0.3"/>
  <pageSetup paperSize="9" scale="49" orientation="landscape" r:id="rId11"/>
  <headerFooter>
    <oddHeader>&amp;LEXCO FSO Perpignan&amp;C&amp;"-,Gras"&amp;16&amp;A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Paramètres!$D$7:$F$7</xm:f>
          </x14:formula1>
          <xm:sqref>D6:F6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CCCC"/>
    <pageSetUpPr fitToPage="1"/>
  </sheetPr>
  <dimension ref="B1:AQ80"/>
  <sheetViews>
    <sheetView zoomScale="90" zoomScaleNormal="90" workbookViewId="0">
      <pane xSplit="3" ySplit="16" topLeftCell="D17" activePane="bottomRight" state="frozen"/>
      <selection activeCell="B7" sqref="B7"/>
      <selection pane="topRight" activeCell="B7" sqref="B7"/>
      <selection pane="bottomLeft" activeCell="B7" sqref="B7"/>
      <selection pane="bottomRight" activeCell="J4" sqref="J4"/>
    </sheetView>
  </sheetViews>
  <sheetFormatPr baseColWidth="10" defaultRowHeight="15" outlineLevelCol="1" x14ac:dyDescent="0.25"/>
  <cols>
    <col min="1" max="1" width="1.42578125" style="14" customWidth="1"/>
    <col min="2" max="2" width="32.5703125" style="14" customWidth="1"/>
    <col min="3" max="3" width="3.140625" style="15" customWidth="1"/>
    <col min="4" max="4" width="5.7109375" style="14" customWidth="1"/>
    <col min="5" max="5" width="5.7109375" style="14" customWidth="1" outlineLevel="1"/>
    <col min="6" max="6" width="7.85546875" style="14" customWidth="1" outlineLevel="1"/>
    <col min="7" max="7" width="5.7109375" style="14" customWidth="1"/>
    <col min="8" max="8" width="5.7109375" style="14" customWidth="1" outlineLevel="1"/>
    <col min="9" max="9" width="7.85546875" style="14" customWidth="1" outlineLevel="1"/>
    <col min="10" max="10" width="5.7109375" style="14" customWidth="1"/>
    <col min="11" max="11" width="5.7109375" style="14" customWidth="1" outlineLevel="1"/>
    <col min="12" max="12" width="7.85546875" style="14" customWidth="1" outlineLevel="1"/>
    <col min="13" max="13" width="5.7109375" style="14" customWidth="1"/>
    <col min="14" max="14" width="5.7109375" style="14" customWidth="1" outlineLevel="1"/>
    <col min="15" max="15" width="7.85546875" style="14" customWidth="1" outlineLevel="1"/>
    <col min="16" max="16" width="5.7109375" style="14" customWidth="1"/>
    <col min="17" max="17" width="5.7109375" style="14" customWidth="1" outlineLevel="1"/>
    <col min="18" max="18" width="7.85546875" style="14" customWidth="1" outlineLevel="1"/>
    <col min="19" max="19" width="5.7109375" style="14" customWidth="1"/>
    <col min="20" max="20" width="5.7109375" style="14" customWidth="1" outlineLevel="1"/>
    <col min="21" max="21" width="7.85546875" style="14" customWidth="1" outlineLevel="1"/>
    <col min="22" max="22" width="5.7109375" style="14" customWidth="1"/>
    <col min="23" max="23" width="5.7109375" style="14" customWidth="1" outlineLevel="1"/>
    <col min="24" max="24" width="7.85546875" style="14" customWidth="1" outlineLevel="1"/>
    <col min="25" max="25" width="5.7109375" style="14" customWidth="1"/>
    <col min="26" max="26" width="5.7109375" style="14" customWidth="1" outlineLevel="1"/>
    <col min="27" max="27" width="7.85546875" style="14" customWidth="1" outlineLevel="1"/>
    <col min="28" max="28" width="5.7109375" style="14" customWidth="1"/>
    <col min="29" max="29" width="5.7109375" style="14" customWidth="1" outlineLevel="1"/>
    <col min="30" max="30" width="7.85546875" style="14" customWidth="1" outlineLevel="1"/>
    <col min="31" max="31" width="5.7109375" style="14" customWidth="1"/>
    <col min="32" max="32" width="5.7109375" style="14" customWidth="1" outlineLevel="1"/>
    <col min="33" max="33" width="7.85546875" style="14" customWidth="1" outlineLevel="1"/>
    <col min="34" max="34" width="5.7109375" style="14" customWidth="1"/>
    <col min="35" max="35" width="5.7109375" style="14" customWidth="1" outlineLevel="1"/>
    <col min="36" max="36" width="7.85546875" style="14" customWidth="1" outlineLevel="1"/>
    <col min="37" max="37" width="5.7109375" style="14" customWidth="1"/>
    <col min="38" max="38" width="5.7109375" style="14" customWidth="1" outlineLevel="1"/>
    <col min="39" max="39" width="7.85546875" style="14" customWidth="1" outlineLevel="1"/>
    <col min="40" max="42" width="7.5703125" style="14" customWidth="1"/>
    <col min="43" max="43" width="1.28515625" style="14" customWidth="1"/>
    <col min="44" max="16384" width="11.42578125" style="14"/>
  </cols>
  <sheetData>
    <row r="1" spans="2:43" ht="3" customHeight="1" x14ac:dyDescent="0.25"/>
    <row r="2" spans="2:43" ht="15" customHeight="1" x14ac:dyDescent="0.25">
      <c r="B2" s="109" t="s">
        <v>88</v>
      </c>
      <c r="C2" s="112"/>
      <c r="D2" s="219" t="str">
        <f ca="1">MID(CELL("nomfichier",A1),FIND("]",CELL("nomfichier",A1))+1,32)</f>
        <v>AUTOS JPM SARL</v>
      </c>
      <c r="E2" s="220"/>
      <c r="F2" s="221"/>
    </row>
    <row r="3" spans="2:43" x14ac:dyDescent="0.25">
      <c r="B3" s="109" t="s">
        <v>77</v>
      </c>
      <c r="C3" s="112"/>
      <c r="D3" s="231" t="s">
        <v>112</v>
      </c>
      <c r="E3" s="232"/>
      <c r="F3" s="233"/>
    </row>
    <row r="4" spans="2:43" x14ac:dyDescent="0.25">
      <c r="B4" s="109" t="s">
        <v>75</v>
      </c>
      <c r="C4" s="112"/>
      <c r="D4" s="225" t="s">
        <v>102</v>
      </c>
      <c r="E4" s="226"/>
      <c r="F4" s="227"/>
    </row>
    <row r="5" spans="2:43" x14ac:dyDescent="0.25">
      <c r="B5" s="110" t="s">
        <v>118</v>
      </c>
      <c r="C5" s="189"/>
      <c r="D5" s="228" t="s">
        <v>83</v>
      </c>
      <c r="E5" s="229"/>
      <c r="F5" s="230"/>
    </row>
    <row r="6" spans="2:43" x14ac:dyDescent="0.25">
      <c r="B6" s="110" t="s">
        <v>76</v>
      </c>
      <c r="C6" s="111">
        <f>IF(D6=Paramètres!D7,2,IF(D6=Paramètres!E7,3,IF(D6=Paramètres!F7,4,"erreur")))</f>
        <v>4</v>
      </c>
      <c r="D6" s="225" t="s">
        <v>15</v>
      </c>
      <c r="E6" s="226"/>
      <c r="F6" s="227"/>
    </row>
    <row r="7" spans="2:43" x14ac:dyDescent="0.25">
      <c r="B7" s="190" t="str">
        <f>CONCATENATE(IF('Totaux mensuels'!$D$4=Paramètres!$J$17,Paramètres!$J$17,$D$4),"_",IF('Totaux mensuels'!$D$5=Paramètres!$H$12,Paramètres!$H$12,$D$5))</f>
        <v>Mehdi Chaal_Perpignan</v>
      </c>
    </row>
    <row r="8" spans="2:43" customFormat="1" x14ac:dyDescent="0.25">
      <c r="B8" s="137" t="s">
        <v>79</v>
      </c>
      <c r="C8" s="138"/>
      <c r="D8" s="138"/>
      <c r="E8" s="138"/>
      <c r="F8" s="138"/>
      <c r="G8" s="186" t="s">
        <v>108</v>
      </c>
      <c r="H8" s="186"/>
      <c r="I8" s="186"/>
      <c r="J8" s="186"/>
      <c r="K8" s="186"/>
      <c r="L8" s="186"/>
      <c r="M8" s="138"/>
      <c r="N8" s="138"/>
      <c r="O8" s="138"/>
      <c r="P8" s="138"/>
      <c r="Q8" s="138"/>
      <c r="R8" s="138"/>
      <c r="S8" s="138"/>
      <c r="T8" s="138"/>
      <c r="U8" s="138"/>
      <c r="V8" s="138"/>
      <c r="W8" s="138"/>
      <c r="X8" s="138"/>
      <c r="Y8" s="138"/>
      <c r="Z8" s="138"/>
      <c r="AA8" s="138"/>
      <c r="AB8" s="138"/>
      <c r="AC8" s="138"/>
      <c r="AD8" s="138"/>
      <c r="AE8" s="138"/>
      <c r="AF8" s="138"/>
      <c r="AG8" s="138"/>
      <c r="AH8" s="138"/>
      <c r="AI8" s="138"/>
      <c r="AJ8" s="138"/>
      <c r="AK8" s="138"/>
      <c r="AL8" s="138"/>
      <c r="AM8" s="138"/>
      <c r="AN8" s="138"/>
      <c r="AO8" s="138"/>
      <c r="AP8" s="139"/>
    </row>
    <row r="9" spans="2:43" customFormat="1" x14ac:dyDescent="0.25">
      <c r="B9" s="140"/>
      <c r="C9" s="141"/>
      <c r="D9" s="141"/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41"/>
      <c r="R9" s="141"/>
      <c r="S9" s="141"/>
      <c r="T9" s="141"/>
      <c r="U9" s="141"/>
      <c r="V9" s="141"/>
      <c r="W9" s="141"/>
      <c r="X9" s="141"/>
      <c r="Y9" s="141"/>
      <c r="Z9" s="141"/>
      <c r="AA9" s="141"/>
      <c r="AB9" s="141"/>
      <c r="AC9" s="141"/>
      <c r="AD9" s="141"/>
      <c r="AE9" s="141"/>
      <c r="AF9" s="141"/>
      <c r="AG9" s="141"/>
      <c r="AH9" s="141"/>
      <c r="AI9" s="141"/>
      <c r="AJ9" s="141"/>
      <c r="AK9" s="141"/>
      <c r="AL9" s="141"/>
      <c r="AM9" s="141"/>
      <c r="AN9" s="141"/>
      <c r="AO9" s="141"/>
      <c r="AP9" s="142"/>
    </row>
    <row r="10" spans="2:43" customFormat="1" x14ac:dyDescent="0.25">
      <c r="B10" s="140"/>
      <c r="C10" s="141"/>
      <c r="D10" s="141"/>
      <c r="E10" s="141"/>
      <c r="F10" s="141"/>
      <c r="G10" s="141"/>
      <c r="H10" s="141"/>
      <c r="I10" s="141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141"/>
      <c r="U10" s="141"/>
      <c r="V10" s="141"/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/>
      <c r="AK10" s="141"/>
      <c r="AL10" s="141"/>
      <c r="AM10" s="141"/>
      <c r="AN10" s="141"/>
      <c r="AO10" s="141"/>
      <c r="AP10" s="142"/>
    </row>
    <row r="11" spans="2:43" customFormat="1" x14ac:dyDescent="0.25">
      <c r="B11" s="140"/>
      <c r="C11" s="141"/>
      <c r="D11" s="141"/>
      <c r="E11" s="141"/>
      <c r="F11" s="141"/>
      <c r="G11" s="141"/>
      <c r="H11" s="141"/>
      <c r="I11" s="141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141"/>
      <c r="U11" s="141"/>
      <c r="V11" s="141"/>
      <c r="W11" s="141"/>
      <c r="X11" s="141"/>
      <c r="Y11" s="141"/>
      <c r="Z11" s="141"/>
      <c r="AA11" s="141"/>
      <c r="AB11" s="141"/>
      <c r="AC11" s="141"/>
      <c r="AD11" s="141"/>
      <c r="AE11" s="141"/>
      <c r="AF11" s="141"/>
      <c r="AG11" s="141"/>
      <c r="AH11" s="141"/>
      <c r="AI11" s="141"/>
      <c r="AJ11" s="141"/>
      <c r="AK11" s="141"/>
      <c r="AL11" s="141"/>
      <c r="AM11" s="141"/>
      <c r="AN11" s="141"/>
      <c r="AO11" s="141"/>
      <c r="AP11" s="142"/>
    </row>
    <row r="12" spans="2:43" customFormat="1" x14ac:dyDescent="0.25">
      <c r="B12" s="140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2"/>
    </row>
    <row r="13" spans="2:43" customFormat="1" x14ac:dyDescent="0.25">
      <c r="B13" s="143"/>
      <c r="C13" s="144"/>
      <c r="D13" s="144"/>
      <c r="E13" s="144"/>
      <c r="F13" s="144"/>
      <c r="G13" s="144"/>
      <c r="H13" s="144"/>
      <c r="I13" s="144"/>
      <c r="J13" s="144"/>
      <c r="K13" s="144"/>
      <c r="L13" s="144"/>
      <c r="M13" s="144"/>
      <c r="N13" s="144"/>
      <c r="O13" s="144"/>
      <c r="P13" s="144"/>
      <c r="Q13" s="144"/>
      <c r="R13" s="144"/>
      <c r="S13" s="144"/>
      <c r="T13" s="144"/>
      <c r="U13" s="144"/>
      <c r="V13" s="144"/>
      <c r="W13" s="144"/>
      <c r="X13" s="144"/>
      <c r="Y13" s="144"/>
      <c r="Z13" s="144"/>
      <c r="AA13" s="144"/>
      <c r="AB13" s="144"/>
      <c r="AC13" s="144"/>
      <c r="AD13" s="144"/>
      <c r="AE13" s="144"/>
      <c r="AF13" s="144"/>
      <c r="AG13" s="144"/>
      <c r="AH13" s="144"/>
      <c r="AI13" s="144"/>
      <c r="AJ13" s="144"/>
      <c r="AK13" s="144"/>
      <c r="AL13" s="144"/>
      <c r="AM13" s="144"/>
      <c r="AN13" s="144"/>
      <c r="AO13" s="144"/>
      <c r="AP13" s="145"/>
    </row>
    <row r="14" spans="2:43" ht="15.75" thickBot="1" x14ac:dyDescent="0.3"/>
    <row r="15" spans="2:43" ht="15.75" thickTop="1" x14ac:dyDescent="0.25">
      <c r="B15" s="86" t="s">
        <v>68</v>
      </c>
      <c r="C15" s="176"/>
      <c r="D15" s="217" t="s">
        <v>0</v>
      </c>
      <c r="E15" s="213"/>
      <c r="F15" s="216"/>
      <c r="G15" s="212" t="s">
        <v>1</v>
      </c>
      <c r="H15" s="213"/>
      <c r="I15" s="214"/>
      <c r="J15" s="215" t="s">
        <v>2</v>
      </c>
      <c r="K15" s="213"/>
      <c r="L15" s="216"/>
      <c r="M15" s="212" t="s">
        <v>3</v>
      </c>
      <c r="N15" s="213"/>
      <c r="O15" s="214"/>
      <c r="P15" s="215" t="s">
        <v>4</v>
      </c>
      <c r="Q15" s="213"/>
      <c r="R15" s="216"/>
      <c r="S15" s="212" t="s">
        <v>5</v>
      </c>
      <c r="T15" s="213"/>
      <c r="U15" s="214"/>
      <c r="V15" s="215" t="s">
        <v>6</v>
      </c>
      <c r="W15" s="213"/>
      <c r="X15" s="216"/>
      <c r="Y15" s="212" t="s">
        <v>7</v>
      </c>
      <c r="Z15" s="213"/>
      <c r="AA15" s="214"/>
      <c r="AB15" s="215" t="s">
        <v>8</v>
      </c>
      <c r="AC15" s="213"/>
      <c r="AD15" s="216"/>
      <c r="AE15" s="212" t="s">
        <v>9</v>
      </c>
      <c r="AF15" s="213"/>
      <c r="AG15" s="214"/>
      <c r="AH15" s="215" t="s">
        <v>10</v>
      </c>
      <c r="AI15" s="213"/>
      <c r="AJ15" s="216"/>
      <c r="AK15" s="212" t="s">
        <v>11</v>
      </c>
      <c r="AL15" s="213"/>
      <c r="AM15" s="216"/>
      <c r="AN15" s="217" t="s">
        <v>12</v>
      </c>
      <c r="AO15" s="213"/>
      <c r="AP15" s="218"/>
    </row>
    <row r="16" spans="2:43" ht="15.75" thickBot="1" x14ac:dyDescent="0.3">
      <c r="B16" s="33"/>
      <c r="C16" s="29"/>
      <c r="D16" s="98" t="s">
        <v>80</v>
      </c>
      <c r="E16" s="99" t="s">
        <v>69</v>
      </c>
      <c r="F16" s="100" t="s">
        <v>70</v>
      </c>
      <c r="G16" s="101" t="s">
        <v>80</v>
      </c>
      <c r="H16" s="99" t="s">
        <v>69</v>
      </c>
      <c r="I16" s="102" t="s">
        <v>70</v>
      </c>
      <c r="J16" s="103" t="s">
        <v>80</v>
      </c>
      <c r="K16" s="99" t="s">
        <v>69</v>
      </c>
      <c r="L16" s="100" t="s">
        <v>70</v>
      </c>
      <c r="M16" s="101" t="s">
        <v>80</v>
      </c>
      <c r="N16" s="99" t="s">
        <v>69</v>
      </c>
      <c r="O16" s="102" t="s">
        <v>70</v>
      </c>
      <c r="P16" s="103" t="s">
        <v>80</v>
      </c>
      <c r="Q16" s="99" t="s">
        <v>69</v>
      </c>
      <c r="R16" s="100" t="s">
        <v>70</v>
      </c>
      <c r="S16" s="101" t="s">
        <v>80</v>
      </c>
      <c r="T16" s="99" t="s">
        <v>69</v>
      </c>
      <c r="U16" s="102" t="s">
        <v>70</v>
      </c>
      <c r="V16" s="103" t="s">
        <v>80</v>
      </c>
      <c r="W16" s="99" t="s">
        <v>69</v>
      </c>
      <c r="X16" s="100" t="s">
        <v>70</v>
      </c>
      <c r="Y16" s="101" t="s">
        <v>80</v>
      </c>
      <c r="Z16" s="99" t="s">
        <v>69</v>
      </c>
      <c r="AA16" s="102" t="s">
        <v>70</v>
      </c>
      <c r="AB16" s="103" t="s">
        <v>80</v>
      </c>
      <c r="AC16" s="99" t="s">
        <v>69</v>
      </c>
      <c r="AD16" s="100" t="s">
        <v>70</v>
      </c>
      <c r="AE16" s="101" t="s">
        <v>80</v>
      </c>
      <c r="AF16" s="99" t="s">
        <v>69</v>
      </c>
      <c r="AG16" s="102" t="s">
        <v>70</v>
      </c>
      <c r="AH16" s="103" t="s">
        <v>80</v>
      </c>
      <c r="AI16" s="99" t="s">
        <v>69</v>
      </c>
      <c r="AJ16" s="100" t="s">
        <v>70</v>
      </c>
      <c r="AK16" s="101" t="s">
        <v>80</v>
      </c>
      <c r="AL16" s="99" t="s">
        <v>69</v>
      </c>
      <c r="AM16" s="100" t="s">
        <v>70</v>
      </c>
      <c r="AN16" s="98" t="s">
        <v>80</v>
      </c>
      <c r="AO16" s="99" t="s">
        <v>69</v>
      </c>
      <c r="AP16" s="104" t="s">
        <v>70</v>
      </c>
      <c r="AQ16" s="14" t="s">
        <v>93</v>
      </c>
    </row>
    <row r="17" spans="2:42" ht="18.75" customHeight="1" thickTop="1" x14ac:dyDescent="0.25">
      <c r="B17" s="20" t="str">
        <f>Paramètres!C8</f>
        <v>Bulletins (tarif unitaire)</v>
      </c>
      <c r="C17" s="30" t="str">
        <f>IF(AP17&gt;0,"X","")</f>
        <v>X</v>
      </c>
      <c r="D17" s="54">
        <v>1</v>
      </c>
      <c r="E17" s="16">
        <f>VLOOKUP($B17,Paramètres!$C$7:$F$55,$C$6,FALSE)</f>
        <v>15.5</v>
      </c>
      <c r="F17" s="57">
        <f>IF(ISNUMBER(E17),D17*E17,0)</f>
        <v>15.5</v>
      </c>
      <c r="G17" s="89">
        <v>1</v>
      </c>
      <c r="H17" s="16">
        <f>VLOOKUP($B17,Paramètres!$C$7:$F$55,$C$6,FALSE)</f>
        <v>15.5</v>
      </c>
      <c r="I17" s="90">
        <f t="shared" ref="I17:I66" si="0">G17*H17</f>
        <v>15.5</v>
      </c>
      <c r="J17" s="88">
        <v>1</v>
      </c>
      <c r="K17" s="16">
        <f>VLOOKUP($B17,Paramètres!$C$7:$F$55,$C$6,FALSE)</f>
        <v>15.5</v>
      </c>
      <c r="L17" s="57">
        <f t="shared" ref="L17:L66" si="1">J17*K17</f>
        <v>15.5</v>
      </c>
      <c r="M17" s="89">
        <v>1</v>
      </c>
      <c r="N17" s="16">
        <f>VLOOKUP($B17,Paramètres!$C$7:$F$55,$C$6,FALSE)</f>
        <v>15.5</v>
      </c>
      <c r="O17" s="90">
        <f t="shared" ref="O17:O66" si="2">M17*N17</f>
        <v>15.5</v>
      </c>
      <c r="P17" s="88">
        <v>1</v>
      </c>
      <c r="Q17" s="16">
        <f>VLOOKUP($B17,Paramètres!$C$7:$F$55,$C$6,FALSE)</f>
        <v>15.5</v>
      </c>
      <c r="R17" s="57">
        <f t="shared" ref="R17:R66" si="3">P17*Q17</f>
        <v>15.5</v>
      </c>
      <c r="S17" s="89">
        <v>1</v>
      </c>
      <c r="T17" s="16">
        <f>VLOOKUP($B17,Paramètres!$C$7:$F$55,$C$6,FALSE)</f>
        <v>15.5</v>
      </c>
      <c r="U17" s="90">
        <f t="shared" ref="U17:U66" si="4">S17*T17</f>
        <v>15.5</v>
      </c>
      <c r="V17" s="88"/>
      <c r="W17" s="16">
        <f>VLOOKUP($B17,Paramètres!$C$7:$F$55,$C$6,FALSE)</f>
        <v>15.5</v>
      </c>
      <c r="X17" s="57">
        <f t="shared" ref="X17:X66" si="5">V17*W17</f>
        <v>0</v>
      </c>
      <c r="Y17" s="89"/>
      <c r="Z17" s="16">
        <f>VLOOKUP($B17,Paramètres!$C$7:$F$55,$C$6,FALSE)</f>
        <v>15.5</v>
      </c>
      <c r="AA17" s="90">
        <f t="shared" ref="AA17:AA66" si="6">Y17*Z17</f>
        <v>0</v>
      </c>
      <c r="AB17" s="88"/>
      <c r="AC17" s="16">
        <f>VLOOKUP($B17,Paramètres!$C$7:$F$55,$C$6,FALSE)</f>
        <v>15.5</v>
      </c>
      <c r="AD17" s="57">
        <f t="shared" ref="AD17:AD66" si="7">AB17*AC17</f>
        <v>0</v>
      </c>
      <c r="AE17" s="89"/>
      <c r="AF17" s="16">
        <f>VLOOKUP($B17,Paramètres!$C$7:$F$55,$C$6,FALSE)</f>
        <v>15.5</v>
      </c>
      <c r="AG17" s="90">
        <f t="shared" ref="AG17:AG66" si="8">AE17*AF17</f>
        <v>0</v>
      </c>
      <c r="AH17" s="88"/>
      <c r="AI17" s="16">
        <f>VLOOKUP($B17,Paramètres!$C$7:$F$55,$C$6,FALSE)</f>
        <v>15.5</v>
      </c>
      <c r="AJ17" s="57">
        <f t="shared" ref="AJ17:AJ66" si="9">AH17*AI17</f>
        <v>0</v>
      </c>
      <c r="AK17" s="89"/>
      <c r="AL17" s="16">
        <f>VLOOKUP($B17,Paramètres!$C$7:$F$55,$C$6,FALSE)</f>
        <v>15.5</v>
      </c>
      <c r="AM17" s="57">
        <f t="shared" ref="AM17:AM66" si="10">AK17*AL17</f>
        <v>0</v>
      </c>
      <c r="AN17" s="20">
        <f>SUM(D17,G17,J17,M17,P17,S17,V17,Y17,AB17,AE17,AH17,AK17)</f>
        <v>6</v>
      </c>
      <c r="AO17" s="16">
        <f>VLOOKUP($B17,Paramètres!$C$7:$F$55,$C$6,FALSE)</f>
        <v>15.5</v>
      </c>
      <c r="AP17" s="65">
        <f>SUM(F17,I17,L17,O17,R17,U17,X17,AA17,AD17,AG17,AJ17,AM17)</f>
        <v>93</v>
      </c>
    </row>
    <row r="18" spans="2:42" ht="18.75" customHeight="1" x14ac:dyDescent="0.25">
      <c r="B18" s="20" t="str">
        <f>Paramètres!C9</f>
        <v>Bulletins refaits (tarif unitaire)</v>
      </c>
      <c r="C18" s="30" t="str">
        <f>IF(AP18&gt;0,"X","")</f>
        <v/>
      </c>
      <c r="D18" s="54"/>
      <c r="E18" s="16">
        <f>VLOOKUP($B18,Paramètres!$C$7:$F$55,$C$6,FALSE)</f>
        <v>7.75</v>
      </c>
      <c r="F18" s="57">
        <f>IF(ISNUMBER(E18),D18*E18,0)</f>
        <v>0</v>
      </c>
      <c r="G18" s="89"/>
      <c r="H18" s="16">
        <f>VLOOKUP($B18,Paramètres!$C$7:$F$55,$C$6,FALSE)</f>
        <v>7.75</v>
      </c>
      <c r="I18" s="90">
        <f t="shared" si="0"/>
        <v>0</v>
      </c>
      <c r="J18" s="88"/>
      <c r="K18" s="16">
        <f>VLOOKUP($B18,Paramètres!$C$7:$F$55,$C$6,FALSE)</f>
        <v>7.75</v>
      </c>
      <c r="L18" s="57">
        <f t="shared" si="1"/>
        <v>0</v>
      </c>
      <c r="M18" s="89"/>
      <c r="N18" s="16">
        <f>VLOOKUP($B18,Paramètres!$C$7:$F$55,$C$6,FALSE)</f>
        <v>7.75</v>
      </c>
      <c r="O18" s="90">
        <f t="shared" si="2"/>
        <v>0</v>
      </c>
      <c r="P18" s="88"/>
      <c r="Q18" s="16">
        <f>VLOOKUP($B18,Paramètres!$C$7:$F$55,$C$6,FALSE)</f>
        <v>7.75</v>
      </c>
      <c r="R18" s="57">
        <f t="shared" si="3"/>
        <v>0</v>
      </c>
      <c r="S18" s="89"/>
      <c r="T18" s="16">
        <f>VLOOKUP($B18,Paramètres!$C$7:$F$55,$C$6,FALSE)</f>
        <v>7.75</v>
      </c>
      <c r="U18" s="90">
        <f t="shared" si="4"/>
        <v>0</v>
      </c>
      <c r="V18" s="88"/>
      <c r="W18" s="16">
        <f>VLOOKUP($B18,Paramètres!$C$7:$F$55,$C$6,FALSE)</f>
        <v>7.75</v>
      </c>
      <c r="X18" s="57">
        <f t="shared" si="5"/>
        <v>0</v>
      </c>
      <c r="Y18" s="89"/>
      <c r="Z18" s="16">
        <f>VLOOKUP($B18,Paramètres!$C$7:$F$55,$C$6,FALSE)</f>
        <v>7.75</v>
      </c>
      <c r="AA18" s="90">
        <f t="shared" si="6"/>
        <v>0</v>
      </c>
      <c r="AB18" s="88"/>
      <c r="AC18" s="16">
        <f>VLOOKUP($B18,Paramètres!$C$7:$F$55,$C$6,FALSE)</f>
        <v>7.75</v>
      </c>
      <c r="AD18" s="57">
        <f t="shared" si="7"/>
        <v>0</v>
      </c>
      <c r="AE18" s="89"/>
      <c r="AF18" s="16">
        <f>VLOOKUP($B18,Paramètres!$C$7:$F$55,$C$6,FALSE)</f>
        <v>7.75</v>
      </c>
      <c r="AG18" s="90">
        <f t="shared" si="8"/>
        <v>0</v>
      </c>
      <c r="AH18" s="88"/>
      <c r="AI18" s="16">
        <f>VLOOKUP($B18,Paramètres!$C$7:$F$55,$C$6,FALSE)</f>
        <v>7.75</v>
      </c>
      <c r="AJ18" s="57">
        <f t="shared" si="9"/>
        <v>0</v>
      </c>
      <c r="AK18" s="89"/>
      <c r="AL18" s="16">
        <f>VLOOKUP($B18,Paramètres!$C$7:$F$55,$C$6,FALSE)</f>
        <v>7.75</v>
      </c>
      <c r="AM18" s="57">
        <f t="shared" si="10"/>
        <v>0</v>
      </c>
      <c r="AN18" s="20">
        <f>SUM(D18,G18,J18,M18,P18,S18,V18,Y18,AB18,AE18,AH18,AK18)</f>
        <v>0</v>
      </c>
      <c r="AO18" s="16">
        <f>VLOOKUP($B18,Paramètres!$C$7:$F$55,$C$6,FALSE)</f>
        <v>7.75</v>
      </c>
      <c r="AP18" s="66">
        <f>SUM(F18,I18,L18,O18,R18,U18,X18,AA18,AD18,AG18,AJ18,AM18)</f>
        <v>0</v>
      </c>
    </row>
    <row r="19" spans="2:42" ht="18.75" customHeight="1" x14ac:dyDescent="0.25">
      <c r="B19" s="19" t="str">
        <f>Paramètres!C10</f>
        <v>Forfait gestion sociale</v>
      </c>
      <c r="C19" s="18" t="str">
        <f t="shared" ref="C19:C66" si="11">IF(AP19&gt;0,"X","")</f>
        <v>X</v>
      </c>
      <c r="D19" s="54">
        <v>1</v>
      </c>
      <c r="E19" s="16">
        <f>VLOOKUP($B19,Paramètres!$C$7:$F$55,$C$6,FALSE)</f>
        <v>150</v>
      </c>
      <c r="F19" s="57">
        <f t="shared" ref="F19:F21" si="12">IF(ISNUMBER(E19),D19*E19,0)</f>
        <v>150</v>
      </c>
      <c r="G19" s="89"/>
      <c r="H19" s="16">
        <f>VLOOKUP($B19,Paramètres!$C$7:$F$55,$C$6,FALSE)</f>
        <v>150</v>
      </c>
      <c r="I19" s="90">
        <f t="shared" si="0"/>
        <v>0</v>
      </c>
      <c r="J19" s="88"/>
      <c r="K19" s="16">
        <f>VLOOKUP($B19,Paramètres!$C$7:$F$55,$C$6,FALSE)</f>
        <v>150</v>
      </c>
      <c r="L19" s="57">
        <f t="shared" si="1"/>
        <v>0</v>
      </c>
      <c r="M19" s="89"/>
      <c r="N19" s="16">
        <f>VLOOKUP($B19,Paramètres!$C$7:$F$55,$C$6,FALSE)</f>
        <v>150</v>
      </c>
      <c r="O19" s="90">
        <f t="shared" si="2"/>
        <v>0</v>
      </c>
      <c r="P19" s="88"/>
      <c r="Q19" s="16">
        <f>VLOOKUP($B19,Paramètres!$C$7:$F$55,$C$6,FALSE)</f>
        <v>150</v>
      </c>
      <c r="R19" s="57">
        <f t="shared" si="3"/>
        <v>0</v>
      </c>
      <c r="S19" s="89"/>
      <c r="T19" s="16">
        <f>VLOOKUP($B19,Paramètres!$C$7:$F$55,$C$6,FALSE)</f>
        <v>150</v>
      </c>
      <c r="U19" s="90">
        <f t="shared" si="4"/>
        <v>0</v>
      </c>
      <c r="V19" s="88"/>
      <c r="W19" s="16">
        <f>VLOOKUP($B19,Paramètres!$C$7:$F$55,$C$6,FALSE)</f>
        <v>150</v>
      </c>
      <c r="X19" s="57">
        <f t="shared" si="5"/>
        <v>0</v>
      </c>
      <c r="Y19" s="89"/>
      <c r="Z19" s="16">
        <f>VLOOKUP($B19,Paramètres!$C$7:$F$55,$C$6,FALSE)</f>
        <v>150</v>
      </c>
      <c r="AA19" s="90">
        <f t="shared" si="6"/>
        <v>0</v>
      </c>
      <c r="AB19" s="88"/>
      <c r="AC19" s="16">
        <f>VLOOKUP($B19,Paramètres!$C$7:$F$55,$C$6,FALSE)</f>
        <v>150</v>
      </c>
      <c r="AD19" s="57">
        <f t="shared" si="7"/>
        <v>0</v>
      </c>
      <c r="AE19" s="89"/>
      <c r="AF19" s="16">
        <f>VLOOKUP($B19,Paramètres!$C$7:$F$55,$C$6,FALSE)</f>
        <v>150</v>
      </c>
      <c r="AG19" s="90">
        <f t="shared" si="8"/>
        <v>0</v>
      </c>
      <c r="AH19" s="88"/>
      <c r="AI19" s="16">
        <f>VLOOKUP($B19,Paramètres!$C$7:$F$55,$C$6,FALSE)</f>
        <v>150</v>
      </c>
      <c r="AJ19" s="57">
        <f t="shared" si="9"/>
        <v>0</v>
      </c>
      <c r="AK19" s="89"/>
      <c r="AL19" s="16">
        <f>VLOOKUP($B19,Paramètres!$C$7:$F$55,$C$6,FALSE)</f>
        <v>150</v>
      </c>
      <c r="AM19" s="57">
        <f t="shared" si="10"/>
        <v>0</v>
      </c>
      <c r="AN19" s="20">
        <f t="shared" ref="AN19:AN21" si="13">SUM(D19,G19,J19,M19,P19,S19,V19,Y19,AB19,AE19,AH19,AK19)</f>
        <v>1</v>
      </c>
      <c r="AO19" s="16">
        <f>VLOOKUP($B19,Paramètres!$C$7:$F$55,$C$6,FALSE)</f>
        <v>150</v>
      </c>
      <c r="AP19" s="66">
        <f t="shared" ref="AP19:AP21" si="14">SUM(F19,I19,L19,O19,R19,U19,X19,AA19,AD19,AG19,AJ19,AM19)</f>
        <v>150</v>
      </c>
    </row>
    <row r="20" spans="2:42" ht="18.75" customHeight="1" x14ac:dyDescent="0.25">
      <c r="B20" s="19" t="str">
        <f>Paramètres!C11</f>
        <v>Forfait création</v>
      </c>
      <c r="C20" s="18" t="str">
        <f t="shared" si="11"/>
        <v/>
      </c>
      <c r="D20" s="54"/>
      <c r="E20" s="16">
        <f>VLOOKUP($B20,Paramètres!$C$7:$F$55,$C$6,FALSE)</f>
        <v>90</v>
      </c>
      <c r="F20" s="57">
        <f t="shared" si="12"/>
        <v>0</v>
      </c>
      <c r="G20" s="89"/>
      <c r="H20" s="16">
        <f>VLOOKUP($B20,Paramètres!$C$7:$F$55,$C$6,FALSE)</f>
        <v>90</v>
      </c>
      <c r="I20" s="90">
        <f t="shared" si="0"/>
        <v>0</v>
      </c>
      <c r="J20" s="88"/>
      <c r="K20" s="16">
        <f>VLOOKUP($B20,Paramètres!$C$7:$F$55,$C$6,FALSE)</f>
        <v>90</v>
      </c>
      <c r="L20" s="57">
        <f t="shared" si="1"/>
        <v>0</v>
      </c>
      <c r="M20" s="89"/>
      <c r="N20" s="16">
        <f>VLOOKUP($B20,Paramètres!$C$7:$F$55,$C$6,FALSE)</f>
        <v>90</v>
      </c>
      <c r="O20" s="90">
        <f t="shared" si="2"/>
        <v>0</v>
      </c>
      <c r="P20" s="88"/>
      <c r="Q20" s="16">
        <f>VLOOKUP($B20,Paramètres!$C$7:$F$55,$C$6,FALSE)</f>
        <v>90</v>
      </c>
      <c r="R20" s="57">
        <f t="shared" si="3"/>
        <v>0</v>
      </c>
      <c r="S20" s="89"/>
      <c r="T20" s="16">
        <f>VLOOKUP($B20,Paramètres!$C$7:$F$55,$C$6,FALSE)</f>
        <v>90</v>
      </c>
      <c r="U20" s="90">
        <f t="shared" si="4"/>
        <v>0</v>
      </c>
      <c r="V20" s="88"/>
      <c r="W20" s="16">
        <f>VLOOKUP($B20,Paramètres!$C$7:$F$55,$C$6,FALSE)</f>
        <v>90</v>
      </c>
      <c r="X20" s="57">
        <f t="shared" si="5"/>
        <v>0</v>
      </c>
      <c r="Y20" s="89"/>
      <c r="Z20" s="16">
        <f>VLOOKUP($B20,Paramètres!$C$7:$F$55,$C$6,FALSE)</f>
        <v>90</v>
      </c>
      <c r="AA20" s="90">
        <f t="shared" si="6"/>
        <v>0</v>
      </c>
      <c r="AB20" s="88"/>
      <c r="AC20" s="16">
        <f>VLOOKUP($B20,Paramètres!$C$7:$F$55,$C$6,FALSE)</f>
        <v>90</v>
      </c>
      <c r="AD20" s="57">
        <f t="shared" si="7"/>
        <v>0</v>
      </c>
      <c r="AE20" s="89"/>
      <c r="AF20" s="16">
        <f>VLOOKUP($B20,Paramètres!$C$7:$F$55,$C$6,FALSE)</f>
        <v>90</v>
      </c>
      <c r="AG20" s="90">
        <f t="shared" si="8"/>
        <v>0</v>
      </c>
      <c r="AH20" s="88"/>
      <c r="AI20" s="16">
        <f>VLOOKUP($B20,Paramètres!$C$7:$F$55,$C$6,FALSE)</f>
        <v>90</v>
      </c>
      <c r="AJ20" s="57">
        <f t="shared" si="9"/>
        <v>0</v>
      </c>
      <c r="AK20" s="89"/>
      <c r="AL20" s="16">
        <f>VLOOKUP($B20,Paramètres!$C$7:$F$55,$C$6,FALSE)</f>
        <v>90</v>
      </c>
      <c r="AM20" s="57">
        <f t="shared" si="10"/>
        <v>0</v>
      </c>
      <c r="AN20" s="20">
        <f t="shared" si="13"/>
        <v>0</v>
      </c>
      <c r="AO20" s="16">
        <f>VLOOKUP($B20,Paramètres!$C$7:$F$55,$C$6,FALSE)</f>
        <v>90</v>
      </c>
      <c r="AP20" s="66">
        <f t="shared" si="14"/>
        <v>0</v>
      </c>
    </row>
    <row r="21" spans="2:42" ht="18.75" customHeight="1" x14ac:dyDescent="0.25">
      <c r="B21" s="21" t="str">
        <f>Paramètres!C12</f>
        <v>Forfait reprise</v>
      </c>
      <c r="C21" s="31" t="str">
        <f t="shared" si="11"/>
        <v/>
      </c>
      <c r="D21" s="54"/>
      <c r="E21" s="16">
        <f>VLOOKUP($B21,Paramètres!$C$7:$F$55,$C$6,FALSE)</f>
        <v>300</v>
      </c>
      <c r="F21" s="57">
        <f t="shared" si="12"/>
        <v>0</v>
      </c>
      <c r="G21" s="89"/>
      <c r="H21" s="16">
        <f>VLOOKUP($B21,Paramètres!$C$7:$F$55,$C$6,FALSE)</f>
        <v>300</v>
      </c>
      <c r="I21" s="90">
        <f t="shared" si="0"/>
        <v>0</v>
      </c>
      <c r="J21" s="88"/>
      <c r="K21" s="16">
        <f>VLOOKUP($B21,Paramètres!$C$7:$F$55,$C$6,FALSE)</f>
        <v>300</v>
      </c>
      <c r="L21" s="57">
        <f t="shared" si="1"/>
        <v>0</v>
      </c>
      <c r="M21" s="89"/>
      <c r="N21" s="16">
        <f>VLOOKUP($B21,Paramètres!$C$7:$F$55,$C$6,FALSE)</f>
        <v>300</v>
      </c>
      <c r="O21" s="90">
        <f t="shared" si="2"/>
        <v>0</v>
      </c>
      <c r="P21" s="88"/>
      <c r="Q21" s="16">
        <f>VLOOKUP($B21,Paramètres!$C$7:$F$55,$C$6,FALSE)</f>
        <v>300</v>
      </c>
      <c r="R21" s="57">
        <f t="shared" si="3"/>
        <v>0</v>
      </c>
      <c r="S21" s="89"/>
      <c r="T21" s="16">
        <f>VLOOKUP($B21,Paramètres!$C$7:$F$55,$C$6,FALSE)</f>
        <v>300</v>
      </c>
      <c r="U21" s="90">
        <f t="shared" si="4"/>
        <v>0</v>
      </c>
      <c r="V21" s="88"/>
      <c r="W21" s="16">
        <f>VLOOKUP($B21,Paramètres!$C$7:$F$55,$C$6,FALSE)</f>
        <v>300</v>
      </c>
      <c r="X21" s="57">
        <f t="shared" si="5"/>
        <v>0</v>
      </c>
      <c r="Y21" s="89"/>
      <c r="Z21" s="16">
        <f>VLOOKUP($B21,Paramètres!$C$7:$F$55,$C$6,FALSE)</f>
        <v>300</v>
      </c>
      <c r="AA21" s="90">
        <f t="shared" si="6"/>
        <v>0</v>
      </c>
      <c r="AB21" s="88"/>
      <c r="AC21" s="16">
        <f>VLOOKUP($B21,Paramètres!$C$7:$F$55,$C$6,FALSE)</f>
        <v>300</v>
      </c>
      <c r="AD21" s="57">
        <f t="shared" si="7"/>
        <v>0</v>
      </c>
      <c r="AE21" s="89"/>
      <c r="AF21" s="16">
        <f>VLOOKUP($B21,Paramètres!$C$7:$F$55,$C$6,FALSE)</f>
        <v>300</v>
      </c>
      <c r="AG21" s="90">
        <f t="shared" si="8"/>
        <v>0</v>
      </c>
      <c r="AH21" s="88"/>
      <c r="AI21" s="16">
        <f>VLOOKUP($B21,Paramètres!$C$7:$F$55,$C$6,FALSE)</f>
        <v>300</v>
      </c>
      <c r="AJ21" s="57">
        <f t="shared" si="9"/>
        <v>0</v>
      </c>
      <c r="AK21" s="89"/>
      <c r="AL21" s="16">
        <f>VLOOKUP($B21,Paramètres!$C$7:$F$55,$C$6,FALSE)</f>
        <v>300</v>
      </c>
      <c r="AM21" s="57">
        <f t="shared" si="10"/>
        <v>0</v>
      </c>
      <c r="AN21" s="20">
        <f t="shared" si="13"/>
        <v>0</v>
      </c>
      <c r="AO21" s="16">
        <f>VLOOKUP($B21,Paramètres!$C$7:$F$55,$C$6,FALSE)</f>
        <v>300</v>
      </c>
      <c r="AP21" s="67">
        <f t="shared" si="14"/>
        <v>0</v>
      </c>
    </row>
    <row r="22" spans="2:42" ht="18.75" customHeight="1" thickBot="1" x14ac:dyDescent="0.3">
      <c r="B22" s="34" t="s">
        <v>86</v>
      </c>
      <c r="C22" s="35" t="s">
        <v>73</v>
      </c>
      <c r="D22" s="34"/>
      <c r="E22" s="36"/>
      <c r="F22" s="60">
        <f>SUM(F17:F21)</f>
        <v>165.5</v>
      </c>
      <c r="G22" s="37"/>
      <c r="H22" s="36"/>
      <c r="I22" s="93">
        <f t="shared" ref="I22" si="15">SUM(I17:I21)</f>
        <v>15.5</v>
      </c>
      <c r="J22" s="38"/>
      <c r="K22" s="36"/>
      <c r="L22" s="60">
        <f t="shared" ref="L22" si="16">SUM(L17:L21)</f>
        <v>15.5</v>
      </c>
      <c r="M22" s="37"/>
      <c r="N22" s="36"/>
      <c r="O22" s="93">
        <f t="shared" ref="O22" si="17">SUM(O17:O21)</f>
        <v>15.5</v>
      </c>
      <c r="P22" s="38"/>
      <c r="Q22" s="36"/>
      <c r="R22" s="60">
        <f t="shared" ref="R22" si="18">SUM(R17:R21)</f>
        <v>15.5</v>
      </c>
      <c r="S22" s="37"/>
      <c r="T22" s="36"/>
      <c r="U22" s="93">
        <f t="shared" ref="U22" si="19">SUM(U17:U21)</f>
        <v>15.5</v>
      </c>
      <c r="V22" s="38"/>
      <c r="W22" s="36"/>
      <c r="X22" s="60">
        <f t="shared" ref="X22" si="20">SUM(X17:X21)</f>
        <v>0</v>
      </c>
      <c r="Y22" s="37"/>
      <c r="Z22" s="36"/>
      <c r="AA22" s="93">
        <f t="shared" ref="AA22" si="21">SUM(AA17:AA21)</f>
        <v>0</v>
      </c>
      <c r="AB22" s="38"/>
      <c r="AC22" s="36"/>
      <c r="AD22" s="60">
        <f t="shared" ref="AD22" si="22">SUM(AD17:AD21)</f>
        <v>0</v>
      </c>
      <c r="AE22" s="37"/>
      <c r="AF22" s="36"/>
      <c r="AG22" s="93">
        <f t="shared" ref="AG22" si="23">SUM(AG17:AG21)</f>
        <v>0</v>
      </c>
      <c r="AH22" s="38"/>
      <c r="AI22" s="36"/>
      <c r="AJ22" s="60">
        <f t="shared" ref="AJ22" si="24">SUM(AJ17:AJ21)</f>
        <v>0</v>
      </c>
      <c r="AK22" s="37"/>
      <c r="AL22" s="36"/>
      <c r="AM22" s="60">
        <f t="shared" ref="AM22" si="25">SUM(AM17:AM21)</f>
        <v>0</v>
      </c>
      <c r="AN22" s="34"/>
      <c r="AO22" s="36"/>
      <c r="AP22" s="68">
        <f t="shared" ref="AP22" si="26">SUM(AP17:AP21)</f>
        <v>243</v>
      </c>
    </row>
    <row r="23" spans="2:42" ht="18.75" customHeight="1" thickTop="1" x14ac:dyDescent="0.25">
      <c r="B23" s="19" t="str">
        <f>Paramètres!C13</f>
        <v>Divers</v>
      </c>
      <c r="C23" s="18" t="str">
        <f t="shared" ref="C23" si="27">IF(AP23&gt;0,"X","")</f>
        <v/>
      </c>
      <c r="D23" s="75"/>
      <c r="E23" s="77">
        <f>VLOOKUP($B23,Paramètres!$C$7:$F$55,$C$6,FALSE)</f>
        <v>0</v>
      </c>
      <c r="F23" s="58">
        <f t="shared" ref="F23" si="28">D23*E23</f>
        <v>0</v>
      </c>
      <c r="G23" s="94"/>
      <c r="H23" s="77">
        <f>VLOOKUP($B23,Paramètres!$C$7:$F$55,$C$6,FALSE)</f>
        <v>0</v>
      </c>
      <c r="I23" s="91">
        <f t="shared" ref="I23" si="29">G23*H23</f>
        <v>0</v>
      </c>
      <c r="J23" s="55"/>
      <c r="K23" s="77">
        <f>VLOOKUP($B23,Paramètres!$C$7:$F$55,$C$6,FALSE)</f>
        <v>0</v>
      </c>
      <c r="L23" s="58">
        <f t="shared" ref="L23" si="30">J23*K23</f>
        <v>0</v>
      </c>
      <c r="M23" s="94"/>
      <c r="N23" s="77">
        <f>VLOOKUP($B23,Paramètres!$C$7:$F$55,$C$6,FALSE)</f>
        <v>0</v>
      </c>
      <c r="O23" s="91">
        <f t="shared" ref="O23" si="31">M23*N23</f>
        <v>0</v>
      </c>
      <c r="P23" s="55"/>
      <c r="Q23" s="77">
        <f>VLOOKUP($B23,Paramètres!$C$7:$F$55,$C$6,FALSE)</f>
        <v>0</v>
      </c>
      <c r="R23" s="58">
        <f t="shared" ref="R23" si="32">P23*Q23</f>
        <v>0</v>
      </c>
      <c r="S23" s="94"/>
      <c r="T23" s="77">
        <f>VLOOKUP($B23,Paramètres!$C$7:$F$55,$C$6,FALSE)</f>
        <v>0</v>
      </c>
      <c r="U23" s="91">
        <f t="shared" ref="U23" si="33">S23*T23</f>
        <v>0</v>
      </c>
      <c r="V23" s="55"/>
      <c r="W23" s="77">
        <f>VLOOKUP($B23,Paramètres!$C$7:$F$55,$C$6,FALSE)</f>
        <v>0</v>
      </c>
      <c r="X23" s="58">
        <f t="shared" ref="X23" si="34">V23*W23</f>
        <v>0</v>
      </c>
      <c r="Y23" s="94"/>
      <c r="Z23" s="77">
        <f>VLOOKUP($B23,Paramètres!$C$7:$F$55,$C$6,FALSE)</f>
        <v>0</v>
      </c>
      <c r="AA23" s="91">
        <f t="shared" ref="AA23" si="35">Y23*Z23</f>
        <v>0</v>
      </c>
      <c r="AB23" s="55"/>
      <c r="AC23" s="77">
        <f>VLOOKUP($B23,Paramètres!$C$7:$F$55,$C$6,FALSE)</f>
        <v>0</v>
      </c>
      <c r="AD23" s="58">
        <f t="shared" ref="AD23" si="36">AB23*AC23</f>
        <v>0</v>
      </c>
      <c r="AE23" s="94"/>
      <c r="AF23" s="77">
        <f>VLOOKUP($B23,Paramètres!$C$7:$F$55,$C$6,FALSE)</f>
        <v>0</v>
      </c>
      <c r="AG23" s="91">
        <f t="shared" ref="AG23" si="37">AE23*AF23</f>
        <v>0</v>
      </c>
      <c r="AH23" s="55"/>
      <c r="AI23" s="77">
        <f>VLOOKUP($B23,Paramètres!$C$7:$F$55,$C$6,FALSE)</f>
        <v>0</v>
      </c>
      <c r="AJ23" s="58">
        <f t="shared" ref="AJ23" si="38">AH23*AI23</f>
        <v>0</v>
      </c>
      <c r="AK23" s="94"/>
      <c r="AL23" s="77">
        <f>VLOOKUP($B23,Paramètres!$C$7:$F$55,$C$6,FALSE)</f>
        <v>0</v>
      </c>
      <c r="AM23" s="58">
        <f t="shared" ref="AM23" si="39">AK23*AL23</f>
        <v>0</v>
      </c>
      <c r="AN23" s="19">
        <f t="shared" ref="AN23" si="40">SUM(D23,G23,J23,M23,P23,S23,V23,Y23,AB23,AE23,AH23,AK23)</f>
        <v>0</v>
      </c>
      <c r="AO23" s="17">
        <f>VLOOKUP($B23,Paramètres!$C$7:$F$55,$C$6,FALSE)</f>
        <v>0</v>
      </c>
      <c r="AP23" s="66">
        <f t="shared" ref="AP23" si="41">SUM(F23,I23,L23,O23,R23,U23,X23,AA23,AD23,AG23,AJ23,AM23)</f>
        <v>0</v>
      </c>
    </row>
    <row r="24" spans="2:42" ht="18.75" customHeight="1" x14ac:dyDescent="0.25">
      <c r="B24" s="20" t="str">
        <f>Paramètres!C14</f>
        <v>Lettre de promesse d'embauche</v>
      </c>
      <c r="C24" s="30" t="str">
        <f t="shared" ref="C24" si="42">IF(AP24&gt;0,"X","")</f>
        <v/>
      </c>
      <c r="D24" s="54"/>
      <c r="E24" s="16">
        <f>VLOOKUP($B24,Paramètres!$C$7:$F$55,$C$6,FALSE)</f>
        <v>20</v>
      </c>
      <c r="F24" s="57">
        <f t="shared" ref="F24" si="43">D24*E24</f>
        <v>0</v>
      </c>
      <c r="G24" s="89"/>
      <c r="H24" s="16">
        <f>VLOOKUP($B24,Paramètres!$C$7:$F$55,$C$6,FALSE)</f>
        <v>20</v>
      </c>
      <c r="I24" s="90">
        <f t="shared" ref="I24" si="44">G24*H24</f>
        <v>0</v>
      </c>
      <c r="J24" s="88"/>
      <c r="K24" s="16">
        <f>VLOOKUP($B24,Paramètres!$C$7:$F$55,$C$6,FALSE)</f>
        <v>20</v>
      </c>
      <c r="L24" s="57">
        <f t="shared" ref="L24" si="45">J24*K24</f>
        <v>0</v>
      </c>
      <c r="M24" s="89"/>
      <c r="N24" s="16">
        <f>VLOOKUP($B24,Paramètres!$C$7:$F$55,$C$6,FALSE)</f>
        <v>20</v>
      </c>
      <c r="O24" s="90">
        <f t="shared" ref="O24" si="46">M24*N24</f>
        <v>0</v>
      </c>
      <c r="P24" s="88"/>
      <c r="Q24" s="16">
        <f>VLOOKUP($B24,Paramètres!$C$7:$F$55,$C$6,FALSE)</f>
        <v>20</v>
      </c>
      <c r="R24" s="57">
        <f t="shared" ref="R24" si="47">P24*Q24</f>
        <v>0</v>
      </c>
      <c r="S24" s="89"/>
      <c r="T24" s="16">
        <f>VLOOKUP($B24,Paramètres!$C$7:$F$55,$C$6,FALSE)</f>
        <v>20</v>
      </c>
      <c r="U24" s="90">
        <f t="shared" ref="U24" si="48">S24*T24</f>
        <v>0</v>
      </c>
      <c r="V24" s="88"/>
      <c r="W24" s="16">
        <f>VLOOKUP($B24,Paramètres!$C$7:$F$55,$C$6,FALSE)</f>
        <v>20</v>
      </c>
      <c r="X24" s="57">
        <f t="shared" ref="X24" si="49">V24*W24</f>
        <v>0</v>
      </c>
      <c r="Y24" s="89"/>
      <c r="Z24" s="16">
        <f>VLOOKUP($B24,Paramètres!$C$7:$F$55,$C$6,FALSE)</f>
        <v>20</v>
      </c>
      <c r="AA24" s="90">
        <f t="shared" ref="AA24" si="50">Y24*Z24</f>
        <v>0</v>
      </c>
      <c r="AB24" s="88"/>
      <c r="AC24" s="16">
        <f>VLOOKUP($B24,Paramètres!$C$7:$F$55,$C$6,FALSE)</f>
        <v>20</v>
      </c>
      <c r="AD24" s="57">
        <f t="shared" ref="AD24" si="51">AB24*AC24</f>
        <v>0</v>
      </c>
      <c r="AE24" s="89"/>
      <c r="AF24" s="16">
        <f>VLOOKUP($B24,Paramètres!$C$7:$F$55,$C$6,FALSE)</f>
        <v>20</v>
      </c>
      <c r="AG24" s="90">
        <f t="shared" ref="AG24" si="52">AE24*AF24</f>
        <v>0</v>
      </c>
      <c r="AH24" s="88"/>
      <c r="AI24" s="16">
        <f>VLOOKUP($B24,Paramètres!$C$7:$F$55,$C$6,FALSE)</f>
        <v>20</v>
      </c>
      <c r="AJ24" s="57">
        <f t="shared" ref="AJ24" si="53">AH24*AI24</f>
        <v>0</v>
      </c>
      <c r="AK24" s="89"/>
      <c r="AL24" s="16">
        <f>VLOOKUP($B24,Paramètres!$C$7:$F$55,$C$6,FALSE)</f>
        <v>20</v>
      </c>
      <c r="AM24" s="57">
        <f t="shared" ref="AM24" si="54">AK24*AL24</f>
        <v>0</v>
      </c>
      <c r="AN24" s="20">
        <f t="shared" ref="AN24" si="55">SUM(D24,G24,J24,M24,P24,S24,V24,Y24,AB24,AE24,AH24,AK24)</f>
        <v>0</v>
      </c>
      <c r="AO24" s="16">
        <f>VLOOKUP($B24,Paramètres!$C$7:$F$55,$C$6,FALSE)</f>
        <v>20</v>
      </c>
      <c r="AP24" s="69">
        <f t="shared" ref="AP24" si="56">SUM(F24,I24,L24,O24,R24,U24,X24,AA24,AD24,AG24,AJ24,AM24)</f>
        <v>0</v>
      </c>
    </row>
    <row r="25" spans="2:42" ht="18.75" customHeight="1" x14ac:dyDescent="0.25">
      <c r="B25" s="19" t="str">
        <f>Paramètres!C15</f>
        <v>Déclaration préalable à l'embauche</v>
      </c>
      <c r="C25" s="18" t="str">
        <f t="shared" si="11"/>
        <v/>
      </c>
      <c r="D25" s="75"/>
      <c r="E25" s="17">
        <f>VLOOKUP($B25,Paramètres!$C$7:$F$55,$C$6,FALSE)</f>
        <v>10</v>
      </c>
      <c r="F25" s="58">
        <f t="shared" ref="F25:F66" si="57">D25*E25</f>
        <v>0</v>
      </c>
      <c r="G25" s="94"/>
      <c r="H25" s="17">
        <f>VLOOKUP($B25,Paramètres!$C$7:$F$55,$C$6,FALSE)</f>
        <v>10</v>
      </c>
      <c r="I25" s="91">
        <f t="shared" si="0"/>
        <v>0</v>
      </c>
      <c r="J25" s="55"/>
      <c r="K25" s="17">
        <f>VLOOKUP($B25,Paramètres!$C$7:$F$55,$C$6,FALSE)</f>
        <v>10</v>
      </c>
      <c r="L25" s="58">
        <f t="shared" si="1"/>
        <v>0</v>
      </c>
      <c r="M25" s="94"/>
      <c r="N25" s="17">
        <f>VLOOKUP($B25,Paramètres!$C$7:$F$55,$C$6,FALSE)</f>
        <v>10</v>
      </c>
      <c r="O25" s="91">
        <f t="shared" si="2"/>
        <v>0</v>
      </c>
      <c r="P25" s="55"/>
      <c r="Q25" s="17">
        <f>VLOOKUP($B25,Paramètres!$C$7:$F$55,$C$6,FALSE)</f>
        <v>10</v>
      </c>
      <c r="R25" s="58">
        <f t="shared" si="3"/>
        <v>0</v>
      </c>
      <c r="S25" s="94"/>
      <c r="T25" s="17">
        <f>VLOOKUP($B25,Paramètres!$C$7:$F$55,$C$6,FALSE)</f>
        <v>10</v>
      </c>
      <c r="U25" s="91">
        <f t="shared" si="4"/>
        <v>0</v>
      </c>
      <c r="V25" s="55"/>
      <c r="W25" s="17">
        <f>VLOOKUP($B25,Paramètres!$C$7:$F$55,$C$6,FALSE)</f>
        <v>10</v>
      </c>
      <c r="X25" s="58">
        <f t="shared" si="5"/>
        <v>0</v>
      </c>
      <c r="Y25" s="94"/>
      <c r="Z25" s="17">
        <f>VLOOKUP($B25,Paramètres!$C$7:$F$55,$C$6,FALSE)</f>
        <v>10</v>
      </c>
      <c r="AA25" s="91">
        <f t="shared" si="6"/>
        <v>0</v>
      </c>
      <c r="AB25" s="55"/>
      <c r="AC25" s="17">
        <f>VLOOKUP($B25,Paramètres!$C$7:$F$55,$C$6,FALSE)</f>
        <v>10</v>
      </c>
      <c r="AD25" s="58">
        <f t="shared" si="7"/>
        <v>0</v>
      </c>
      <c r="AE25" s="94"/>
      <c r="AF25" s="17">
        <f>VLOOKUP($B25,Paramètres!$C$7:$F$55,$C$6,FALSE)</f>
        <v>10</v>
      </c>
      <c r="AG25" s="91">
        <f t="shared" si="8"/>
        <v>0</v>
      </c>
      <c r="AH25" s="55"/>
      <c r="AI25" s="17">
        <f>VLOOKUP($B25,Paramètres!$C$7:$F$55,$C$6,FALSE)</f>
        <v>10</v>
      </c>
      <c r="AJ25" s="58">
        <f t="shared" si="9"/>
        <v>0</v>
      </c>
      <c r="AK25" s="94"/>
      <c r="AL25" s="17">
        <f>VLOOKUP($B25,Paramètres!$C$7:$F$55,$C$6,FALSE)</f>
        <v>10</v>
      </c>
      <c r="AM25" s="58">
        <f t="shared" si="10"/>
        <v>0</v>
      </c>
      <c r="AN25" s="19">
        <f t="shared" ref="AN25:AN66" si="58">SUM(D25,G25,J25,M25,P25,S25,V25,Y25,AB25,AE25,AH25,AK25)</f>
        <v>0</v>
      </c>
      <c r="AO25" s="17">
        <f>VLOOKUP($B25,Paramètres!$C$7:$F$55,$C$6,FALSE)</f>
        <v>10</v>
      </c>
      <c r="AP25" s="66">
        <f t="shared" ref="AP25:AP66" si="59">SUM(F25,I25,L25,O25,R25,U25,X25,AA25,AD25,AG25,AJ25,AM25)</f>
        <v>0</v>
      </c>
    </row>
    <row r="26" spans="2:42" ht="18.75" customHeight="1" x14ac:dyDescent="0.25">
      <c r="B26" s="19" t="str">
        <f>Paramètres!C16</f>
        <v>Contrat de travail classique</v>
      </c>
      <c r="C26" s="18" t="str">
        <f t="shared" si="11"/>
        <v/>
      </c>
      <c r="D26" s="75"/>
      <c r="E26" s="17">
        <f>VLOOKUP($B26,Paramètres!$C$7:$F$55,$C$6,FALSE)</f>
        <v>45</v>
      </c>
      <c r="F26" s="58">
        <f t="shared" si="57"/>
        <v>0</v>
      </c>
      <c r="G26" s="94"/>
      <c r="H26" s="17">
        <f>VLOOKUP($B26,Paramètres!$C$7:$F$55,$C$6,FALSE)</f>
        <v>45</v>
      </c>
      <c r="I26" s="91">
        <f t="shared" si="0"/>
        <v>0</v>
      </c>
      <c r="J26" s="55"/>
      <c r="K26" s="17">
        <f>VLOOKUP($B26,Paramètres!$C$7:$F$55,$C$6,FALSE)</f>
        <v>45</v>
      </c>
      <c r="L26" s="58">
        <f t="shared" si="1"/>
        <v>0</v>
      </c>
      <c r="M26" s="94"/>
      <c r="N26" s="17">
        <f>VLOOKUP($B26,Paramètres!$C$7:$F$55,$C$6,FALSE)</f>
        <v>45</v>
      </c>
      <c r="O26" s="91">
        <f t="shared" si="2"/>
        <v>0</v>
      </c>
      <c r="P26" s="55"/>
      <c r="Q26" s="17">
        <f>VLOOKUP($B26,Paramètres!$C$7:$F$55,$C$6,FALSE)</f>
        <v>45</v>
      </c>
      <c r="R26" s="58">
        <f t="shared" si="3"/>
        <v>0</v>
      </c>
      <c r="S26" s="94"/>
      <c r="T26" s="17">
        <f>VLOOKUP($B26,Paramètres!$C$7:$F$55,$C$6,FALSE)</f>
        <v>45</v>
      </c>
      <c r="U26" s="91">
        <f t="shared" si="4"/>
        <v>0</v>
      </c>
      <c r="V26" s="55"/>
      <c r="W26" s="17">
        <f>VLOOKUP($B26,Paramètres!$C$7:$F$55,$C$6,FALSE)</f>
        <v>45</v>
      </c>
      <c r="X26" s="58">
        <f t="shared" si="5"/>
        <v>0</v>
      </c>
      <c r="Y26" s="94"/>
      <c r="Z26" s="17">
        <f>VLOOKUP($B26,Paramètres!$C$7:$F$55,$C$6,FALSE)</f>
        <v>45</v>
      </c>
      <c r="AA26" s="91">
        <f t="shared" si="6"/>
        <v>0</v>
      </c>
      <c r="AB26" s="55"/>
      <c r="AC26" s="17">
        <f>VLOOKUP($B26,Paramètres!$C$7:$F$55,$C$6,FALSE)</f>
        <v>45</v>
      </c>
      <c r="AD26" s="58">
        <f t="shared" si="7"/>
        <v>0</v>
      </c>
      <c r="AE26" s="94"/>
      <c r="AF26" s="17">
        <f>VLOOKUP($B26,Paramètres!$C$7:$F$55,$C$6,FALSE)</f>
        <v>45</v>
      </c>
      <c r="AG26" s="91">
        <f t="shared" si="8"/>
        <v>0</v>
      </c>
      <c r="AH26" s="55"/>
      <c r="AI26" s="17">
        <f>VLOOKUP($B26,Paramètres!$C$7:$F$55,$C$6,FALSE)</f>
        <v>45</v>
      </c>
      <c r="AJ26" s="58">
        <f t="shared" si="9"/>
        <v>0</v>
      </c>
      <c r="AK26" s="94"/>
      <c r="AL26" s="17">
        <f>VLOOKUP($B26,Paramètres!$C$7:$F$55,$C$6,FALSE)</f>
        <v>45</v>
      </c>
      <c r="AM26" s="58">
        <f t="shared" si="10"/>
        <v>0</v>
      </c>
      <c r="AN26" s="19">
        <f t="shared" si="58"/>
        <v>0</v>
      </c>
      <c r="AO26" s="17">
        <f>VLOOKUP($B26,Paramètres!$C$7:$F$55,$C$6,FALSE)</f>
        <v>45</v>
      </c>
      <c r="AP26" s="66">
        <f t="shared" si="59"/>
        <v>0</v>
      </c>
    </row>
    <row r="27" spans="2:42" ht="18.75" customHeight="1" x14ac:dyDescent="0.25">
      <c r="B27" s="19" t="str">
        <f>Paramètres!C17</f>
        <v>Contrat de travail spécifique</v>
      </c>
      <c r="C27" s="18" t="str">
        <f t="shared" si="11"/>
        <v/>
      </c>
      <c r="D27" s="75"/>
      <c r="E27" s="17">
        <f>VLOOKUP($B27,Paramètres!$C$7:$F$55,$C$6,FALSE)</f>
        <v>90</v>
      </c>
      <c r="F27" s="58">
        <f t="shared" si="57"/>
        <v>0</v>
      </c>
      <c r="G27" s="94"/>
      <c r="H27" s="17">
        <f>VLOOKUP($B27,Paramètres!$C$7:$F$55,$C$6,FALSE)</f>
        <v>90</v>
      </c>
      <c r="I27" s="91">
        <f t="shared" si="0"/>
        <v>0</v>
      </c>
      <c r="J27" s="55"/>
      <c r="K27" s="17">
        <f>VLOOKUP($B27,Paramètres!$C$7:$F$55,$C$6,FALSE)</f>
        <v>90</v>
      </c>
      <c r="L27" s="58">
        <f t="shared" si="1"/>
        <v>0</v>
      </c>
      <c r="M27" s="94"/>
      <c r="N27" s="17">
        <f>VLOOKUP($B27,Paramètres!$C$7:$F$55,$C$6,FALSE)</f>
        <v>90</v>
      </c>
      <c r="O27" s="91">
        <f t="shared" si="2"/>
        <v>0</v>
      </c>
      <c r="P27" s="55"/>
      <c r="Q27" s="17">
        <f>VLOOKUP($B27,Paramètres!$C$7:$F$55,$C$6,FALSE)</f>
        <v>90</v>
      </c>
      <c r="R27" s="58">
        <f t="shared" si="3"/>
        <v>0</v>
      </c>
      <c r="S27" s="94"/>
      <c r="T27" s="17">
        <f>VLOOKUP($B27,Paramètres!$C$7:$F$55,$C$6,FALSE)</f>
        <v>90</v>
      </c>
      <c r="U27" s="91">
        <f t="shared" si="4"/>
        <v>0</v>
      </c>
      <c r="V27" s="55"/>
      <c r="W27" s="17">
        <f>VLOOKUP($B27,Paramètres!$C$7:$F$55,$C$6,FALSE)</f>
        <v>90</v>
      </c>
      <c r="X27" s="58">
        <f t="shared" si="5"/>
        <v>0</v>
      </c>
      <c r="Y27" s="94"/>
      <c r="Z27" s="17">
        <f>VLOOKUP($B27,Paramètres!$C$7:$F$55,$C$6,FALSE)</f>
        <v>90</v>
      </c>
      <c r="AA27" s="91">
        <f t="shared" si="6"/>
        <v>0</v>
      </c>
      <c r="AB27" s="55"/>
      <c r="AC27" s="17">
        <f>VLOOKUP($B27,Paramètres!$C$7:$F$55,$C$6,FALSE)</f>
        <v>90</v>
      </c>
      <c r="AD27" s="58">
        <f t="shared" si="7"/>
        <v>0</v>
      </c>
      <c r="AE27" s="94"/>
      <c r="AF27" s="17">
        <f>VLOOKUP($B27,Paramètres!$C$7:$F$55,$C$6,FALSE)</f>
        <v>90</v>
      </c>
      <c r="AG27" s="91">
        <f t="shared" si="8"/>
        <v>0</v>
      </c>
      <c r="AH27" s="55"/>
      <c r="AI27" s="17">
        <f>VLOOKUP($B27,Paramètres!$C$7:$F$55,$C$6,FALSE)</f>
        <v>90</v>
      </c>
      <c r="AJ27" s="58">
        <f t="shared" si="9"/>
        <v>0</v>
      </c>
      <c r="AK27" s="94"/>
      <c r="AL27" s="17">
        <f>VLOOKUP($B27,Paramètres!$C$7:$F$55,$C$6,FALSE)</f>
        <v>90</v>
      </c>
      <c r="AM27" s="58">
        <f t="shared" si="10"/>
        <v>0</v>
      </c>
      <c r="AN27" s="19">
        <f t="shared" si="58"/>
        <v>0</v>
      </c>
      <c r="AO27" s="17">
        <f>VLOOKUP($B27,Paramètres!$C$7:$F$55,$C$6,FALSE)</f>
        <v>90</v>
      </c>
      <c r="AP27" s="66">
        <f t="shared" si="59"/>
        <v>0</v>
      </c>
    </row>
    <row r="28" spans="2:42" ht="18.75" customHeight="1" x14ac:dyDescent="0.25">
      <c r="B28" s="19" t="str">
        <f>Paramètres!C18</f>
        <v>Avenant contrat classique</v>
      </c>
      <c r="C28" s="18" t="str">
        <f t="shared" si="11"/>
        <v/>
      </c>
      <c r="D28" s="75"/>
      <c r="E28" s="17">
        <f>VLOOKUP($B28,Paramètres!$C$7:$F$55,$C$6,FALSE)</f>
        <v>20</v>
      </c>
      <c r="F28" s="58">
        <f t="shared" si="57"/>
        <v>0</v>
      </c>
      <c r="G28" s="94"/>
      <c r="H28" s="17">
        <f>VLOOKUP($B28,Paramètres!$C$7:$F$55,$C$6,FALSE)</f>
        <v>20</v>
      </c>
      <c r="I28" s="91">
        <f t="shared" si="0"/>
        <v>0</v>
      </c>
      <c r="J28" s="55"/>
      <c r="K28" s="17">
        <f>VLOOKUP($B28,Paramètres!$C$7:$F$55,$C$6,FALSE)</f>
        <v>20</v>
      </c>
      <c r="L28" s="58">
        <f t="shared" si="1"/>
        <v>0</v>
      </c>
      <c r="M28" s="94"/>
      <c r="N28" s="17">
        <f>VLOOKUP($B28,Paramètres!$C$7:$F$55,$C$6,FALSE)</f>
        <v>20</v>
      </c>
      <c r="O28" s="91">
        <f t="shared" si="2"/>
        <v>0</v>
      </c>
      <c r="P28" s="55"/>
      <c r="Q28" s="17">
        <f>VLOOKUP($B28,Paramètres!$C$7:$F$55,$C$6,FALSE)</f>
        <v>20</v>
      </c>
      <c r="R28" s="58">
        <f t="shared" si="3"/>
        <v>0</v>
      </c>
      <c r="S28" s="94"/>
      <c r="T28" s="17">
        <f>VLOOKUP($B28,Paramètres!$C$7:$F$55,$C$6,FALSE)</f>
        <v>20</v>
      </c>
      <c r="U28" s="91">
        <f t="shared" si="4"/>
        <v>0</v>
      </c>
      <c r="V28" s="55"/>
      <c r="W28" s="17">
        <f>VLOOKUP($B28,Paramètres!$C$7:$F$55,$C$6,FALSE)</f>
        <v>20</v>
      </c>
      <c r="X28" s="58">
        <f t="shared" si="5"/>
        <v>0</v>
      </c>
      <c r="Y28" s="94"/>
      <c r="Z28" s="17">
        <f>VLOOKUP($B28,Paramètres!$C$7:$F$55,$C$6,FALSE)</f>
        <v>20</v>
      </c>
      <c r="AA28" s="91">
        <f t="shared" si="6"/>
        <v>0</v>
      </c>
      <c r="AB28" s="55"/>
      <c r="AC28" s="17">
        <f>VLOOKUP($B28,Paramètres!$C$7:$F$55,$C$6,FALSE)</f>
        <v>20</v>
      </c>
      <c r="AD28" s="58">
        <f t="shared" si="7"/>
        <v>0</v>
      </c>
      <c r="AE28" s="94"/>
      <c r="AF28" s="17">
        <f>VLOOKUP($B28,Paramètres!$C$7:$F$55,$C$6,FALSE)</f>
        <v>20</v>
      </c>
      <c r="AG28" s="91">
        <f t="shared" si="8"/>
        <v>0</v>
      </c>
      <c r="AH28" s="55"/>
      <c r="AI28" s="17">
        <f>VLOOKUP($B28,Paramètres!$C$7:$F$55,$C$6,FALSE)</f>
        <v>20</v>
      </c>
      <c r="AJ28" s="58">
        <f t="shared" si="9"/>
        <v>0</v>
      </c>
      <c r="AK28" s="94"/>
      <c r="AL28" s="17">
        <f>VLOOKUP($B28,Paramètres!$C$7:$F$55,$C$6,FALSE)</f>
        <v>20</v>
      </c>
      <c r="AM28" s="58">
        <f t="shared" si="10"/>
        <v>0</v>
      </c>
      <c r="AN28" s="19">
        <f t="shared" si="58"/>
        <v>0</v>
      </c>
      <c r="AO28" s="17">
        <f>VLOOKUP($B28,Paramètres!$C$7:$F$55,$C$6,FALSE)</f>
        <v>20</v>
      </c>
      <c r="AP28" s="66">
        <f t="shared" si="59"/>
        <v>0</v>
      </c>
    </row>
    <row r="29" spans="2:42" ht="18.75" customHeight="1" x14ac:dyDescent="0.25">
      <c r="B29" s="19" t="str">
        <f>Paramètres!C19</f>
        <v>Avenant contrat spécifique</v>
      </c>
      <c r="C29" s="18" t="str">
        <f t="shared" si="11"/>
        <v/>
      </c>
      <c r="D29" s="75"/>
      <c r="E29" s="77">
        <f>VLOOKUP($B29,Paramètres!$C$7:$F$55,$C$6,FALSE)</f>
        <v>0</v>
      </c>
      <c r="F29" s="58">
        <f t="shared" si="57"/>
        <v>0</v>
      </c>
      <c r="G29" s="94"/>
      <c r="H29" s="77">
        <f>VLOOKUP($B29,Paramètres!$C$7:$F$55,$C$6,FALSE)</f>
        <v>0</v>
      </c>
      <c r="I29" s="91">
        <f t="shared" si="0"/>
        <v>0</v>
      </c>
      <c r="J29" s="55"/>
      <c r="K29" s="77">
        <f>VLOOKUP($B29,Paramètres!$C$7:$F$55,$C$6,FALSE)</f>
        <v>0</v>
      </c>
      <c r="L29" s="58">
        <f t="shared" si="1"/>
        <v>0</v>
      </c>
      <c r="M29" s="94"/>
      <c r="N29" s="77">
        <f>VLOOKUP($B29,Paramètres!$C$7:$F$55,$C$6,FALSE)</f>
        <v>0</v>
      </c>
      <c r="O29" s="91">
        <f t="shared" si="2"/>
        <v>0</v>
      </c>
      <c r="P29" s="55"/>
      <c r="Q29" s="77">
        <f>VLOOKUP($B29,Paramètres!$C$7:$F$55,$C$6,FALSE)</f>
        <v>0</v>
      </c>
      <c r="R29" s="58">
        <f t="shared" si="3"/>
        <v>0</v>
      </c>
      <c r="S29" s="94"/>
      <c r="T29" s="77">
        <f>VLOOKUP($B29,Paramètres!$C$7:$F$55,$C$6,FALSE)</f>
        <v>0</v>
      </c>
      <c r="U29" s="91">
        <f t="shared" si="4"/>
        <v>0</v>
      </c>
      <c r="V29" s="55"/>
      <c r="W29" s="77">
        <f>VLOOKUP($B29,Paramètres!$C$7:$F$55,$C$6,FALSE)</f>
        <v>0</v>
      </c>
      <c r="X29" s="58">
        <f t="shared" si="5"/>
        <v>0</v>
      </c>
      <c r="Y29" s="94"/>
      <c r="Z29" s="77">
        <f>VLOOKUP($B29,Paramètres!$C$7:$F$55,$C$6,FALSE)</f>
        <v>0</v>
      </c>
      <c r="AA29" s="91">
        <f t="shared" si="6"/>
        <v>0</v>
      </c>
      <c r="AB29" s="55"/>
      <c r="AC29" s="77">
        <f>VLOOKUP($B29,Paramètres!$C$7:$F$55,$C$6,FALSE)</f>
        <v>0</v>
      </c>
      <c r="AD29" s="58">
        <f t="shared" si="7"/>
        <v>0</v>
      </c>
      <c r="AE29" s="94"/>
      <c r="AF29" s="77">
        <f>VLOOKUP($B29,Paramètres!$C$7:$F$55,$C$6,FALSE)</f>
        <v>0</v>
      </c>
      <c r="AG29" s="91">
        <f t="shared" si="8"/>
        <v>0</v>
      </c>
      <c r="AH29" s="55"/>
      <c r="AI29" s="77">
        <f>VLOOKUP($B29,Paramètres!$C$7:$F$55,$C$6,FALSE)</f>
        <v>0</v>
      </c>
      <c r="AJ29" s="58">
        <f t="shared" si="9"/>
        <v>0</v>
      </c>
      <c r="AK29" s="94"/>
      <c r="AL29" s="77">
        <f>VLOOKUP($B29,Paramètres!$C$7:$F$55,$C$6,FALSE)</f>
        <v>0</v>
      </c>
      <c r="AM29" s="58">
        <f t="shared" si="10"/>
        <v>0</v>
      </c>
      <c r="AN29" s="19">
        <f t="shared" si="58"/>
        <v>0</v>
      </c>
      <c r="AO29" s="17">
        <f>VLOOKUP($B29,Paramètres!$C$7:$F$55,$C$6,FALSE)</f>
        <v>0</v>
      </c>
      <c r="AP29" s="66">
        <f t="shared" si="59"/>
        <v>0</v>
      </c>
    </row>
    <row r="30" spans="2:42" ht="18.75" customHeight="1" x14ac:dyDescent="0.25">
      <c r="B30" s="19" t="str">
        <f>Paramètres!C20</f>
        <v>Contrat CERFA appentissage</v>
      </c>
      <c r="C30" s="18" t="str">
        <f t="shared" si="11"/>
        <v/>
      </c>
      <c r="D30" s="75"/>
      <c r="E30" s="17">
        <f>VLOOKUP($B30,Paramètres!$C$7:$F$55,$C$6,FALSE)</f>
        <v>45</v>
      </c>
      <c r="F30" s="58">
        <f t="shared" si="57"/>
        <v>0</v>
      </c>
      <c r="G30" s="94"/>
      <c r="H30" s="17">
        <f>VLOOKUP($B30,Paramètres!$C$7:$F$55,$C$6,FALSE)</f>
        <v>45</v>
      </c>
      <c r="I30" s="91">
        <f t="shared" si="0"/>
        <v>0</v>
      </c>
      <c r="J30" s="55"/>
      <c r="K30" s="17">
        <f>VLOOKUP($B30,Paramètres!$C$7:$F$55,$C$6,FALSE)</f>
        <v>45</v>
      </c>
      <c r="L30" s="58">
        <f t="shared" si="1"/>
        <v>0</v>
      </c>
      <c r="M30" s="94"/>
      <c r="N30" s="17">
        <f>VLOOKUP($B30,Paramètres!$C$7:$F$55,$C$6,FALSE)</f>
        <v>45</v>
      </c>
      <c r="O30" s="91">
        <f t="shared" si="2"/>
        <v>0</v>
      </c>
      <c r="P30" s="55"/>
      <c r="Q30" s="17">
        <f>VLOOKUP($B30,Paramètres!$C$7:$F$55,$C$6,FALSE)</f>
        <v>45</v>
      </c>
      <c r="R30" s="58">
        <f t="shared" si="3"/>
        <v>0</v>
      </c>
      <c r="S30" s="94"/>
      <c r="T30" s="17">
        <f>VLOOKUP($B30,Paramètres!$C$7:$F$55,$C$6,FALSE)</f>
        <v>45</v>
      </c>
      <c r="U30" s="91">
        <f t="shared" si="4"/>
        <v>0</v>
      </c>
      <c r="V30" s="55"/>
      <c r="W30" s="17">
        <f>VLOOKUP($B30,Paramètres!$C$7:$F$55,$C$6,FALSE)</f>
        <v>45</v>
      </c>
      <c r="X30" s="58">
        <f t="shared" si="5"/>
        <v>0</v>
      </c>
      <c r="Y30" s="94"/>
      <c r="Z30" s="17">
        <f>VLOOKUP($B30,Paramètres!$C$7:$F$55,$C$6,FALSE)</f>
        <v>45</v>
      </c>
      <c r="AA30" s="91">
        <f t="shared" si="6"/>
        <v>0</v>
      </c>
      <c r="AB30" s="55"/>
      <c r="AC30" s="17">
        <f>VLOOKUP($B30,Paramètres!$C$7:$F$55,$C$6,FALSE)</f>
        <v>45</v>
      </c>
      <c r="AD30" s="58">
        <f t="shared" si="7"/>
        <v>0</v>
      </c>
      <c r="AE30" s="94"/>
      <c r="AF30" s="17">
        <f>VLOOKUP($B30,Paramètres!$C$7:$F$55,$C$6,FALSE)</f>
        <v>45</v>
      </c>
      <c r="AG30" s="91">
        <f t="shared" si="8"/>
        <v>0</v>
      </c>
      <c r="AH30" s="55"/>
      <c r="AI30" s="17">
        <f>VLOOKUP($B30,Paramètres!$C$7:$F$55,$C$6,FALSE)</f>
        <v>45</v>
      </c>
      <c r="AJ30" s="58">
        <f t="shared" si="9"/>
        <v>0</v>
      </c>
      <c r="AK30" s="94"/>
      <c r="AL30" s="17">
        <f>VLOOKUP($B30,Paramètres!$C$7:$F$55,$C$6,FALSE)</f>
        <v>45</v>
      </c>
      <c r="AM30" s="58">
        <f t="shared" si="10"/>
        <v>0</v>
      </c>
      <c r="AN30" s="19">
        <f t="shared" si="58"/>
        <v>0</v>
      </c>
      <c r="AO30" s="17">
        <f>VLOOKUP($B30,Paramètres!$C$7:$F$55,$C$6,FALSE)</f>
        <v>45</v>
      </c>
      <c r="AP30" s="66">
        <f t="shared" si="59"/>
        <v>0</v>
      </c>
    </row>
    <row r="31" spans="2:42" ht="18.75" customHeight="1" x14ac:dyDescent="0.25">
      <c r="B31" s="19" t="str">
        <f>Paramètres!C21</f>
        <v>Constat de rupture à l'amiable CDD</v>
      </c>
      <c r="C31" s="18" t="str">
        <f t="shared" si="11"/>
        <v/>
      </c>
      <c r="D31" s="75"/>
      <c r="E31" s="17">
        <f>VLOOKUP($B31,Paramètres!$C$7:$F$55,$C$6,FALSE)</f>
        <v>30</v>
      </c>
      <c r="F31" s="58">
        <f t="shared" si="57"/>
        <v>0</v>
      </c>
      <c r="G31" s="94"/>
      <c r="H31" s="17">
        <f>VLOOKUP($B31,Paramètres!$C$7:$F$55,$C$6,FALSE)</f>
        <v>30</v>
      </c>
      <c r="I31" s="91">
        <f t="shared" si="0"/>
        <v>0</v>
      </c>
      <c r="J31" s="55"/>
      <c r="K31" s="17">
        <f>VLOOKUP($B31,Paramètres!$C$7:$F$55,$C$6,FALSE)</f>
        <v>30</v>
      </c>
      <c r="L31" s="58">
        <f t="shared" si="1"/>
        <v>0</v>
      </c>
      <c r="M31" s="94"/>
      <c r="N31" s="17">
        <f>VLOOKUP($B31,Paramètres!$C$7:$F$55,$C$6,FALSE)</f>
        <v>30</v>
      </c>
      <c r="O31" s="91">
        <f t="shared" si="2"/>
        <v>0</v>
      </c>
      <c r="P31" s="55"/>
      <c r="Q31" s="17">
        <f>VLOOKUP($B31,Paramètres!$C$7:$F$55,$C$6,FALSE)</f>
        <v>30</v>
      </c>
      <c r="R31" s="58">
        <f t="shared" si="3"/>
        <v>0</v>
      </c>
      <c r="S31" s="94"/>
      <c r="T31" s="17">
        <f>VLOOKUP($B31,Paramètres!$C$7:$F$55,$C$6,FALSE)</f>
        <v>30</v>
      </c>
      <c r="U31" s="91">
        <f t="shared" si="4"/>
        <v>0</v>
      </c>
      <c r="V31" s="55"/>
      <c r="W31" s="17">
        <f>VLOOKUP($B31,Paramètres!$C$7:$F$55,$C$6,FALSE)</f>
        <v>30</v>
      </c>
      <c r="X31" s="58">
        <f t="shared" si="5"/>
        <v>0</v>
      </c>
      <c r="Y31" s="94"/>
      <c r="Z31" s="17">
        <f>VLOOKUP($B31,Paramètres!$C$7:$F$55,$C$6,FALSE)</f>
        <v>30</v>
      </c>
      <c r="AA31" s="91">
        <f t="shared" si="6"/>
        <v>0</v>
      </c>
      <c r="AB31" s="55"/>
      <c r="AC31" s="17">
        <f>VLOOKUP($B31,Paramètres!$C$7:$F$55,$C$6,FALSE)</f>
        <v>30</v>
      </c>
      <c r="AD31" s="58">
        <f t="shared" si="7"/>
        <v>0</v>
      </c>
      <c r="AE31" s="94"/>
      <c r="AF31" s="17">
        <f>VLOOKUP($B31,Paramètres!$C$7:$F$55,$C$6,FALSE)</f>
        <v>30</v>
      </c>
      <c r="AG31" s="91">
        <f t="shared" si="8"/>
        <v>0</v>
      </c>
      <c r="AH31" s="55"/>
      <c r="AI31" s="17">
        <f>VLOOKUP($B31,Paramètres!$C$7:$F$55,$C$6,FALSE)</f>
        <v>30</v>
      </c>
      <c r="AJ31" s="58">
        <f t="shared" si="9"/>
        <v>0</v>
      </c>
      <c r="AK31" s="94"/>
      <c r="AL31" s="17">
        <f>VLOOKUP($B31,Paramètres!$C$7:$F$55,$C$6,FALSE)</f>
        <v>30</v>
      </c>
      <c r="AM31" s="58">
        <f t="shared" si="10"/>
        <v>0</v>
      </c>
      <c r="AN31" s="19">
        <f t="shared" si="58"/>
        <v>0</v>
      </c>
      <c r="AO31" s="17">
        <f>VLOOKUP($B31,Paramètres!$C$7:$F$55,$C$6,FALSE)</f>
        <v>30</v>
      </c>
      <c r="AP31" s="66">
        <f t="shared" si="59"/>
        <v>0</v>
      </c>
    </row>
    <row r="32" spans="2:42" ht="18.75" customHeight="1" x14ac:dyDescent="0.25">
      <c r="B32" s="19" t="str">
        <f>Paramètres!C22</f>
        <v>Rupture contrat d'apprentissage</v>
      </c>
      <c r="C32" s="18" t="str">
        <f t="shared" si="11"/>
        <v/>
      </c>
      <c r="D32" s="75"/>
      <c r="E32" s="17">
        <f>VLOOKUP($B32,Paramètres!$C$7:$F$55,$C$6,FALSE)</f>
        <v>30</v>
      </c>
      <c r="F32" s="58">
        <f t="shared" si="57"/>
        <v>0</v>
      </c>
      <c r="G32" s="94"/>
      <c r="H32" s="17">
        <f>VLOOKUP($B32,Paramètres!$C$7:$F$55,$C$6,FALSE)</f>
        <v>30</v>
      </c>
      <c r="I32" s="91">
        <f t="shared" si="0"/>
        <v>0</v>
      </c>
      <c r="J32" s="55"/>
      <c r="K32" s="17">
        <f>VLOOKUP($B32,Paramètres!$C$7:$F$55,$C$6,FALSE)</f>
        <v>30</v>
      </c>
      <c r="L32" s="58">
        <f t="shared" si="1"/>
        <v>0</v>
      </c>
      <c r="M32" s="94"/>
      <c r="N32" s="17">
        <f>VLOOKUP($B32,Paramètres!$C$7:$F$55,$C$6,FALSE)</f>
        <v>30</v>
      </c>
      <c r="O32" s="91">
        <f t="shared" si="2"/>
        <v>0</v>
      </c>
      <c r="P32" s="55"/>
      <c r="Q32" s="17">
        <f>VLOOKUP($B32,Paramètres!$C$7:$F$55,$C$6,FALSE)</f>
        <v>30</v>
      </c>
      <c r="R32" s="58">
        <f t="shared" si="3"/>
        <v>0</v>
      </c>
      <c r="S32" s="94"/>
      <c r="T32" s="17">
        <f>VLOOKUP($B32,Paramètres!$C$7:$F$55,$C$6,FALSE)</f>
        <v>30</v>
      </c>
      <c r="U32" s="91">
        <f t="shared" si="4"/>
        <v>0</v>
      </c>
      <c r="V32" s="55"/>
      <c r="W32" s="17">
        <f>VLOOKUP($B32,Paramètres!$C$7:$F$55,$C$6,FALSE)</f>
        <v>30</v>
      </c>
      <c r="X32" s="58">
        <f t="shared" si="5"/>
        <v>0</v>
      </c>
      <c r="Y32" s="94"/>
      <c r="Z32" s="17">
        <f>VLOOKUP($B32,Paramètres!$C$7:$F$55,$C$6,FALSE)</f>
        <v>30</v>
      </c>
      <c r="AA32" s="91">
        <f t="shared" si="6"/>
        <v>0</v>
      </c>
      <c r="AB32" s="55"/>
      <c r="AC32" s="17">
        <f>VLOOKUP($B32,Paramètres!$C$7:$F$55,$C$6,FALSE)</f>
        <v>30</v>
      </c>
      <c r="AD32" s="58">
        <f t="shared" si="7"/>
        <v>0</v>
      </c>
      <c r="AE32" s="94"/>
      <c r="AF32" s="17">
        <f>VLOOKUP($B32,Paramètres!$C$7:$F$55,$C$6,FALSE)</f>
        <v>30</v>
      </c>
      <c r="AG32" s="91">
        <f t="shared" si="8"/>
        <v>0</v>
      </c>
      <c r="AH32" s="55"/>
      <c r="AI32" s="17">
        <f>VLOOKUP($B32,Paramètres!$C$7:$F$55,$C$6,FALSE)</f>
        <v>30</v>
      </c>
      <c r="AJ32" s="58">
        <f t="shared" si="9"/>
        <v>0</v>
      </c>
      <c r="AK32" s="94"/>
      <c r="AL32" s="17">
        <f>VLOOKUP($B32,Paramètres!$C$7:$F$55,$C$6,FALSE)</f>
        <v>30</v>
      </c>
      <c r="AM32" s="58">
        <f t="shared" si="10"/>
        <v>0</v>
      </c>
      <c r="AN32" s="19">
        <f t="shared" si="58"/>
        <v>0</v>
      </c>
      <c r="AO32" s="17">
        <f>VLOOKUP($B32,Paramètres!$C$7:$F$55,$C$6,FALSE)</f>
        <v>30</v>
      </c>
      <c r="AP32" s="66">
        <f t="shared" si="59"/>
        <v>0</v>
      </c>
    </row>
    <row r="33" spans="2:42" ht="18.75" customHeight="1" x14ac:dyDescent="0.25">
      <c r="B33" s="21" t="str">
        <f>Paramètres!C23</f>
        <v>Documents de fin de contrat</v>
      </c>
      <c r="C33" s="31" t="str">
        <f t="shared" si="11"/>
        <v/>
      </c>
      <c r="D33" s="76"/>
      <c r="E33" s="22">
        <f>VLOOKUP($B33,Paramètres!$C$7:$F$55,$C$6,FALSE)</f>
        <v>22</v>
      </c>
      <c r="F33" s="59">
        <f t="shared" si="57"/>
        <v>0</v>
      </c>
      <c r="G33" s="95"/>
      <c r="H33" s="22">
        <f>VLOOKUP($B33,Paramètres!$C$7:$F$55,$C$6,FALSE)</f>
        <v>22</v>
      </c>
      <c r="I33" s="92">
        <f t="shared" si="0"/>
        <v>0</v>
      </c>
      <c r="J33" s="56"/>
      <c r="K33" s="22">
        <f>VLOOKUP($B33,Paramètres!$C$7:$F$55,$C$6,FALSE)</f>
        <v>22</v>
      </c>
      <c r="L33" s="59">
        <f t="shared" si="1"/>
        <v>0</v>
      </c>
      <c r="M33" s="95"/>
      <c r="N33" s="22">
        <f>VLOOKUP($B33,Paramètres!$C$7:$F$55,$C$6,FALSE)</f>
        <v>22</v>
      </c>
      <c r="O33" s="92">
        <f t="shared" si="2"/>
        <v>0</v>
      </c>
      <c r="P33" s="56"/>
      <c r="Q33" s="22">
        <f>VLOOKUP($B33,Paramètres!$C$7:$F$55,$C$6,FALSE)</f>
        <v>22</v>
      </c>
      <c r="R33" s="59">
        <f t="shared" si="3"/>
        <v>0</v>
      </c>
      <c r="S33" s="95"/>
      <c r="T33" s="22">
        <f>VLOOKUP($B33,Paramètres!$C$7:$F$55,$C$6,FALSE)</f>
        <v>22</v>
      </c>
      <c r="U33" s="92">
        <f t="shared" si="4"/>
        <v>0</v>
      </c>
      <c r="V33" s="56"/>
      <c r="W33" s="22">
        <f>VLOOKUP($B33,Paramètres!$C$7:$F$55,$C$6,FALSE)</f>
        <v>22</v>
      </c>
      <c r="X33" s="59">
        <f t="shared" si="5"/>
        <v>0</v>
      </c>
      <c r="Y33" s="95"/>
      <c r="Z33" s="22">
        <f>VLOOKUP($B33,Paramètres!$C$7:$F$55,$C$6,FALSE)</f>
        <v>22</v>
      </c>
      <c r="AA33" s="92">
        <f t="shared" si="6"/>
        <v>0</v>
      </c>
      <c r="AB33" s="56"/>
      <c r="AC33" s="22">
        <f>VLOOKUP($B33,Paramètres!$C$7:$F$55,$C$6,FALSE)</f>
        <v>22</v>
      </c>
      <c r="AD33" s="59">
        <f t="shared" si="7"/>
        <v>0</v>
      </c>
      <c r="AE33" s="95"/>
      <c r="AF33" s="22">
        <f>VLOOKUP($B33,Paramètres!$C$7:$F$55,$C$6,FALSE)</f>
        <v>22</v>
      </c>
      <c r="AG33" s="92">
        <f t="shared" si="8"/>
        <v>0</v>
      </c>
      <c r="AH33" s="56"/>
      <c r="AI33" s="22">
        <f>VLOOKUP($B33,Paramètres!$C$7:$F$55,$C$6,FALSE)</f>
        <v>22</v>
      </c>
      <c r="AJ33" s="59">
        <f t="shared" si="9"/>
        <v>0</v>
      </c>
      <c r="AK33" s="95"/>
      <c r="AL33" s="22">
        <f>VLOOKUP($B33,Paramètres!$C$7:$F$55,$C$6,FALSE)</f>
        <v>22</v>
      </c>
      <c r="AM33" s="59">
        <f t="shared" si="10"/>
        <v>0</v>
      </c>
      <c r="AN33" s="21">
        <f t="shared" si="58"/>
        <v>0</v>
      </c>
      <c r="AO33" s="22">
        <f>VLOOKUP($B33,Paramètres!$C$7:$F$55,$C$6,FALSE)</f>
        <v>22</v>
      </c>
      <c r="AP33" s="67">
        <f t="shared" si="59"/>
        <v>0</v>
      </c>
    </row>
    <row r="34" spans="2:42" ht="18.75" customHeight="1" x14ac:dyDescent="0.25">
      <c r="B34" s="20" t="str">
        <f>Paramètres!C24</f>
        <v>Déclaration accident de travail</v>
      </c>
      <c r="C34" s="30" t="str">
        <f t="shared" si="11"/>
        <v/>
      </c>
      <c r="D34" s="54"/>
      <c r="E34" s="16">
        <f>VLOOKUP($B34,Paramètres!$C$7:$F$55,$C$6,FALSE)</f>
        <v>30</v>
      </c>
      <c r="F34" s="57">
        <f t="shared" si="57"/>
        <v>0</v>
      </c>
      <c r="G34" s="89"/>
      <c r="H34" s="16">
        <f>VLOOKUP($B34,Paramètres!$C$7:$F$55,$C$6,FALSE)</f>
        <v>30</v>
      </c>
      <c r="I34" s="90">
        <f t="shared" si="0"/>
        <v>0</v>
      </c>
      <c r="J34" s="88"/>
      <c r="K34" s="16">
        <f>VLOOKUP($B34,Paramètres!$C$7:$F$55,$C$6,FALSE)</f>
        <v>30</v>
      </c>
      <c r="L34" s="57">
        <f t="shared" si="1"/>
        <v>0</v>
      </c>
      <c r="M34" s="89"/>
      <c r="N34" s="16">
        <f>VLOOKUP($B34,Paramètres!$C$7:$F$55,$C$6,FALSE)</f>
        <v>30</v>
      </c>
      <c r="O34" s="90">
        <f t="shared" si="2"/>
        <v>0</v>
      </c>
      <c r="P34" s="88"/>
      <c r="Q34" s="16">
        <f>VLOOKUP($B34,Paramètres!$C$7:$F$55,$C$6,FALSE)</f>
        <v>30</v>
      </c>
      <c r="R34" s="57">
        <f t="shared" si="3"/>
        <v>0</v>
      </c>
      <c r="S34" s="89"/>
      <c r="T34" s="16">
        <f>VLOOKUP($B34,Paramètres!$C$7:$F$55,$C$6,FALSE)</f>
        <v>30</v>
      </c>
      <c r="U34" s="90">
        <f t="shared" si="4"/>
        <v>0</v>
      </c>
      <c r="V34" s="88"/>
      <c r="W34" s="16">
        <f>VLOOKUP($B34,Paramètres!$C$7:$F$55,$C$6,FALSE)</f>
        <v>30</v>
      </c>
      <c r="X34" s="57">
        <f t="shared" si="5"/>
        <v>0</v>
      </c>
      <c r="Y34" s="89"/>
      <c r="Z34" s="16">
        <f>VLOOKUP($B34,Paramètres!$C$7:$F$55,$C$6,FALSE)</f>
        <v>30</v>
      </c>
      <c r="AA34" s="90">
        <f t="shared" si="6"/>
        <v>0</v>
      </c>
      <c r="AB34" s="88"/>
      <c r="AC34" s="16">
        <f>VLOOKUP($B34,Paramètres!$C$7:$F$55,$C$6,FALSE)</f>
        <v>30</v>
      </c>
      <c r="AD34" s="57">
        <f t="shared" si="7"/>
        <v>0</v>
      </c>
      <c r="AE34" s="89"/>
      <c r="AF34" s="16">
        <f>VLOOKUP($B34,Paramètres!$C$7:$F$55,$C$6,FALSE)</f>
        <v>30</v>
      </c>
      <c r="AG34" s="90">
        <f t="shared" si="8"/>
        <v>0</v>
      </c>
      <c r="AH34" s="88"/>
      <c r="AI34" s="16">
        <f>VLOOKUP($B34,Paramètres!$C$7:$F$55,$C$6,FALSE)</f>
        <v>30</v>
      </c>
      <c r="AJ34" s="57">
        <f t="shared" si="9"/>
        <v>0</v>
      </c>
      <c r="AK34" s="89"/>
      <c r="AL34" s="16">
        <f>VLOOKUP($B34,Paramètres!$C$7:$F$55,$C$6,FALSE)</f>
        <v>30</v>
      </c>
      <c r="AM34" s="57">
        <f t="shared" si="10"/>
        <v>0</v>
      </c>
      <c r="AN34" s="20">
        <f t="shared" si="58"/>
        <v>0</v>
      </c>
      <c r="AO34" s="16">
        <f>VLOOKUP($B34,Paramètres!$C$7:$F$55,$C$6,FALSE)</f>
        <v>30</v>
      </c>
      <c r="AP34" s="69">
        <f t="shared" si="59"/>
        <v>0</v>
      </c>
    </row>
    <row r="35" spans="2:42" ht="18.75" customHeight="1" x14ac:dyDescent="0.25">
      <c r="B35" s="21" t="str">
        <f>Paramètres!C25</f>
        <v>DSN évenementielle</v>
      </c>
      <c r="C35" s="31" t="str">
        <f t="shared" si="11"/>
        <v/>
      </c>
      <c r="D35" s="76"/>
      <c r="E35" s="22">
        <f>VLOOKUP($B35,Paramètres!$C$7:$F$55,$C$6,FALSE)</f>
        <v>7</v>
      </c>
      <c r="F35" s="59">
        <f t="shared" si="57"/>
        <v>0</v>
      </c>
      <c r="G35" s="95"/>
      <c r="H35" s="22">
        <f>VLOOKUP($B35,Paramètres!$C$7:$F$55,$C$6,FALSE)</f>
        <v>7</v>
      </c>
      <c r="I35" s="92">
        <f t="shared" si="0"/>
        <v>0</v>
      </c>
      <c r="J35" s="56"/>
      <c r="K35" s="22">
        <f>VLOOKUP($B35,Paramètres!$C$7:$F$55,$C$6,FALSE)</f>
        <v>7</v>
      </c>
      <c r="L35" s="59">
        <f t="shared" si="1"/>
        <v>0</v>
      </c>
      <c r="M35" s="95"/>
      <c r="N35" s="22">
        <f>VLOOKUP($B35,Paramètres!$C$7:$F$55,$C$6,FALSE)</f>
        <v>7</v>
      </c>
      <c r="O35" s="92">
        <f t="shared" si="2"/>
        <v>0</v>
      </c>
      <c r="P35" s="56"/>
      <c r="Q35" s="22">
        <f>VLOOKUP($B35,Paramètres!$C$7:$F$55,$C$6,FALSE)</f>
        <v>7</v>
      </c>
      <c r="R35" s="59">
        <f t="shared" si="3"/>
        <v>0</v>
      </c>
      <c r="S35" s="95"/>
      <c r="T35" s="22">
        <f>VLOOKUP($B35,Paramètres!$C$7:$F$55,$C$6,FALSE)</f>
        <v>7</v>
      </c>
      <c r="U35" s="92">
        <f t="shared" si="4"/>
        <v>0</v>
      </c>
      <c r="V35" s="56"/>
      <c r="W35" s="22">
        <f>VLOOKUP($B35,Paramètres!$C$7:$F$55,$C$6,FALSE)</f>
        <v>7</v>
      </c>
      <c r="X35" s="59">
        <f t="shared" si="5"/>
        <v>0</v>
      </c>
      <c r="Y35" s="95"/>
      <c r="Z35" s="22">
        <f>VLOOKUP($B35,Paramètres!$C$7:$F$55,$C$6,FALSE)</f>
        <v>7</v>
      </c>
      <c r="AA35" s="92">
        <f t="shared" si="6"/>
        <v>0</v>
      </c>
      <c r="AB35" s="56"/>
      <c r="AC35" s="22">
        <f>VLOOKUP($B35,Paramètres!$C$7:$F$55,$C$6,FALSE)</f>
        <v>7</v>
      </c>
      <c r="AD35" s="59">
        <f t="shared" si="7"/>
        <v>0</v>
      </c>
      <c r="AE35" s="95"/>
      <c r="AF35" s="22">
        <f>VLOOKUP($B35,Paramètres!$C$7:$F$55,$C$6,FALSE)</f>
        <v>7</v>
      </c>
      <c r="AG35" s="92">
        <f t="shared" si="8"/>
        <v>0</v>
      </c>
      <c r="AH35" s="56"/>
      <c r="AI35" s="22">
        <f>VLOOKUP($B35,Paramètres!$C$7:$F$55,$C$6,FALSE)</f>
        <v>7</v>
      </c>
      <c r="AJ35" s="59">
        <f t="shared" si="9"/>
        <v>0</v>
      </c>
      <c r="AK35" s="95"/>
      <c r="AL35" s="22">
        <f>VLOOKUP($B35,Paramètres!$C$7:$F$55,$C$6,FALSE)</f>
        <v>7</v>
      </c>
      <c r="AM35" s="59">
        <f t="shared" si="10"/>
        <v>0</v>
      </c>
      <c r="AN35" s="21">
        <f t="shared" si="58"/>
        <v>0</v>
      </c>
      <c r="AO35" s="22">
        <f>VLOOKUP($B35,Paramètres!$C$7:$F$55,$C$6,FALSE)</f>
        <v>7</v>
      </c>
      <c r="AP35" s="67">
        <f t="shared" si="59"/>
        <v>0</v>
      </c>
    </row>
    <row r="36" spans="2:42" ht="18.75" customHeight="1" x14ac:dyDescent="0.25">
      <c r="B36" s="20" t="str">
        <f>Paramètres!C26</f>
        <v>Avenant de renouvell. périoade essai</v>
      </c>
      <c r="C36" s="30" t="str">
        <f t="shared" si="11"/>
        <v/>
      </c>
      <c r="D36" s="54"/>
      <c r="E36" s="16">
        <f>VLOOKUP($B36,Paramètres!$C$7:$F$55,$C$6,FALSE)</f>
        <v>20</v>
      </c>
      <c r="F36" s="57">
        <f t="shared" si="57"/>
        <v>0</v>
      </c>
      <c r="G36" s="89"/>
      <c r="H36" s="16">
        <f>VLOOKUP($B36,Paramètres!$C$7:$F$55,$C$6,FALSE)</f>
        <v>20</v>
      </c>
      <c r="I36" s="90">
        <f t="shared" si="0"/>
        <v>0</v>
      </c>
      <c r="J36" s="88"/>
      <c r="K36" s="16">
        <f>VLOOKUP($B36,Paramètres!$C$7:$F$55,$C$6,FALSE)</f>
        <v>20</v>
      </c>
      <c r="L36" s="57">
        <f t="shared" si="1"/>
        <v>0</v>
      </c>
      <c r="M36" s="89"/>
      <c r="N36" s="16">
        <f>VLOOKUP($B36,Paramètres!$C$7:$F$55,$C$6,FALSE)</f>
        <v>20</v>
      </c>
      <c r="O36" s="90">
        <f t="shared" si="2"/>
        <v>0</v>
      </c>
      <c r="P36" s="88"/>
      <c r="Q36" s="16">
        <f>VLOOKUP($B36,Paramètres!$C$7:$F$55,$C$6,FALSE)</f>
        <v>20</v>
      </c>
      <c r="R36" s="57">
        <f t="shared" si="3"/>
        <v>0</v>
      </c>
      <c r="S36" s="89"/>
      <c r="T36" s="16">
        <f>VLOOKUP($B36,Paramètres!$C$7:$F$55,$C$6,FALSE)</f>
        <v>20</v>
      </c>
      <c r="U36" s="90">
        <f t="shared" si="4"/>
        <v>0</v>
      </c>
      <c r="V36" s="88"/>
      <c r="W36" s="16">
        <f>VLOOKUP($B36,Paramètres!$C$7:$F$55,$C$6,FALSE)</f>
        <v>20</v>
      </c>
      <c r="X36" s="57">
        <f t="shared" si="5"/>
        <v>0</v>
      </c>
      <c r="Y36" s="89"/>
      <c r="Z36" s="16">
        <f>VLOOKUP($B36,Paramètres!$C$7:$F$55,$C$6,FALSE)</f>
        <v>20</v>
      </c>
      <c r="AA36" s="90">
        <f t="shared" si="6"/>
        <v>0</v>
      </c>
      <c r="AB36" s="88"/>
      <c r="AC36" s="16">
        <f>VLOOKUP($B36,Paramètres!$C$7:$F$55,$C$6,FALSE)</f>
        <v>20</v>
      </c>
      <c r="AD36" s="57">
        <f t="shared" si="7"/>
        <v>0</v>
      </c>
      <c r="AE36" s="89"/>
      <c r="AF36" s="16">
        <f>VLOOKUP($B36,Paramètres!$C$7:$F$55,$C$6,FALSE)</f>
        <v>20</v>
      </c>
      <c r="AG36" s="90">
        <f t="shared" si="8"/>
        <v>0</v>
      </c>
      <c r="AH36" s="88"/>
      <c r="AI36" s="16">
        <f>VLOOKUP($B36,Paramètres!$C$7:$F$55,$C$6,FALSE)</f>
        <v>20</v>
      </c>
      <c r="AJ36" s="57">
        <f t="shared" si="9"/>
        <v>0</v>
      </c>
      <c r="AK36" s="89"/>
      <c r="AL36" s="16">
        <f>VLOOKUP($B36,Paramètres!$C$7:$F$55,$C$6,FALSE)</f>
        <v>20</v>
      </c>
      <c r="AM36" s="57">
        <f t="shared" si="10"/>
        <v>0</v>
      </c>
      <c r="AN36" s="20">
        <f t="shared" si="58"/>
        <v>0</v>
      </c>
      <c r="AO36" s="16">
        <f>VLOOKUP($B36,Paramètres!$C$7:$F$55,$C$6,FALSE)</f>
        <v>20</v>
      </c>
      <c r="AP36" s="69">
        <f t="shared" si="59"/>
        <v>0</v>
      </c>
    </row>
    <row r="37" spans="2:42" ht="18.75" customHeight="1" x14ac:dyDescent="0.25">
      <c r="B37" s="19" t="str">
        <f>Paramètres!C27</f>
        <v>Courrier info fin de période d'essai</v>
      </c>
      <c r="C37" s="18" t="str">
        <f t="shared" si="11"/>
        <v/>
      </c>
      <c r="D37" s="75"/>
      <c r="E37" s="17">
        <f>VLOOKUP($B37,Paramètres!$C$7:$F$55,$C$6,FALSE)</f>
        <v>20</v>
      </c>
      <c r="F37" s="58">
        <f t="shared" si="57"/>
        <v>0</v>
      </c>
      <c r="G37" s="94"/>
      <c r="H37" s="17">
        <f>VLOOKUP($B37,Paramètres!$C$7:$F$55,$C$6,FALSE)</f>
        <v>20</v>
      </c>
      <c r="I37" s="91">
        <f t="shared" si="0"/>
        <v>0</v>
      </c>
      <c r="J37" s="55"/>
      <c r="K37" s="17">
        <f>VLOOKUP($B37,Paramètres!$C$7:$F$55,$C$6,FALSE)</f>
        <v>20</v>
      </c>
      <c r="L37" s="58">
        <f t="shared" si="1"/>
        <v>0</v>
      </c>
      <c r="M37" s="94"/>
      <c r="N37" s="17">
        <f>VLOOKUP($B37,Paramètres!$C$7:$F$55,$C$6,FALSE)</f>
        <v>20</v>
      </c>
      <c r="O37" s="91">
        <f t="shared" si="2"/>
        <v>0</v>
      </c>
      <c r="P37" s="55"/>
      <c r="Q37" s="17">
        <f>VLOOKUP($B37,Paramètres!$C$7:$F$55,$C$6,FALSE)</f>
        <v>20</v>
      </c>
      <c r="R37" s="58">
        <f t="shared" si="3"/>
        <v>0</v>
      </c>
      <c r="S37" s="94"/>
      <c r="T37" s="17">
        <f>VLOOKUP($B37,Paramètres!$C$7:$F$55,$C$6,FALSE)</f>
        <v>20</v>
      </c>
      <c r="U37" s="91">
        <f t="shared" si="4"/>
        <v>0</v>
      </c>
      <c r="V37" s="55"/>
      <c r="W37" s="17">
        <f>VLOOKUP($B37,Paramètres!$C$7:$F$55,$C$6,FALSE)</f>
        <v>20</v>
      </c>
      <c r="X37" s="58">
        <f t="shared" si="5"/>
        <v>0</v>
      </c>
      <c r="Y37" s="94"/>
      <c r="Z37" s="17">
        <f>VLOOKUP($B37,Paramètres!$C$7:$F$55,$C$6,FALSE)</f>
        <v>20</v>
      </c>
      <c r="AA37" s="91">
        <f t="shared" si="6"/>
        <v>0</v>
      </c>
      <c r="AB37" s="55"/>
      <c r="AC37" s="17">
        <f>VLOOKUP($B37,Paramètres!$C$7:$F$55,$C$6,FALSE)</f>
        <v>20</v>
      </c>
      <c r="AD37" s="58">
        <f t="shared" si="7"/>
        <v>0</v>
      </c>
      <c r="AE37" s="94"/>
      <c r="AF37" s="17">
        <f>VLOOKUP($B37,Paramètres!$C$7:$F$55,$C$6,FALSE)</f>
        <v>20</v>
      </c>
      <c r="AG37" s="91">
        <f t="shared" si="8"/>
        <v>0</v>
      </c>
      <c r="AH37" s="55"/>
      <c r="AI37" s="17">
        <f>VLOOKUP($B37,Paramètres!$C$7:$F$55,$C$6,FALSE)</f>
        <v>20</v>
      </c>
      <c r="AJ37" s="58">
        <f t="shared" si="9"/>
        <v>0</v>
      </c>
      <c r="AK37" s="94"/>
      <c r="AL37" s="17">
        <f>VLOOKUP($B37,Paramètres!$C$7:$F$55,$C$6,FALSE)</f>
        <v>20</v>
      </c>
      <c r="AM37" s="58">
        <f t="shared" si="10"/>
        <v>0</v>
      </c>
      <c r="AN37" s="19">
        <f t="shared" si="58"/>
        <v>0</v>
      </c>
      <c r="AO37" s="17">
        <f>VLOOKUP($B37,Paramètres!$C$7:$F$55,$C$6,FALSE)</f>
        <v>20</v>
      </c>
      <c r="AP37" s="66">
        <f t="shared" si="59"/>
        <v>0</v>
      </c>
    </row>
    <row r="38" spans="2:42" ht="18.75" customHeight="1" x14ac:dyDescent="0.25">
      <c r="B38" s="21" t="str">
        <f>Paramètres!C28</f>
        <v>Courrier rupture période d'essai</v>
      </c>
      <c r="C38" s="31" t="str">
        <f t="shared" si="11"/>
        <v/>
      </c>
      <c r="D38" s="76"/>
      <c r="E38" s="22">
        <f>VLOOKUP($B38,Paramètres!$C$7:$F$55,$C$6,FALSE)</f>
        <v>20</v>
      </c>
      <c r="F38" s="59">
        <f t="shared" si="57"/>
        <v>0</v>
      </c>
      <c r="G38" s="95"/>
      <c r="H38" s="22">
        <f>VLOOKUP($B38,Paramètres!$C$7:$F$55,$C$6,FALSE)</f>
        <v>20</v>
      </c>
      <c r="I38" s="92">
        <f t="shared" si="0"/>
        <v>0</v>
      </c>
      <c r="J38" s="56"/>
      <c r="K38" s="22">
        <f>VLOOKUP($B38,Paramètres!$C$7:$F$55,$C$6,FALSE)</f>
        <v>20</v>
      </c>
      <c r="L38" s="59">
        <f t="shared" si="1"/>
        <v>0</v>
      </c>
      <c r="M38" s="95"/>
      <c r="N38" s="22">
        <f>VLOOKUP($B38,Paramètres!$C$7:$F$55,$C$6,FALSE)</f>
        <v>20</v>
      </c>
      <c r="O38" s="92">
        <f t="shared" si="2"/>
        <v>0</v>
      </c>
      <c r="P38" s="56"/>
      <c r="Q38" s="22">
        <f>VLOOKUP($B38,Paramètres!$C$7:$F$55,$C$6,FALSE)</f>
        <v>20</v>
      </c>
      <c r="R38" s="59">
        <f t="shared" si="3"/>
        <v>0</v>
      </c>
      <c r="S38" s="95"/>
      <c r="T38" s="22">
        <f>VLOOKUP($B38,Paramètres!$C$7:$F$55,$C$6,FALSE)</f>
        <v>20</v>
      </c>
      <c r="U38" s="92">
        <f t="shared" si="4"/>
        <v>0</v>
      </c>
      <c r="V38" s="56"/>
      <c r="W38" s="22">
        <f>VLOOKUP($B38,Paramètres!$C$7:$F$55,$C$6,FALSE)</f>
        <v>20</v>
      </c>
      <c r="X38" s="59">
        <f t="shared" si="5"/>
        <v>0</v>
      </c>
      <c r="Y38" s="95"/>
      <c r="Z38" s="22">
        <f>VLOOKUP($B38,Paramètres!$C$7:$F$55,$C$6,FALSE)</f>
        <v>20</v>
      </c>
      <c r="AA38" s="92">
        <f t="shared" si="6"/>
        <v>0</v>
      </c>
      <c r="AB38" s="56"/>
      <c r="AC38" s="22">
        <f>VLOOKUP($B38,Paramètres!$C$7:$F$55,$C$6,FALSE)</f>
        <v>20</v>
      </c>
      <c r="AD38" s="59">
        <f t="shared" si="7"/>
        <v>0</v>
      </c>
      <c r="AE38" s="95"/>
      <c r="AF38" s="22">
        <f>VLOOKUP($B38,Paramètres!$C$7:$F$55,$C$6,FALSE)</f>
        <v>20</v>
      </c>
      <c r="AG38" s="92">
        <f t="shared" si="8"/>
        <v>0</v>
      </c>
      <c r="AH38" s="56"/>
      <c r="AI38" s="22">
        <f>VLOOKUP($B38,Paramètres!$C$7:$F$55,$C$6,FALSE)</f>
        <v>20</v>
      </c>
      <c r="AJ38" s="59">
        <f t="shared" si="9"/>
        <v>0</v>
      </c>
      <c r="AK38" s="95"/>
      <c r="AL38" s="22">
        <f>VLOOKUP($B38,Paramètres!$C$7:$F$55,$C$6,FALSE)</f>
        <v>20</v>
      </c>
      <c r="AM38" s="59">
        <f t="shared" si="10"/>
        <v>0</v>
      </c>
      <c r="AN38" s="21">
        <f t="shared" si="58"/>
        <v>0</v>
      </c>
      <c r="AO38" s="22">
        <f>VLOOKUP($B38,Paramètres!$C$7:$F$55,$C$6,FALSE)</f>
        <v>20</v>
      </c>
      <c r="AP38" s="67">
        <f t="shared" si="59"/>
        <v>0</v>
      </c>
    </row>
    <row r="39" spans="2:42" ht="18.75" customHeight="1" x14ac:dyDescent="0.25">
      <c r="B39" s="20" t="str">
        <f>Paramètres!C29</f>
        <v>Simul bulletin salaire</v>
      </c>
      <c r="C39" s="30" t="str">
        <f t="shared" si="11"/>
        <v/>
      </c>
      <c r="D39" s="54"/>
      <c r="E39" s="16">
        <f>VLOOKUP($B39,Paramètres!$C$7:$F$55,$C$6,FALSE)</f>
        <v>15</v>
      </c>
      <c r="F39" s="57">
        <f t="shared" si="57"/>
        <v>0</v>
      </c>
      <c r="G39" s="89"/>
      <c r="H39" s="16">
        <f>VLOOKUP($B39,Paramètres!$C$7:$F$55,$C$6,FALSE)</f>
        <v>15</v>
      </c>
      <c r="I39" s="90">
        <f t="shared" si="0"/>
        <v>0</v>
      </c>
      <c r="J39" s="88"/>
      <c r="K39" s="16">
        <f>VLOOKUP($B39,Paramètres!$C$7:$F$55,$C$6,FALSE)</f>
        <v>15</v>
      </c>
      <c r="L39" s="57">
        <f t="shared" si="1"/>
        <v>0</v>
      </c>
      <c r="M39" s="89"/>
      <c r="N39" s="16">
        <f>VLOOKUP($B39,Paramètres!$C$7:$F$55,$C$6,FALSE)</f>
        <v>15</v>
      </c>
      <c r="O39" s="90">
        <f t="shared" si="2"/>
        <v>0</v>
      </c>
      <c r="P39" s="88"/>
      <c r="Q39" s="16">
        <f>VLOOKUP($B39,Paramètres!$C$7:$F$55,$C$6,FALSE)</f>
        <v>15</v>
      </c>
      <c r="R39" s="57">
        <f t="shared" si="3"/>
        <v>0</v>
      </c>
      <c r="S39" s="89"/>
      <c r="T39" s="16">
        <f>VLOOKUP($B39,Paramètres!$C$7:$F$55,$C$6,FALSE)</f>
        <v>15</v>
      </c>
      <c r="U39" s="90">
        <f t="shared" si="4"/>
        <v>0</v>
      </c>
      <c r="V39" s="88"/>
      <c r="W39" s="16">
        <f>VLOOKUP($B39,Paramètres!$C$7:$F$55,$C$6,FALSE)</f>
        <v>15</v>
      </c>
      <c r="X39" s="57">
        <f t="shared" si="5"/>
        <v>0</v>
      </c>
      <c r="Y39" s="89"/>
      <c r="Z39" s="16">
        <f>VLOOKUP($B39,Paramètres!$C$7:$F$55,$C$6,FALSE)</f>
        <v>15</v>
      </c>
      <c r="AA39" s="90">
        <f t="shared" si="6"/>
        <v>0</v>
      </c>
      <c r="AB39" s="88"/>
      <c r="AC39" s="16">
        <f>VLOOKUP($B39,Paramètres!$C$7:$F$55,$C$6,FALSE)</f>
        <v>15</v>
      </c>
      <c r="AD39" s="57">
        <f t="shared" si="7"/>
        <v>0</v>
      </c>
      <c r="AE39" s="89"/>
      <c r="AF39" s="16">
        <f>VLOOKUP($B39,Paramètres!$C$7:$F$55,$C$6,FALSE)</f>
        <v>15</v>
      </c>
      <c r="AG39" s="90">
        <f t="shared" si="8"/>
        <v>0</v>
      </c>
      <c r="AH39" s="88"/>
      <c r="AI39" s="16">
        <f>VLOOKUP($B39,Paramètres!$C$7:$F$55,$C$6,FALSE)</f>
        <v>15</v>
      </c>
      <c r="AJ39" s="57">
        <f t="shared" si="9"/>
        <v>0</v>
      </c>
      <c r="AK39" s="89"/>
      <c r="AL39" s="16">
        <f>VLOOKUP($B39,Paramètres!$C$7:$F$55,$C$6,FALSE)</f>
        <v>15</v>
      </c>
      <c r="AM39" s="57">
        <f t="shared" si="10"/>
        <v>0</v>
      </c>
      <c r="AN39" s="20">
        <f t="shared" si="58"/>
        <v>0</v>
      </c>
      <c r="AO39" s="16">
        <f>VLOOKUP($B39,Paramètres!$C$7:$F$55,$C$6,FALSE)</f>
        <v>15</v>
      </c>
      <c r="AP39" s="69">
        <f t="shared" si="59"/>
        <v>0</v>
      </c>
    </row>
    <row r="40" spans="2:42" ht="18.75" customHeight="1" x14ac:dyDescent="0.25">
      <c r="B40" s="19" t="str">
        <f>Paramètres!C30</f>
        <v>Estimation indemnité départ</v>
      </c>
      <c r="C40" s="18" t="str">
        <f t="shared" si="11"/>
        <v/>
      </c>
      <c r="D40" s="75"/>
      <c r="E40" s="17">
        <f>VLOOKUP($B40,Paramètres!$C$7:$F$55,$C$6,FALSE)</f>
        <v>25</v>
      </c>
      <c r="F40" s="58">
        <f t="shared" si="57"/>
        <v>0</v>
      </c>
      <c r="G40" s="94"/>
      <c r="H40" s="17">
        <f>VLOOKUP($B40,Paramètres!$C$7:$F$55,$C$6,FALSE)</f>
        <v>25</v>
      </c>
      <c r="I40" s="91">
        <f t="shared" si="0"/>
        <v>0</v>
      </c>
      <c r="J40" s="55"/>
      <c r="K40" s="17">
        <f>VLOOKUP($B40,Paramètres!$C$7:$F$55,$C$6,FALSE)</f>
        <v>25</v>
      </c>
      <c r="L40" s="58">
        <f t="shared" si="1"/>
        <v>0</v>
      </c>
      <c r="M40" s="94"/>
      <c r="N40" s="17">
        <f>VLOOKUP($B40,Paramètres!$C$7:$F$55,$C$6,FALSE)</f>
        <v>25</v>
      </c>
      <c r="O40" s="91">
        <f t="shared" si="2"/>
        <v>0</v>
      </c>
      <c r="P40" s="55"/>
      <c r="Q40" s="17">
        <f>VLOOKUP($B40,Paramètres!$C$7:$F$55,$C$6,FALSE)</f>
        <v>25</v>
      </c>
      <c r="R40" s="58">
        <f t="shared" si="3"/>
        <v>0</v>
      </c>
      <c r="S40" s="94"/>
      <c r="T40" s="17">
        <f>VLOOKUP($B40,Paramètres!$C$7:$F$55,$C$6,FALSE)</f>
        <v>25</v>
      </c>
      <c r="U40" s="91">
        <f t="shared" si="4"/>
        <v>0</v>
      </c>
      <c r="V40" s="55"/>
      <c r="W40" s="17">
        <f>VLOOKUP($B40,Paramètres!$C$7:$F$55,$C$6,FALSE)</f>
        <v>25</v>
      </c>
      <c r="X40" s="58">
        <f t="shared" si="5"/>
        <v>0</v>
      </c>
      <c r="Y40" s="94"/>
      <c r="Z40" s="17">
        <f>VLOOKUP($B40,Paramètres!$C$7:$F$55,$C$6,FALSE)</f>
        <v>25</v>
      </c>
      <c r="AA40" s="91">
        <f t="shared" si="6"/>
        <v>0</v>
      </c>
      <c r="AB40" s="55"/>
      <c r="AC40" s="17">
        <f>VLOOKUP($B40,Paramètres!$C$7:$F$55,$C$6,FALSE)</f>
        <v>25</v>
      </c>
      <c r="AD40" s="58">
        <f t="shared" si="7"/>
        <v>0</v>
      </c>
      <c r="AE40" s="94"/>
      <c r="AF40" s="17">
        <f>VLOOKUP($B40,Paramètres!$C$7:$F$55,$C$6,FALSE)</f>
        <v>25</v>
      </c>
      <c r="AG40" s="91">
        <f t="shared" si="8"/>
        <v>0</v>
      </c>
      <c r="AH40" s="55"/>
      <c r="AI40" s="17">
        <f>VLOOKUP($B40,Paramètres!$C$7:$F$55,$C$6,FALSE)</f>
        <v>25</v>
      </c>
      <c r="AJ40" s="58">
        <f t="shared" si="9"/>
        <v>0</v>
      </c>
      <c r="AK40" s="94"/>
      <c r="AL40" s="17">
        <f>VLOOKUP($B40,Paramètres!$C$7:$F$55,$C$6,FALSE)</f>
        <v>25</v>
      </c>
      <c r="AM40" s="58">
        <f t="shared" si="10"/>
        <v>0</v>
      </c>
      <c r="AN40" s="19">
        <f t="shared" si="58"/>
        <v>0</v>
      </c>
      <c r="AO40" s="17">
        <f>VLOOKUP($B40,Paramètres!$C$7:$F$55,$C$6,FALSE)</f>
        <v>25</v>
      </c>
      <c r="AP40" s="66">
        <f>SUM(F40,I40,L40,O40,R40,U40,X40,AA40,AD40,AG40,AJ40,AM40)</f>
        <v>0</v>
      </c>
    </row>
    <row r="41" spans="2:42" ht="18.75" customHeight="1" x14ac:dyDescent="0.25">
      <c r="B41" s="19" t="str">
        <f>Paramètres!C31</f>
        <v>Lettre d'avertissement</v>
      </c>
      <c r="C41" s="18" t="str">
        <f t="shared" si="11"/>
        <v/>
      </c>
      <c r="D41" s="75"/>
      <c r="E41" s="17">
        <f>VLOOKUP($B41,Paramètres!$C$7:$F$55,$C$6,FALSE)</f>
        <v>40</v>
      </c>
      <c r="F41" s="58">
        <f t="shared" si="57"/>
        <v>0</v>
      </c>
      <c r="G41" s="94"/>
      <c r="H41" s="17">
        <f>VLOOKUP($B41,Paramètres!$C$7:$F$55,$C$6,FALSE)</f>
        <v>40</v>
      </c>
      <c r="I41" s="91">
        <f t="shared" si="0"/>
        <v>0</v>
      </c>
      <c r="J41" s="55"/>
      <c r="K41" s="17">
        <f>VLOOKUP($B41,Paramètres!$C$7:$F$55,$C$6,FALSE)</f>
        <v>40</v>
      </c>
      <c r="L41" s="58">
        <f t="shared" si="1"/>
        <v>0</v>
      </c>
      <c r="M41" s="94"/>
      <c r="N41" s="17">
        <f>VLOOKUP($B41,Paramètres!$C$7:$F$55,$C$6,FALSE)</f>
        <v>40</v>
      </c>
      <c r="O41" s="91">
        <f t="shared" si="2"/>
        <v>0</v>
      </c>
      <c r="P41" s="55"/>
      <c r="Q41" s="17">
        <f>VLOOKUP($B41,Paramètres!$C$7:$F$55,$C$6,FALSE)</f>
        <v>40</v>
      </c>
      <c r="R41" s="58">
        <f t="shared" si="3"/>
        <v>0</v>
      </c>
      <c r="S41" s="94"/>
      <c r="T41" s="17">
        <f>VLOOKUP($B41,Paramètres!$C$7:$F$55,$C$6,FALSE)</f>
        <v>40</v>
      </c>
      <c r="U41" s="91">
        <f t="shared" si="4"/>
        <v>0</v>
      </c>
      <c r="V41" s="55"/>
      <c r="W41" s="17">
        <f>VLOOKUP($B41,Paramètres!$C$7:$F$55,$C$6,FALSE)</f>
        <v>40</v>
      </c>
      <c r="X41" s="58">
        <f t="shared" si="5"/>
        <v>0</v>
      </c>
      <c r="Y41" s="94"/>
      <c r="Z41" s="17">
        <f>VLOOKUP($B41,Paramètres!$C$7:$F$55,$C$6,FALSE)</f>
        <v>40</v>
      </c>
      <c r="AA41" s="91">
        <f t="shared" si="6"/>
        <v>0</v>
      </c>
      <c r="AB41" s="55"/>
      <c r="AC41" s="17">
        <f>VLOOKUP($B41,Paramètres!$C$7:$F$55,$C$6,FALSE)</f>
        <v>40</v>
      </c>
      <c r="AD41" s="58">
        <f t="shared" si="7"/>
        <v>0</v>
      </c>
      <c r="AE41" s="94"/>
      <c r="AF41" s="17">
        <f>VLOOKUP($B41,Paramètres!$C$7:$F$55,$C$6,FALSE)</f>
        <v>40</v>
      </c>
      <c r="AG41" s="91">
        <f t="shared" si="8"/>
        <v>0</v>
      </c>
      <c r="AH41" s="55"/>
      <c r="AI41" s="17">
        <f>VLOOKUP($B41,Paramètres!$C$7:$F$55,$C$6,FALSE)</f>
        <v>40</v>
      </c>
      <c r="AJ41" s="58">
        <f t="shared" si="9"/>
        <v>0</v>
      </c>
      <c r="AK41" s="94"/>
      <c r="AL41" s="17">
        <f>VLOOKUP($B41,Paramètres!$C$7:$F$55,$C$6,FALSE)</f>
        <v>40</v>
      </c>
      <c r="AM41" s="58">
        <f t="shared" si="10"/>
        <v>0</v>
      </c>
      <c r="AN41" s="19">
        <f t="shared" si="58"/>
        <v>0</v>
      </c>
      <c r="AO41" s="17">
        <f>VLOOKUP($B41,Paramètres!$C$7:$F$55,$C$6,FALSE)</f>
        <v>40</v>
      </c>
      <c r="AP41" s="66">
        <f t="shared" si="59"/>
        <v>0</v>
      </c>
    </row>
    <row r="42" spans="2:42" ht="18.75" customHeight="1" x14ac:dyDescent="0.25">
      <c r="B42" s="19" t="str">
        <f>Paramètres!C32</f>
        <v>Courrier salariés / administratif</v>
      </c>
      <c r="C42" s="18" t="str">
        <f t="shared" si="11"/>
        <v/>
      </c>
      <c r="D42" s="75"/>
      <c r="E42" s="17">
        <f>VLOOKUP($B42,Paramètres!$C$7:$F$55,$C$6,FALSE)</f>
        <v>15</v>
      </c>
      <c r="F42" s="58">
        <f t="shared" si="57"/>
        <v>0</v>
      </c>
      <c r="G42" s="94"/>
      <c r="H42" s="17">
        <f>VLOOKUP($B42,Paramètres!$C$7:$F$55,$C$6,FALSE)</f>
        <v>15</v>
      </c>
      <c r="I42" s="91">
        <f t="shared" si="0"/>
        <v>0</v>
      </c>
      <c r="J42" s="55"/>
      <c r="K42" s="17">
        <f>VLOOKUP($B42,Paramètres!$C$7:$F$55,$C$6,FALSE)</f>
        <v>15</v>
      </c>
      <c r="L42" s="58">
        <f t="shared" si="1"/>
        <v>0</v>
      </c>
      <c r="M42" s="94"/>
      <c r="N42" s="17">
        <f>VLOOKUP($B42,Paramètres!$C$7:$F$55,$C$6,FALSE)</f>
        <v>15</v>
      </c>
      <c r="O42" s="91">
        <f t="shared" si="2"/>
        <v>0</v>
      </c>
      <c r="P42" s="55"/>
      <c r="Q42" s="17">
        <f>VLOOKUP($B42,Paramètres!$C$7:$F$55,$C$6,FALSE)</f>
        <v>15</v>
      </c>
      <c r="R42" s="58">
        <f t="shared" si="3"/>
        <v>0</v>
      </c>
      <c r="S42" s="94"/>
      <c r="T42" s="17">
        <f>VLOOKUP($B42,Paramètres!$C$7:$F$55,$C$6,FALSE)</f>
        <v>15</v>
      </c>
      <c r="U42" s="91">
        <f t="shared" si="4"/>
        <v>0</v>
      </c>
      <c r="V42" s="55"/>
      <c r="W42" s="17">
        <f>VLOOKUP($B42,Paramètres!$C$7:$F$55,$C$6,FALSE)</f>
        <v>15</v>
      </c>
      <c r="X42" s="58">
        <f t="shared" si="5"/>
        <v>0</v>
      </c>
      <c r="Y42" s="94"/>
      <c r="Z42" s="17">
        <f>VLOOKUP($B42,Paramètres!$C$7:$F$55,$C$6,FALSE)</f>
        <v>15</v>
      </c>
      <c r="AA42" s="91">
        <f t="shared" si="6"/>
        <v>0</v>
      </c>
      <c r="AB42" s="55"/>
      <c r="AC42" s="17">
        <f>VLOOKUP($B42,Paramètres!$C$7:$F$55,$C$6,FALSE)</f>
        <v>15</v>
      </c>
      <c r="AD42" s="58">
        <f t="shared" si="7"/>
        <v>0</v>
      </c>
      <c r="AE42" s="94"/>
      <c r="AF42" s="17">
        <f>VLOOKUP($B42,Paramètres!$C$7:$F$55,$C$6,FALSE)</f>
        <v>15</v>
      </c>
      <c r="AG42" s="91">
        <f t="shared" si="8"/>
        <v>0</v>
      </c>
      <c r="AH42" s="55"/>
      <c r="AI42" s="17">
        <f>VLOOKUP($B42,Paramètres!$C$7:$F$55,$C$6,FALSE)</f>
        <v>15</v>
      </c>
      <c r="AJ42" s="58">
        <f t="shared" si="9"/>
        <v>0</v>
      </c>
      <c r="AK42" s="94"/>
      <c r="AL42" s="17">
        <f>VLOOKUP($B42,Paramètres!$C$7:$F$55,$C$6,FALSE)</f>
        <v>15</v>
      </c>
      <c r="AM42" s="58">
        <f t="shared" si="10"/>
        <v>0</v>
      </c>
      <c r="AN42" s="19">
        <f t="shared" si="58"/>
        <v>0</v>
      </c>
      <c r="AO42" s="17">
        <f>VLOOKUP($B42,Paramètres!$C$7:$F$55,$C$6,FALSE)</f>
        <v>15</v>
      </c>
      <c r="AP42" s="66">
        <f t="shared" si="59"/>
        <v>0</v>
      </c>
    </row>
    <row r="43" spans="2:42" ht="18.75" customHeight="1" thickBot="1" x14ac:dyDescent="0.3">
      <c r="B43" s="39" t="s">
        <v>87</v>
      </c>
      <c r="C43" s="40" t="s">
        <v>73</v>
      </c>
      <c r="D43" s="39"/>
      <c r="E43" s="41"/>
      <c r="F43" s="61">
        <f>SUM(F23:F42)</f>
        <v>0</v>
      </c>
      <c r="G43" s="42"/>
      <c r="H43" s="41"/>
      <c r="I43" s="96">
        <f t="shared" ref="I43" si="60">SUM(I23:I42)</f>
        <v>0</v>
      </c>
      <c r="J43" s="43"/>
      <c r="K43" s="41"/>
      <c r="L43" s="61">
        <f t="shared" ref="L43" si="61">SUM(L23:L42)</f>
        <v>0</v>
      </c>
      <c r="M43" s="42"/>
      <c r="N43" s="41"/>
      <c r="O43" s="96">
        <f t="shared" ref="O43" si="62">SUM(O23:O42)</f>
        <v>0</v>
      </c>
      <c r="P43" s="43"/>
      <c r="Q43" s="41"/>
      <c r="R43" s="61">
        <f t="shared" ref="R43" si="63">SUM(R23:R42)</f>
        <v>0</v>
      </c>
      <c r="S43" s="42"/>
      <c r="T43" s="41"/>
      <c r="U43" s="96">
        <f t="shared" ref="U43" si="64">SUM(U23:U42)</f>
        <v>0</v>
      </c>
      <c r="V43" s="43"/>
      <c r="W43" s="41"/>
      <c r="X43" s="61">
        <f t="shared" ref="X43" si="65">SUM(X23:X42)</f>
        <v>0</v>
      </c>
      <c r="Y43" s="42"/>
      <c r="Z43" s="41"/>
      <c r="AA43" s="96">
        <f t="shared" ref="AA43" si="66">SUM(AA23:AA42)</f>
        <v>0</v>
      </c>
      <c r="AB43" s="43"/>
      <c r="AC43" s="41"/>
      <c r="AD43" s="61">
        <f t="shared" ref="AD43" si="67">SUM(AD23:AD42)</f>
        <v>0</v>
      </c>
      <c r="AE43" s="42"/>
      <c r="AF43" s="41"/>
      <c r="AG43" s="96">
        <f t="shared" ref="AG43" si="68">SUM(AG23:AG42)</f>
        <v>0</v>
      </c>
      <c r="AH43" s="43"/>
      <c r="AI43" s="41"/>
      <c r="AJ43" s="61">
        <f t="shared" ref="AJ43" si="69">SUM(AJ23:AJ42)</f>
        <v>0</v>
      </c>
      <c r="AK43" s="42"/>
      <c r="AL43" s="41"/>
      <c r="AM43" s="61">
        <f>SUM(AM23:AM42)</f>
        <v>0</v>
      </c>
      <c r="AN43" s="39"/>
      <c r="AO43" s="41"/>
      <c r="AP43" s="70">
        <f>SUM(AP23:AP42)</f>
        <v>0</v>
      </c>
    </row>
    <row r="44" spans="2:42" ht="18.75" hidden="1" customHeight="1" thickTop="1" x14ac:dyDescent="0.25">
      <c r="B44" s="19" t="str">
        <f>Paramètres!C33</f>
        <v>Licenciement économique individuel</v>
      </c>
      <c r="C44" s="18" t="str">
        <f t="shared" si="11"/>
        <v/>
      </c>
      <c r="D44" s="75"/>
      <c r="E44" s="17">
        <f>VLOOKUP($B44,Paramètres!$C$7:$F$55,$C$6,FALSE)</f>
        <v>650</v>
      </c>
      <c r="F44" s="58">
        <f t="shared" si="57"/>
        <v>0</v>
      </c>
      <c r="G44" s="94"/>
      <c r="H44" s="17">
        <f>VLOOKUP($B44,Paramètres!$C$7:$F$55,$C$6,FALSE)</f>
        <v>650</v>
      </c>
      <c r="I44" s="91">
        <f t="shared" si="0"/>
        <v>0</v>
      </c>
      <c r="J44" s="55"/>
      <c r="K44" s="17">
        <f>VLOOKUP($B44,Paramètres!$C$7:$F$55,$C$6,FALSE)</f>
        <v>650</v>
      </c>
      <c r="L44" s="58">
        <f t="shared" si="1"/>
        <v>0</v>
      </c>
      <c r="M44" s="94"/>
      <c r="N44" s="17">
        <f>VLOOKUP($B44,Paramètres!$C$7:$F$55,$C$6,FALSE)</f>
        <v>650</v>
      </c>
      <c r="O44" s="91">
        <f t="shared" si="2"/>
        <v>0</v>
      </c>
      <c r="P44" s="55"/>
      <c r="Q44" s="17">
        <f>VLOOKUP($B44,Paramètres!$C$7:$F$55,$C$6,FALSE)</f>
        <v>650</v>
      </c>
      <c r="R44" s="58">
        <f t="shared" si="3"/>
        <v>0</v>
      </c>
      <c r="S44" s="94"/>
      <c r="T44" s="17">
        <f>VLOOKUP($B44,Paramètres!$C$7:$F$55,$C$6,FALSE)</f>
        <v>650</v>
      </c>
      <c r="U44" s="91">
        <f t="shared" si="4"/>
        <v>0</v>
      </c>
      <c r="V44" s="55"/>
      <c r="W44" s="17">
        <f>VLOOKUP($B44,Paramètres!$C$7:$F$55,$C$6,FALSE)</f>
        <v>650</v>
      </c>
      <c r="X44" s="58">
        <f t="shared" si="5"/>
        <v>0</v>
      </c>
      <c r="Y44" s="94"/>
      <c r="Z44" s="17">
        <f>VLOOKUP($B44,Paramètres!$C$7:$F$55,$C$6,FALSE)</f>
        <v>650</v>
      </c>
      <c r="AA44" s="91">
        <f t="shared" si="6"/>
        <v>0</v>
      </c>
      <c r="AB44" s="55"/>
      <c r="AC44" s="17">
        <f>VLOOKUP($B44,Paramètres!$C$7:$F$55,$C$6,FALSE)</f>
        <v>650</v>
      </c>
      <c r="AD44" s="58">
        <f t="shared" si="7"/>
        <v>0</v>
      </c>
      <c r="AE44" s="94"/>
      <c r="AF44" s="17">
        <f>VLOOKUP($B44,Paramètres!$C$7:$F$55,$C$6,FALSE)</f>
        <v>650</v>
      </c>
      <c r="AG44" s="91">
        <f t="shared" si="8"/>
        <v>0</v>
      </c>
      <c r="AH44" s="55"/>
      <c r="AI44" s="17">
        <f>VLOOKUP($B44,Paramètres!$C$7:$F$55,$C$6,FALSE)</f>
        <v>650</v>
      </c>
      <c r="AJ44" s="58">
        <f t="shared" si="9"/>
        <v>0</v>
      </c>
      <c r="AK44" s="94"/>
      <c r="AL44" s="17">
        <f>VLOOKUP($B44,Paramètres!$C$7:$F$55,$C$6,FALSE)</f>
        <v>650</v>
      </c>
      <c r="AM44" s="58">
        <f t="shared" si="10"/>
        <v>0</v>
      </c>
      <c r="AN44" s="19">
        <f t="shared" si="58"/>
        <v>0</v>
      </c>
      <c r="AO44" s="17">
        <f>VLOOKUP($B44,Paramètres!$C$7:$F$55,$C$6,FALSE)</f>
        <v>650</v>
      </c>
      <c r="AP44" s="66">
        <f t="shared" si="59"/>
        <v>0</v>
      </c>
    </row>
    <row r="45" spans="2:42" ht="18.75" hidden="1" customHeight="1" x14ac:dyDescent="0.25">
      <c r="B45" s="19" t="str">
        <f>Paramètres!C34</f>
        <v>Licenciement économique collectif</v>
      </c>
      <c r="C45" s="18" t="str">
        <f t="shared" si="11"/>
        <v/>
      </c>
      <c r="D45" s="75"/>
      <c r="E45" s="77">
        <f>VLOOKUP($B45,Paramètres!$C$7:$F$55,$C$6,FALSE)</f>
        <v>0</v>
      </c>
      <c r="F45" s="58">
        <f t="shared" si="57"/>
        <v>0</v>
      </c>
      <c r="G45" s="94"/>
      <c r="H45" s="77">
        <f>VLOOKUP($B45,Paramètres!$C$7:$F$55,$C$6,FALSE)</f>
        <v>0</v>
      </c>
      <c r="I45" s="91">
        <f t="shared" si="0"/>
        <v>0</v>
      </c>
      <c r="J45" s="55"/>
      <c r="K45" s="77">
        <f>VLOOKUP($B45,Paramètres!$C$7:$F$55,$C$6,FALSE)</f>
        <v>0</v>
      </c>
      <c r="L45" s="58">
        <f t="shared" si="1"/>
        <v>0</v>
      </c>
      <c r="M45" s="94"/>
      <c r="N45" s="77">
        <f>VLOOKUP($B45,Paramètres!$C$7:$F$55,$C$6,FALSE)</f>
        <v>0</v>
      </c>
      <c r="O45" s="91">
        <f t="shared" si="2"/>
        <v>0</v>
      </c>
      <c r="P45" s="55"/>
      <c r="Q45" s="77">
        <f>VLOOKUP($B45,Paramètres!$C$7:$F$55,$C$6,FALSE)</f>
        <v>0</v>
      </c>
      <c r="R45" s="58">
        <f t="shared" si="3"/>
        <v>0</v>
      </c>
      <c r="S45" s="94"/>
      <c r="T45" s="77">
        <f>VLOOKUP($B45,Paramètres!$C$7:$F$55,$C$6,FALSE)</f>
        <v>0</v>
      </c>
      <c r="U45" s="91">
        <f t="shared" si="4"/>
        <v>0</v>
      </c>
      <c r="V45" s="55"/>
      <c r="W45" s="77">
        <f>VLOOKUP($B45,Paramètres!$C$7:$F$55,$C$6,FALSE)</f>
        <v>0</v>
      </c>
      <c r="X45" s="58">
        <f t="shared" si="5"/>
        <v>0</v>
      </c>
      <c r="Y45" s="94"/>
      <c r="Z45" s="77">
        <f>VLOOKUP($B45,Paramètres!$C$7:$F$55,$C$6,FALSE)</f>
        <v>0</v>
      </c>
      <c r="AA45" s="91">
        <f t="shared" si="6"/>
        <v>0</v>
      </c>
      <c r="AB45" s="55"/>
      <c r="AC45" s="77">
        <f>VLOOKUP($B45,Paramètres!$C$7:$F$55,$C$6,FALSE)</f>
        <v>0</v>
      </c>
      <c r="AD45" s="58">
        <f t="shared" si="7"/>
        <v>0</v>
      </c>
      <c r="AE45" s="94"/>
      <c r="AF45" s="77">
        <f>VLOOKUP($B45,Paramètres!$C$7:$F$55,$C$6,FALSE)</f>
        <v>0</v>
      </c>
      <c r="AG45" s="91">
        <f t="shared" si="8"/>
        <v>0</v>
      </c>
      <c r="AH45" s="55"/>
      <c r="AI45" s="77">
        <f>VLOOKUP($B45,Paramètres!$C$7:$F$55,$C$6,FALSE)</f>
        <v>0</v>
      </c>
      <c r="AJ45" s="58">
        <f t="shared" si="9"/>
        <v>0</v>
      </c>
      <c r="AK45" s="94"/>
      <c r="AL45" s="77">
        <f>VLOOKUP($B45,Paramètres!$C$7:$F$55,$C$6,FALSE)</f>
        <v>0</v>
      </c>
      <c r="AM45" s="58">
        <f t="shared" si="10"/>
        <v>0</v>
      </c>
      <c r="AN45" s="19">
        <f t="shared" si="58"/>
        <v>0</v>
      </c>
      <c r="AO45" s="17">
        <f>VLOOKUP($B45,Paramètres!$C$7:$F$55,$C$6,FALSE)</f>
        <v>0</v>
      </c>
      <c r="AP45" s="66">
        <f t="shared" si="59"/>
        <v>0</v>
      </c>
    </row>
    <row r="46" spans="2:42" ht="18.75" hidden="1" customHeight="1" x14ac:dyDescent="0.25">
      <c r="B46" s="19" t="str">
        <f>Paramètres!C35</f>
        <v>Licenciement inaptitude</v>
      </c>
      <c r="C46" s="18" t="str">
        <f t="shared" si="11"/>
        <v/>
      </c>
      <c r="D46" s="75"/>
      <c r="E46" s="17">
        <f>VLOOKUP($B46,Paramètres!$C$7:$F$55,$C$6,FALSE)</f>
        <v>650</v>
      </c>
      <c r="F46" s="58">
        <f t="shared" si="57"/>
        <v>0</v>
      </c>
      <c r="G46" s="94"/>
      <c r="H46" s="17">
        <f>VLOOKUP($B46,Paramètres!$C$7:$F$55,$C$6,FALSE)</f>
        <v>650</v>
      </c>
      <c r="I46" s="91">
        <f t="shared" si="0"/>
        <v>0</v>
      </c>
      <c r="J46" s="55"/>
      <c r="K46" s="17">
        <f>VLOOKUP($B46,Paramètres!$C$7:$F$55,$C$6,FALSE)</f>
        <v>650</v>
      </c>
      <c r="L46" s="58">
        <f t="shared" si="1"/>
        <v>0</v>
      </c>
      <c r="M46" s="94"/>
      <c r="N46" s="17">
        <f>VLOOKUP($B46,Paramètres!$C$7:$F$55,$C$6,FALSE)</f>
        <v>650</v>
      </c>
      <c r="O46" s="91">
        <f t="shared" si="2"/>
        <v>0</v>
      </c>
      <c r="P46" s="55"/>
      <c r="Q46" s="17">
        <f>VLOOKUP($B46,Paramètres!$C$7:$F$55,$C$6,FALSE)</f>
        <v>650</v>
      </c>
      <c r="R46" s="58">
        <f t="shared" si="3"/>
        <v>0</v>
      </c>
      <c r="S46" s="94"/>
      <c r="T46" s="17">
        <f>VLOOKUP($B46,Paramètres!$C$7:$F$55,$C$6,FALSE)</f>
        <v>650</v>
      </c>
      <c r="U46" s="91">
        <f t="shared" si="4"/>
        <v>0</v>
      </c>
      <c r="V46" s="55"/>
      <c r="W46" s="17">
        <f>VLOOKUP($B46,Paramètres!$C$7:$F$55,$C$6,FALSE)</f>
        <v>650</v>
      </c>
      <c r="X46" s="58">
        <f t="shared" si="5"/>
        <v>0</v>
      </c>
      <c r="Y46" s="94"/>
      <c r="Z46" s="17">
        <f>VLOOKUP($B46,Paramètres!$C$7:$F$55,$C$6,FALSE)</f>
        <v>650</v>
      </c>
      <c r="AA46" s="91">
        <f t="shared" si="6"/>
        <v>0</v>
      </c>
      <c r="AB46" s="55"/>
      <c r="AC46" s="17">
        <f>VLOOKUP($B46,Paramètres!$C$7:$F$55,$C$6,FALSE)</f>
        <v>650</v>
      </c>
      <c r="AD46" s="58">
        <f t="shared" si="7"/>
        <v>0</v>
      </c>
      <c r="AE46" s="94"/>
      <c r="AF46" s="17">
        <f>VLOOKUP($B46,Paramètres!$C$7:$F$55,$C$6,FALSE)</f>
        <v>650</v>
      </c>
      <c r="AG46" s="91">
        <f t="shared" si="8"/>
        <v>0</v>
      </c>
      <c r="AH46" s="55"/>
      <c r="AI46" s="17">
        <f>VLOOKUP($B46,Paramètres!$C$7:$F$55,$C$6,FALSE)</f>
        <v>650</v>
      </c>
      <c r="AJ46" s="58">
        <f t="shared" si="9"/>
        <v>0</v>
      </c>
      <c r="AK46" s="94"/>
      <c r="AL46" s="17">
        <f>VLOOKUP($B46,Paramètres!$C$7:$F$55,$C$6,FALSE)</f>
        <v>650</v>
      </c>
      <c r="AM46" s="58">
        <f t="shared" si="10"/>
        <v>0</v>
      </c>
      <c r="AN46" s="19">
        <f t="shared" si="58"/>
        <v>0</v>
      </c>
      <c r="AO46" s="17">
        <f>VLOOKUP($B46,Paramètres!$C$7:$F$55,$C$6,FALSE)</f>
        <v>650</v>
      </c>
      <c r="AP46" s="66">
        <f t="shared" si="59"/>
        <v>0</v>
      </c>
    </row>
    <row r="47" spans="2:42" ht="18.75" hidden="1" customHeight="1" x14ac:dyDescent="0.25">
      <c r="B47" s="19" t="str">
        <f>Paramètres!C36</f>
        <v>Licenciement motif personnel</v>
      </c>
      <c r="C47" s="18" t="str">
        <f t="shared" si="11"/>
        <v/>
      </c>
      <c r="D47" s="75"/>
      <c r="E47" s="17">
        <f>VLOOKUP($B47,Paramètres!$C$7:$F$55,$C$6,FALSE)</f>
        <v>550</v>
      </c>
      <c r="F47" s="58">
        <f t="shared" si="57"/>
        <v>0</v>
      </c>
      <c r="G47" s="94"/>
      <c r="H47" s="17">
        <f>VLOOKUP($B47,Paramètres!$C$7:$F$55,$C$6,FALSE)</f>
        <v>550</v>
      </c>
      <c r="I47" s="91">
        <f t="shared" si="0"/>
        <v>0</v>
      </c>
      <c r="J47" s="55"/>
      <c r="K47" s="17">
        <f>VLOOKUP($B47,Paramètres!$C$7:$F$55,$C$6,FALSE)</f>
        <v>550</v>
      </c>
      <c r="L47" s="58">
        <f t="shared" si="1"/>
        <v>0</v>
      </c>
      <c r="M47" s="94"/>
      <c r="N47" s="17">
        <f>VLOOKUP($B47,Paramètres!$C$7:$F$55,$C$6,FALSE)</f>
        <v>550</v>
      </c>
      <c r="O47" s="91">
        <f t="shared" si="2"/>
        <v>0</v>
      </c>
      <c r="P47" s="55"/>
      <c r="Q47" s="17">
        <f>VLOOKUP($B47,Paramètres!$C$7:$F$55,$C$6,FALSE)</f>
        <v>550</v>
      </c>
      <c r="R47" s="58">
        <f t="shared" si="3"/>
        <v>0</v>
      </c>
      <c r="S47" s="94"/>
      <c r="T47" s="17">
        <f>VLOOKUP($B47,Paramètres!$C$7:$F$55,$C$6,FALSE)</f>
        <v>550</v>
      </c>
      <c r="U47" s="91">
        <f t="shared" si="4"/>
        <v>0</v>
      </c>
      <c r="V47" s="55"/>
      <c r="W47" s="17">
        <f>VLOOKUP($B47,Paramètres!$C$7:$F$55,$C$6,FALSE)</f>
        <v>550</v>
      </c>
      <c r="X47" s="58">
        <f t="shared" si="5"/>
        <v>0</v>
      </c>
      <c r="Y47" s="94"/>
      <c r="Z47" s="17">
        <f>VLOOKUP($B47,Paramètres!$C$7:$F$55,$C$6,FALSE)</f>
        <v>550</v>
      </c>
      <c r="AA47" s="91">
        <f t="shared" si="6"/>
        <v>0</v>
      </c>
      <c r="AB47" s="55"/>
      <c r="AC47" s="17">
        <f>VLOOKUP($B47,Paramètres!$C$7:$F$55,$C$6,FALSE)</f>
        <v>550</v>
      </c>
      <c r="AD47" s="58">
        <f t="shared" si="7"/>
        <v>0</v>
      </c>
      <c r="AE47" s="94"/>
      <c r="AF47" s="17">
        <f>VLOOKUP($B47,Paramètres!$C$7:$F$55,$C$6,FALSE)</f>
        <v>550</v>
      </c>
      <c r="AG47" s="91">
        <f t="shared" si="8"/>
        <v>0</v>
      </c>
      <c r="AH47" s="55"/>
      <c r="AI47" s="17">
        <f>VLOOKUP($B47,Paramètres!$C$7:$F$55,$C$6,FALSE)</f>
        <v>550</v>
      </c>
      <c r="AJ47" s="58">
        <f t="shared" si="9"/>
        <v>0</v>
      </c>
      <c r="AK47" s="94"/>
      <c r="AL47" s="17">
        <f>VLOOKUP($B47,Paramètres!$C$7:$F$55,$C$6,FALSE)</f>
        <v>550</v>
      </c>
      <c r="AM47" s="58">
        <f t="shared" si="10"/>
        <v>0</v>
      </c>
      <c r="AN47" s="19">
        <f t="shared" si="58"/>
        <v>0</v>
      </c>
      <c r="AO47" s="17">
        <f>VLOOKUP($B47,Paramètres!$C$7:$F$55,$C$6,FALSE)</f>
        <v>550</v>
      </c>
      <c r="AP47" s="66">
        <f t="shared" si="59"/>
        <v>0</v>
      </c>
    </row>
    <row r="48" spans="2:42" ht="18.75" hidden="1" customHeight="1" x14ac:dyDescent="0.25">
      <c r="B48" s="19" t="str">
        <f>Paramètres!C37</f>
        <v>Licenciement fin de chantier</v>
      </c>
      <c r="C48" s="18" t="str">
        <f t="shared" si="11"/>
        <v/>
      </c>
      <c r="D48" s="75"/>
      <c r="E48" s="17">
        <f>VLOOKUP($B48,Paramètres!$C$7:$F$55,$C$6,FALSE)</f>
        <v>250</v>
      </c>
      <c r="F48" s="58">
        <f t="shared" si="57"/>
        <v>0</v>
      </c>
      <c r="G48" s="94"/>
      <c r="H48" s="17">
        <f>VLOOKUP($B48,Paramètres!$C$7:$F$55,$C$6,FALSE)</f>
        <v>250</v>
      </c>
      <c r="I48" s="91">
        <f t="shared" si="0"/>
        <v>0</v>
      </c>
      <c r="J48" s="55"/>
      <c r="K48" s="17">
        <f>VLOOKUP($B48,Paramètres!$C$7:$F$55,$C$6,FALSE)</f>
        <v>250</v>
      </c>
      <c r="L48" s="58">
        <f t="shared" si="1"/>
        <v>0</v>
      </c>
      <c r="M48" s="94"/>
      <c r="N48" s="17">
        <f>VLOOKUP($B48,Paramètres!$C$7:$F$55,$C$6,FALSE)</f>
        <v>250</v>
      </c>
      <c r="O48" s="91">
        <f t="shared" si="2"/>
        <v>0</v>
      </c>
      <c r="P48" s="55"/>
      <c r="Q48" s="17">
        <f>VLOOKUP($B48,Paramètres!$C$7:$F$55,$C$6,FALSE)</f>
        <v>250</v>
      </c>
      <c r="R48" s="58">
        <f t="shared" si="3"/>
        <v>0</v>
      </c>
      <c r="S48" s="94"/>
      <c r="T48" s="17">
        <f>VLOOKUP($B48,Paramètres!$C$7:$F$55,$C$6,FALSE)</f>
        <v>250</v>
      </c>
      <c r="U48" s="91">
        <f t="shared" si="4"/>
        <v>0</v>
      </c>
      <c r="V48" s="55"/>
      <c r="W48" s="17">
        <f>VLOOKUP($B48,Paramètres!$C$7:$F$55,$C$6,FALSE)</f>
        <v>250</v>
      </c>
      <c r="X48" s="58">
        <f t="shared" si="5"/>
        <v>0</v>
      </c>
      <c r="Y48" s="94"/>
      <c r="Z48" s="17">
        <f>VLOOKUP($B48,Paramètres!$C$7:$F$55,$C$6,FALSE)</f>
        <v>250</v>
      </c>
      <c r="AA48" s="91">
        <f t="shared" si="6"/>
        <v>0</v>
      </c>
      <c r="AB48" s="55"/>
      <c r="AC48" s="17">
        <f>VLOOKUP($B48,Paramètres!$C$7:$F$55,$C$6,FALSE)</f>
        <v>250</v>
      </c>
      <c r="AD48" s="58">
        <f t="shared" si="7"/>
        <v>0</v>
      </c>
      <c r="AE48" s="94"/>
      <c r="AF48" s="17">
        <f>VLOOKUP($B48,Paramètres!$C$7:$F$55,$C$6,FALSE)</f>
        <v>250</v>
      </c>
      <c r="AG48" s="91">
        <f t="shared" si="8"/>
        <v>0</v>
      </c>
      <c r="AH48" s="55"/>
      <c r="AI48" s="17">
        <f>VLOOKUP($B48,Paramètres!$C$7:$F$55,$C$6,FALSE)</f>
        <v>250</v>
      </c>
      <c r="AJ48" s="58">
        <f t="shared" si="9"/>
        <v>0</v>
      </c>
      <c r="AK48" s="94"/>
      <c r="AL48" s="17">
        <f>VLOOKUP($B48,Paramètres!$C$7:$F$55,$C$6,FALSE)</f>
        <v>250</v>
      </c>
      <c r="AM48" s="58">
        <f t="shared" si="10"/>
        <v>0</v>
      </c>
      <c r="AN48" s="19">
        <f t="shared" si="58"/>
        <v>0</v>
      </c>
      <c r="AO48" s="17">
        <f>VLOOKUP($B48,Paramètres!$C$7:$F$55,$C$6,FALSE)</f>
        <v>250</v>
      </c>
      <c r="AP48" s="66">
        <f t="shared" si="59"/>
        <v>0</v>
      </c>
    </row>
    <row r="49" spans="2:42" ht="18.75" hidden="1" customHeight="1" x14ac:dyDescent="0.25">
      <c r="B49" s="19" t="str">
        <f>Paramètres!C38</f>
        <v>Rupture conventionnelle</v>
      </c>
      <c r="C49" s="18" t="str">
        <f t="shared" si="11"/>
        <v/>
      </c>
      <c r="D49" s="75"/>
      <c r="E49" s="17">
        <f>VLOOKUP($B49,Paramètres!$C$7:$F$55,$C$6,FALSE)</f>
        <v>450</v>
      </c>
      <c r="F49" s="58">
        <f t="shared" si="57"/>
        <v>0</v>
      </c>
      <c r="G49" s="94"/>
      <c r="H49" s="17">
        <f>VLOOKUP($B49,Paramètres!$C$7:$F$55,$C$6,FALSE)</f>
        <v>450</v>
      </c>
      <c r="I49" s="91">
        <f t="shared" si="0"/>
        <v>0</v>
      </c>
      <c r="J49" s="55"/>
      <c r="K49" s="17">
        <f>VLOOKUP($B49,Paramètres!$C$7:$F$55,$C$6,FALSE)</f>
        <v>450</v>
      </c>
      <c r="L49" s="58">
        <f t="shared" si="1"/>
        <v>0</v>
      </c>
      <c r="M49" s="94"/>
      <c r="N49" s="17">
        <f>VLOOKUP($B49,Paramètres!$C$7:$F$55,$C$6,FALSE)</f>
        <v>450</v>
      </c>
      <c r="O49" s="91">
        <f t="shared" si="2"/>
        <v>0</v>
      </c>
      <c r="P49" s="55"/>
      <c r="Q49" s="17">
        <f>VLOOKUP($B49,Paramètres!$C$7:$F$55,$C$6,FALSE)</f>
        <v>450</v>
      </c>
      <c r="R49" s="58">
        <f t="shared" si="3"/>
        <v>0</v>
      </c>
      <c r="S49" s="94"/>
      <c r="T49" s="17">
        <f>VLOOKUP($B49,Paramètres!$C$7:$F$55,$C$6,FALSE)</f>
        <v>450</v>
      </c>
      <c r="U49" s="91">
        <f t="shared" si="4"/>
        <v>0</v>
      </c>
      <c r="V49" s="55"/>
      <c r="W49" s="17">
        <f>VLOOKUP($B49,Paramètres!$C$7:$F$55,$C$6,FALSE)</f>
        <v>450</v>
      </c>
      <c r="X49" s="58">
        <f t="shared" si="5"/>
        <v>0</v>
      </c>
      <c r="Y49" s="94"/>
      <c r="Z49" s="17">
        <f>VLOOKUP($B49,Paramètres!$C$7:$F$55,$C$6,FALSE)</f>
        <v>450</v>
      </c>
      <c r="AA49" s="91">
        <f t="shared" si="6"/>
        <v>0</v>
      </c>
      <c r="AB49" s="55"/>
      <c r="AC49" s="17">
        <f>VLOOKUP($B49,Paramètres!$C$7:$F$55,$C$6,FALSE)</f>
        <v>450</v>
      </c>
      <c r="AD49" s="58">
        <f t="shared" si="7"/>
        <v>0</v>
      </c>
      <c r="AE49" s="94"/>
      <c r="AF49" s="17">
        <f>VLOOKUP($B49,Paramètres!$C$7:$F$55,$C$6,FALSE)</f>
        <v>450</v>
      </c>
      <c r="AG49" s="91">
        <f t="shared" si="8"/>
        <v>0</v>
      </c>
      <c r="AH49" s="55"/>
      <c r="AI49" s="17">
        <f>VLOOKUP($B49,Paramètres!$C$7:$F$55,$C$6,FALSE)</f>
        <v>450</v>
      </c>
      <c r="AJ49" s="58">
        <f t="shared" si="9"/>
        <v>0</v>
      </c>
      <c r="AK49" s="94"/>
      <c r="AL49" s="17">
        <f>VLOOKUP($B49,Paramètres!$C$7:$F$55,$C$6,FALSE)</f>
        <v>450</v>
      </c>
      <c r="AM49" s="58">
        <f t="shared" si="10"/>
        <v>0</v>
      </c>
      <c r="AN49" s="19">
        <f t="shared" si="58"/>
        <v>0</v>
      </c>
      <c r="AO49" s="17">
        <f>VLOOKUP($B49,Paramètres!$C$7:$F$55,$C$6,FALSE)</f>
        <v>450</v>
      </c>
      <c r="AP49" s="66">
        <f t="shared" si="59"/>
        <v>0</v>
      </c>
    </row>
    <row r="50" spans="2:42" ht="18.75" hidden="1" customHeight="1" x14ac:dyDescent="0.25">
      <c r="B50" s="19" t="str">
        <f>Paramètres!C39</f>
        <v>Procédure de mise à pied</v>
      </c>
      <c r="C50" s="18" t="str">
        <f t="shared" si="11"/>
        <v/>
      </c>
      <c r="D50" s="75"/>
      <c r="E50" s="17">
        <f>VLOOKUP($B50,Paramètres!$C$7:$F$55,$C$6,FALSE)</f>
        <v>250</v>
      </c>
      <c r="F50" s="58">
        <f t="shared" si="57"/>
        <v>0</v>
      </c>
      <c r="G50" s="94"/>
      <c r="H50" s="17">
        <f>VLOOKUP($B50,Paramètres!$C$7:$F$55,$C$6,FALSE)</f>
        <v>250</v>
      </c>
      <c r="I50" s="91">
        <f t="shared" si="0"/>
        <v>0</v>
      </c>
      <c r="J50" s="55"/>
      <c r="K50" s="17">
        <f>VLOOKUP($B50,Paramètres!$C$7:$F$55,$C$6,FALSE)</f>
        <v>250</v>
      </c>
      <c r="L50" s="58">
        <f t="shared" si="1"/>
        <v>0</v>
      </c>
      <c r="M50" s="94"/>
      <c r="N50" s="17">
        <f>VLOOKUP($B50,Paramètres!$C$7:$F$55,$C$6,FALSE)</f>
        <v>250</v>
      </c>
      <c r="O50" s="91">
        <f t="shared" si="2"/>
        <v>0</v>
      </c>
      <c r="P50" s="55"/>
      <c r="Q50" s="17">
        <f>VLOOKUP($B50,Paramètres!$C$7:$F$55,$C$6,FALSE)</f>
        <v>250</v>
      </c>
      <c r="R50" s="58">
        <f t="shared" si="3"/>
        <v>0</v>
      </c>
      <c r="S50" s="94"/>
      <c r="T50" s="17">
        <f>VLOOKUP($B50,Paramètres!$C$7:$F$55,$C$6,FALSE)</f>
        <v>250</v>
      </c>
      <c r="U50" s="91">
        <f t="shared" si="4"/>
        <v>0</v>
      </c>
      <c r="V50" s="55"/>
      <c r="W50" s="17">
        <f>VLOOKUP($B50,Paramètres!$C$7:$F$55,$C$6,FALSE)</f>
        <v>250</v>
      </c>
      <c r="X50" s="58">
        <f t="shared" si="5"/>
        <v>0</v>
      </c>
      <c r="Y50" s="94"/>
      <c r="Z50" s="17">
        <f>VLOOKUP($B50,Paramètres!$C$7:$F$55,$C$6,FALSE)</f>
        <v>250</v>
      </c>
      <c r="AA50" s="91">
        <f t="shared" si="6"/>
        <v>0</v>
      </c>
      <c r="AB50" s="55"/>
      <c r="AC50" s="17">
        <f>VLOOKUP($B50,Paramètres!$C$7:$F$55,$C$6,FALSE)</f>
        <v>250</v>
      </c>
      <c r="AD50" s="58">
        <f t="shared" si="7"/>
        <v>0</v>
      </c>
      <c r="AE50" s="94"/>
      <c r="AF50" s="17">
        <f>VLOOKUP($B50,Paramètres!$C$7:$F$55,$C$6,FALSE)</f>
        <v>250</v>
      </c>
      <c r="AG50" s="91">
        <f t="shared" si="8"/>
        <v>0</v>
      </c>
      <c r="AH50" s="55"/>
      <c r="AI50" s="17">
        <f>VLOOKUP($B50,Paramètres!$C$7:$F$55,$C$6,FALSE)</f>
        <v>250</v>
      </c>
      <c r="AJ50" s="58">
        <f t="shared" si="9"/>
        <v>0</v>
      </c>
      <c r="AK50" s="94"/>
      <c r="AL50" s="17">
        <f>VLOOKUP($B50,Paramètres!$C$7:$F$55,$C$6,FALSE)</f>
        <v>250</v>
      </c>
      <c r="AM50" s="58">
        <f t="shared" si="10"/>
        <v>0</v>
      </c>
      <c r="AN50" s="19">
        <f t="shared" si="58"/>
        <v>0</v>
      </c>
      <c r="AO50" s="17">
        <f>VLOOKUP($B50,Paramètres!$C$7:$F$55,$C$6,FALSE)</f>
        <v>250</v>
      </c>
      <c r="AP50" s="66">
        <f t="shared" si="59"/>
        <v>0</v>
      </c>
    </row>
    <row r="51" spans="2:42" ht="18.75" hidden="1" customHeight="1" x14ac:dyDescent="0.25">
      <c r="B51" s="19" t="str">
        <f>Paramètres!C40</f>
        <v>Assist. mise en place activ. partielle</v>
      </c>
      <c r="C51" s="18" t="str">
        <f t="shared" si="11"/>
        <v/>
      </c>
      <c r="D51" s="75"/>
      <c r="E51" s="17">
        <f>VLOOKUP($B51,Paramètres!$C$7:$F$55,$C$6,FALSE)</f>
        <v>40</v>
      </c>
      <c r="F51" s="58">
        <f t="shared" si="57"/>
        <v>0</v>
      </c>
      <c r="G51" s="94"/>
      <c r="H51" s="17">
        <f>VLOOKUP($B51,Paramètres!$C$7:$F$55,$C$6,FALSE)</f>
        <v>40</v>
      </c>
      <c r="I51" s="91">
        <f t="shared" si="0"/>
        <v>0</v>
      </c>
      <c r="J51" s="55"/>
      <c r="K51" s="17">
        <f>VLOOKUP($B51,Paramètres!$C$7:$F$55,$C$6,FALSE)</f>
        <v>40</v>
      </c>
      <c r="L51" s="58">
        <f t="shared" si="1"/>
        <v>0</v>
      </c>
      <c r="M51" s="94"/>
      <c r="N51" s="17">
        <f>VLOOKUP($B51,Paramètres!$C$7:$F$55,$C$6,FALSE)</f>
        <v>40</v>
      </c>
      <c r="O51" s="91">
        <f t="shared" si="2"/>
        <v>0</v>
      </c>
      <c r="P51" s="55"/>
      <c r="Q51" s="17">
        <f>VLOOKUP($B51,Paramètres!$C$7:$F$55,$C$6,FALSE)</f>
        <v>40</v>
      </c>
      <c r="R51" s="58">
        <f t="shared" si="3"/>
        <v>0</v>
      </c>
      <c r="S51" s="94"/>
      <c r="T51" s="17">
        <f>VLOOKUP($B51,Paramètres!$C$7:$F$55,$C$6,FALSE)</f>
        <v>40</v>
      </c>
      <c r="U51" s="91">
        <f t="shared" si="4"/>
        <v>0</v>
      </c>
      <c r="V51" s="55"/>
      <c r="W51" s="17">
        <f>VLOOKUP($B51,Paramètres!$C$7:$F$55,$C$6,FALSE)</f>
        <v>40</v>
      </c>
      <c r="X51" s="58">
        <f t="shared" si="5"/>
        <v>0</v>
      </c>
      <c r="Y51" s="94"/>
      <c r="Z51" s="17">
        <f>VLOOKUP($B51,Paramètres!$C$7:$F$55,$C$6,FALSE)</f>
        <v>40</v>
      </c>
      <c r="AA51" s="91">
        <f t="shared" si="6"/>
        <v>0</v>
      </c>
      <c r="AB51" s="55"/>
      <c r="AC51" s="17">
        <f>VLOOKUP($B51,Paramètres!$C$7:$F$55,$C$6,FALSE)</f>
        <v>40</v>
      </c>
      <c r="AD51" s="58">
        <f t="shared" si="7"/>
        <v>0</v>
      </c>
      <c r="AE51" s="94"/>
      <c r="AF51" s="17">
        <f>VLOOKUP($B51,Paramètres!$C$7:$F$55,$C$6,FALSE)</f>
        <v>40</v>
      </c>
      <c r="AG51" s="91">
        <f t="shared" si="8"/>
        <v>0</v>
      </c>
      <c r="AH51" s="55"/>
      <c r="AI51" s="17">
        <f>VLOOKUP($B51,Paramètres!$C$7:$F$55,$C$6,FALSE)</f>
        <v>40</v>
      </c>
      <c r="AJ51" s="58">
        <f t="shared" si="9"/>
        <v>0</v>
      </c>
      <c r="AK51" s="94"/>
      <c r="AL51" s="17">
        <f>VLOOKUP($B51,Paramètres!$C$7:$F$55,$C$6,FALSE)</f>
        <v>40</v>
      </c>
      <c r="AM51" s="58">
        <f t="shared" si="10"/>
        <v>0</v>
      </c>
      <c r="AN51" s="19">
        <f t="shared" si="58"/>
        <v>0</v>
      </c>
      <c r="AO51" s="17">
        <f>VLOOKUP($B51,Paramètres!$C$7:$F$55,$C$6,FALSE)</f>
        <v>40</v>
      </c>
      <c r="AP51" s="66">
        <f t="shared" si="59"/>
        <v>0</v>
      </c>
    </row>
    <row r="52" spans="2:42" ht="18.75" hidden="1" customHeight="1" x14ac:dyDescent="0.25">
      <c r="B52" s="19" t="str">
        <f>Paramètres!C41</f>
        <v>Assist. état mensuel activ. partielle</v>
      </c>
      <c r="C52" s="18" t="str">
        <f t="shared" si="11"/>
        <v/>
      </c>
      <c r="D52" s="75"/>
      <c r="E52" s="17">
        <f>VLOOKUP($B52,Paramètres!$C$7:$F$55,$C$6,FALSE)</f>
        <v>35</v>
      </c>
      <c r="F52" s="58">
        <f t="shared" si="57"/>
        <v>0</v>
      </c>
      <c r="G52" s="94"/>
      <c r="H52" s="17">
        <f>VLOOKUP($B52,Paramètres!$C$7:$F$55,$C$6,FALSE)</f>
        <v>35</v>
      </c>
      <c r="I52" s="91">
        <f t="shared" si="0"/>
        <v>0</v>
      </c>
      <c r="J52" s="55"/>
      <c r="K52" s="17">
        <f>VLOOKUP($B52,Paramètres!$C$7:$F$55,$C$6,FALSE)</f>
        <v>35</v>
      </c>
      <c r="L52" s="58">
        <f t="shared" si="1"/>
        <v>0</v>
      </c>
      <c r="M52" s="94"/>
      <c r="N52" s="17">
        <f>VLOOKUP($B52,Paramètres!$C$7:$F$55,$C$6,FALSE)</f>
        <v>35</v>
      </c>
      <c r="O52" s="91">
        <f t="shared" si="2"/>
        <v>0</v>
      </c>
      <c r="P52" s="55"/>
      <c r="Q52" s="17">
        <f>VLOOKUP($B52,Paramètres!$C$7:$F$55,$C$6,FALSE)</f>
        <v>35</v>
      </c>
      <c r="R52" s="58">
        <f t="shared" si="3"/>
        <v>0</v>
      </c>
      <c r="S52" s="94"/>
      <c r="T52" s="17">
        <f>VLOOKUP($B52,Paramètres!$C$7:$F$55,$C$6,FALSE)</f>
        <v>35</v>
      </c>
      <c r="U52" s="91">
        <f t="shared" si="4"/>
        <v>0</v>
      </c>
      <c r="V52" s="55"/>
      <c r="W52" s="17">
        <f>VLOOKUP($B52,Paramètres!$C$7:$F$55,$C$6,FALSE)</f>
        <v>35</v>
      </c>
      <c r="X52" s="58">
        <f t="shared" si="5"/>
        <v>0</v>
      </c>
      <c r="Y52" s="94"/>
      <c r="Z52" s="17">
        <f>VLOOKUP($B52,Paramètres!$C$7:$F$55,$C$6,FALSE)</f>
        <v>35</v>
      </c>
      <c r="AA52" s="91">
        <f t="shared" si="6"/>
        <v>0</v>
      </c>
      <c r="AB52" s="55"/>
      <c r="AC52" s="17">
        <f>VLOOKUP($B52,Paramètres!$C$7:$F$55,$C$6,FALSE)</f>
        <v>35</v>
      </c>
      <c r="AD52" s="58">
        <f t="shared" si="7"/>
        <v>0</v>
      </c>
      <c r="AE52" s="94"/>
      <c r="AF52" s="17">
        <f>VLOOKUP($B52,Paramètres!$C$7:$F$55,$C$6,FALSE)</f>
        <v>35</v>
      </c>
      <c r="AG52" s="91">
        <f t="shared" si="8"/>
        <v>0</v>
      </c>
      <c r="AH52" s="55"/>
      <c r="AI52" s="17">
        <f>VLOOKUP($B52,Paramètres!$C$7:$F$55,$C$6,FALSE)</f>
        <v>35</v>
      </c>
      <c r="AJ52" s="58">
        <f t="shared" si="9"/>
        <v>0</v>
      </c>
      <c r="AK52" s="94"/>
      <c r="AL52" s="17">
        <f>VLOOKUP($B52,Paramètres!$C$7:$F$55,$C$6,FALSE)</f>
        <v>35</v>
      </c>
      <c r="AM52" s="58">
        <f t="shared" si="10"/>
        <v>0</v>
      </c>
      <c r="AN52" s="19">
        <f t="shared" si="58"/>
        <v>0</v>
      </c>
      <c r="AO52" s="17">
        <f>VLOOKUP($B52,Paramètres!$C$7:$F$55,$C$6,FALSE)</f>
        <v>35</v>
      </c>
      <c r="AP52" s="66">
        <f t="shared" si="59"/>
        <v>0</v>
      </c>
    </row>
    <row r="53" spans="2:42" ht="18.75" hidden="1" customHeight="1" x14ac:dyDescent="0.25">
      <c r="B53" s="19" t="str">
        <f>Paramètres!C42</f>
        <v>Assist. contrôle URSSAF</v>
      </c>
      <c r="C53" s="18" t="str">
        <f t="shared" si="11"/>
        <v/>
      </c>
      <c r="D53" s="75"/>
      <c r="E53" s="77">
        <f>VLOOKUP($B53,Paramètres!$C$7:$F$55,$C$6,FALSE)</f>
        <v>0</v>
      </c>
      <c r="F53" s="58">
        <f t="shared" si="57"/>
        <v>0</v>
      </c>
      <c r="G53" s="94"/>
      <c r="H53" s="77">
        <f>VLOOKUP($B53,Paramètres!$C$7:$F$55,$C$6,FALSE)</f>
        <v>0</v>
      </c>
      <c r="I53" s="91">
        <f t="shared" si="0"/>
        <v>0</v>
      </c>
      <c r="J53" s="55"/>
      <c r="K53" s="77">
        <f>VLOOKUP($B53,Paramètres!$C$7:$F$55,$C$6,FALSE)</f>
        <v>0</v>
      </c>
      <c r="L53" s="58">
        <f t="shared" si="1"/>
        <v>0</v>
      </c>
      <c r="M53" s="94"/>
      <c r="N53" s="77">
        <f>VLOOKUP($B53,Paramètres!$C$7:$F$55,$C$6,FALSE)</f>
        <v>0</v>
      </c>
      <c r="O53" s="91">
        <f t="shared" si="2"/>
        <v>0</v>
      </c>
      <c r="P53" s="55"/>
      <c r="Q53" s="77">
        <f>VLOOKUP($B53,Paramètres!$C$7:$F$55,$C$6,FALSE)</f>
        <v>0</v>
      </c>
      <c r="R53" s="58">
        <f t="shared" si="3"/>
        <v>0</v>
      </c>
      <c r="S53" s="94"/>
      <c r="T53" s="77">
        <f>VLOOKUP($B53,Paramètres!$C$7:$F$55,$C$6,FALSE)</f>
        <v>0</v>
      </c>
      <c r="U53" s="91">
        <f t="shared" si="4"/>
        <v>0</v>
      </c>
      <c r="V53" s="55"/>
      <c r="W53" s="77">
        <f>VLOOKUP($B53,Paramètres!$C$7:$F$55,$C$6,FALSE)</f>
        <v>0</v>
      </c>
      <c r="X53" s="58">
        <f t="shared" si="5"/>
        <v>0</v>
      </c>
      <c r="Y53" s="94"/>
      <c r="Z53" s="77">
        <f>VLOOKUP($B53,Paramètres!$C$7:$F$55,$C$6,FALSE)</f>
        <v>0</v>
      </c>
      <c r="AA53" s="91">
        <f t="shared" si="6"/>
        <v>0</v>
      </c>
      <c r="AB53" s="55"/>
      <c r="AC53" s="77">
        <f>VLOOKUP($B53,Paramètres!$C$7:$F$55,$C$6,FALSE)</f>
        <v>0</v>
      </c>
      <c r="AD53" s="58">
        <f t="shared" si="7"/>
        <v>0</v>
      </c>
      <c r="AE53" s="94"/>
      <c r="AF53" s="77">
        <f>VLOOKUP($B53,Paramètres!$C$7:$F$55,$C$6,FALSE)</f>
        <v>0</v>
      </c>
      <c r="AG53" s="91">
        <f t="shared" si="8"/>
        <v>0</v>
      </c>
      <c r="AH53" s="55"/>
      <c r="AI53" s="77">
        <f>VLOOKUP($B53,Paramètres!$C$7:$F$55,$C$6,FALSE)</f>
        <v>0</v>
      </c>
      <c r="AJ53" s="58">
        <f t="shared" si="9"/>
        <v>0</v>
      </c>
      <c r="AK53" s="94"/>
      <c r="AL53" s="77">
        <f>VLOOKUP($B53,Paramètres!$C$7:$F$55,$C$6,FALSE)</f>
        <v>0</v>
      </c>
      <c r="AM53" s="58">
        <f t="shared" si="10"/>
        <v>0</v>
      </c>
      <c r="AN53" s="19">
        <f t="shared" si="58"/>
        <v>0</v>
      </c>
      <c r="AO53" s="17">
        <f>VLOOKUP($B53,Paramètres!$C$7:$F$55,$C$6,FALSE)</f>
        <v>0</v>
      </c>
      <c r="AP53" s="66">
        <f t="shared" si="59"/>
        <v>0</v>
      </c>
    </row>
    <row r="54" spans="2:42" ht="18.75" hidden="1" customHeight="1" x14ac:dyDescent="0.25">
      <c r="B54" s="19" t="str">
        <f>Paramètres!C43</f>
        <v>Audit social complet</v>
      </c>
      <c r="C54" s="18" t="str">
        <f t="shared" si="11"/>
        <v/>
      </c>
      <c r="D54" s="75"/>
      <c r="E54" s="77">
        <f>VLOOKUP($B54,Paramètres!$C$7:$F$55,$C$6,FALSE)</f>
        <v>0</v>
      </c>
      <c r="F54" s="58">
        <f t="shared" si="57"/>
        <v>0</v>
      </c>
      <c r="G54" s="94"/>
      <c r="H54" s="77">
        <f>VLOOKUP($B54,Paramètres!$C$7:$F$55,$C$6,FALSE)</f>
        <v>0</v>
      </c>
      <c r="I54" s="91">
        <f t="shared" si="0"/>
        <v>0</v>
      </c>
      <c r="J54" s="55"/>
      <c r="K54" s="77">
        <f>VLOOKUP($B54,Paramètres!$C$7:$F$55,$C$6,FALSE)</f>
        <v>0</v>
      </c>
      <c r="L54" s="58">
        <f t="shared" si="1"/>
        <v>0</v>
      </c>
      <c r="M54" s="94"/>
      <c r="N54" s="77">
        <f>VLOOKUP($B54,Paramètres!$C$7:$F$55,$C$6,FALSE)</f>
        <v>0</v>
      </c>
      <c r="O54" s="91">
        <f t="shared" si="2"/>
        <v>0</v>
      </c>
      <c r="P54" s="55"/>
      <c r="Q54" s="77">
        <f>VLOOKUP($B54,Paramètres!$C$7:$F$55,$C$6,FALSE)</f>
        <v>0</v>
      </c>
      <c r="R54" s="58">
        <f t="shared" si="3"/>
        <v>0</v>
      </c>
      <c r="S54" s="94"/>
      <c r="T54" s="77">
        <f>VLOOKUP($B54,Paramètres!$C$7:$F$55,$C$6,FALSE)</f>
        <v>0</v>
      </c>
      <c r="U54" s="91">
        <f t="shared" si="4"/>
        <v>0</v>
      </c>
      <c r="V54" s="55"/>
      <c r="W54" s="77">
        <f>VLOOKUP($B54,Paramètres!$C$7:$F$55,$C$6,FALSE)</f>
        <v>0</v>
      </c>
      <c r="X54" s="58">
        <f t="shared" si="5"/>
        <v>0</v>
      </c>
      <c r="Y54" s="94"/>
      <c r="Z54" s="77">
        <f>VLOOKUP($B54,Paramètres!$C$7:$F$55,$C$6,FALSE)</f>
        <v>0</v>
      </c>
      <c r="AA54" s="91">
        <f t="shared" si="6"/>
        <v>0</v>
      </c>
      <c r="AB54" s="55"/>
      <c r="AC54" s="77">
        <f>VLOOKUP($B54,Paramètres!$C$7:$F$55,$C$6,FALSE)</f>
        <v>0</v>
      </c>
      <c r="AD54" s="58">
        <f t="shared" si="7"/>
        <v>0</v>
      </c>
      <c r="AE54" s="94"/>
      <c r="AF54" s="77">
        <f>VLOOKUP($B54,Paramètres!$C$7:$F$55,$C$6,FALSE)</f>
        <v>0</v>
      </c>
      <c r="AG54" s="91">
        <f t="shared" si="8"/>
        <v>0</v>
      </c>
      <c r="AH54" s="55"/>
      <c r="AI54" s="77">
        <f>VLOOKUP($B54,Paramètres!$C$7:$F$55,$C$6,FALSE)</f>
        <v>0</v>
      </c>
      <c r="AJ54" s="58">
        <f t="shared" si="9"/>
        <v>0</v>
      </c>
      <c r="AK54" s="94"/>
      <c r="AL54" s="77">
        <f>VLOOKUP($B54,Paramètres!$C$7:$F$55,$C$6,FALSE)</f>
        <v>0</v>
      </c>
      <c r="AM54" s="58">
        <f t="shared" si="10"/>
        <v>0</v>
      </c>
      <c r="AN54" s="19">
        <f t="shared" si="58"/>
        <v>0</v>
      </c>
      <c r="AO54" s="17">
        <f>VLOOKUP($B54,Paramètres!$C$7:$F$55,$C$6,FALSE)</f>
        <v>0</v>
      </c>
      <c r="AP54" s="66">
        <f t="shared" si="59"/>
        <v>0</v>
      </c>
    </row>
    <row r="55" spans="2:42" ht="18.75" hidden="1" customHeight="1" x14ac:dyDescent="0.25">
      <c r="B55" s="19" t="str">
        <f>Paramètres!C44</f>
        <v>Assist. réalisation paye sur site</v>
      </c>
      <c r="C55" s="18" t="str">
        <f t="shared" si="11"/>
        <v/>
      </c>
      <c r="D55" s="75"/>
      <c r="E55" s="77">
        <f>VLOOKUP($B55,Paramètres!$C$7:$F$55,$C$6,FALSE)</f>
        <v>0</v>
      </c>
      <c r="F55" s="58">
        <f t="shared" si="57"/>
        <v>0</v>
      </c>
      <c r="G55" s="94"/>
      <c r="H55" s="77">
        <f>VLOOKUP($B55,Paramètres!$C$7:$F$55,$C$6,FALSE)</f>
        <v>0</v>
      </c>
      <c r="I55" s="91">
        <f t="shared" si="0"/>
        <v>0</v>
      </c>
      <c r="J55" s="55"/>
      <c r="K55" s="77">
        <f>VLOOKUP($B55,Paramètres!$C$7:$F$55,$C$6,FALSE)</f>
        <v>0</v>
      </c>
      <c r="L55" s="58">
        <f t="shared" si="1"/>
        <v>0</v>
      </c>
      <c r="M55" s="94"/>
      <c r="N55" s="77">
        <f>VLOOKUP($B55,Paramètres!$C$7:$F$55,$C$6,FALSE)</f>
        <v>0</v>
      </c>
      <c r="O55" s="91">
        <f t="shared" si="2"/>
        <v>0</v>
      </c>
      <c r="P55" s="55"/>
      <c r="Q55" s="77">
        <f>VLOOKUP($B55,Paramètres!$C$7:$F$55,$C$6,FALSE)</f>
        <v>0</v>
      </c>
      <c r="R55" s="58">
        <f t="shared" si="3"/>
        <v>0</v>
      </c>
      <c r="S55" s="94"/>
      <c r="T55" s="77">
        <f>VLOOKUP($B55,Paramètres!$C$7:$F$55,$C$6,FALSE)</f>
        <v>0</v>
      </c>
      <c r="U55" s="91">
        <f t="shared" si="4"/>
        <v>0</v>
      </c>
      <c r="V55" s="55"/>
      <c r="W55" s="77">
        <f>VLOOKUP($B55,Paramètres!$C$7:$F$55,$C$6,FALSE)</f>
        <v>0</v>
      </c>
      <c r="X55" s="58">
        <f t="shared" si="5"/>
        <v>0</v>
      </c>
      <c r="Y55" s="94"/>
      <c r="Z55" s="77">
        <f>VLOOKUP($B55,Paramètres!$C$7:$F$55,$C$6,FALSE)</f>
        <v>0</v>
      </c>
      <c r="AA55" s="91">
        <f t="shared" si="6"/>
        <v>0</v>
      </c>
      <c r="AB55" s="55"/>
      <c r="AC55" s="77">
        <f>VLOOKUP($B55,Paramètres!$C$7:$F$55,$C$6,FALSE)</f>
        <v>0</v>
      </c>
      <c r="AD55" s="58">
        <f t="shared" si="7"/>
        <v>0</v>
      </c>
      <c r="AE55" s="94"/>
      <c r="AF55" s="77">
        <f>VLOOKUP($B55,Paramètres!$C$7:$F$55,$C$6,FALSE)</f>
        <v>0</v>
      </c>
      <c r="AG55" s="91">
        <f t="shared" si="8"/>
        <v>0</v>
      </c>
      <c r="AH55" s="55"/>
      <c r="AI55" s="77">
        <f>VLOOKUP($B55,Paramètres!$C$7:$F$55,$C$6,FALSE)</f>
        <v>0</v>
      </c>
      <c r="AJ55" s="58">
        <f t="shared" si="9"/>
        <v>0</v>
      </c>
      <c r="AK55" s="94"/>
      <c r="AL55" s="77">
        <f>VLOOKUP($B55,Paramètres!$C$7:$F$55,$C$6,FALSE)</f>
        <v>0</v>
      </c>
      <c r="AM55" s="58">
        <f t="shared" si="10"/>
        <v>0</v>
      </c>
      <c r="AN55" s="19">
        <f t="shared" si="58"/>
        <v>0</v>
      </c>
      <c r="AO55" s="17">
        <f>VLOOKUP($B55,Paramètres!$C$7:$F$55,$C$6,FALSE)</f>
        <v>0</v>
      </c>
      <c r="AP55" s="66">
        <f t="shared" si="59"/>
        <v>0</v>
      </c>
    </row>
    <row r="56" spans="2:42" ht="18.75" hidden="1" customHeight="1" x14ac:dyDescent="0.25">
      <c r="B56" s="19" t="str">
        <f>Paramètres!C45</f>
        <v>Mise en conformité décision unilatérale</v>
      </c>
      <c r="C56" s="18" t="str">
        <f t="shared" si="11"/>
        <v/>
      </c>
      <c r="D56" s="75"/>
      <c r="E56" s="77">
        <f>VLOOKUP($B56,Paramètres!$C$7:$F$55,$C$6,FALSE)</f>
        <v>0</v>
      </c>
      <c r="F56" s="58">
        <f t="shared" si="57"/>
        <v>0</v>
      </c>
      <c r="G56" s="94"/>
      <c r="H56" s="77">
        <f>VLOOKUP($B56,Paramètres!$C$7:$F$55,$C$6,FALSE)</f>
        <v>0</v>
      </c>
      <c r="I56" s="91">
        <f t="shared" si="0"/>
        <v>0</v>
      </c>
      <c r="J56" s="55"/>
      <c r="K56" s="77">
        <f>VLOOKUP($B56,Paramètres!$C$7:$F$55,$C$6,FALSE)</f>
        <v>0</v>
      </c>
      <c r="L56" s="58">
        <f t="shared" si="1"/>
        <v>0</v>
      </c>
      <c r="M56" s="94"/>
      <c r="N56" s="77">
        <f>VLOOKUP($B56,Paramètres!$C$7:$F$55,$C$6,FALSE)</f>
        <v>0</v>
      </c>
      <c r="O56" s="91">
        <f t="shared" si="2"/>
        <v>0</v>
      </c>
      <c r="P56" s="55"/>
      <c r="Q56" s="77">
        <f>VLOOKUP($B56,Paramètres!$C$7:$F$55,$C$6,FALSE)</f>
        <v>0</v>
      </c>
      <c r="R56" s="58">
        <f t="shared" si="3"/>
        <v>0</v>
      </c>
      <c r="S56" s="94"/>
      <c r="T56" s="77">
        <f>VLOOKUP($B56,Paramètres!$C$7:$F$55,$C$6,FALSE)</f>
        <v>0</v>
      </c>
      <c r="U56" s="91">
        <f t="shared" si="4"/>
        <v>0</v>
      </c>
      <c r="V56" s="55"/>
      <c r="W56" s="77">
        <f>VLOOKUP($B56,Paramètres!$C$7:$F$55,$C$6,FALSE)</f>
        <v>0</v>
      </c>
      <c r="X56" s="58">
        <f t="shared" si="5"/>
        <v>0</v>
      </c>
      <c r="Y56" s="94"/>
      <c r="Z56" s="77">
        <f>VLOOKUP($B56,Paramètres!$C$7:$F$55,$C$6,FALSE)</f>
        <v>0</v>
      </c>
      <c r="AA56" s="91">
        <f t="shared" si="6"/>
        <v>0</v>
      </c>
      <c r="AB56" s="55"/>
      <c r="AC56" s="77">
        <f>VLOOKUP($B56,Paramètres!$C$7:$F$55,$C$6,FALSE)</f>
        <v>0</v>
      </c>
      <c r="AD56" s="58">
        <f t="shared" si="7"/>
        <v>0</v>
      </c>
      <c r="AE56" s="94"/>
      <c r="AF56" s="77">
        <f>VLOOKUP($B56,Paramètres!$C$7:$F$55,$C$6,FALSE)</f>
        <v>0</v>
      </c>
      <c r="AG56" s="91">
        <f t="shared" si="8"/>
        <v>0</v>
      </c>
      <c r="AH56" s="55"/>
      <c r="AI56" s="77">
        <f>VLOOKUP($B56,Paramètres!$C$7:$F$55,$C$6,FALSE)</f>
        <v>0</v>
      </c>
      <c r="AJ56" s="58">
        <f t="shared" si="9"/>
        <v>0</v>
      </c>
      <c r="AK56" s="94"/>
      <c r="AL56" s="77">
        <f>VLOOKUP($B56,Paramètres!$C$7:$F$55,$C$6,FALSE)</f>
        <v>0</v>
      </c>
      <c r="AM56" s="58">
        <f t="shared" si="10"/>
        <v>0</v>
      </c>
      <c r="AN56" s="19">
        <f t="shared" si="58"/>
        <v>0</v>
      </c>
      <c r="AO56" s="17">
        <f>VLOOKUP($B56,Paramètres!$C$7:$F$55,$C$6,FALSE)</f>
        <v>0</v>
      </c>
      <c r="AP56" s="66">
        <f t="shared" si="59"/>
        <v>0</v>
      </c>
    </row>
    <row r="57" spans="2:42" ht="18.75" hidden="1" customHeight="1" x14ac:dyDescent="0.25">
      <c r="B57" s="19" t="str">
        <f>Paramètres!C46</f>
        <v>Mise en conformité par référendum</v>
      </c>
      <c r="C57" s="18" t="str">
        <f t="shared" si="11"/>
        <v/>
      </c>
      <c r="D57" s="75"/>
      <c r="E57" s="77">
        <f>VLOOKUP($B57,Paramètres!$C$7:$F$55,$C$6,FALSE)</f>
        <v>0</v>
      </c>
      <c r="F57" s="58">
        <f t="shared" si="57"/>
        <v>0</v>
      </c>
      <c r="G57" s="94"/>
      <c r="H57" s="77">
        <f>VLOOKUP($B57,Paramètres!$C$7:$F$55,$C$6,FALSE)</f>
        <v>0</v>
      </c>
      <c r="I57" s="91">
        <f t="shared" si="0"/>
        <v>0</v>
      </c>
      <c r="J57" s="55"/>
      <c r="K57" s="77">
        <f>VLOOKUP($B57,Paramètres!$C$7:$F$55,$C$6,FALSE)</f>
        <v>0</v>
      </c>
      <c r="L57" s="58">
        <f t="shared" si="1"/>
        <v>0</v>
      </c>
      <c r="M57" s="94"/>
      <c r="N57" s="77">
        <f>VLOOKUP($B57,Paramètres!$C$7:$F$55,$C$6,FALSE)</f>
        <v>0</v>
      </c>
      <c r="O57" s="91">
        <f t="shared" si="2"/>
        <v>0</v>
      </c>
      <c r="P57" s="55"/>
      <c r="Q57" s="77">
        <f>VLOOKUP($B57,Paramètres!$C$7:$F$55,$C$6,FALSE)</f>
        <v>0</v>
      </c>
      <c r="R57" s="58">
        <f t="shared" si="3"/>
        <v>0</v>
      </c>
      <c r="S57" s="94"/>
      <c r="T57" s="77">
        <f>VLOOKUP($B57,Paramètres!$C$7:$F$55,$C$6,FALSE)</f>
        <v>0</v>
      </c>
      <c r="U57" s="91">
        <f t="shared" si="4"/>
        <v>0</v>
      </c>
      <c r="V57" s="55"/>
      <c r="W57" s="77">
        <f>VLOOKUP($B57,Paramètres!$C$7:$F$55,$C$6,FALSE)</f>
        <v>0</v>
      </c>
      <c r="X57" s="58">
        <f t="shared" si="5"/>
        <v>0</v>
      </c>
      <c r="Y57" s="94"/>
      <c r="Z57" s="77">
        <f>VLOOKUP($B57,Paramètres!$C$7:$F$55,$C$6,FALSE)</f>
        <v>0</v>
      </c>
      <c r="AA57" s="91">
        <f t="shared" si="6"/>
        <v>0</v>
      </c>
      <c r="AB57" s="55"/>
      <c r="AC57" s="77">
        <f>VLOOKUP($B57,Paramètres!$C$7:$F$55,$C$6,FALSE)</f>
        <v>0</v>
      </c>
      <c r="AD57" s="58">
        <f t="shared" si="7"/>
        <v>0</v>
      </c>
      <c r="AE57" s="94"/>
      <c r="AF57" s="77">
        <f>VLOOKUP($B57,Paramètres!$C$7:$F$55,$C$6,FALSE)</f>
        <v>0</v>
      </c>
      <c r="AG57" s="91">
        <f t="shared" si="8"/>
        <v>0</v>
      </c>
      <c r="AH57" s="55"/>
      <c r="AI57" s="77">
        <f>VLOOKUP($B57,Paramètres!$C$7:$F$55,$C$6,FALSE)</f>
        <v>0</v>
      </c>
      <c r="AJ57" s="58">
        <f t="shared" si="9"/>
        <v>0</v>
      </c>
      <c r="AK57" s="94"/>
      <c r="AL57" s="77">
        <f>VLOOKUP($B57,Paramètres!$C$7:$F$55,$C$6,FALSE)</f>
        <v>0</v>
      </c>
      <c r="AM57" s="58">
        <f t="shared" si="10"/>
        <v>0</v>
      </c>
      <c r="AN57" s="19">
        <f t="shared" si="58"/>
        <v>0</v>
      </c>
      <c r="AO57" s="17">
        <f>VLOOKUP($B57,Paramètres!$C$7:$F$55,$C$6,FALSE)</f>
        <v>0</v>
      </c>
      <c r="AP57" s="66">
        <f t="shared" si="59"/>
        <v>0</v>
      </c>
    </row>
    <row r="58" spans="2:42" ht="18.75" hidden="1" customHeight="1" x14ac:dyDescent="0.25">
      <c r="B58" s="19" t="str">
        <f>Paramètres!C47</f>
        <v>Dénonciation usage</v>
      </c>
      <c r="C58" s="18" t="str">
        <f t="shared" si="11"/>
        <v/>
      </c>
      <c r="D58" s="75"/>
      <c r="E58" s="77">
        <f>VLOOKUP($B58,Paramètres!$C$7:$F$55,$C$6,FALSE)</f>
        <v>0</v>
      </c>
      <c r="F58" s="58">
        <f t="shared" si="57"/>
        <v>0</v>
      </c>
      <c r="G58" s="94"/>
      <c r="H58" s="77">
        <f>VLOOKUP($B58,Paramètres!$C$7:$F$55,$C$6,FALSE)</f>
        <v>0</v>
      </c>
      <c r="I58" s="91">
        <f t="shared" si="0"/>
        <v>0</v>
      </c>
      <c r="J58" s="55"/>
      <c r="K58" s="77">
        <f>VLOOKUP($B58,Paramètres!$C$7:$F$55,$C$6,FALSE)</f>
        <v>0</v>
      </c>
      <c r="L58" s="58">
        <f t="shared" si="1"/>
        <v>0</v>
      </c>
      <c r="M58" s="94"/>
      <c r="N58" s="77">
        <f>VLOOKUP($B58,Paramètres!$C$7:$F$55,$C$6,FALSE)</f>
        <v>0</v>
      </c>
      <c r="O58" s="91">
        <f t="shared" si="2"/>
        <v>0</v>
      </c>
      <c r="P58" s="55"/>
      <c r="Q58" s="77">
        <f>VLOOKUP($B58,Paramètres!$C$7:$F$55,$C$6,FALSE)</f>
        <v>0</v>
      </c>
      <c r="R58" s="58">
        <f t="shared" si="3"/>
        <v>0</v>
      </c>
      <c r="S58" s="94"/>
      <c r="T58" s="77">
        <f>VLOOKUP($B58,Paramètres!$C$7:$F$55,$C$6,FALSE)</f>
        <v>0</v>
      </c>
      <c r="U58" s="91">
        <f t="shared" si="4"/>
        <v>0</v>
      </c>
      <c r="V58" s="55"/>
      <c r="W58" s="77">
        <f>VLOOKUP($B58,Paramètres!$C$7:$F$55,$C$6,FALSE)</f>
        <v>0</v>
      </c>
      <c r="X58" s="58">
        <f t="shared" si="5"/>
        <v>0</v>
      </c>
      <c r="Y58" s="94"/>
      <c r="Z58" s="77">
        <f>VLOOKUP($B58,Paramètres!$C$7:$F$55,$C$6,FALSE)</f>
        <v>0</v>
      </c>
      <c r="AA58" s="91">
        <f t="shared" si="6"/>
        <v>0</v>
      </c>
      <c r="AB58" s="55"/>
      <c r="AC58" s="77">
        <f>VLOOKUP($B58,Paramètres!$C$7:$F$55,$C$6,FALSE)</f>
        <v>0</v>
      </c>
      <c r="AD58" s="58">
        <f t="shared" si="7"/>
        <v>0</v>
      </c>
      <c r="AE58" s="94"/>
      <c r="AF58" s="77">
        <f>VLOOKUP($B58,Paramètres!$C$7:$F$55,$C$6,FALSE)</f>
        <v>0</v>
      </c>
      <c r="AG58" s="91">
        <f t="shared" si="8"/>
        <v>0</v>
      </c>
      <c r="AH58" s="55"/>
      <c r="AI58" s="77">
        <f>VLOOKUP($B58,Paramètres!$C$7:$F$55,$C$6,FALSE)</f>
        <v>0</v>
      </c>
      <c r="AJ58" s="58">
        <f t="shared" si="9"/>
        <v>0</v>
      </c>
      <c r="AK58" s="94"/>
      <c r="AL58" s="77">
        <f>VLOOKUP($B58,Paramètres!$C$7:$F$55,$C$6,FALSE)</f>
        <v>0</v>
      </c>
      <c r="AM58" s="58">
        <f t="shared" si="10"/>
        <v>0</v>
      </c>
      <c r="AN58" s="19">
        <f t="shared" si="58"/>
        <v>0</v>
      </c>
      <c r="AO58" s="17">
        <f>VLOOKUP($B58,Paramètres!$C$7:$F$55,$C$6,FALSE)</f>
        <v>0</v>
      </c>
      <c r="AP58" s="66">
        <f t="shared" si="59"/>
        <v>0</v>
      </c>
    </row>
    <row r="59" spans="2:42" ht="18.75" hidden="1" customHeight="1" x14ac:dyDescent="0.25">
      <c r="B59" s="19" t="str">
        <f>Paramètres!C48</f>
        <v>Mise en place accord d'entreprise</v>
      </c>
      <c r="C59" s="18" t="str">
        <f t="shared" si="11"/>
        <v/>
      </c>
      <c r="D59" s="75"/>
      <c r="E59" s="77">
        <f>VLOOKUP($B59,Paramètres!$C$7:$F$55,$C$6,FALSE)</f>
        <v>0</v>
      </c>
      <c r="F59" s="58">
        <f t="shared" si="57"/>
        <v>0</v>
      </c>
      <c r="G59" s="94"/>
      <c r="H59" s="77">
        <f>VLOOKUP($B59,Paramètres!$C$7:$F$55,$C$6,FALSE)</f>
        <v>0</v>
      </c>
      <c r="I59" s="91">
        <f t="shared" si="0"/>
        <v>0</v>
      </c>
      <c r="J59" s="55"/>
      <c r="K59" s="77">
        <f>VLOOKUP($B59,Paramètres!$C$7:$F$55,$C$6,FALSE)</f>
        <v>0</v>
      </c>
      <c r="L59" s="58">
        <f t="shared" si="1"/>
        <v>0</v>
      </c>
      <c r="M59" s="94"/>
      <c r="N59" s="77">
        <f>VLOOKUP($B59,Paramètres!$C$7:$F$55,$C$6,FALSE)</f>
        <v>0</v>
      </c>
      <c r="O59" s="91">
        <f t="shared" si="2"/>
        <v>0</v>
      </c>
      <c r="P59" s="55"/>
      <c r="Q59" s="77">
        <f>VLOOKUP($B59,Paramètres!$C$7:$F$55,$C$6,FALSE)</f>
        <v>0</v>
      </c>
      <c r="R59" s="58">
        <f t="shared" si="3"/>
        <v>0</v>
      </c>
      <c r="S59" s="94"/>
      <c r="T59" s="77">
        <f>VLOOKUP($B59,Paramètres!$C$7:$F$55,$C$6,FALSE)</f>
        <v>0</v>
      </c>
      <c r="U59" s="91">
        <f t="shared" si="4"/>
        <v>0</v>
      </c>
      <c r="V59" s="55"/>
      <c r="W59" s="77">
        <f>VLOOKUP($B59,Paramètres!$C$7:$F$55,$C$6,FALSE)</f>
        <v>0</v>
      </c>
      <c r="X59" s="58">
        <f t="shared" si="5"/>
        <v>0</v>
      </c>
      <c r="Y59" s="94"/>
      <c r="Z59" s="77">
        <f>VLOOKUP($B59,Paramètres!$C$7:$F$55,$C$6,FALSE)</f>
        <v>0</v>
      </c>
      <c r="AA59" s="91">
        <f t="shared" si="6"/>
        <v>0</v>
      </c>
      <c r="AB59" s="55"/>
      <c r="AC59" s="77">
        <f>VLOOKUP($B59,Paramètres!$C$7:$F$55,$C$6,FALSE)</f>
        <v>0</v>
      </c>
      <c r="AD59" s="58">
        <f t="shared" si="7"/>
        <v>0</v>
      </c>
      <c r="AE59" s="94"/>
      <c r="AF59" s="77">
        <f>VLOOKUP($B59,Paramètres!$C$7:$F$55,$C$6,FALSE)</f>
        <v>0</v>
      </c>
      <c r="AG59" s="91">
        <f t="shared" si="8"/>
        <v>0</v>
      </c>
      <c r="AH59" s="55"/>
      <c r="AI59" s="77">
        <f>VLOOKUP($B59,Paramètres!$C$7:$F$55,$C$6,FALSE)</f>
        <v>0</v>
      </c>
      <c r="AJ59" s="58">
        <f t="shared" si="9"/>
        <v>0</v>
      </c>
      <c r="AK59" s="94"/>
      <c r="AL59" s="77">
        <f>VLOOKUP($B59,Paramètres!$C$7:$F$55,$C$6,FALSE)</f>
        <v>0</v>
      </c>
      <c r="AM59" s="58">
        <f t="shared" si="10"/>
        <v>0</v>
      </c>
      <c r="AN59" s="19">
        <f t="shared" si="58"/>
        <v>0</v>
      </c>
      <c r="AO59" s="17">
        <f>VLOOKUP($B59,Paramètres!$C$7:$F$55,$C$6,FALSE)</f>
        <v>0</v>
      </c>
      <c r="AP59" s="66">
        <f t="shared" si="59"/>
        <v>0</v>
      </c>
    </row>
    <row r="60" spans="2:42" ht="18.75" hidden="1" customHeight="1" x14ac:dyDescent="0.25">
      <c r="B60" s="19" t="str">
        <f>Paramètres!C49</f>
        <v>Accord d'intéressement</v>
      </c>
      <c r="C60" s="18" t="str">
        <f t="shared" si="11"/>
        <v/>
      </c>
      <c r="D60" s="75"/>
      <c r="E60" s="77">
        <f>VLOOKUP($B60,Paramètres!$C$7:$F$55,$C$6,FALSE)</f>
        <v>0</v>
      </c>
      <c r="F60" s="58">
        <f t="shared" si="57"/>
        <v>0</v>
      </c>
      <c r="G60" s="94"/>
      <c r="H60" s="77">
        <f>VLOOKUP($B60,Paramètres!$C$7:$F$55,$C$6,FALSE)</f>
        <v>0</v>
      </c>
      <c r="I60" s="91">
        <f t="shared" si="0"/>
        <v>0</v>
      </c>
      <c r="J60" s="55"/>
      <c r="K60" s="77">
        <f>VLOOKUP($B60,Paramètres!$C$7:$F$55,$C$6,FALSE)</f>
        <v>0</v>
      </c>
      <c r="L60" s="58">
        <f t="shared" si="1"/>
        <v>0</v>
      </c>
      <c r="M60" s="94"/>
      <c r="N60" s="77">
        <f>VLOOKUP($B60,Paramètres!$C$7:$F$55,$C$6,FALSE)</f>
        <v>0</v>
      </c>
      <c r="O60" s="91">
        <f t="shared" si="2"/>
        <v>0</v>
      </c>
      <c r="P60" s="55"/>
      <c r="Q60" s="77">
        <f>VLOOKUP($B60,Paramètres!$C$7:$F$55,$C$6,FALSE)</f>
        <v>0</v>
      </c>
      <c r="R60" s="58">
        <f t="shared" si="3"/>
        <v>0</v>
      </c>
      <c r="S60" s="94"/>
      <c r="T60" s="77">
        <f>VLOOKUP($B60,Paramètres!$C$7:$F$55,$C$6,FALSE)</f>
        <v>0</v>
      </c>
      <c r="U60" s="91">
        <f t="shared" si="4"/>
        <v>0</v>
      </c>
      <c r="V60" s="55"/>
      <c r="W60" s="77">
        <f>VLOOKUP($B60,Paramètres!$C$7:$F$55,$C$6,FALSE)</f>
        <v>0</v>
      </c>
      <c r="X60" s="58">
        <f t="shared" si="5"/>
        <v>0</v>
      </c>
      <c r="Y60" s="94"/>
      <c r="Z60" s="77">
        <f>VLOOKUP($B60,Paramètres!$C$7:$F$55,$C$6,FALSE)</f>
        <v>0</v>
      </c>
      <c r="AA60" s="91">
        <f t="shared" si="6"/>
        <v>0</v>
      </c>
      <c r="AB60" s="55"/>
      <c r="AC60" s="77">
        <f>VLOOKUP($B60,Paramètres!$C$7:$F$55,$C$6,FALSE)</f>
        <v>0</v>
      </c>
      <c r="AD60" s="58">
        <f t="shared" si="7"/>
        <v>0</v>
      </c>
      <c r="AE60" s="94"/>
      <c r="AF60" s="77">
        <f>VLOOKUP($B60,Paramètres!$C$7:$F$55,$C$6,FALSE)</f>
        <v>0</v>
      </c>
      <c r="AG60" s="91">
        <f t="shared" si="8"/>
        <v>0</v>
      </c>
      <c r="AH60" s="55"/>
      <c r="AI60" s="77">
        <f>VLOOKUP($B60,Paramètres!$C$7:$F$55,$C$6,FALSE)</f>
        <v>0</v>
      </c>
      <c r="AJ60" s="58">
        <f t="shared" si="9"/>
        <v>0</v>
      </c>
      <c r="AK60" s="94"/>
      <c r="AL60" s="77">
        <f>VLOOKUP($B60,Paramètres!$C$7:$F$55,$C$6,FALSE)</f>
        <v>0</v>
      </c>
      <c r="AM60" s="58">
        <f t="shared" si="10"/>
        <v>0</v>
      </c>
      <c r="AN60" s="19">
        <f t="shared" si="58"/>
        <v>0</v>
      </c>
      <c r="AO60" s="17">
        <f>VLOOKUP($B60,Paramètres!$C$7:$F$55,$C$6,FALSE)</f>
        <v>0</v>
      </c>
      <c r="AP60" s="66">
        <f t="shared" si="59"/>
        <v>0</v>
      </c>
    </row>
    <row r="61" spans="2:42" ht="18.75" hidden="1" customHeight="1" x14ac:dyDescent="0.25">
      <c r="B61" s="19" t="str">
        <f>Paramètres!C50</f>
        <v>Accord de participation</v>
      </c>
      <c r="C61" s="18" t="str">
        <f t="shared" si="11"/>
        <v/>
      </c>
      <c r="D61" s="75"/>
      <c r="E61" s="77">
        <f>VLOOKUP($B61,Paramètres!$C$7:$F$55,$C$6,FALSE)</f>
        <v>0</v>
      </c>
      <c r="F61" s="58">
        <f t="shared" si="57"/>
        <v>0</v>
      </c>
      <c r="G61" s="94"/>
      <c r="H61" s="77">
        <f>VLOOKUP($B61,Paramètres!$C$7:$F$55,$C$6,FALSE)</f>
        <v>0</v>
      </c>
      <c r="I61" s="91">
        <f t="shared" si="0"/>
        <v>0</v>
      </c>
      <c r="J61" s="55"/>
      <c r="K61" s="77">
        <f>VLOOKUP($B61,Paramètres!$C$7:$F$55,$C$6,FALSE)</f>
        <v>0</v>
      </c>
      <c r="L61" s="58">
        <f t="shared" si="1"/>
        <v>0</v>
      </c>
      <c r="M61" s="94"/>
      <c r="N61" s="77">
        <f>VLOOKUP($B61,Paramètres!$C$7:$F$55,$C$6,FALSE)</f>
        <v>0</v>
      </c>
      <c r="O61" s="91">
        <f t="shared" si="2"/>
        <v>0</v>
      </c>
      <c r="P61" s="55"/>
      <c r="Q61" s="77">
        <f>VLOOKUP($B61,Paramètres!$C$7:$F$55,$C$6,FALSE)</f>
        <v>0</v>
      </c>
      <c r="R61" s="58">
        <f t="shared" si="3"/>
        <v>0</v>
      </c>
      <c r="S61" s="94"/>
      <c r="T61" s="77">
        <f>VLOOKUP($B61,Paramètres!$C$7:$F$55,$C$6,FALSE)</f>
        <v>0</v>
      </c>
      <c r="U61" s="91">
        <f t="shared" si="4"/>
        <v>0</v>
      </c>
      <c r="V61" s="55"/>
      <c r="W61" s="77">
        <f>VLOOKUP($B61,Paramètres!$C$7:$F$55,$C$6,FALSE)</f>
        <v>0</v>
      </c>
      <c r="X61" s="58">
        <f t="shared" si="5"/>
        <v>0</v>
      </c>
      <c r="Y61" s="94"/>
      <c r="Z61" s="77">
        <f>VLOOKUP($B61,Paramètres!$C$7:$F$55,$C$6,FALSE)</f>
        <v>0</v>
      </c>
      <c r="AA61" s="91">
        <f t="shared" si="6"/>
        <v>0</v>
      </c>
      <c r="AB61" s="55"/>
      <c r="AC61" s="77">
        <f>VLOOKUP($B61,Paramètres!$C$7:$F$55,$C$6,FALSE)</f>
        <v>0</v>
      </c>
      <c r="AD61" s="58">
        <f t="shared" si="7"/>
        <v>0</v>
      </c>
      <c r="AE61" s="94"/>
      <c r="AF61" s="77">
        <f>VLOOKUP($B61,Paramètres!$C$7:$F$55,$C$6,FALSE)</f>
        <v>0</v>
      </c>
      <c r="AG61" s="91">
        <f t="shared" si="8"/>
        <v>0</v>
      </c>
      <c r="AH61" s="55"/>
      <c r="AI61" s="77">
        <f>VLOOKUP($B61,Paramètres!$C$7:$F$55,$C$6,FALSE)</f>
        <v>0</v>
      </c>
      <c r="AJ61" s="58">
        <f t="shared" si="9"/>
        <v>0</v>
      </c>
      <c r="AK61" s="94"/>
      <c r="AL61" s="77">
        <f>VLOOKUP($B61,Paramètres!$C$7:$F$55,$C$6,FALSE)</f>
        <v>0</v>
      </c>
      <c r="AM61" s="58">
        <f t="shared" si="10"/>
        <v>0</v>
      </c>
      <c r="AN61" s="19">
        <f t="shared" si="58"/>
        <v>0</v>
      </c>
      <c r="AO61" s="17">
        <f>VLOOKUP($B61,Paramètres!$C$7:$F$55,$C$6,FALSE)</f>
        <v>0</v>
      </c>
      <c r="AP61" s="66">
        <f t="shared" si="59"/>
        <v>0</v>
      </c>
    </row>
    <row r="62" spans="2:42" ht="18.75" hidden="1" customHeight="1" x14ac:dyDescent="0.25">
      <c r="B62" s="19" t="str">
        <f>Paramètres!C51</f>
        <v>Règlement intérieur</v>
      </c>
      <c r="C62" s="18" t="str">
        <f t="shared" si="11"/>
        <v/>
      </c>
      <c r="D62" s="75"/>
      <c r="E62" s="77">
        <f>VLOOKUP($B62,Paramètres!$C$7:$F$55,$C$6,FALSE)</f>
        <v>0</v>
      </c>
      <c r="F62" s="58">
        <f t="shared" si="57"/>
        <v>0</v>
      </c>
      <c r="G62" s="94"/>
      <c r="H62" s="77">
        <f>VLOOKUP($B62,Paramètres!$C$7:$F$55,$C$6,FALSE)</f>
        <v>0</v>
      </c>
      <c r="I62" s="91">
        <f t="shared" si="0"/>
        <v>0</v>
      </c>
      <c r="J62" s="55"/>
      <c r="K62" s="77">
        <f>VLOOKUP($B62,Paramètres!$C$7:$F$55,$C$6,FALSE)</f>
        <v>0</v>
      </c>
      <c r="L62" s="58">
        <f t="shared" si="1"/>
        <v>0</v>
      </c>
      <c r="M62" s="94"/>
      <c r="N62" s="77">
        <f>VLOOKUP($B62,Paramètres!$C$7:$F$55,$C$6,FALSE)</f>
        <v>0</v>
      </c>
      <c r="O62" s="91">
        <f t="shared" si="2"/>
        <v>0</v>
      </c>
      <c r="P62" s="55"/>
      <c r="Q62" s="77">
        <f>VLOOKUP($B62,Paramètres!$C$7:$F$55,$C$6,FALSE)</f>
        <v>0</v>
      </c>
      <c r="R62" s="58">
        <f t="shared" si="3"/>
        <v>0</v>
      </c>
      <c r="S62" s="94"/>
      <c r="T62" s="77">
        <f>VLOOKUP($B62,Paramètres!$C$7:$F$55,$C$6,FALSE)</f>
        <v>0</v>
      </c>
      <c r="U62" s="91">
        <f t="shared" si="4"/>
        <v>0</v>
      </c>
      <c r="V62" s="55"/>
      <c r="W62" s="77">
        <f>VLOOKUP($B62,Paramètres!$C$7:$F$55,$C$6,FALSE)</f>
        <v>0</v>
      </c>
      <c r="X62" s="58">
        <f t="shared" si="5"/>
        <v>0</v>
      </c>
      <c r="Y62" s="94"/>
      <c r="Z62" s="77">
        <f>VLOOKUP($B62,Paramètres!$C$7:$F$55,$C$6,FALSE)</f>
        <v>0</v>
      </c>
      <c r="AA62" s="91">
        <f t="shared" si="6"/>
        <v>0</v>
      </c>
      <c r="AB62" s="55"/>
      <c r="AC62" s="77">
        <f>VLOOKUP($B62,Paramètres!$C$7:$F$55,$C$6,FALSE)</f>
        <v>0</v>
      </c>
      <c r="AD62" s="58">
        <f t="shared" si="7"/>
        <v>0</v>
      </c>
      <c r="AE62" s="94"/>
      <c r="AF62" s="77">
        <f>VLOOKUP($B62,Paramètres!$C$7:$F$55,$C$6,FALSE)</f>
        <v>0</v>
      </c>
      <c r="AG62" s="91">
        <f t="shared" si="8"/>
        <v>0</v>
      </c>
      <c r="AH62" s="55"/>
      <c r="AI62" s="77">
        <f>VLOOKUP($B62,Paramètres!$C$7:$F$55,$C$6,FALSE)</f>
        <v>0</v>
      </c>
      <c r="AJ62" s="58">
        <f t="shared" si="9"/>
        <v>0</v>
      </c>
      <c r="AK62" s="94"/>
      <c r="AL62" s="77">
        <f>VLOOKUP($B62,Paramètres!$C$7:$F$55,$C$6,FALSE)</f>
        <v>0</v>
      </c>
      <c r="AM62" s="58">
        <f t="shared" si="10"/>
        <v>0</v>
      </c>
      <c r="AN62" s="19">
        <f t="shared" si="58"/>
        <v>0</v>
      </c>
      <c r="AO62" s="17">
        <f>VLOOKUP($B62,Paramètres!$C$7:$F$55,$C$6,FALSE)</f>
        <v>0</v>
      </c>
      <c r="AP62" s="66">
        <f t="shared" si="59"/>
        <v>0</v>
      </c>
    </row>
    <row r="63" spans="2:42" ht="18.75" hidden="1" customHeight="1" x14ac:dyDescent="0.25">
      <c r="B63" s="19" t="str">
        <f>Paramètres!C52</f>
        <v>Assistance rédaction note de service</v>
      </c>
      <c r="C63" s="18" t="str">
        <f t="shared" si="11"/>
        <v/>
      </c>
      <c r="D63" s="75"/>
      <c r="E63" s="77">
        <f>VLOOKUP($B63,Paramètres!$C$7:$F$55,$C$6,FALSE)</f>
        <v>0</v>
      </c>
      <c r="F63" s="58">
        <f t="shared" si="57"/>
        <v>0</v>
      </c>
      <c r="G63" s="94"/>
      <c r="H63" s="77">
        <f>VLOOKUP($B63,Paramètres!$C$7:$F$55,$C$6,FALSE)</f>
        <v>0</v>
      </c>
      <c r="I63" s="91">
        <f t="shared" si="0"/>
        <v>0</v>
      </c>
      <c r="J63" s="55"/>
      <c r="K63" s="77">
        <f>VLOOKUP($B63,Paramètres!$C$7:$F$55,$C$6,FALSE)</f>
        <v>0</v>
      </c>
      <c r="L63" s="58">
        <f t="shared" si="1"/>
        <v>0</v>
      </c>
      <c r="M63" s="94"/>
      <c r="N63" s="77">
        <f>VLOOKUP($B63,Paramètres!$C$7:$F$55,$C$6,FALSE)</f>
        <v>0</v>
      </c>
      <c r="O63" s="91">
        <f t="shared" si="2"/>
        <v>0</v>
      </c>
      <c r="P63" s="55"/>
      <c r="Q63" s="77">
        <f>VLOOKUP($B63,Paramètres!$C$7:$F$55,$C$6,FALSE)</f>
        <v>0</v>
      </c>
      <c r="R63" s="58">
        <f t="shared" si="3"/>
        <v>0</v>
      </c>
      <c r="S63" s="94"/>
      <c r="T63" s="77">
        <f>VLOOKUP($B63,Paramètres!$C$7:$F$55,$C$6,FALSE)</f>
        <v>0</v>
      </c>
      <c r="U63" s="91">
        <f t="shared" si="4"/>
        <v>0</v>
      </c>
      <c r="V63" s="55"/>
      <c r="W63" s="77">
        <f>VLOOKUP($B63,Paramètres!$C$7:$F$55,$C$6,FALSE)</f>
        <v>0</v>
      </c>
      <c r="X63" s="58">
        <f t="shared" si="5"/>
        <v>0</v>
      </c>
      <c r="Y63" s="94"/>
      <c r="Z63" s="77">
        <f>VLOOKUP($B63,Paramètres!$C$7:$F$55,$C$6,FALSE)</f>
        <v>0</v>
      </c>
      <c r="AA63" s="91">
        <f t="shared" si="6"/>
        <v>0</v>
      </c>
      <c r="AB63" s="55"/>
      <c r="AC63" s="77">
        <f>VLOOKUP($B63,Paramètres!$C$7:$F$55,$C$6,FALSE)</f>
        <v>0</v>
      </c>
      <c r="AD63" s="58">
        <f t="shared" si="7"/>
        <v>0</v>
      </c>
      <c r="AE63" s="94"/>
      <c r="AF63" s="77">
        <f>VLOOKUP($B63,Paramètres!$C$7:$F$55,$C$6,FALSE)</f>
        <v>0</v>
      </c>
      <c r="AG63" s="91">
        <f t="shared" si="8"/>
        <v>0</v>
      </c>
      <c r="AH63" s="55"/>
      <c r="AI63" s="77">
        <f>VLOOKUP($B63,Paramètres!$C$7:$F$55,$C$6,FALSE)</f>
        <v>0</v>
      </c>
      <c r="AJ63" s="58">
        <f t="shared" si="9"/>
        <v>0</v>
      </c>
      <c r="AK63" s="94"/>
      <c r="AL63" s="77">
        <f>VLOOKUP($B63,Paramètres!$C$7:$F$55,$C$6,FALSE)</f>
        <v>0</v>
      </c>
      <c r="AM63" s="58">
        <f t="shared" si="10"/>
        <v>0</v>
      </c>
      <c r="AN63" s="19">
        <f t="shared" si="58"/>
        <v>0</v>
      </c>
      <c r="AO63" s="17">
        <f>VLOOKUP($B63,Paramètres!$C$7:$F$55,$C$6,FALSE)</f>
        <v>0</v>
      </c>
      <c r="AP63" s="66">
        <f t="shared" si="59"/>
        <v>0</v>
      </c>
    </row>
    <row r="64" spans="2:42" ht="18.75" hidden="1" customHeight="1" x14ac:dyDescent="0.25">
      <c r="B64" s="19" t="str">
        <f>Paramètres!C53</f>
        <v>Elections des représentants du pers.</v>
      </c>
      <c r="C64" s="18" t="str">
        <f t="shared" si="11"/>
        <v/>
      </c>
      <c r="D64" s="75"/>
      <c r="E64" s="77">
        <f>VLOOKUP($B64,Paramètres!$C$7:$F$55,$C$6,FALSE)</f>
        <v>0</v>
      </c>
      <c r="F64" s="58">
        <f t="shared" si="57"/>
        <v>0</v>
      </c>
      <c r="G64" s="94"/>
      <c r="H64" s="77">
        <f>VLOOKUP($B64,Paramètres!$C$7:$F$55,$C$6,FALSE)</f>
        <v>0</v>
      </c>
      <c r="I64" s="91">
        <f t="shared" si="0"/>
        <v>0</v>
      </c>
      <c r="J64" s="55"/>
      <c r="K64" s="77">
        <f>VLOOKUP($B64,Paramètres!$C$7:$F$55,$C$6,FALSE)</f>
        <v>0</v>
      </c>
      <c r="L64" s="58">
        <f t="shared" si="1"/>
        <v>0</v>
      </c>
      <c r="M64" s="94"/>
      <c r="N64" s="77">
        <f>VLOOKUP($B64,Paramètres!$C$7:$F$55,$C$6,FALSE)</f>
        <v>0</v>
      </c>
      <c r="O64" s="91">
        <f t="shared" si="2"/>
        <v>0</v>
      </c>
      <c r="P64" s="55"/>
      <c r="Q64" s="77">
        <f>VLOOKUP($B64,Paramètres!$C$7:$F$55,$C$6,FALSE)</f>
        <v>0</v>
      </c>
      <c r="R64" s="58">
        <f t="shared" si="3"/>
        <v>0</v>
      </c>
      <c r="S64" s="94"/>
      <c r="T64" s="77">
        <f>VLOOKUP($B64,Paramètres!$C$7:$F$55,$C$6,FALSE)</f>
        <v>0</v>
      </c>
      <c r="U64" s="91">
        <f t="shared" si="4"/>
        <v>0</v>
      </c>
      <c r="V64" s="55"/>
      <c r="W64" s="77">
        <f>VLOOKUP($B64,Paramètres!$C$7:$F$55,$C$6,FALSE)</f>
        <v>0</v>
      </c>
      <c r="X64" s="58">
        <f t="shared" si="5"/>
        <v>0</v>
      </c>
      <c r="Y64" s="94"/>
      <c r="Z64" s="77">
        <f>VLOOKUP($B64,Paramètres!$C$7:$F$55,$C$6,FALSE)</f>
        <v>0</v>
      </c>
      <c r="AA64" s="91">
        <f t="shared" si="6"/>
        <v>0</v>
      </c>
      <c r="AB64" s="55"/>
      <c r="AC64" s="77">
        <f>VLOOKUP($B64,Paramètres!$C$7:$F$55,$C$6,FALSE)</f>
        <v>0</v>
      </c>
      <c r="AD64" s="58">
        <f t="shared" si="7"/>
        <v>0</v>
      </c>
      <c r="AE64" s="94"/>
      <c r="AF64" s="77">
        <f>VLOOKUP($B64,Paramètres!$C$7:$F$55,$C$6,FALSE)</f>
        <v>0</v>
      </c>
      <c r="AG64" s="91">
        <f t="shared" si="8"/>
        <v>0</v>
      </c>
      <c r="AH64" s="55"/>
      <c r="AI64" s="77">
        <f>VLOOKUP($B64,Paramètres!$C$7:$F$55,$C$6,FALSE)</f>
        <v>0</v>
      </c>
      <c r="AJ64" s="58">
        <f t="shared" si="9"/>
        <v>0</v>
      </c>
      <c r="AK64" s="94"/>
      <c r="AL64" s="77">
        <f>VLOOKUP($B64,Paramètres!$C$7:$F$55,$C$6,FALSE)</f>
        <v>0</v>
      </c>
      <c r="AM64" s="58">
        <f t="shared" si="10"/>
        <v>0</v>
      </c>
      <c r="AN64" s="19">
        <f t="shared" si="58"/>
        <v>0</v>
      </c>
      <c r="AO64" s="17">
        <f>VLOOKUP($B64,Paramètres!$C$7:$F$55,$C$6,FALSE)</f>
        <v>0</v>
      </c>
      <c r="AP64" s="66">
        <f t="shared" si="59"/>
        <v>0</v>
      </c>
    </row>
    <row r="65" spans="2:42" ht="18.75" hidden="1" customHeight="1" x14ac:dyDescent="0.25">
      <c r="B65" s="19" t="str">
        <f>Paramètres!C54</f>
        <v>Affiches obligatoires</v>
      </c>
      <c r="C65" s="18" t="str">
        <f t="shared" si="11"/>
        <v/>
      </c>
      <c r="D65" s="75"/>
      <c r="E65" s="17">
        <f>VLOOKUP($B65,Paramètres!$C$7:$F$55,$C$6,FALSE)</f>
        <v>185</v>
      </c>
      <c r="F65" s="58">
        <f t="shared" si="57"/>
        <v>0</v>
      </c>
      <c r="G65" s="94"/>
      <c r="H65" s="17">
        <f>VLOOKUP($B65,Paramètres!$C$7:$F$55,$C$6,FALSE)</f>
        <v>185</v>
      </c>
      <c r="I65" s="91">
        <f t="shared" si="0"/>
        <v>0</v>
      </c>
      <c r="J65" s="55"/>
      <c r="K65" s="17">
        <f>VLOOKUP($B65,Paramètres!$C$7:$F$55,$C$6,FALSE)</f>
        <v>185</v>
      </c>
      <c r="L65" s="58">
        <f t="shared" si="1"/>
        <v>0</v>
      </c>
      <c r="M65" s="94"/>
      <c r="N65" s="17">
        <f>VLOOKUP($B65,Paramètres!$C$7:$F$55,$C$6,FALSE)</f>
        <v>185</v>
      </c>
      <c r="O65" s="91">
        <f t="shared" si="2"/>
        <v>0</v>
      </c>
      <c r="P65" s="55"/>
      <c r="Q65" s="17">
        <f>VLOOKUP($B65,Paramètres!$C$7:$F$55,$C$6,FALSE)</f>
        <v>185</v>
      </c>
      <c r="R65" s="58">
        <f t="shared" si="3"/>
        <v>0</v>
      </c>
      <c r="S65" s="94"/>
      <c r="T65" s="17">
        <f>VLOOKUP($B65,Paramètres!$C$7:$F$55,$C$6,FALSE)</f>
        <v>185</v>
      </c>
      <c r="U65" s="91">
        <f t="shared" si="4"/>
        <v>0</v>
      </c>
      <c r="V65" s="55"/>
      <c r="W65" s="17">
        <f>VLOOKUP($B65,Paramètres!$C$7:$F$55,$C$6,FALSE)</f>
        <v>185</v>
      </c>
      <c r="X65" s="58">
        <f t="shared" si="5"/>
        <v>0</v>
      </c>
      <c r="Y65" s="94"/>
      <c r="Z65" s="17">
        <f>VLOOKUP($B65,Paramètres!$C$7:$F$55,$C$6,FALSE)</f>
        <v>185</v>
      </c>
      <c r="AA65" s="91">
        <f t="shared" si="6"/>
        <v>0</v>
      </c>
      <c r="AB65" s="55"/>
      <c r="AC65" s="17">
        <f>VLOOKUP($B65,Paramètres!$C$7:$F$55,$C$6,FALSE)</f>
        <v>185</v>
      </c>
      <c r="AD65" s="58">
        <f t="shared" si="7"/>
        <v>0</v>
      </c>
      <c r="AE65" s="94"/>
      <c r="AF65" s="17">
        <f>VLOOKUP($B65,Paramètres!$C$7:$F$55,$C$6,FALSE)</f>
        <v>185</v>
      </c>
      <c r="AG65" s="91">
        <f t="shared" si="8"/>
        <v>0</v>
      </c>
      <c r="AH65" s="55"/>
      <c r="AI65" s="17">
        <f>VLOOKUP($B65,Paramètres!$C$7:$F$55,$C$6,FALSE)</f>
        <v>185</v>
      </c>
      <c r="AJ65" s="58">
        <f t="shared" si="9"/>
        <v>0</v>
      </c>
      <c r="AK65" s="94"/>
      <c r="AL65" s="17">
        <f>VLOOKUP($B65,Paramètres!$C$7:$F$55,$C$6,FALSE)</f>
        <v>185</v>
      </c>
      <c r="AM65" s="58">
        <f t="shared" si="10"/>
        <v>0</v>
      </c>
      <c r="AN65" s="19">
        <f t="shared" si="58"/>
        <v>0</v>
      </c>
      <c r="AO65" s="17">
        <f>VLOOKUP($B65,Paramètres!$C$7:$F$55,$C$6,FALSE)</f>
        <v>185</v>
      </c>
      <c r="AP65" s="66">
        <f t="shared" si="59"/>
        <v>0</v>
      </c>
    </row>
    <row r="66" spans="2:42" ht="18.75" hidden="1" customHeight="1" x14ac:dyDescent="0.25">
      <c r="B66" s="21" t="str">
        <f>Paramètres!C55</f>
        <v>Document unique risque professionnels</v>
      </c>
      <c r="C66" s="31" t="str">
        <f t="shared" si="11"/>
        <v/>
      </c>
      <c r="D66" s="76"/>
      <c r="E66" s="78">
        <f>VLOOKUP($B66,Paramètres!$C$7:$F$55,$C$6,FALSE)</f>
        <v>0</v>
      </c>
      <c r="F66" s="59">
        <f t="shared" si="57"/>
        <v>0</v>
      </c>
      <c r="G66" s="95"/>
      <c r="H66" s="78">
        <f>VLOOKUP($B66,Paramètres!$C$7:$F$55,$C$6,FALSE)</f>
        <v>0</v>
      </c>
      <c r="I66" s="92">
        <f t="shared" si="0"/>
        <v>0</v>
      </c>
      <c r="J66" s="56"/>
      <c r="K66" s="78">
        <f>VLOOKUP($B66,Paramètres!$C$7:$F$55,$C$6,FALSE)</f>
        <v>0</v>
      </c>
      <c r="L66" s="59">
        <f t="shared" si="1"/>
        <v>0</v>
      </c>
      <c r="M66" s="95"/>
      <c r="N66" s="78">
        <f>VLOOKUP($B66,Paramètres!$C$7:$F$55,$C$6,FALSE)</f>
        <v>0</v>
      </c>
      <c r="O66" s="92">
        <f t="shared" si="2"/>
        <v>0</v>
      </c>
      <c r="P66" s="56"/>
      <c r="Q66" s="78">
        <f>VLOOKUP($B66,Paramètres!$C$7:$F$55,$C$6,FALSE)</f>
        <v>0</v>
      </c>
      <c r="R66" s="59">
        <f t="shared" si="3"/>
        <v>0</v>
      </c>
      <c r="S66" s="95"/>
      <c r="T66" s="78">
        <f>VLOOKUP($B66,Paramètres!$C$7:$F$55,$C$6,FALSE)</f>
        <v>0</v>
      </c>
      <c r="U66" s="92">
        <f t="shared" si="4"/>
        <v>0</v>
      </c>
      <c r="V66" s="56"/>
      <c r="W66" s="78">
        <f>VLOOKUP($B66,Paramètres!$C$7:$F$55,$C$6,FALSE)</f>
        <v>0</v>
      </c>
      <c r="X66" s="59">
        <f t="shared" si="5"/>
        <v>0</v>
      </c>
      <c r="Y66" s="95"/>
      <c r="Z66" s="78">
        <f>VLOOKUP($B66,Paramètres!$C$7:$F$55,$C$6,FALSE)</f>
        <v>0</v>
      </c>
      <c r="AA66" s="92">
        <f t="shared" si="6"/>
        <v>0</v>
      </c>
      <c r="AB66" s="56"/>
      <c r="AC66" s="78">
        <f>VLOOKUP($B66,Paramètres!$C$7:$F$55,$C$6,FALSE)</f>
        <v>0</v>
      </c>
      <c r="AD66" s="59">
        <f t="shared" si="7"/>
        <v>0</v>
      </c>
      <c r="AE66" s="95"/>
      <c r="AF66" s="78">
        <f>VLOOKUP($B66,Paramètres!$C$7:$F$55,$C$6,FALSE)</f>
        <v>0</v>
      </c>
      <c r="AG66" s="92">
        <f t="shared" si="8"/>
        <v>0</v>
      </c>
      <c r="AH66" s="56"/>
      <c r="AI66" s="78">
        <f>VLOOKUP($B66,Paramètres!$C$7:$F$55,$C$6,FALSE)</f>
        <v>0</v>
      </c>
      <c r="AJ66" s="59">
        <f t="shared" si="9"/>
        <v>0</v>
      </c>
      <c r="AK66" s="95"/>
      <c r="AL66" s="78">
        <f>VLOOKUP($B66,Paramètres!$C$7:$F$55,$C$6,FALSE)</f>
        <v>0</v>
      </c>
      <c r="AM66" s="59">
        <f t="shared" si="10"/>
        <v>0</v>
      </c>
      <c r="AN66" s="21">
        <f t="shared" si="58"/>
        <v>0</v>
      </c>
      <c r="AO66" s="22">
        <f>VLOOKUP($B66,Paramètres!$C$7:$F$55,$C$6,FALSE)</f>
        <v>0</v>
      </c>
      <c r="AP66" s="67">
        <f t="shared" si="59"/>
        <v>0</v>
      </c>
    </row>
    <row r="67" spans="2:42" ht="18.75" hidden="1" customHeight="1" thickBot="1" x14ac:dyDescent="0.3">
      <c r="B67" s="44" t="s">
        <v>71</v>
      </c>
      <c r="C67" s="45"/>
      <c r="D67" s="44"/>
      <c r="E67" s="46"/>
      <c r="F67" s="62">
        <f>SUM(F44:F66)</f>
        <v>0</v>
      </c>
      <c r="G67" s="47"/>
      <c r="H67" s="46"/>
      <c r="I67" s="97">
        <f t="shared" ref="I67" si="70">SUM(I44:I66)</f>
        <v>0</v>
      </c>
      <c r="J67" s="48"/>
      <c r="K67" s="46"/>
      <c r="L67" s="62">
        <f t="shared" ref="L67" si="71">SUM(L44:L66)</f>
        <v>0</v>
      </c>
      <c r="M67" s="47"/>
      <c r="N67" s="46"/>
      <c r="O67" s="97">
        <f t="shared" ref="O67" si="72">SUM(O44:O66)</f>
        <v>0</v>
      </c>
      <c r="P67" s="48"/>
      <c r="Q67" s="46"/>
      <c r="R67" s="62">
        <f t="shared" ref="R67" si="73">SUM(R44:R66)</f>
        <v>0</v>
      </c>
      <c r="S67" s="47"/>
      <c r="T67" s="46"/>
      <c r="U67" s="97">
        <f t="shared" ref="U67" si="74">SUM(U44:U66)</f>
        <v>0</v>
      </c>
      <c r="V67" s="48"/>
      <c r="W67" s="46"/>
      <c r="X67" s="62">
        <f t="shared" ref="X67" si="75">SUM(X44:X66)</f>
        <v>0</v>
      </c>
      <c r="Y67" s="47"/>
      <c r="Z67" s="46"/>
      <c r="AA67" s="97">
        <f t="shared" ref="AA67" si="76">SUM(AA44:AA66)</f>
        <v>0</v>
      </c>
      <c r="AB67" s="48"/>
      <c r="AC67" s="46"/>
      <c r="AD67" s="62">
        <f t="shared" ref="AD67" si="77">SUM(AD44:AD66)</f>
        <v>0</v>
      </c>
      <c r="AE67" s="47"/>
      <c r="AF67" s="46"/>
      <c r="AG67" s="97">
        <f t="shared" ref="AG67" si="78">SUM(AG44:AG66)</f>
        <v>0</v>
      </c>
      <c r="AH67" s="48"/>
      <c r="AI67" s="46"/>
      <c r="AJ67" s="62">
        <f t="shared" ref="AJ67" si="79">SUM(AJ44:AJ66)</f>
        <v>0</v>
      </c>
      <c r="AK67" s="47"/>
      <c r="AL67" s="46"/>
      <c r="AM67" s="62">
        <f t="shared" ref="AM67" si="80">SUM(AM44:AM66)</f>
        <v>0</v>
      </c>
      <c r="AN67" s="44"/>
      <c r="AO67" s="46"/>
      <c r="AP67" s="71">
        <f t="shared" ref="AP67" si="81">SUM(AP44:AP66)</f>
        <v>0</v>
      </c>
    </row>
    <row r="68" spans="2:42" ht="18.75" customHeight="1" thickTop="1" thickBot="1" x14ac:dyDescent="0.3">
      <c r="F68" s="63"/>
      <c r="I68" s="63"/>
      <c r="L68" s="63"/>
      <c r="O68" s="63"/>
      <c r="R68" s="63"/>
      <c r="U68" s="63"/>
      <c r="X68" s="63"/>
      <c r="AA68" s="63"/>
      <c r="AD68" s="63"/>
      <c r="AG68" s="63"/>
      <c r="AJ68" s="63"/>
      <c r="AM68" s="63"/>
      <c r="AP68" s="72"/>
    </row>
    <row r="69" spans="2:42" ht="18.75" customHeight="1" thickTop="1" thickBot="1" x14ac:dyDescent="0.3">
      <c r="B69" s="105" t="s">
        <v>74</v>
      </c>
      <c r="C69" s="106" t="s">
        <v>73</v>
      </c>
      <c r="D69" s="105"/>
      <c r="E69" s="107"/>
      <c r="F69" s="108"/>
      <c r="I69" s="63"/>
      <c r="L69" s="63"/>
      <c r="O69" s="63"/>
      <c r="R69" s="63"/>
      <c r="U69" s="63"/>
      <c r="X69" s="63"/>
      <c r="AA69" s="63"/>
      <c r="AD69" s="63"/>
      <c r="AG69" s="63"/>
      <c r="AJ69" s="63"/>
      <c r="AM69" s="63"/>
      <c r="AP69" s="72"/>
    </row>
    <row r="70" spans="2:42" ht="18.75" customHeight="1" thickTop="1" x14ac:dyDescent="0.25">
      <c r="B70" s="49" t="s">
        <v>72</v>
      </c>
      <c r="C70" s="50" t="s">
        <v>73</v>
      </c>
      <c r="D70" s="49"/>
      <c r="E70" s="51"/>
      <c r="F70" s="64">
        <f>F22+F43+F67</f>
        <v>165.5</v>
      </c>
      <c r="G70" s="147"/>
      <c r="H70" s="51"/>
      <c r="I70" s="64">
        <f t="shared" ref="I70" si="82">I22+I43+I67</f>
        <v>15.5</v>
      </c>
      <c r="J70" s="147"/>
      <c r="K70" s="51"/>
      <c r="L70" s="64">
        <f t="shared" ref="L70" si="83">L22+L43+L67</f>
        <v>15.5</v>
      </c>
      <c r="M70" s="147"/>
      <c r="N70" s="51"/>
      <c r="O70" s="64">
        <f t="shared" ref="O70" si="84">O22+O43+O67</f>
        <v>15.5</v>
      </c>
      <c r="P70" s="147"/>
      <c r="Q70" s="51"/>
      <c r="R70" s="64">
        <f t="shared" ref="R70" si="85">R22+R43+R67</f>
        <v>15.5</v>
      </c>
      <c r="S70" s="147"/>
      <c r="T70" s="51"/>
      <c r="U70" s="64">
        <f t="shared" ref="U70" si="86">U22+U43+U67</f>
        <v>15.5</v>
      </c>
      <c r="V70" s="147"/>
      <c r="W70" s="51"/>
      <c r="X70" s="64">
        <f t="shared" ref="X70" si="87">X22+X43+X67</f>
        <v>0</v>
      </c>
      <c r="Y70" s="147"/>
      <c r="Z70" s="51"/>
      <c r="AA70" s="64">
        <f t="shared" ref="AA70" si="88">AA22+AA43+AA67</f>
        <v>0</v>
      </c>
      <c r="AB70" s="147"/>
      <c r="AC70" s="51"/>
      <c r="AD70" s="64">
        <f t="shared" ref="AD70" si="89">AD22+AD43+AD67</f>
        <v>0</v>
      </c>
      <c r="AE70" s="147"/>
      <c r="AF70" s="51"/>
      <c r="AG70" s="64">
        <f t="shared" ref="AG70" si="90">AG22+AG43+AG67</f>
        <v>0</v>
      </c>
      <c r="AH70" s="147"/>
      <c r="AI70" s="51"/>
      <c r="AJ70" s="64">
        <f t="shared" ref="AJ70" si="91">AJ22+AJ43+AJ67</f>
        <v>0</v>
      </c>
      <c r="AK70" s="147"/>
      <c r="AL70" s="51"/>
      <c r="AM70" s="73">
        <f>AM22+AM43+AM67</f>
        <v>0</v>
      </c>
      <c r="AN70" s="52"/>
      <c r="AO70" s="51"/>
      <c r="AP70" s="73">
        <f>SUM(F70,I70,L70,O70,R70,U70,X70,AA70,AD70,AG70,AJ70,AM70)</f>
        <v>243</v>
      </c>
    </row>
    <row r="71" spans="2:42" ht="18.75" customHeight="1" x14ac:dyDescent="0.25">
      <c r="B71" s="23" t="s">
        <v>17</v>
      </c>
      <c r="C71" s="32" t="s">
        <v>73</v>
      </c>
      <c r="D71" s="23"/>
      <c r="E71" s="24"/>
      <c r="F71" s="85"/>
      <c r="G71" s="148"/>
      <c r="H71" s="24"/>
      <c r="I71" s="85"/>
      <c r="J71" s="148"/>
      <c r="K71" s="24"/>
      <c r="L71" s="85"/>
      <c r="M71" s="148"/>
      <c r="N71" s="24"/>
      <c r="O71" s="85"/>
      <c r="P71" s="148"/>
      <c r="Q71" s="24"/>
      <c r="R71" s="85"/>
      <c r="S71" s="148"/>
      <c r="T71" s="24"/>
      <c r="U71" s="85"/>
      <c r="V71" s="148"/>
      <c r="W71" s="24"/>
      <c r="X71" s="85"/>
      <c r="Y71" s="148"/>
      <c r="Z71" s="24"/>
      <c r="AA71" s="85"/>
      <c r="AB71" s="148"/>
      <c r="AC71" s="24"/>
      <c r="AD71" s="85"/>
      <c r="AE71" s="148"/>
      <c r="AF71" s="24"/>
      <c r="AG71" s="85"/>
      <c r="AH71" s="148"/>
      <c r="AI71" s="24"/>
      <c r="AJ71" s="85"/>
      <c r="AK71" s="148"/>
      <c r="AL71" s="24"/>
      <c r="AM71" s="146"/>
      <c r="AN71" s="25"/>
      <c r="AO71" s="24"/>
      <c r="AP71" s="74">
        <f>SUM(F71,I71,L71,O71,R71,U71,X71,AA71,AD71,AG71,AJ71,AM71)</f>
        <v>0</v>
      </c>
    </row>
    <row r="72" spans="2:42" ht="18.75" customHeight="1" x14ac:dyDescent="0.25">
      <c r="B72" s="23" t="s">
        <v>18</v>
      </c>
      <c r="C72" s="32" t="s">
        <v>73</v>
      </c>
      <c r="D72" s="23"/>
      <c r="E72" s="24"/>
      <c r="F72" s="85"/>
      <c r="G72" s="148"/>
      <c r="H72" s="24"/>
      <c r="I72" s="85"/>
      <c r="J72" s="148"/>
      <c r="K72" s="24"/>
      <c r="L72" s="85"/>
      <c r="M72" s="148"/>
      <c r="N72" s="24"/>
      <c r="O72" s="85"/>
      <c r="P72" s="148"/>
      <c r="Q72" s="24"/>
      <c r="R72" s="85"/>
      <c r="S72" s="148"/>
      <c r="T72" s="24"/>
      <c r="U72" s="85"/>
      <c r="V72" s="148"/>
      <c r="W72" s="24"/>
      <c r="X72" s="85"/>
      <c r="Y72" s="148"/>
      <c r="Z72" s="24"/>
      <c r="AA72" s="85"/>
      <c r="AB72" s="148"/>
      <c r="AC72" s="24"/>
      <c r="AD72" s="85"/>
      <c r="AE72" s="148"/>
      <c r="AF72" s="24"/>
      <c r="AG72" s="85"/>
      <c r="AH72" s="148"/>
      <c r="AI72" s="24"/>
      <c r="AJ72" s="85"/>
      <c r="AK72" s="148"/>
      <c r="AL72" s="24"/>
      <c r="AM72" s="146"/>
      <c r="AN72" s="25"/>
      <c r="AO72" s="24"/>
      <c r="AP72" s="74">
        <f>SUM(F72,I72,L72,O72,R72,U72,X72,AA72,AD72,AG72,AJ72,AM72)</f>
        <v>0</v>
      </c>
    </row>
    <row r="73" spans="2:42" ht="18.75" customHeight="1" thickBot="1" x14ac:dyDescent="0.3">
      <c r="B73" s="79" t="s">
        <v>19</v>
      </c>
      <c r="C73" s="80" t="s">
        <v>73</v>
      </c>
      <c r="D73" s="79"/>
      <c r="E73" s="81"/>
      <c r="F73" s="82">
        <f>F69+F70-F71-F72</f>
        <v>165.5</v>
      </c>
      <c r="G73" s="149"/>
      <c r="H73" s="81"/>
      <c r="I73" s="82">
        <f>F73+I70-I71-I72</f>
        <v>181</v>
      </c>
      <c r="J73" s="149"/>
      <c r="K73" s="81"/>
      <c r="L73" s="82">
        <f>I73+L70-L71-L72</f>
        <v>196.5</v>
      </c>
      <c r="M73" s="149"/>
      <c r="N73" s="81"/>
      <c r="O73" s="82">
        <f>L73+O70-O71-O72</f>
        <v>212</v>
      </c>
      <c r="P73" s="149"/>
      <c r="Q73" s="81"/>
      <c r="R73" s="82">
        <f>O73+R70-R71-R72</f>
        <v>227.5</v>
      </c>
      <c r="S73" s="149"/>
      <c r="T73" s="81"/>
      <c r="U73" s="82">
        <f>R73+U70-U71-U72</f>
        <v>243</v>
      </c>
      <c r="V73" s="149"/>
      <c r="W73" s="81"/>
      <c r="X73" s="82">
        <f>U73+X70-X71-X72</f>
        <v>243</v>
      </c>
      <c r="Y73" s="149"/>
      <c r="Z73" s="81"/>
      <c r="AA73" s="82">
        <f>X73+AA70-AA71-AA72</f>
        <v>243</v>
      </c>
      <c r="AB73" s="149"/>
      <c r="AC73" s="81"/>
      <c r="AD73" s="82">
        <f>AA73+AD70-AD71-AD72</f>
        <v>243</v>
      </c>
      <c r="AE73" s="149"/>
      <c r="AF73" s="81"/>
      <c r="AG73" s="82">
        <f>AD73+AG70-AG71-AG72</f>
        <v>243</v>
      </c>
      <c r="AH73" s="149"/>
      <c r="AI73" s="81"/>
      <c r="AJ73" s="82">
        <f>AG73+AJ70-AJ71-AJ72</f>
        <v>243</v>
      </c>
      <c r="AK73" s="149"/>
      <c r="AL73" s="81"/>
      <c r="AM73" s="84">
        <f>AJ73+AM70-AM71-AM72</f>
        <v>243</v>
      </c>
      <c r="AN73" s="83"/>
      <c r="AO73" s="81"/>
      <c r="AP73" s="84"/>
    </row>
    <row r="74" spans="2:42" ht="15.75" thickTop="1" x14ac:dyDescent="0.25"/>
    <row r="80" spans="2:42" x14ac:dyDescent="0.25">
      <c r="P80" s="53"/>
    </row>
  </sheetData>
  <autoFilter ref="B16:AP67"/>
  <customSheetViews>
    <customSheetView guid="{15F68793-36ED-4514-93D2-BB82404C99C0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"/>
      <headerFooter>
        <oddHeader>&amp;LEXCO FSO Perpignan&amp;C&amp;"-,Gras"&amp;16&amp;A</oddHeader>
      </headerFooter>
      <autoFilter ref="B16:AP67"/>
    </customSheetView>
    <customSheetView guid="{C32E0DE7-E7E1-4C57-A009-7602C5D45B1B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2"/>
      <headerFooter>
        <oddHeader>&amp;LEXCO FSO Perpignan&amp;C&amp;"-,Gras"&amp;16&amp;A</oddHeader>
      </headerFooter>
      <autoFilter ref="B16:AP67"/>
    </customSheetView>
    <customSheetView guid="{2F0153A7-7882-436F-B2CB-466C580B2054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3"/>
      <headerFooter>
        <oddHeader>&amp;LEXCO FSO Perpignan&amp;C&amp;"-,Gras"&amp;16&amp;A</oddHeader>
      </headerFooter>
      <autoFilter ref="B15:AP66"/>
    </customSheetView>
    <customSheetView guid="{11D1DCBE-B3A4-4307-BA6C-C51BE2B9460A}" scale="90" fitToPage="1" showAutoFilter="1">
      <pane xSplit="3" ySplit="15" topLeftCell="D16" activePane="bottomRight" state="frozen"/>
      <selection pane="bottomRight" activeCell="S17" sqref="S17"/>
      <pageMargins left="0.25" right="0.25" top="0.75" bottom="0.38" header="0.3" footer="0.3"/>
      <pageSetup paperSize="9" scale="49" orientation="landscape" r:id="rId4"/>
      <headerFooter>
        <oddHeader>&amp;LEXCO FSO Perpignan&amp;C&amp;"-,Gras"&amp;16&amp;A</oddHeader>
      </headerFooter>
      <autoFilter ref="B15:AP66"/>
    </customSheetView>
    <customSheetView guid="{C6736431-003F-4A95-AE17-44BCB61C60CB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5"/>
      <headerFooter>
        <oddHeader>&amp;LEXCO FSO Perpignan&amp;C&amp;"-,Gras"&amp;16&amp;A</oddHeader>
      </headerFooter>
      <autoFilter ref="B15:AP65"/>
    </customSheetView>
    <customSheetView guid="{4AA15BC6-241D-49FC-9793-A5B68BFEA593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6"/>
      <headerFooter>
        <oddHeader>&amp;LEXCO FSO Perpignan&amp;C&amp;"-,Gras"&amp;16&amp;A</oddHeader>
      </headerFooter>
      <autoFilter ref="B15:AP66"/>
    </customSheetView>
    <customSheetView guid="{C0803F79-4885-4522-90A5-C80B959FD6BB}" scale="90" fitToPage="1" showAutoFilter="1">
      <pane xSplit="3" ySplit="15" topLeftCell="D70" activePane="bottomRight" state="frozen"/>
      <selection pane="bottomRight" activeCell="L11" sqref="L11"/>
      <pageMargins left="0.25" right="0.25" top="0.75" bottom="0.38" header="0.3" footer="0.3"/>
      <pageSetup paperSize="9" scale="49" orientation="landscape" r:id="rId7"/>
      <headerFooter>
        <oddHeader>&amp;LEXCO FSO Perpignan&amp;C&amp;"-,Gras"&amp;16&amp;A</oddHeader>
      </headerFooter>
      <autoFilter ref="B15:AP66"/>
    </customSheetView>
    <customSheetView guid="{F60A6BD9-AC7C-4346-B54D-B4D9936C885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8"/>
      <headerFooter>
        <oddHeader>&amp;LEXCO FSO Perpignan&amp;C&amp;"-,Gras"&amp;16&amp;A</oddHeader>
      </headerFooter>
      <autoFilter ref="B15:AP66"/>
    </customSheetView>
    <customSheetView guid="{7209C8AD-EC9A-4C61-8E84-4460D9AA8E9A}" scale="90" fitToPage="1" showAutoFilter="1" hiddenRows="1">
      <pane xSplit="3" ySplit="15" topLeftCell="D16" activePane="bottomRight" state="frozen"/>
      <selection pane="bottomRight"/>
      <pageMargins left="0.25" right="0.25" top="0.75" bottom="0.38" header="0.3" footer="0.3"/>
      <pageSetup paperSize="9" scale="49" orientation="landscape" r:id="rId9"/>
      <headerFooter>
        <oddHeader>&amp;LEXCO FSO Perpignan&amp;C&amp;"-,Gras"&amp;16&amp;A</oddHeader>
      </headerFooter>
      <autoFilter ref="B15:AP66"/>
    </customSheetView>
    <customSheetView guid="{E107E0ED-8D52-4B09-93BD-FD8D86B91A29}" scale="90" fitToPage="1" showAutoFilter="1" hiddenRows="1">
      <pane xSplit="3" ySplit="16" topLeftCell="D17" activePane="bottomRight" state="frozen"/>
      <selection pane="bottomRight" activeCell="I4" sqref="I4"/>
      <pageMargins left="0.25" right="0.25" top="0.75" bottom="0.38" header="0.3" footer="0.3"/>
      <pageSetup paperSize="9" scale="49" orientation="landscape" r:id="rId10"/>
      <headerFooter>
        <oddHeader>&amp;LEXCO FSO Perpignan&amp;C&amp;"-,Gras"&amp;16&amp;A</oddHeader>
      </headerFooter>
      <autoFilter ref="B16:AP67"/>
    </customSheetView>
  </customSheetViews>
  <mergeCells count="18">
    <mergeCell ref="AB15:AD15"/>
    <mergeCell ref="AE15:AG15"/>
    <mergeCell ref="AH15:AJ15"/>
    <mergeCell ref="AK15:AM15"/>
    <mergeCell ref="AN15:AP15"/>
    <mergeCell ref="Y15:AA15"/>
    <mergeCell ref="D2:F2"/>
    <mergeCell ref="D3:F3"/>
    <mergeCell ref="D4:F4"/>
    <mergeCell ref="D6:F6"/>
    <mergeCell ref="D15:F15"/>
    <mergeCell ref="G15:I15"/>
    <mergeCell ref="J15:L15"/>
    <mergeCell ref="M15:O15"/>
    <mergeCell ref="P15:R15"/>
    <mergeCell ref="S15:U15"/>
    <mergeCell ref="V15:X15"/>
    <mergeCell ref="D5:F5"/>
  </mergeCells>
  <pageMargins left="0.25" right="0.25" top="0.75" bottom="0.38" header="0.3" footer="0.3"/>
  <pageSetup paperSize="9" scale="49" orientation="landscape" r:id="rId11"/>
  <headerFooter>
    <oddHeader>&amp;LEXCO FSO Perpignan&amp;C&amp;"-,Gras"&amp;16&amp;A</oddHead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Paramètres!$D$7:$F$7</xm:f>
          </x14:formula1>
          <xm:sqref>D6:F6</xm:sqref>
        </x14:dataValidation>
        <x14:dataValidation type="list" allowBlank="1" showInputMessage="1" showErrorMessage="1">
          <x14:formula1>
            <xm:f>Paramètres!$J$8:$J$17</xm:f>
          </x14:formula1>
          <xm:sqref>D4:F4</xm:sqref>
        </x14:dataValidation>
        <x14:dataValidation type="list" allowBlank="1" showInputMessage="1" showErrorMessage="1">
          <x14:formula1>
            <xm:f>Paramètres!$H$8:$H$12</xm:f>
          </x14:formula1>
          <xm:sqref>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Paramètres</vt:lpstr>
      <vt:lpstr>Totaux mensuels</vt:lpstr>
      <vt:lpstr>Matrice</vt:lpstr>
      <vt:lpstr>A3 PLANS SARL</vt:lpstr>
      <vt:lpstr>ARENY SASU (LES ANGLES)</vt:lpstr>
      <vt:lpstr>ARENY SASU (PUYVALADOR)</vt:lpstr>
      <vt:lpstr>ASSANTE Thierry</vt:lpstr>
      <vt:lpstr>AUTOS JPM SARL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Durand</dc:creator>
  <cp:lastModifiedBy>Fabien Delpouve</cp:lastModifiedBy>
  <cp:lastPrinted>2018-07-10T10:02:22Z</cp:lastPrinted>
  <dcterms:created xsi:type="dcterms:W3CDTF">2016-12-12T08:54:42Z</dcterms:created>
  <dcterms:modified xsi:type="dcterms:W3CDTF">2018-07-13T12:26:20Z</dcterms:modified>
</cp:coreProperties>
</file>