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aubin\Desktop\"/>
    </mc:Choice>
  </mc:AlternateContent>
  <bookViews>
    <workbookView xWindow="0" yWindow="0" windowWidth="16200" windowHeight="11760" activeTab="2"/>
  </bookViews>
  <sheets>
    <sheet name="Synthèse" sheetId="1" r:id="rId1"/>
    <sheet name="inputbox" sheetId="3" r:id="rId2"/>
    <sheet name="5S" sheetId="8" r:id="rId3"/>
  </sheets>
  <definedNames>
    <definedName name="_xlnm._FilterDatabase" localSheetId="0" hidden="1">Synthèse!$A$1:$N$32</definedName>
    <definedName name="CHANTIER">#REF!</definedName>
    <definedName name="liste1">#REF!</definedName>
    <definedName name="liste2">#REF!</definedName>
    <definedName name="poste">#REF!</definedName>
    <definedName name="reference">#REF!</definedName>
    <definedName name="referenceSMED">inputbox!#REF!</definedName>
    <definedName name="_xlnm.Print_Area" localSheetId="0">Synthèse!$A$1:$N$193</definedName>
  </definedNames>
  <calcPr calcId="162913"/>
  <customWorkbookViews>
    <customWorkbookView name="Installation Reims - Affichage personnalisé" guid="{177454E7-0744-4F0A-B27B-1E383254B528}" mergeInterval="0" personalView="1" maximized="1" windowWidth="1366" windowHeight="553" tabRatio="819" activeSheetId="1"/>
    <customWorkbookView name="Tableau Digital Interactif 3 - Affichage personnalisé" guid="{CE21BD66-19BE-4F96-9CD8-06995A56663E}" mergeInterval="0" personalView="1" maximized="1" xWindow="-8" yWindow="-8" windowWidth="1096" windowHeight="1896" tabRatio="819" activeSheetId="1"/>
  </customWorkbookViews>
</workbook>
</file>

<file path=xl/calcChain.xml><?xml version="1.0" encoding="utf-8"?>
<calcChain xmlns="http://schemas.openxmlformats.org/spreadsheetml/2006/main">
  <c r="E1" i="8" l="1"/>
  <c r="E8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1" i="1"/>
  <c r="C52" i="3" l="1"/>
  <c r="C47" i="3"/>
  <c r="C42" i="3"/>
  <c r="C32" i="3"/>
  <c r="C26" i="3"/>
  <c r="C15" i="3"/>
  <c r="C7" i="3"/>
  <c r="C8" i="3"/>
  <c r="C9" i="3"/>
  <c r="C10" i="3"/>
  <c r="C11" i="3"/>
  <c r="C12" i="3"/>
  <c r="C13" i="3"/>
  <c r="C14" i="3"/>
  <c r="C16" i="3"/>
  <c r="C17" i="3"/>
  <c r="C18" i="3"/>
  <c r="C19" i="3"/>
  <c r="C20" i="3"/>
  <c r="C21" i="3"/>
  <c r="C22" i="3"/>
  <c r="C23" i="3"/>
  <c r="C24" i="3"/>
  <c r="C25" i="3"/>
  <c r="C27" i="3"/>
  <c r="C28" i="3"/>
  <c r="C29" i="3"/>
  <c r="C30" i="3"/>
  <c r="C31" i="3"/>
  <c r="C33" i="3"/>
  <c r="C34" i="3"/>
  <c r="C35" i="3"/>
  <c r="C36" i="3"/>
  <c r="C37" i="3"/>
  <c r="C38" i="3"/>
  <c r="C39" i="3"/>
  <c r="C40" i="3"/>
  <c r="C41" i="3"/>
  <c r="C43" i="3"/>
  <c r="C44" i="3"/>
  <c r="C45" i="3"/>
  <c r="C46" i="3"/>
  <c r="C48" i="3"/>
  <c r="C49" i="3"/>
  <c r="C50" i="3"/>
  <c r="C51" i="3"/>
  <c r="C55" i="3"/>
  <c r="C56" i="3"/>
  <c r="C58" i="3"/>
  <c r="C59" i="3"/>
  <c r="C60" i="3"/>
  <c r="C61" i="3"/>
  <c r="C62" i="3"/>
  <c r="C63" i="3"/>
  <c r="C6" i="3"/>
  <c r="A7" i="3" l="1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24" i="3"/>
  <c r="B24" i="3"/>
  <c r="A25" i="3"/>
  <c r="B25" i="3"/>
  <c r="A26" i="3"/>
  <c r="B26" i="3"/>
  <c r="A27" i="3"/>
  <c r="B27" i="3"/>
  <c r="A28" i="3"/>
  <c r="B28" i="3"/>
  <c r="A29" i="3"/>
  <c r="B29" i="3"/>
  <c r="A30" i="3"/>
  <c r="B30" i="3"/>
  <c r="A31" i="3"/>
  <c r="B31" i="3"/>
  <c r="A32" i="3"/>
  <c r="B32" i="3"/>
  <c r="A33" i="3"/>
  <c r="B33" i="3"/>
  <c r="A34" i="3"/>
  <c r="B34" i="3"/>
  <c r="A35" i="3"/>
  <c r="B35" i="3"/>
  <c r="A36" i="3"/>
  <c r="B36" i="3"/>
  <c r="A37" i="3"/>
  <c r="B37" i="3"/>
  <c r="A38" i="3"/>
  <c r="B38" i="3"/>
  <c r="A39" i="3"/>
  <c r="B39" i="3"/>
  <c r="A40" i="3"/>
  <c r="B40" i="3"/>
  <c r="A41" i="3"/>
  <c r="B41" i="3"/>
  <c r="A42" i="3"/>
  <c r="B42" i="3"/>
  <c r="A43" i="3"/>
  <c r="B43" i="3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A58" i="3"/>
  <c r="B58" i="3"/>
  <c r="A59" i="3"/>
  <c r="B59" i="3"/>
  <c r="A60" i="3"/>
  <c r="B60" i="3"/>
  <c r="A61" i="3"/>
  <c r="B61" i="3"/>
  <c r="A62" i="3"/>
  <c r="B62" i="3"/>
  <c r="A63" i="3"/>
  <c r="B63" i="3"/>
  <c r="B6" i="3"/>
  <c r="A6" i="3"/>
  <c r="D56" i="3" l="1"/>
  <c r="D52" i="3"/>
  <c r="D48" i="3"/>
  <c r="D44" i="3"/>
  <c r="D40" i="3"/>
  <c r="D36" i="3"/>
  <c r="D32" i="3"/>
  <c r="D28" i="3"/>
  <c r="D24" i="3"/>
  <c r="D20" i="3"/>
  <c r="D16" i="3"/>
  <c r="D12" i="3"/>
  <c r="D8" i="3"/>
  <c r="D6" i="3"/>
  <c r="D60" i="3"/>
  <c r="D63" i="3"/>
  <c r="D61" i="3"/>
  <c r="D59" i="3"/>
  <c r="D57" i="3"/>
  <c r="D55" i="3"/>
  <c r="D53" i="3"/>
  <c r="D51" i="3"/>
  <c r="D49" i="3"/>
  <c r="D47" i="3"/>
  <c r="D45" i="3"/>
  <c r="D43" i="3"/>
  <c r="D41" i="3"/>
  <c r="D39" i="3"/>
  <c r="D37" i="3"/>
  <c r="D35" i="3"/>
  <c r="D33" i="3"/>
  <c r="D31" i="3"/>
  <c r="D29" i="3"/>
  <c r="D27" i="3"/>
  <c r="D25" i="3"/>
  <c r="D23" i="3"/>
  <c r="D21" i="3"/>
  <c r="D19" i="3"/>
  <c r="D17" i="3"/>
  <c r="D15" i="3"/>
  <c r="D13" i="3"/>
  <c r="D11" i="3"/>
  <c r="D9" i="3"/>
  <c r="D7" i="3"/>
  <c r="D62" i="3"/>
  <c r="D58" i="3"/>
  <c r="D54" i="3"/>
  <c r="D50" i="3"/>
  <c r="D46" i="3"/>
  <c r="D42" i="3"/>
  <c r="D38" i="3"/>
  <c r="D34" i="3"/>
  <c r="D30" i="3"/>
  <c r="D26" i="3"/>
  <c r="D22" i="3"/>
  <c r="D18" i="3"/>
  <c r="D14" i="3"/>
  <c r="D10" i="3"/>
  <c r="M9" i="1" l="1"/>
  <c r="M11" i="1" s="1"/>
  <c r="M13" i="1" s="1"/>
  <c r="M15" i="1" s="1"/>
  <c r="M17" i="1" s="1"/>
  <c r="M19" i="1" s="1"/>
  <c r="M21" i="1" s="1"/>
  <c r="M23" i="1" s="1"/>
  <c r="E32" i="1" l="1"/>
  <c r="A4" i="1"/>
  <c r="E30" i="1" l="1"/>
  <c r="F11" i="1" l="1"/>
  <c r="F17" i="1"/>
  <c r="F19" i="1"/>
  <c r="F13" i="1"/>
  <c r="F9" i="1"/>
  <c r="F15" i="1" l="1"/>
  <c r="F21" i="1" l="1"/>
  <c r="F23" i="1"/>
  <c r="G32" i="1" l="1"/>
  <c r="M1" i="1" l="1"/>
  <c r="F14" i="1" l="1"/>
  <c r="F16" i="1"/>
  <c r="F18" i="1"/>
  <c r="F20" i="1"/>
  <c r="F22" i="1"/>
  <c r="F12" i="1"/>
  <c r="A6" i="1" l="1"/>
</calcChain>
</file>

<file path=xl/sharedStrings.xml><?xml version="1.0" encoding="utf-8"?>
<sst xmlns="http://schemas.openxmlformats.org/spreadsheetml/2006/main" count="271" uniqueCount="153">
  <si>
    <t>Date :</t>
  </si>
  <si>
    <t>Equipe :</t>
  </si>
  <si>
    <t xml:space="preserve">       Réal.
Cumul</t>
  </si>
  <si>
    <t xml:space="preserve">      Déchet
Cumul</t>
  </si>
  <si>
    <t>Matin</t>
  </si>
  <si>
    <t>Après-midi</t>
  </si>
  <si>
    <t>Nuit</t>
  </si>
  <si>
    <t>POSTE:</t>
  </si>
  <si>
    <t>TRS</t>
  </si>
  <si>
    <t>REBUT</t>
  </si>
  <si>
    <t/>
  </si>
  <si>
    <t>référence</t>
  </si>
  <si>
    <t>K0 VU Tpo Bqt DG</t>
  </si>
  <si>
    <t>Désignation</t>
  </si>
  <si>
    <t>lundi</t>
  </si>
  <si>
    <t>mardi</t>
  </si>
  <si>
    <t>mercredi</t>
  </si>
  <si>
    <t>jeudi</t>
  </si>
  <si>
    <t>vendredi</t>
  </si>
  <si>
    <t>samedi</t>
  </si>
  <si>
    <t>dimanche</t>
  </si>
  <si>
    <t>Commentaire</t>
  </si>
  <si>
    <t>K0 Tablier DAD</t>
  </si>
  <si>
    <t>XFA Tablier DAD</t>
  </si>
  <si>
    <t>B</t>
  </si>
  <si>
    <t>Tableau de marche M5 KO</t>
  </si>
  <si>
    <t>Zone à nettoyer</t>
  </si>
  <si>
    <t>Responsable</t>
  </si>
  <si>
    <t>Nº</t>
  </si>
  <si>
    <t>Dénomination</t>
  </si>
  <si>
    <t>M</t>
  </si>
  <si>
    <t>A</t>
  </si>
  <si>
    <t>N</t>
  </si>
  <si>
    <t xml:space="preserve">ZONE 1 </t>
  </si>
  <si>
    <t>1.1</t>
  </si>
  <si>
    <t>Balayer sol devant PM1, PM2 et zone nappage</t>
  </si>
  <si>
    <t>Opérateur</t>
  </si>
  <si>
    <t>1.2</t>
  </si>
  <si>
    <t>Nettoyer barrières immatérielles + Commandes des PM1 et PM2 et du nappage</t>
  </si>
  <si>
    <t>1.3</t>
  </si>
  <si>
    <t>Vider grille sortie four</t>
  </si>
  <si>
    <t>1.4</t>
  </si>
  <si>
    <t>Nettoyer sous les porte-moules 1 (matin) et 2 (apres-midi)</t>
  </si>
  <si>
    <t>1.5</t>
  </si>
  <si>
    <t>Nettoyer les filtres de hottes</t>
  </si>
  <si>
    <t>GSF: réalisation, Opérateur: vérification</t>
  </si>
  <si>
    <t>1.6</t>
  </si>
  <si>
    <t>Epouster les hottes</t>
  </si>
  <si>
    <t>1.7</t>
  </si>
  <si>
    <t>Depoussièrer les grilles sécu des PM1 et 2</t>
  </si>
  <si>
    <t>1.8</t>
  </si>
  <si>
    <t>Nettoyer la table et vider le bac de chute</t>
  </si>
  <si>
    <t>1.9</t>
  </si>
  <si>
    <t>Nettoyer les ventillateurs</t>
  </si>
  <si>
    <t>Superviseur</t>
  </si>
  <si>
    <t>ZONE 2</t>
  </si>
  <si>
    <t>2.1</t>
  </si>
  <si>
    <t>Balayer sol devant PM3, PM4</t>
  </si>
  <si>
    <t>2.2</t>
  </si>
  <si>
    <t>Nettoyer barrières immatérielles / Spots / Comandes</t>
  </si>
  <si>
    <t>2.3</t>
  </si>
  <si>
    <t>Nettoyer la tête du robot</t>
  </si>
  <si>
    <t>2.4</t>
  </si>
  <si>
    <t>Remplacer le sol de la cellule robot (lorsque nécessaire)</t>
  </si>
  <si>
    <t>Gap Leader + Opérateur
(au besoin)</t>
  </si>
  <si>
    <t>2.5</t>
  </si>
  <si>
    <t>Nettoyer sous les porte-moules 3(matin) et 4(après-midi)</t>
  </si>
  <si>
    <t>2.6</t>
  </si>
  <si>
    <t>Nettoyer les grille ou remplacer les films</t>
  </si>
  <si>
    <t>2.7</t>
  </si>
  <si>
    <t>Nettoyer les commandes</t>
  </si>
  <si>
    <t>2.8</t>
  </si>
  <si>
    <t>2.9</t>
  </si>
  <si>
    <t>GSF:réalisation, opérateur:vérification</t>
  </si>
  <si>
    <t>2.10</t>
  </si>
  <si>
    <t>ZONE 3</t>
  </si>
  <si>
    <t>3.1</t>
  </si>
  <si>
    <t>Nettoyer barrières immatérielles /  Pupitres de la table de chargement</t>
  </si>
  <si>
    <t>3.2</t>
  </si>
  <si>
    <t>Depoussièrer la table de chargement</t>
  </si>
  <si>
    <t>3.3</t>
  </si>
  <si>
    <t>Depoussièrer le four</t>
  </si>
  <si>
    <t>3.4</t>
  </si>
  <si>
    <t>Dépoussièrer le moule +  transfert 3</t>
  </si>
  <si>
    <t>3.5</t>
  </si>
  <si>
    <t>Nettoyer barrières immatérielles /  Pupitres du tranfert</t>
  </si>
  <si>
    <t>ZONE 4</t>
  </si>
  <si>
    <t>4.1</t>
  </si>
  <si>
    <t>Balayer le sol devant la découpe</t>
  </si>
  <si>
    <t>4.2</t>
  </si>
  <si>
    <t>Dépoussièrer le convoyeur + vider la caisse</t>
  </si>
  <si>
    <t>4.3</t>
  </si>
  <si>
    <t>Nettoyer le moule de découpe</t>
  </si>
  <si>
    <t>4.4</t>
  </si>
  <si>
    <t>Nettoyer barrières immatérielles et le pupitre de la découpe</t>
  </si>
  <si>
    <t>4.5</t>
  </si>
  <si>
    <t>Dépoussièrer les grilles + balayer le sol des magasins PM1/PM2</t>
  </si>
  <si>
    <t>4.6</t>
  </si>
  <si>
    <t>Dépoussièrer les grilles + balayer le sol des magasins PM3/PM4</t>
  </si>
  <si>
    <t>4.7</t>
  </si>
  <si>
    <t>Balayer l'allée</t>
  </si>
  <si>
    <t>4.8</t>
  </si>
  <si>
    <t>Dépoussierer les grilles jaunes côté DEC 10</t>
  </si>
  <si>
    <t>4.9</t>
  </si>
  <si>
    <t>Nettoyer la maquette de contrôle</t>
  </si>
  <si>
    <t>Auditeur Qualité</t>
  </si>
  <si>
    <t>ZONE 5</t>
  </si>
  <si>
    <t>5.1</t>
  </si>
  <si>
    <t>Dépoussierer les thermorégulateur  et balayer le sol</t>
  </si>
  <si>
    <t>5.2</t>
  </si>
  <si>
    <t xml:space="preserve">Dépoussierer les grilles extérieur du PM1 et les vestiaires  </t>
  </si>
  <si>
    <t>5.3</t>
  </si>
  <si>
    <t>Vérifier la présence du matériel 5S</t>
  </si>
  <si>
    <t>5.4</t>
  </si>
  <si>
    <t>Nettoyer le bureau</t>
  </si>
  <si>
    <t>ZONE 6</t>
  </si>
  <si>
    <t>6.1</t>
  </si>
  <si>
    <t>Dépoussierer armoires four 1 et 2+ Dog moules 3 et 4</t>
  </si>
  <si>
    <t>GAP</t>
  </si>
  <si>
    <t>6.2</t>
  </si>
  <si>
    <t xml:space="preserve">Dépoussierer armoire de commande machine a mousse </t>
  </si>
  <si>
    <t>6.3</t>
  </si>
  <si>
    <t>Balayer le sol de la passerelle armoires four 1 et 2</t>
  </si>
  <si>
    <t>6.4</t>
  </si>
  <si>
    <t xml:space="preserve">Dépoussierer  grilles jaunes de securité  </t>
  </si>
  <si>
    <t>ZONE 7</t>
  </si>
  <si>
    <t>7.1</t>
  </si>
  <si>
    <t>Dépoussiérer  ZONE  Four n°1    hotte Aspirante</t>
  </si>
  <si>
    <t>GSF</t>
  </si>
  <si>
    <t>7.2</t>
  </si>
  <si>
    <t>Dépoussiérer  ZONE  Dessus four  1</t>
  </si>
  <si>
    <t>7.3</t>
  </si>
  <si>
    <t>Balayer le sol du four  ZONE  Zone sous le four</t>
  </si>
  <si>
    <t>7.4</t>
  </si>
  <si>
    <t xml:space="preserve">Depoussierer les grilles jaunes du four  ZONE  Grilles jaunes de securité </t>
  </si>
  <si>
    <t>ZONE 8</t>
  </si>
  <si>
    <t>8.1</t>
  </si>
  <si>
    <t xml:space="preserve">Dépoussierer les garde corps   ZONE  Passerelle machine a mousse et escalier </t>
  </si>
  <si>
    <t>8.2</t>
  </si>
  <si>
    <t xml:space="preserve">Dépoussierer les extincteurs   ZONE  Passerelle machine a mousse </t>
  </si>
  <si>
    <t>8.3</t>
  </si>
  <si>
    <t xml:space="preserve">Balayer le sol  ZONE  Passerelle machine a mousse et escalier </t>
  </si>
  <si>
    <t>8.4</t>
  </si>
  <si>
    <t xml:space="preserve">Dépoussierer les pompes BUSH  ZONE  Passerelle machine a mousse et escalier </t>
  </si>
  <si>
    <t>8.5</t>
  </si>
  <si>
    <t xml:space="preserve">depoussierer les armoires  electriques   ZONE  passerelle machine a mousse et escalier </t>
  </si>
  <si>
    <t>8.6</t>
  </si>
  <si>
    <t xml:space="preserve">depoussierer les pompes CO2  ZONE  passerelle machine a mousse et escalier </t>
  </si>
  <si>
    <t xml:space="preserve">AUDIT 5S </t>
  </si>
  <si>
    <t>PM1-PM2</t>
  </si>
  <si>
    <t>SUP</t>
  </si>
  <si>
    <t>PM3-PM4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</si>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</sst>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3" formatCode="_-* #,##0.00\ _€_-;\-* #,##0.00\ _€_-;_-* &quot;-&quot;??\ _€_-;_-@_-"/>
    <numFmt numFmtId="164" formatCode="[$-F400]h:mm:ss\ AM/PM"/>
    <numFmt numFmtId="165" formatCode="0.0&quot; ''&quot;"/>
    <numFmt numFmtId="166" formatCode="0.000&quot; '&quot;"/>
    <numFmt numFmtId="167" formatCode="0&quot; opé.&quot;"/>
    <numFmt numFmtId="168" formatCode="0\f\l"/>
    <numFmt numFmtId="169" formatCode="0.0"/>
  </numFmts>
  <fonts count="4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Futura Book"/>
      <family val="5"/>
    </font>
    <font>
      <sz val="12"/>
      <name val="Futura Book"/>
      <family val="2"/>
    </font>
    <font>
      <b/>
      <sz val="12"/>
      <name val="Futura Book"/>
      <family val="5"/>
    </font>
    <font>
      <sz val="12"/>
      <name val="Arial"/>
      <family val="2"/>
    </font>
    <font>
      <sz val="12"/>
      <color indexed="9"/>
      <name val="Futura Book"/>
      <family val="5"/>
    </font>
    <font>
      <sz val="16"/>
      <name val="Futura Book"/>
      <family val="5"/>
    </font>
    <font>
      <sz val="10"/>
      <name val="Arial"/>
      <family val="2"/>
    </font>
    <font>
      <b/>
      <sz val="11"/>
      <name val="Futura Book"/>
      <family val="5"/>
    </font>
    <font>
      <sz val="20"/>
      <name val="Futura Book"/>
      <family val="5"/>
    </font>
    <font>
      <sz val="16"/>
      <color theme="0"/>
      <name val="Futura Book"/>
      <family val="5"/>
    </font>
    <font>
      <b/>
      <sz val="14"/>
      <name val="Futura Book"/>
      <family val="5"/>
    </font>
    <font>
      <sz val="10"/>
      <name val="Arial"/>
      <family val="2"/>
    </font>
    <font>
      <sz val="12"/>
      <color theme="0"/>
      <name val="Futura Book"/>
      <family val="5"/>
    </font>
    <font>
      <sz val="10"/>
      <name val="Times New Roman"/>
      <family val="1"/>
    </font>
    <font>
      <sz val="11"/>
      <color rgb="FFFF0000"/>
      <name val="Calibri"/>
      <family val="2"/>
      <scheme val="minor"/>
    </font>
    <font>
      <sz val="16"/>
      <color rgb="FFFF0000"/>
      <name val="Futura Book"/>
      <family val="5"/>
    </font>
    <font>
      <sz val="12"/>
      <name val="Futura Book"/>
    </font>
    <font>
      <b/>
      <sz val="20"/>
      <color rgb="FF0000FF"/>
      <name val="Garamond"/>
      <family val="1"/>
    </font>
    <font>
      <b/>
      <sz val="20"/>
      <name val="Garamond"/>
      <family val="1"/>
    </font>
    <font>
      <sz val="22"/>
      <name val="Futura Book"/>
      <family val="5"/>
    </font>
    <font>
      <sz val="14"/>
      <name val="Futura Book"/>
      <family val="5"/>
    </font>
    <font>
      <b/>
      <sz val="16"/>
      <color indexed="9"/>
      <name val="Futura Book"/>
      <family val="5"/>
    </font>
    <font>
      <b/>
      <sz val="14"/>
      <color indexed="9"/>
      <name val="Futura Book"/>
      <family val="5"/>
    </font>
    <font>
      <b/>
      <sz val="20"/>
      <color indexed="9"/>
      <name val="Futura Book"/>
      <family val="5"/>
    </font>
    <font>
      <sz val="16"/>
      <name val="Arial"/>
      <family val="2"/>
    </font>
    <font>
      <b/>
      <sz val="24"/>
      <color indexed="9"/>
      <name val="Futura Book"/>
      <family val="5"/>
    </font>
    <font>
      <sz val="24"/>
      <name val="Arial"/>
      <family val="2"/>
    </font>
    <font>
      <b/>
      <sz val="28"/>
      <name val="Futura Book"/>
      <family val="5"/>
    </font>
    <font>
      <b/>
      <sz val="22"/>
      <color indexed="9"/>
      <name val="Futura Book"/>
      <family val="5"/>
    </font>
    <font>
      <b/>
      <sz val="22"/>
      <name val="Futura Book"/>
    </font>
    <font>
      <b/>
      <sz val="22"/>
      <name val="Futura Book"/>
      <family val="5"/>
    </font>
    <font>
      <b/>
      <sz val="28"/>
      <color theme="0" tint="-4.9989318521683403E-2"/>
      <name val="Futura Book"/>
      <family val="5"/>
    </font>
    <font>
      <sz val="14"/>
      <name val="Arial"/>
      <family val="2"/>
    </font>
    <font>
      <sz val="24"/>
      <color theme="3" tint="-0.249977111117893"/>
      <name val="Futura Book"/>
      <family val="5"/>
    </font>
    <font>
      <sz val="24"/>
      <name val="Futura Book"/>
      <family val="5"/>
    </font>
    <font>
      <b/>
      <sz val="16"/>
      <name val="Futura Book"/>
      <family val="5"/>
    </font>
    <font>
      <sz val="10"/>
      <name val="Futura Book"/>
      <family val="5"/>
    </font>
    <font>
      <b/>
      <sz val="12"/>
      <color rgb="FF0000FF"/>
      <name val="Garamond"/>
      <family val="1"/>
    </font>
  </fonts>
  <fills count="2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68900"/>
        <bgColor indexed="64"/>
      </patternFill>
    </fill>
    <fill>
      <patternFill patternType="solid">
        <fgColor rgb="FF6600CC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1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 style="thin">
        <color indexed="64"/>
      </bottom>
      <diagonal/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Down="1">
      <left style="thin">
        <color indexed="64"/>
      </left>
      <right/>
      <top style="medium">
        <color indexed="64"/>
      </top>
      <bottom/>
      <diagonal style="thin">
        <color indexed="64"/>
      </diagonal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 diagonalDown="1">
      <left/>
      <right style="thin">
        <color indexed="64"/>
      </right>
      <top/>
      <bottom style="medium">
        <color auto="1"/>
      </bottom>
      <diagonal style="thin">
        <color indexed="64"/>
      </diagonal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/>
      <right/>
      <top/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1">
    <xf numFmtId="0" fontId="0" fillId="0" borderId="0"/>
    <xf numFmtId="0" fontId="4" fillId="0" borderId="0"/>
    <xf numFmtId="9" fontId="16" fillId="0" borderId="0" applyFont="0" applyFill="0" applyBorder="0" applyAlignment="0" applyProtection="0"/>
    <xf numFmtId="0" fontId="3" fillId="0" borderId="0"/>
    <xf numFmtId="0" fontId="18" fillId="0" borderId="0"/>
    <xf numFmtId="9" fontId="18" fillId="0" borderId="0" applyFont="0" applyFill="0" applyBorder="0" applyAlignment="0" applyProtection="0"/>
    <xf numFmtId="0" fontId="11" fillId="0" borderId="0"/>
    <xf numFmtId="43" fontId="18" fillId="0" borderId="0" applyFont="0" applyFill="0" applyBorder="0" applyAlignment="0" applyProtection="0"/>
    <xf numFmtId="0" fontId="11" fillId="0" borderId="0"/>
    <xf numFmtId="0" fontId="2" fillId="0" borderId="0"/>
    <xf numFmtId="0" fontId="1" fillId="0" borderId="0"/>
  </cellStyleXfs>
  <cellXfs count="316">
    <xf numFmtId="0" fontId="0" fillId="0" borderId="0" xfId="0"/>
    <xf numFmtId="0" fontId="5" fillId="0" borderId="0" xfId="0" applyFont="1"/>
    <xf numFmtId="0" fontId="5" fillId="0" borderId="0" xfId="0" applyFont="1" applyAlignment="1">
      <alignment horizontal="center"/>
    </xf>
    <xf numFmtId="0" fontId="5" fillId="3" borderId="0" xfId="0" applyFont="1" applyFill="1" applyAlignment="1"/>
    <xf numFmtId="0" fontId="5" fillId="3" borderId="0" xfId="0" applyFont="1" applyFill="1" applyAlignment="1">
      <alignment horizontal="center"/>
    </xf>
    <xf numFmtId="0" fontId="5" fillId="3" borderId="0" xfId="0" applyFont="1" applyFill="1" applyBorder="1" applyAlignment="1">
      <alignment vertical="center"/>
    </xf>
    <xf numFmtId="0" fontId="5" fillId="3" borderId="1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/>
    <xf numFmtId="0" fontId="10" fillId="3" borderId="14" xfId="0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/>
    </xf>
    <xf numFmtId="0" fontId="10" fillId="3" borderId="0" xfId="0" applyFont="1" applyFill="1" applyBorder="1"/>
    <xf numFmtId="0" fontId="9" fillId="3" borderId="0" xfId="0" applyFont="1" applyFill="1" applyBorder="1" applyAlignment="1">
      <alignment horizontal="center"/>
    </xf>
    <xf numFmtId="0" fontId="5" fillId="3" borderId="0" xfId="0" applyFont="1" applyFill="1"/>
    <xf numFmtId="0" fontId="5" fillId="3" borderId="0" xfId="0" applyFont="1" applyFill="1" applyAlignment="1">
      <alignment horizontal="centerContinuous"/>
    </xf>
    <xf numFmtId="14" fontId="12" fillId="3" borderId="2" xfId="0" applyNumberFormat="1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right"/>
    </xf>
    <xf numFmtId="0" fontId="5" fillId="3" borderId="8" xfId="0" applyFont="1" applyFill="1" applyBorder="1" applyAlignment="1">
      <alignment vertical="center"/>
    </xf>
    <xf numFmtId="0" fontId="5" fillId="3" borderId="0" xfId="0" applyFont="1" applyFill="1" applyAlignment="1">
      <alignment wrapText="1"/>
    </xf>
    <xf numFmtId="9" fontId="10" fillId="3" borderId="0" xfId="2" applyFont="1" applyFill="1" applyBorder="1"/>
    <xf numFmtId="10" fontId="10" fillId="3" borderId="0" xfId="2" applyNumberFormat="1" applyFont="1" applyFill="1" applyBorder="1"/>
    <xf numFmtId="14" fontId="5" fillId="3" borderId="0" xfId="0" applyNumberFormat="1" applyFont="1" applyFill="1" applyAlignment="1">
      <alignment horizontal="center" vertical="center"/>
    </xf>
    <xf numFmtId="0" fontId="17" fillId="3" borderId="0" xfId="0" applyFont="1" applyFill="1"/>
    <xf numFmtId="0" fontId="10" fillId="3" borderId="14" xfId="0" applyFont="1" applyFill="1" applyBorder="1" applyAlignment="1" applyProtection="1">
      <alignment horizontal="center" vertical="center" wrapText="1"/>
    </xf>
    <xf numFmtId="0" fontId="10" fillId="3" borderId="12" xfId="0" applyFont="1" applyFill="1" applyBorder="1" applyAlignment="1" applyProtection="1">
      <alignment horizontal="center" vertical="center"/>
    </xf>
    <xf numFmtId="0" fontId="14" fillId="3" borderId="14" xfId="0" applyFont="1" applyFill="1" applyBorder="1" applyAlignment="1" applyProtection="1">
      <alignment horizontal="center" vertical="center" wrapText="1"/>
    </xf>
    <xf numFmtId="14" fontId="5" fillId="3" borderId="0" xfId="0" applyNumberFormat="1" applyFont="1" applyFill="1"/>
    <xf numFmtId="0" fontId="5" fillId="3" borderId="25" xfId="0" applyFont="1" applyFill="1" applyBorder="1" applyAlignment="1" applyProtection="1">
      <alignment horizontal="right" vertical="center"/>
      <protection locked="0"/>
    </xf>
    <xf numFmtId="0" fontId="5" fillId="3" borderId="0" xfId="0" applyFont="1" applyFill="1" applyBorder="1" applyAlignment="1" applyProtection="1">
      <alignment horizontal="right"/>
      <protection locked="0"/>
    </xf>
    <xf numFmtId="0" fontId="6" fillId="3" borderId="24" xfId="0" applyFont="1" applyFill="1" applyBorder="1" applyAlignment="1" applyProtection="1">
      <alignment horizontal="right" vertical="center"/>
      <protection locked="0"/>
    </xf>
    <xf numFmtId="0" fontId="12" fillId="4" borderId="24" xfId="0" applyFont="1" applyFill="1" applyBorder="1" applyAlignment="1" applyProtection="1">
      <alignment horizontal="center" vertical="center" wrapText="1"/>
      <protection locked="0"/>
    </xf>
    <xf numFmtId="0" fontId="5" fillId="3" borderId="0" xfId="0" applyFont="1" applyFill="1" applyProtection="1">
      <protection locked="0"/>
    </xf>
    <xf numFmtId="0" fontId="5" fillId="3" borderId="0" xfId="0" applyFont="1" applyFill="1" applyAlignment="1" applyProtection="1">
      <protection locked="0"/>
    </xf>
    <xf numFmtId="0" fontId="5" fillId="3" borderId="0" xfId="0" applyFont="1" applyFill="1" applyBorder="1" applyAlignment="1" applyProtection="1">
      <alignment vertical="center"/>
      <protection locked="0"/>
    </xf>
    <xf numFmtId="0" fontId="10" fillId="8" borderId="12" xfId="0" applyFont="1" applyFill="1" applyBorder="1" applyAlignment="1" applyProtection="1">
      <alignment horizontal="center" vertical="center"/>
      <protection locked="0"/>
    </xf>
    <xf numFmtId="0" fontId="10" fillId="8" borderId="7" xfId="0" applyFont="1" applyFill="1" applyBorder="1" applyAlignment="1" applyProtection="1">
      <alignment horizontal="center" vertical="center" wrapText="1"/>
      <protection locked="0"/>
    </xf>
    <xf numFmtId="0" fontId="20" fillId="3" borderId="13" xfId="0" applyFont="1" applyFill="1" applyBorder="1" applyAlignment="1">
      <alignment horizontal="center" vertical="center"/>
    </xf>
    <xf numFmtId="0" fontId="20" fillId="3" borderId="14" xfId="0" applyFont="1" applyFill="1" applyBorder="1" applyAlignment="1">
      <alignment horizontal="center" vertical="center" wrapText="1"/>
    </xf>
    <xf numFmtId="0" fontId="20" fillId="3" borderId="7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5" fillId="7" borderId="2" xfId="0" applyFont="1" applyFill="1" applyBorder="1" applyAlignment="1" applyProtection="1">
      <alignment horizontal="center" vertical="center"/>
      <protection locked="0"/>
    </xf>
    <xf numFmtId="0" fontId="21" fillId="4" borderId="24" xfId="0" applyFont="1" applyFill="1" applyBorder="1" applyAlignment="1" applyProtection="1">
      <alignment horizontal="center" vertical="center" wrapText="1"/>
      <protection locked="0"/>
    </xf>
    <xf numFmtId="0" fontId="20" fillId="3" borderId="12" xfId="0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wrapText="1"/>
    </xf>
    <xf numFmtId="0" fontId="5" fillId="0" borderId="0" xfId="0" applyFont="1" applyAlignment="1">
      <alignment wrapText="1"/>
    </xf>
    <xf numFmtId="0" fontId="5" fillId="3" borderId="30" xfId="0" applyFont="1" applyFill="1" applyBorder="1" applyAlignment="1">
      <alignment horizontal="center"/>
    </xf>
    <xf numFmtId="164" fontId="5" fillId="0" borderId="0" xfId="0" applyNumberFormat="1" applyFont="1"/>
    <xf numFmtId="14" fontId="0" fillId="0" borderId="0" xfId="0" applyNumberFormat="1"/>
    <xf numFmtId="0" fontId="5" fillId="3" borderId="28" xfId="0" applyFont="1" applyFill="1" applyBorder="1" applyAlignment="1">
      <alignment horizontal="center" vertical="center"/>
    </xf>
    <xf numFmtId="0" fontId="10" fillId="3" borderId="36" xfId="0" applyFont="1" applyFill="1" applyBorder="1" applyAlignment="1">
      <alignment horizontal="center" vertical="center" wrapText="1"/>
    </xf>
    <xf numFmtId="10" fontId="10" fillId="3" borderId="36" xfId="2" applyNumberFormat="1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10" fillId="3" borderId="39" xfId="0" applyFont="1" applyFill="1" applyBorder="1" applyAlignment="1">
      <alignment horizontal="center" vertical="center" wrapText="1"/>
    </xf>
    <xf numFmtId="11" fontId="10" fillId="3" borderId="39" xfId="2" applyNumberFormat="1" applyFont="1" applyFill="1" applyBorder="1" applyAlignment="1">
      <alignment horizontal="center" vertical="center"/>
    </xf>
    <xf numFmtId="10" fontId="10" fillId="3" borderId="39" xfId="2" applyNumberFormat="1" applyFont="1" applyFill="1" applyBorder="1" applyAlignment="1">
      <alignment horizontal="center" vertical="center"/>
    </xf>
    <xf numFmtId="10" fontId="10" fillId="3" borderId="37" xfId="2" applyNumberFormat="1" applyFont="1" applyFill="1" applyBorder="1" applyAlignment="1">
      <alignment horizontal="center" vertical="center"/>
    </xf>
    <xf numFmtId="10" fontId="10" fillId="3" borderId="40" xfId="2" applyNumberFormat="1" applyFont="1" applyFill="1" applyBorder="1" applyAlignment="1">
      <alignment horizontal="center" vertical="center"/>
    </xf>
    <xf numFmtId="9" fontId="10" fillId="3" borderId="39" xfId="2" applyFont="1" applyFill="1" applyBorder="1" applyAlignment="1">
      <alignment horizontal="center" vertical="center"/>
    </xf>
    <xf numFmtId="0" fontId="23" fillId="2" borderId="46" xfId="6" applyFont="1" applyFill="1" applyBorder="1" applyAlignment="1">
      <alignment horizontal="centerContinuous" vertical="center" wrapText="1"/>
    </xf>
    <xf numFmtId="0" fontId="23" fillId="2" borderId="47" xfId="6" applyFont="1" applyFill="1" applyBorder="1" applyAlignment="1">
      <alignment horizontal="centerContinuous" vertical="center" wrapText="1"/>
    </xf>
    <xf numFmtId="0" fontId="5" fillId="3" borderId="8" xfId="0" applyFont="1" applyFill="1" applyBorder="1" applyAlignment="1"/>
    <xf numFmtId="0" fontId="17" fillId="3" borderId="3" xfId="0" applyFont="1" applyFill="1" applyBorder="1" applyAlignment="1"/>
    <xf numFmtId="0" fontId="17" fillId="3" borderId="8" xfId="0" applyFont="1" applyFill="1" applyBorder="1" applyAlignment="1"/>
    <xf numFmtId="168" fontId="10" fillId="3" borderId="21" xfId="1" applyNumberFormat="1" applyFont="1" applyFill="1" applyBorder="1" applyAlignment="1">
      <alignment horizontal="center" vertical="center" wrapText="1"/>
    </xf>
    <xf numFmtId="168" fontId="10" fillId="3" borderId="22" xfId="1" applyNumberFormat="1" applyFont="1" applyFill="1" applyBorder="1" applyAlignment="1">
      <alignment horizontal="center" vertical="center" wrapText="1"/>
    </xf>
    <xf numFmtId="168" fontId="10" fillId="3" borderId="23" xfId="1" applyNumberFormat="1" applyFont="1" applyFill="1" applyBorder="1" applyAlignment="1">
      <alignment horizontal="center" vertical="center"/>
    </xf>
    <xf numFmtId="168" fontId="20" fillId="3" borderId="20" xfId="0" applyNumberFormat="1" applyFont="1" applyFill="1" applyBorder="1" applyAlignment="1">
      <alignment horizontal="center" vertical="center" wrapText="1"/>
    </xf>
    <xf numFmtId="168" fontId="19" fillId="3" borderId="0" xfId="1" applyNumberFormat="1" applyFont="1" applyFill="1"/>
    <xf numFmtId="168" fontId="20" fillId="3" borderId="12" xfId="0" applyNumberFormat="1" applyFont="1" applyFill="1" applyBorder="1" applyAlignment="1">
      <alignment horizontal="center" vertical="center" wrapText="1"/>
    </xf>
    <xf numFmtId="168" fontId="20" fillId="3" borderId="13" xfId="0" applyNumberFormat="1" applyFont="1" applyFill="1" applyBorder="1" applyAlignment="1">
      <alignment horizontal="center" vertical="center"/>
    </xf>
    <xf numFmtId="168" fontId="20" fillId="3" borderId="14" xfId="0" applyNumberFormat="1" applyFont="1" applyFill="1" applyBorder="1" applyAlignment="1">
      <alignment horizontal="center" vertical="center" wrapText="1"/>
    </xf>
    <xf numFmtId="168" fontId="20" fillId="3" borderId="7" xfId="0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wrapText="1"/>
    </xf>
    <xf numFmtId="0" fontId="0" fillId="3" borderId="0" xfId="0" applyFill="1"/>
    <xf numFmtId="0" fontId="5" fillId="0" borderId="33" xfId="6" applyFont="1" applyBorder="1" applyAlignment="1">
      <alignment horizontal="center" vertical="center" wrapText="1"/>
    </xf>
    <xf numFmtId="0" fontId="25" fillId="0" borderId="0" xfId="6" applyNumberFormat="1" applyFont="1" applyBorder="1" applyAlignment="1">
      <alignment vertical="center" wrapText="1"/>
    </xf>
    <xf numFmtId="0" fontId="25" fillId="0" borderId="0" xfId="6" applyFont="1" applyFill="1" applyBorder="1" applyAlignment="1">
      <alignment vertical="center" wrapText="1"/>
    </xf>
    <xf numFmtId="0" fontId="11" fillId="0" borderId="0" xfId="6"/>
    <xf numFmtId="0" fontId="29" fillId="0" borderId="0" xfId="6" applyFont="1"/>
    <xf numFmtId="0" fontId="30" fillId="11" borderId="43" xfId="6" applyFont="1" applyFill="1" applyBorder="1" applyAlignment="1">
      <alignment horizontal="center"/>
    </xf>
    <xf numFmtId="0" fontId="30" fillId="11" borderId="4" xfId="6" applyFont="1" applyFill="1" applyBorder="1" applyAlignment="1">
      <alignment horizontal="center" vertical="center"/>
    </xf>
    <xf numFmtId="0" fontId="31" fillId="0" borderId="0" xfId="6" applyFont="1"/>
    <xf numFmtId="0" fontId="28" fillId="11" borderId="33" xfId="6" applyFont="1" applyFill="1" applyBorder="1" applyAlignment="1">
      <alignment horizontal="center" vertical="center" wrapText="1"/>
    </xf>
    <xf numFmtId="0" fontId="28" fillId="11" borderId="0" xfId="6" applyFont="1" applyFill="1" applyBorder="1" applyAlignment="1">
      <alignment horizontal="center" vertical="center" wrapText="1"/>
    </xf>
    <xf numFmtId="0" fontId="28" fillId="11" borderId="21" xfId="6" applyFont="1" applyFill="1" applyBorder="1" applyAlignment="1">
      <alignment horizontal="center" vertical="center" wrapText="1"/>
    </xf>
    <xf numFmtId="0" fontId="28" fillId="11" borderId="30" xfId="6" applyFont="1" applyFill="1" applyBorder="1" applyAlignment="1">
      <alignment horizontal="center" vertical="center" wrapText="1"/>
    </xf>
    <xf numFmtId="0" fontId="28" fillId="11" borderId="34" xfId="6" applyFont="1" applyFill="1" applyBorder="1" applyAlignment="1">
      <alignment horizontal="center" vertical="center" wrapText="1"/>
    </xf>
    <xf numFmtId="0" fontId="7" fillId="9" borderId="28" xfId="6" applyFont="1" applyFill="1" applyBorder="1" applyAlignment="1">
      <alignment horizontal="center" vertical="center" wrapText="1"/>
    </xf>
    <xf numFmtId="14" fontId="32" fillId="9" borderId="53" xfId="6" applyNumberFormat="1" applyFont="1" applyFill="1" applyBorder="1" applyAlignment="1">
      <alignment vertical="center" wrapText="1"/>
    </xf>
    <xf numFmtId="0" fontId="7" fillId="9" borderId="43" xfId="6" applyFont="1" applyFill="1" applyBorder="1" applyAlignment="1">
      <alignment horizontal="center" vertical="center" wrapText="1"/>
    </xf>
    <xf numFmtId="14" fontId="32" fillId="9" borderId="4" xfId="6" applyNumberFormat="1" applyFont="1" applyFill="1" applyBorder="1" applyAlignment="1">
      <alignment vertical="center" wrapText="1"/>
    </xf>
    <xf numFmtId="0" fontId="7" fillId="9" borderId="58" xfId="6" applyFont="1" applyFill="1" applyBorder="1" applyAlignment="1">
      <alignment horizontal="center" vertical="center" wrapText="1"/>
    </xf>
    <xf numFmtId="14" fontId="32" fillId="9" borderId="18" xfId="6" applyNumberFormat="1" applyFont="1" applyFill="1" applyBorder="1" applyAlignment="1">
      <alignment vertical="center" wrapText="1"/>
    </xf>
    <xf numFmtId="0" fontId="7" fillId="5" borderId="28" xfId="6" applyFont="1" applyFill="1" applyBorder="1" applyAlignment="1">
      <alignment horizontal="center" vertical="center" wrapText="1"/>
    </xf>
    <xf numFmtId="14" fontId="32" fillId="5" borderId="36" xfId="6" applyNumberFormat="1" applyFont="1" applyFill="1" applyBorder="1" applyAlignment="1">
      <alignment vertical="center" wrapText="1"/>
    </xf>
    <xf numFmtId="0" fontId="34" fillId="5" borderId="48" xfId="6" applyFont="1" applyFill="1" applyBorder="1" applyAlignment="1">
      <alignment horizontal="center" vertical="center" wrapText="1"/>
    </xf>
    <xf numFmtId="0" fontId="7" fillId="5" borderId="60" xfId="6" applyFont="1" applyFill="1" applyBorder="1" applyAlignment="1">
      <alignment horizontal="center" vertical="center" wrapText="1"/>
    </xf>
    <xf numFmtId="14" fontId="32" fillId="5" borderId="8" xfId="6" applyNumberFormat="1" applyFont="1" applyFill="1" applyBorder="1" applyAlignment="1">
      <alignment vertical="center" wrapText="1"/>
    </xf>
    <xf numFmtId="0" fontId="34" fillId="5" borderId="1" xfId="6" applyFont="1" applyFill="1" applyBorder="1" applyAlignment="1">
      <alignment horizontal="center" vertical="center" wrapText="1"/>
    </xf>
    <xf numFmtId="14" fontId="32" fillId="5" borderId="4" xfId="6" applyNumberFormat="1" applyFont="1" applyFill="1" applyBorder="1" applyAlignment="1">
      <alignment vertical="center" wrapText="1"/>
    </xf>
    <xf numFmtId="0" fontId="7" fillId="5" borderId="61" xfId="6" applyFont="1" applyFill="1" applyBorder="1" applyAlignment="1">
      <alignment horizontal="center" vertical="center" wrapText="1"/>
    </xf>
    <xf numFmtId="14" fontId="32" fillId="5" borderId="18" xfId="6" applyNumberFormat="1" applyFont="1" applyFill="1" applyBorder="1" applyAlignment="1">
      <alignment vertical="center" wrapText="1"/>
    </xf>
    <xf numFmtId="0" fontId="34" fillId="5" borderId="5" xfId="6" applyFont="1" applyFill="1" applyBorder="1" applyAlignment="1">
      <alignment horizontal="center" vertical="center" wrapText="1"/>
    </xf>
    <xf numFmtId="0" fontId="35" fillId="0" borderId="43" xfId="6" applyFont="1" applyFill="1" applyBorder="1" applyAlignment="1">
      <alignment horizontal="center" vertical="center" wrapText="1"/>
    </xf>
    <xf numFmtId="0" fontId="35" fillId="0" borderId="4" xfId="6" applyFont="1" applyFill="1" applyBorder="1" applyAlignment="1">
      <alignment horizontal="center" vertical="center" wrapText="1"/>
    </xf>
    <xf numFmtId="0" fontId="7" fillId="5" borderId="43" xfId="6" applyFont="1" applyFill="1" applyBorder="1" applyAlignment="1">
      <alignment horizontal="center" vertical="center" wrapText="1"/>
    </xf>
    <xf numFmtId="0" fontId="34" fillId="5" borderId="29" xfId="6" applyFont="1" applyFill="1" applyBorder="1" applyAlignment="1">
      <alignment horizontal="center" vertical="center" wrapText="1"/>
    </xf>
    <xf numFmtId="0" fontId="24" fillId="0" borderId="4" xfId="6" applyFont="1" applyFill="1" applyBorder="1" applyAlignment="1">
      <alignment horizontal="center" vertical="center" wrapText="1"/>
    </xf>
    <xf numFmtId="0" fontId="24" fillId="0" borderId="44" xfId="6" applyFont="1" applyFill="1" applyBorder="1" applyAlignment="1">
      <alignment horizontal="center" vertical="center"/>
    </xf>
    <xf numFmtId="0" fontId="7" fillId="5" borderId="62" xfId="6" applyFont="1" applyFill="1" applyBorder="1" applyAlignment="1">
      <alignment horizontal="center" vertical="center" wrapText="1"/>
    </xf>
    <xf numFmtId="14" fontId="32" fillId="5" borderId="63" xfId="6" applyNumberFormat="1" applyFont="1" applyFill="1" applyBorder="1" applyAlignment="1">
      <alignment vertical="center" wrapText="1"/>
    </xf>
    <xf numFmtId="0" fontId="24" fillId="0" borderId="39" xfId="6" applyFont="1" applyFill="1" applyBorder="1" applyAlignment="1">
      <alignment horizontal="center" vertical="center" wrapText="1"/>
    </xf>
    <xf numFmtId="0" fontId="24" fillId="0" borderId="40" xfId="6" applyFont="1" applyFill="1" applyBorder="1" applyAlignment="1">
      <alignment horizontal="center" vertical="center"/>
    </xf>
    <xf numFmtId="0" fontId="7" fillId="14" borderId="60" xfId="6" applyFont="1" applyFill="1" applyBorder="1" applyAlignment="1">
      <alignment horizontal="center" vertical="center" wrapText="1"/>
    </xf>
    <xf numFmtId="14" fontId="32" fillId="14" borderId="4" xfId="6" applyNumberFormat="1" applyFont="1" applyFill="1" applyBorder="1" applyAlignment="1">
      <alignment vertical="center" wrapText="1"/>
    </xf>
    <xf numFmtId="0" fontId="34" fillId="14" borderId="12" xfId="6" applyFont="1" applyFill="1" applyBorder="1" applyAlignment="1">
      <alignment horizontal="center" vertical="center" wrapText="1"/>
    </xf>
    <xf numFmtId="0" fontId="7" fillId="14" borderId="61" xfId="6" applyFont="1" applyFill="1" applyBorder="1" applyAlignment="1">
      <alignment horizontal="center" vertical="center" wrapText="1"/>
    </xf>
    <xf numFmtId="14" fontId="32" fillId="14" borderId="3" xfId="6" applyNumberFormat="1" applyFont="1" applyFill="1" applyBorder="1" applyAlignment="1">
      <alignment vertical="center" wrapText="1"/>
    </xf>
    <xf numFmtId="0" fontId="34" fillId="14" borderId="30" xfId="6" applyFont="1" applyFill="1" applyBorder="1" applyAlignment="1">
      <alignment horizontal="center" vertical="center" wrapText="1"/>
    </xf>
    <xf numFmtId="0" fontId="7" fillId="15" borderId="60" xfId="6" applyFont="1" applyFill="1" applyBorder="1" applyAlignment="1">
      <alignment horizontal="center" vertical="center" wrapText="1"/>
    </xf>
    <xf numFmtId="14" fontId="32" fillId="15" borderId="8" xfId="6" applyNumberFormat="1" applyFont="1" applyFill="1" applyBorder="1" applyAlignment="1">
      <alignment vertical="center" wrapText="1"/>
    </xf>
    <xf numFmtId="0" fontId="34" fillId="15" borderId="12" xfId="6" applyFont="1" applyFill="1" applyBorder="1" applyAlignment="1">
      <alignment horizontal="center" vertical="center" wrapText="1"/>
    </xf>
    <xf numFmtId="0" fontId="7" fillId="15" borderId="43" xfId="6" applyFont="1" applyFill="1" applyBorder="1" applyAlignment="1">
      <alignment horizontal="center" vertical="center" wrapText="1"/>
    </xf>
    <xf numFmtId="0" fontId="35" fillId="9" borderId="4" xfId="6" applyFont="1" applyFill="1" applyBorder="1" applyAlignment="1">
      <alignment horizontal="center" vertical="center" wrapText="1"/>
    </xf>
    <xf numFmtId="0" fontId="7" fillId="15" borderId="58" xfId="6" applyFont="1" applyFill="1" applyBorder="1" applyAlignment="1">
      <alignment horizontal="center" vertical="center" wrapText="1"/>
    </xf>
    <xf numFmtId="14" fontId="32" fillId="15" borderId="18" xfId="6" applyNumberFormat="1" applyFont="1" applyFill="1" applyBorder="1" applyAlignment="1">
      <alignment vertical="center" wrapText="1"/>
    </xf>
    <xf numFmtId="0" fontId="34" fillId="15" borderId="30" xfId="6" applyFont="1" applyFill="1" applyBorder="1" applyAlignment="1">
      <alignment horizontal="center" vertical="center" wrapText="1"/>
    </xf>
    <xf numFmtId="0" fontId="7" fillId="16" borderId="60" xfId="6" applyFont="1" applyFill="1" applyBorder="1" applyAlignment="1">
      <alignment horizontal="center" vertical="center" wrapText="1"/>
    </xf>
    <xf numFmtId="14" fontId="32" fillId="16" borderId="8" xfId="6" applyNumberFormat="1" applyFont="1" applyFill="1" applyBorder="1" applyAlignment="1">
      <alignment vertical="center" wrapText="1"/>
    </xf>
    <xf numFmtId="0" fontId="34" fillId="16" borderId="12" xfId="6" applyFont="1" applyFill="1" applyBorder="1" applyAlignment="1">
      <alignment horizontal="center" vertical="center" wrapText="1"/>
    </xf>
    <xf numFmtId="0" fontId="34" fillId="16" borderId="1" xfId="6" applyFont="1" applyFill="1" applyBorder="1" applyAlignment="1">
      <alignment horizontal="center" vertical="center" wrapText="1"/>
    </xf>
    <xf numFmtId="0" fontId="7" fillId="16" borderId="58" xfId="6" applyFont="1" applyFill="1" applyBorder="1" applyAlignment="1">
      <alignment horizontal="center" vertical="center" wrapText="1"/>
    </xf>
    <xf numFmtId="14" fontId="32" fillId="16" borderId="18" xfId="6" applyNumberFormat="1" applyFont="1" applyFill="1" applyBorder="1" applyAlignment="1">
      <alignment vertical="center" wrapText="1"/>
    </xf>
    <xf numFmtId="0" fontId="34" fillId="16" borderId="5" xfId="6" applyFont="1" applyFill="1" applyBorder="1" applyAlignment="1">
      <alignment horizontal="center" vertical="center" wrapText="1"/>
    </xf>
    <xf numFmtId="0" fontId="35" fillId="0" borderId="38" xfId="6" applyFont="1" applyFill="1" applyBorder="1" applyAlignment="1">
      <alignment horizontal="center" vertical="center" wrapText="1"/>
    </xf>
    <xf numFmtId="0" fontId="35" fillId="0" borderId="39" xfId="6" applyFont="1" applyFill="1" applyBorder="1" applyAlignment="1">
      <alignment horizontal="center" vertical="center" wrapText="1"/>
    </xf>
    <xf numFmtId="0" fontId="7" fillId="17" borderId="60" xfId="6" applyFont="1" applyFill="1" applyBorder="1" applyAlignment="1">
      <alignment horizontal="center" vertical="center" wrapText="1"/>
    </xf>
    <xf numFmtId="14" fontId="36" fillId="17" borderId="8" xfId="6" applyNumberFormat="1" applyFont="1" applyFill="1" applyBorder="1" applyAlignment="1">
      <alignment vertical="center" wrapText="1"/>
    </xf>
    <xf numFmtId="0" fontId="34" fillId="17" borderId="12" xfId="6" applyFont="1" applyFill="1" applyBorder="1" applyAlignment="1">
      <alignment horizontal="center" vertical="center" wrapText="1"/>
    </xf>
    <xf numFmtId="0" fontId="24" fillId="0" borderId="28" xfId="6" applyFont="1" applyFill="1" applyBorder="1" applyAlignment="1">
      <alignment horizontal="center" vertical="center"/>
    </xf>
    <xf numFmtId="0" fontId="7" fillId="17" borderId="43" xfId="6" applyFont="1" applyFill="1" applyBorder="1" applyAlignment="1">
      <alignment horizontal="center" vertical="center" wrapText="1"/>
    </xf>
    <xf numFmtId="0" fontId="24" fillId="0" borderId="43" xfId="6" applyFont="1" applyFill="1" applyBorder="1" applyAlignment="1">
      <alignment horizontal="center" vertical="center"/>
    </xf>
    <xf numFmtId="0" fontId="7" fillId="17" borderId="58" xfId="6" applyFont="1" applyFill="1" applyBorder="1" applyAlignment="1">
      <alignment horizontal="center" vertical="center" wrapText="1"/>
    </xf>
    <xf numFmtId="0" fontId="24" fillId="0" borderId="43" xfId="6" applyFont="1" applyFill="1" applyBorder="1" applyAlignment="1">
      <alignment horizontal="center" vertical="center" wrapText="1"/>
    </xf>
    <xf numFmtId="14" fontId="36" fillId="17" borderId="18" xfId="6" applyNumberFormat="1" applyFont="1" applyFill="1" applyBorder="1" applyAlignment="1">
      <alignment vertical="center" wrapText="1"/>
    </xf>
    <xf numFmtId="0" fontId="7" fillId="10" borderId="60" xfId="6" applyFont="1" applyFill="1" applyBorder="1" applyAlignment="1">
      <alignment horizontal="center" vertical="center" wrapText="1"/>
    </xf>
    <xf numFmtId="0" fontId="32" fillId="10" borderId="8" xfId="6" applyNumberFormat="1" applyFont="1" applyFill="1" applyBorder="1" applyAlignment="1">
      <alignment vertical="center" wrapText="1"/>
    </xf>
    <xf numFmtId="0" fontId="34" fillId="10" borderId="64" xfId="6" applyFont="1" applyFill="1" applyBorder="1" applyAlignment="1">
      <alignment horizontal="center" vertical="center" wrapText="1"/>
    </xf>
    <xf numFmtId="0" fontId="7" fillId="10" borderId="43" xfId="6" applyFont="1" applyFill="1" applyBorder="1" applyAlignment="1">
      <alignment horizontal="center" vertical="center" wrapText="1"/>
    </xf>
    <xf numFmtId="0" fontId="34" fillId="10" borderId="55" xfId="6" applyFont="1" applyFill="1" applyBorder="1" applyAlignment="1">
      <alignment horizontal="center" vertical="center" wrapText="1"/>
    </xf>
    <xf numFmtId="0" fontId="7" fillId="10" borderId="58" xfId="6" applyFont="1" applyFill="1" applyBorder="1" applyAlignment="1">
      <alignment horizontal="center" vertical="center" wrapText="1"/>
    </xf>
    <xf numFmtId="0" fontId="32" fillId="10" borderId="18" xfId="6" applyNumberFormat="1" applyFont="1" applyFill="1" applyBorder="1" applyAlignment="1">
      <alignment vertical="center" wrapText="1"/>
    </xf>
    <xf numFmtId="0" fontId="34" fillId="10" borderId="59" xfId="6" applyFont="1" applyFill="1" applyBorder="1" applyAlignment="1">
      <alignment horizontal="center" vertical="center" wrapText="1"/>
    </xf>
    <xf numFmtId="0" fontId="7" fillId="0" borderId="60" xfId="6" applyFont="1" applyBorder="1" applyAlignment="1">
      <alignment horizontal="center" vertical="center" wrapText="1"/>
    </xf>
    <xf numFmtId="0" fontId="32" fillId="0" borderId="8" xfId="6" applyFont="1" applyBorder="1" applyAlignment="1">
      <alignment vertical="center" wrapText="1"/>
    </xf>
    <xf numFmtId="0" fontId="34" fillId="0" borderId="12" xfId="6" applyFont="1" applyFill="1" applyBorder="1" applyAlignment="1">
      <alignment horizontal="center" vertical="center" wrapText="1"/>
    </xf>
    <xf numFmtId="0" fontId="35" fillId="9" borderId="36" xfId="6" applyFont="1" applyFill="1" applyBorder="1" applyAlignment="1">
      <alignment horizontal="center" vertical="center" wrapText="1"/>
    </xf>
    <xf numFmtId="0" fontId="24" fillId="0" borderId="38" xfId="6" applyFont="1" applyFill="1" applyBorder="1" applyAlignment="1">
      <alignment horizontal="center" vertical="center" wrapText="1"/>
    </xf>
    <xf numFmtId="0" fontId="5" fillId="0" borderId="66" xfId="6" applyFont="1" applyBorder="1" applyAlignment="1">
      <alignment horizontal="center" vertical="center" wrapText="1"/>
    </xf>
    <xf numFmtId="0" fontId="24" fillId="0" borderId="19" xfId="6" applyFont="1" applyBorder="1" applyAlignment="1">
      <alignment vertical="center" wrapText="1"/>
    </xf>
    <xf numFmtId="0" fontId="24" fillId="0" borderId="67" xfId="6" applyFont="1" applyFill="1" applyBorder="1" applyAlignment="1">
      <alignment horizontal="center" vertical="center" wrapText="1"/>
    </xf>
    <xf numFmtId="0" fontId="8" fillId="0" borderId="0" xfId="6" applyFont="1"/>
    <xf numFmtId="0" fontId="34" fillId="9" borderId="37" xfId="6" applyFont="1" applyFill="1" applyBorder="1" applyAlignment="1">
      <alignment horizontal="center" vertical="center" wrapText="1"/>
    </xf>
    <xf numFmtId="0" fontId="34" fillId="9" borderId="55" xfId="6" applyFont="1" applyFill="1" applyBorder="1" applyAlignment="1">
      <alignment horizontal="center" vertical="center" wrapText="1"/>
    </xf>
    <xf numFmtId="0" fontId="34" fillId="9" borderId="57" xfId="6" applyFont="1" applyFill="1" applyBorder="1" applyAlignment="1">
      <alignment horizontal="center" vertical="center" wrapText="1"/>
    </xf>
    <xf numFmtId="0" fontId="34" fillId="9" borderId="59" xfId="6" applyFont="1" applyFill="1" applyBorder="1" applyAlignment="1">
      <alignment horizontal="center" vertical="center" wrapText="1"/>
    </xf>
    <xf numFmtId="14" fontId="37" fillId="0" borderId="0" xfId="0" applyNumberFormat="1" applyFont="1" applyAlignment="1">
      <alignment wrapText="1"/>
    </xf>
    <xf numFmtId="0" fontId="37" fillId="0" borderId="0" xfId="0" applyFont="1" applyAlignment="1">
      <alignment wrapText="1"/>
    </xf>
    <xf numFmtId="14" fontId="37" fillId="19" borderId="0" xfId="0" applyNumberFormat="1" applyFont="1" applyFill="1" applyAlignment="1">
      <alignment wrapText="1"/>
    </xf>
    <xf numFmtId="0" fontId="37" fillId="19" borderId="0" xfId="0" applyFont="1" applyFill="1" applyAlignment="1">
      <alignment wrapText="1"/>
    </xf>
    <xf numFmtId="14" fontId="0" fillId="0" borderId="0" xfId="0" applyNumberFormat="1" applyAlignment="1">
      <alignment wrapText="1"/>
    </xf>
    <xf numFmtId="0" fontId="26" fillId="11" borderId="32" xfId="6" applyFont="1" applyFill="1" applyBorder="1" applyAlignment="1">
      <alignment horizontal="center" vertical="center" wrapText="1"/>
    </xf>
    <xf numFmtId="0" fontId="26" fillId="11" borderId="15" xfId="6" applyFont="1" applyFill="1" applyBorder="1" applyAlignment="1">
      <alignment horizontal="center" vertical="center" wrapText="1"/>
    </xf>
    <xf numFmtId="0" fontId="27" fillId="11" borderId="0" xfId="6" applyFont="1" applyFill="1" applyBorder="1" applyAlignment="1">
      <alignment horizontal="center"/>
    </xf>
    <xf numFmtId="0" fontId="33" fillId="11" borderId="16" xfId="6" applyFont="1" applyFill="1" applyBorder="1" applyAlignment="1">
      <alignment horizontal="centerContinuous" vertical="center" wrapText="1"/>
    </xf>
    <xf numFmtId="0" fontId="33" fillId="11" borderId="27" xfId="6" applyFont="1" applyFill="1" applyBorder="1" applyAlignment="1">
      <alignment horizontal="centerContinuous" vertical="center" wrapText="1"/>
    </xf>
    <xf numFmtId="0" fontId="33" fillId="11" borderId="31" xfId="6" applyFont="1" applyFill="1" applyBorder="1" applyAlignment="1">
      <alignment horizontal="centerContinuous" vertical="center" wrapText="1"/>
    </xf>
    <xf numFmtId="0" fontId="33" fillId="11" borderId="32" xfId="6" applyFont="1" applyFill="1" applyBorder="1" applyAlignment="1">
      <alignment horizontal="centerContinuous" vertical="center" wrapText="1"/>
    </xf>
    <xf numFmtId="0" fontId="27" fillId="11" borderId="16" xfId="6" applyFont="1" applyFill="1" applyBorder="1" applyAlignment="1">
      <alignment horizontal="centerContinuous" vertical="center" wrapText="1"/>
    </xf>
    <xf numFmtId="0" fontId="27" fillId="11" borderId="27" xfId="6" applyFont="1" applyFill="1" applyBorder="1" applyAlignment="1">
      <alignment horizontal="centerContinuous" vertical="center" wrapText="1"/>
    </xf>
    <xf numFmtId="0" fontId="25" fillId="0" borderId="27" xfId="0" applyFont="1" applyFill="1" applyBorder="1" applyAlignment="1">
      <alignment horizontal="center" vertical="center" wrapText="1"/>
    </xf>
    <xf numFmtId="0" fontId="38" fillId="9" borderId="54" xfId="0" applyFont="1" applyFill="1" applyBorder="1" applyAlignment="1">
      <alignment horizontal="center" vertical="center" wrapText="1"/>
    </xf>
    <xf numFmtId="0" fontId="38" fillId="9" borderId="56" xfId="0" applyFont="1" applyFill="1" applyBorder="1" applyAlignment="1">
      <alignment horizontal="center" vertical="center" wrapText="1"/>
    </xf>
    <xf numFmtId="0" fontId="38" fillId="9" borderId="69" xfId="0" applyFont="1" applyFill="1" applyBorder="1" applyAlignment="1">
      <alignment horizontal="center" vertical="center" wrapText="1"/>
    </xf>
    <xf numFmtId="0" fontId="30" fillId="11" borderId="35" xfId="0" applyFont="1" applyFill="1" applyBorder="1" applyAlignment="1">
      <alignment horizontal="center" vertical="center" wrapText="1"/>
    </xf>
    <xf numFmtId="0" fontId="39" fillId="5" borderId="54" xfId="0" applyFont="1" applyFill="1" applyBorder="1" applyAlignment="1">
      <alignment horizontal="center" vertical="center" wrapText="1"/>
    </xf>
    <xf numFmtId="0" fontId="39" fillId="5" borderId="56" xfId="0" applyFont="1" applyFill="1" applyBorder="1" applyAlignment="1">
      <alignment horizontal="center" vertical="center" wrapText="1"/>
    </xf>
    <xf numFmtId="0" fontId="39" fillId="5" borderId="69" xfId="0" applyFont="1" applyFill="1" applyBorder="1" applyAlignment="1">
      <alignment horizontal="center" vertical="center" wrapText="1"/>
    </xf>
    <xf numFmtId="0" fontId="30" fillId="11" borderId="0" xfId="0" applyFont="1" applyFill="1" applyBorder="1" applyAlignment="1">
      <alignment horizontal="center" vertical="center" wrapText="1"/>
    </xf>
    <xf numFmtId="0" fontId="39" fillId="14" borderId="54" xfId="0" applyFont="1" applyFill="1" applyBorder="1" applyAlignment="1">
      <alignment horizontal="center" vertical="center" wrapText="1"/>
    </xf>
    <xf numFmtId="0" fontId="39" fillId="14" borderId="65" xfId="0" applyFont="1" applyFill="1" applyBorder="1" applyAlignment="1">
      <alignment horizontal="center" vertical="center" wrapText="1"/>
    </xf>
    <xf numFmtId="0" fontId="39" fillId="14" borderId="52" xfId="0" applyFont="1" applyFill="1" applyBorder="1" applyAlignment="1">
      <alignment horizontal="center" vertical="center" wrapText="1"/>
    </xf>
    <xf numFmtId="0" fontId="30" fillId="11" borderId="27" xfId="0" applyFont="1" applyFill="1" applyBorder="1" applyAlignment="1">
      <alignment horizontal="center" vertical="center" wrapText="1"/>
    </xf>
    <xf numFmtId="0" fontId="39" fillId="15" borderId="54" xfId="0" applyFont="1" applyFill="1" applyBorder="1" applyAlignment="1">
      <alignment horizontal="center" vertical="center" wrapText="1"/>
    </xf>
    <xf numFmtId="0" fontId="39" fillId="15" borderId="65" xfId="0" applyFont="1" applyFill="1" applyBorder="1" applyAlignment="1">
      <alignment horizontal="center" vertical="center" wrapText="1"/>
    </xf>
    <xf numFmtId="0" fontId="39" fillId="15" borderId="52" xfId="0" applyFont="1" applyFill="1" applyBorder="1" applyAlignment="1">
      <alignment horizontal="center" vertical="center" wrapText="1"/>
    </xf>
    <xf numFmtId="0" fontId="39" fillId="16" borderId="54" xfId="0" applyFont="1" applyFill="1" applyBorder="1" applyAlignment="1">
      <alignment horizontal="center" vertical="center" wrapText="1"/>
    </xf>
    <xf numFmtId="0" fontId="39" fillId="16" borderId="56" xfId="0" applyFont="1" applyFill="1" applyBorder="1" applyAlignment="1">
      <alignment horizontal="center" vertical="center" wrapText="1"/>
    </xf>
    <xf numFmtId="0" fontId="39" fillId="17" borderId="15" xfId="0" applyFont="1" applyFill="1" applyBorder="1" applyAlignment="1">
      <alignment horizontal="center" vertical="center" wrapText="1"/>
    </xf>
    <xf numFmtId="0" fontId="39" fillId="17" borderId="0" xfId="0" applyFont="1" applyFill="1" applyBorder="1" applyAlignment="1">
      <alignment horizontal="center" vertical="center" wrapText="1"/>
    </xf>
    <xf numFmtId="0" fontId="39" fillId="10" borderId="32" xfId="0" applyFont="1" applyFill="1" applyBorder="1" applyAlignment="1">
      <alignment horizontal="center" vertical="center" wrapText="1"/>
    </xf>
    <xf numFmtId="0" fontId="39" fillId="10" borderId="0" xfId="0" applyFont="1" applyFill="1" applyBorder="1" applyAlignment="1">
      <alignment horizontal="center" vertical="center" wrapText="1"/>
    </xf>
    <xf numFmtId="0" fontId="39" fillId="10" borderId="15" xfId="0" applyFont="1" applyFill="1" applyBorder="1" applyAlignment="1">
      <alignment horizontal="center" vertical="center" wrapText="1"/>
    </xf>
    <xf numFmtId="0" fontId="39" fillId="0" borderId="15" xfId="0" applyFont="1" applyFill="1" applyBorder="1" applyAlignment="1">
      <alignment horizontal="center" vertical="center" wrapText="1"/>
    </xf>
    <xf numFmtId="0" fontId="39" fillId="0" borderId="0" xfId="0" applyFont="1" applyFill="1" applyBorder="1" applyAlignment="1">
      <alignment horizontal="center" vertical="center" wrapText="1"/>
    </xf>
    <xf numFmtId="0" fontId="35" fillId="12" borderId="28" xfId="6" applyFont="1" applyFill="1" applyBorder="1" applyAlignment="1">
      <alignment horizontal="center" vertical="center" wrapText="1"/>
    </xf>
    <xf numFmtId="0" fontId="35" fillId="12" borderId="36" xfId="6" applyFont="1" applyFill="1" applyBorder="1" applyAlignment="1">
      <alignment horizontal="center" vertical="center" wrapText="1"/>
    </xf>
    <xf numFmtId="0" fontId="35" fillId="0" borderId="36" xfId="6" applyFont="1" applyFill="1" applyBorder="1" applyAlignment="1">
      <alignment horizontal="center" vertical="center"/>
    </xf>
    <xf numFmtId="0" fontId="35" fillId="0" borderId="37" xfId="6" applyFont="1" applyFill="1" applyBorder="1" applyAlignment="1">
      <alignment horizontal="center" vertical="center"/>
    </xf>
    <xf numFmtId="0" fontId="35" fillId="12" borderId="43" xfId="6" applyFont="1" applyFill="1" applyBorder="1" applyAlignment="1">
      <alignment horizontal="center" vertical="center" wrapText="1"/>
    </xf>
    <xf numFmtId="0" fontId="35" fillId="0" borderId="4" xfId="6" applyFont="1" applyFill="1" applyBorder="1" applyAlignment="1">
      <alignment horizontal="center" vertical="center"/>
    </xf>
    <xf numFmtId="0" fontId="35" fillId="0" borderId="44" xfId="6" applyFont="1" applyFill="1" applyBorder="1" applyAlignment="1">
      <alignment horizontal="center" vertical="center"/>
    </xf>
    <xf numFmtId="0" fontId="35" fillId="12" borderId="4" xfId="6" applyFont="1" applyFill="1" applyBorder="1" applyAlignment="1">
      <alignment horizontal="center" vertical="center" wrapText="1"/>
    </xf>
    <xf numFmtId="0" fontId="35" fillId="0" borderId="39" xfId="6" applyFont="1" applyFill="1" applyBorder="1" applyAlignment="1">
      <alignment horizontal="center" vertical="center"/>
    </xf>
    <xf numFmtId="0" fontId="35" fillId="13" borderId="43" xfId="6" applyFont="1" applyFill="1" applyBorder="1" applyAlignment="1">
      <alignment horizontal="center" vertical="center" wrapText="1"/>
    </xf>
    <xf numFmtId="0" fontId="24" fillId="0" borderId="4" xfId="6" applyFont="1" applyFill="1" applyBorder="1" applyAlignment="1">
      <alignment horizontal="center" vertical="center"/>
    </xf>
    <xf numFmtId="0" fontId="24" fillId="0" borderId="39" xfId="6" applyFont="1" applyFill="1" applyBorder="1" applyAlignment="1">
      <alignment horizontal="center" vertical="center"/>
    </xf>
    <xf numFmtId="0" fontId="35" fillId="0" borderId="40" xfId="6" applyFont="1" applyFill="1" applyBorder="1" applyAlignment="1">
      <alignment horizontal="center" vertical="center"/>
    </xf>
    <xf numFmtId="0" fontId="35" fillId="0" borderId="43" xfId="6" applyFont="1" applyFill="1" applyBorder="1" applyAlignment="1">
      <alignment horizontal="center" vertical="center"/>
    </xf>
    <xf numFmtId="169" fontId="35" fillId="0" borderId="44" xfId="6" applyNumberFormat="1" applyFont="1" applyFill="1" applyBorder="1" applyAlignment="1">
      <alignment horizontal="center" vertical="center"/>
    </xf>
    <xf numFmtId="0" fontId="24" fillId="0" borderId="36" xfId="6" applyFont="1" applyFill="1" applyBorder="1" applyAlignment="1">
      <alignment horizontal="center" vertical="center"/>
    </xf>
    <xf numFmtId="0" fontId="24" fillId="0" borderId="37" xfId="6" applyFont="1" applyFill="1" applyBorder="1" applyAlignment="1">
      <alignment horizontal="center" vertical="center"/>
    </xf>
    <xf numFmtId="0" fontId="35" fillId="13" borderId="28" xfId="6" applyFont="1" applyFill="1" applyBorder="1" applyAlignment="1">
      <alignment horizontal="center" vertical="center" wrapText="1"/>
    </xf>
    <xf numFmtId="0" fontId="24" fillId="0" borderId="36" xfId="6" applyFont="1" applyFill="1" applyBorder="1" applyAlignment="1">
      <alignment horizontal="center" vertical="center" wrapText="1"/>
    </xf>
    <xf numFmtId="0" fontId="35" fillId="11" borderId="27" xfId="6" applyFont="1" applyFill="1" applyBorder="1" applyAlignment="1">
      <alignment horizontal="center" vertical="center" wrapText="1"/>
    </xf>
    <xf numFmtId="0" fontId="35" fillId="11" borderId="0" xfId="6" applyFont="1" applyFill="1" applyBorder="1" applyAlignment="1">
      <alignment horizontal="center" vertical="center" wrapText="1"/>
    </xf>
    <xf numFmtId="0" fontId="24" fillId="0" borderId="38" xfId="6" applyFont="1" applyFill="1" applyBorder="1" applyAlignment="1">
      <alignment horizontal="center" vertical="center"/>
    </xf>
    <xf numFmtId="0" fontId="40" fillId="0" borderId="43" xfId="0" applyFont="1" applyFill="1" applyBorder="1" applyAlignment="1">
      <alignment horizontal="center" vertical="center" wrapText="1"/>
    </xf>
    <xf numFmtId="0" fontId="40" fillId="0" borderId="4" xfId="0" applyFont="1" applyFill="1" applyBorder="1" applyAlignment="1">
      <alignment horizontal="center" vertical="center" wrapText="1"/>
    </xf>
    <xf numFmtId="0" fontId="40" fillId="7" borderId="4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 wrapText="1"/>
    </xf>
    <xf numFmtId="0" fontId="5" fillId="0" borderId="44" xfId="0" applyFont="1" applyFill="1" applyBorder="1" applyAlignment="1">
      <alignment horizontal="center" vertical="center"/>
    </xf>
    <xf numFmtId="0" fontId="5" fillId="0" borderId="39" xfId="0" applyFont="1" applyFill="1" applyBorder="1" applyAlignment="1">
      <alignment horizontal="center" vertical="center" wrapText="1"/>
    </xf>
    <xf numFmtId="0" fontId="5" fillId="0" borderId="40" xfId="0" applyFont="1" applyFill="1" applyBorder="1" applyAlignment="1">
      <alignment horizontal="center" vertical="center"/>
    </xf>
    <xf numFmtId="0" fontId="40" fillId="9" borderId="4" xfId="0" applyFont="1" applyFill="1" applyBorder="1" applyAlignment="1">
      <alignment horizontal="center" vertical="center" wrapText="1"/>
    </xf>
    <xf numFmtId="0" fontId="40" fillId="0" borderId="28" xfId="0" applyFont="1" applyFill="1" applyBorder="1" applyAlignment="1">
      <alignment horizontal="center" vertical="center" wrapText="1"/>
    </xf>
    <xf numFmtId="0" fontId="40" fillId="9" borderId="43" xfId="0" applyFont="1" applyFill="1" applyBorder="1" applyAlignment="1">
      <alignment horizontal="center" vertical="center" wrapText="1"/>
    </xf>
    <xf numFmtId="0" fontId="40" fillId="0" borderId="38" xfId="0" applyFont="1" applyFill="1" applyBorder="1" applyAlignment="1">
      <alignment horizontal="center" vertical="center" wrapText="1"/>
    </xf>
    <xf numFmtId="0" fontId="40" fillId="0" borderId="39" xfId="0" applyFont="1" applyFill="1" applyBorder="1" applyAlignment="1">
      <alignment horizontal="center" vertical="center" wrapText="1"/>
    </xf>
    <xf numFmtId="0" fontId="40" fillId="9" borderId="39" xfId="0" applyFont="1" applyFill="1" applyBorder="1" applyAlignment="1">
      <alignment horizontal="center" vertical="center" wrapText="1"/>
    </xf>
    <xf numFmtId="0" fontId="41" fillId="0" borderId="4" xfId="0" applyFont="1" applyFill="1" applyBorder="1" applyAlignment="1">
      <alignment horizontal="center" vertical="center"/>
    </xf>
    <xf numFmtId="0" fontId="41" fillId="0" borderId="36" xfId="0" applyFont="1" applyFill="1" applyBorder="1" applyAlignment="1">
      <alignment horizontal="center" vertical="center"/>
    </xf>
    <xf numFmtId="0" fontId="41" fillId="0" borderId="39" xfId="0" applyFont="1" applyFill="1" applyBorder="1" applyAlignment="1">
      <alignment horizontal="center" vertical="center"/>
    </xf>
    <xf numFmtId="0" fontId="40" fillId="12" borderId="36" xfId="0" applyFont="1" applyFill="1" applyBorder="1" applyAlignment="1">
      <alignment horizontal="center" vertical="center" wrapText="1"/>
    </xf>
    <xf numFmtId="0" fontId="40" fillId="0" borderId="36" xfId="0" applyFont="1" applyFill="1" applyBorder="1" applyAlignment="1">
      <alignment horizontal="center" vertical="center" wrapText="1"/>
    </xf>
    <xf numFmtId="0" fontId="40" fillId="0" borderId="36" xfId="0" applyFont="1" applyFill="1" applyBorder="1" applyAlignment="1">
      <alignment horizontal="center" vertical="center"/>
    </xf>
    <xf numFmtId="0" fontId="40" fillId="0" borderId="37" xfId="0" applyFont="1" applyFill="1" applyBorder="1" applyAlignment="1">
      <alignment horizontal="center" vertical="center"/>
    </xf>
    <xf numFmtId="0" fontId="40" fillId="0" borderId="4" xfId="0" applyFont="1" applyFill="1" applyBorder="1" applyAlignment="1">
      <alignment horizontal="center" vertical="center"/>
    </xf>
    <xf numFmtId="0" fontId="40" fillId="0" borderId="44" xfId="0" applyFont="1" applyFill="1" applyBorder="1" applyAlignment="1">
      <alignment horizontal="center" vertical="center"/>
    </xf>
    <xf numFmtId="0" fontId="40" fillId="12" borderId="4" xfId="0" applyFont="1" applyFill="1" applyBorder="1" applyAlignment="1">
      <alignment horizontal="center" vertical="center" wrapText="1"/>
    </xf>
    <xf numFmtId="0" fontId="40" fillId="0" borderId="39" xfId="0" applyFont="1" applyFill="1" applyBorder="1" applyAlignment="1">
      <alignment horizontal="center" vertical="center"/>
    </xf>
    <xf numFmtId="0" fontId="40" fillId="12" borderId="28" xfId="0" applyFont="1" applyFill="1" applyBorder="1" applyAlignment="1">
      <alignment horizontal="center" vertical="center" wrapText="1"/>
    </xf>
    <xf numFmtId="0" fontId="40" fillId="12" borderId="43" xfId="0" applyFont="1" applyFill="1" applyBorder="1" applyAlignment="1">
      <alignment horizontal="center" vertical="center" wrapText="1"/>
    </xf>
    <xf numFmtId="0" fontId="40" fillId="0" borderId="43" xfId="0" applyFont="1" applyFill="1" applyBorder="1" applyAlignment="1">
      <alignment horizontal="center" vertical="center"/>
    </xf>
    <xf numFmtId="0" fontId="40" fillId="13" borderId="43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40" fillId="13" borderId="38" xfId="0" applyFont="1" applyFill="1" applyBorder="1" applyAlignment="1">
      <alignment horizontal="center" vertical="center" wrapText="1"/>
    </xf>
    <xf numFmtId="0" fontId="5" fillId="0" borderId="39" xfId="0" applyFont="1" applyFill="1" applyBorder="1" applyAlignment="1">
      <alignment horizontal="center" vertical="center"/>
    </xf>
    <xf numFmtId="0" fontId="40" fillId="12" borderId="39" xfId="0" applyFont="1" applyFill="1" applyBorder="1" applyAlignment="1">
      <alignment horizontal="center" vertical="center" wrapText="1"/>
    </xf>
    <xf numFmtId="0" fontId="40" fillId="0" borderId="40" xfId="0" applyFont="1" applyFill="1" applyBorder="1" applyAlignment="1">
      <alignment horizontal="center" vertical="center"/>
    </xf>
    <xf numFmtId="0" fontId="40" fillId="9" borderId="4" xfId="0" applyFont="1" applyFill="1" applyBorder="1" applyAlignment="1">
      <alignment horizontal="center" vertical="center"/>
    </xf>
    <xf numFmtId="0" fontId="40" fillId="9" borderId="44" xfId="0" applyFont="1" applyFill="1" applyBorder="1" applyAlignment="1">
      <alignment horizontal="center" vertical="center"/>
    </xf>
    <xf numFmtId="0" fontId="24" fillId="0" borderId="66" xfId="6" applyFont="1" applyFill="1" applyBorder="1" applyAlignment="1">
      <alignment horizontal="center" vertical="center" wrapText="1"/>
    </xf>
    <xf numFmtId="0" fontId="24" fillId="0" borderId="19" xfId="6" applyFont="1" applyFill="1" applyBorder="1" applyAlignment="1">
      <alignment horizontal="center" vertical="center" wrapText="1"/>
    </xf>
    <xf numFmtId="0" fontId="24" fillId="0" borderId="19" xfId="6" applyFont="1" applyFill="1" applyBorder="1" applyAlignment="1">
      <alignment horizontal="center" vertical="center"/>
    </xf>
    <xf numFmtId="0" fontId="24" fillId="18" borderId="19" xfId="6" applyFont="1" applyFill="1" applyBorder="1" applyAlignment="1">
      <alignment horizontal="center" vertical="center" wrapText="1"/>
    </xf>
    <xf numFmtId="0" fontId="24" fillId="0" borderId="68" xfId="6" applyFont="1" applyFill="1" applyBorder="1" applyAlignment="1">
      <alignment horizontal="center" vertical="center"/>
    </xf>
    <xf numFmtId="0" fontId="40" fillId="12" borderId="70" xfId="0" applyFont="1" applyFill="1" applyBorder="1" applyAlignment="1">
      <alignment horizontal="center" vertical="center" wrapText="1"/>
    </xf>
    <xf numFmtId="0" fontId="40" fillId="12" borderId="2" xfId="0" applyFont="1" applyFill="1" applyBorder="1" applyAlignment="1">
      <alignment horizontal="center" vertical="center" wrapText="1"/>
    </xf>
    <xf numFmtId="0" fontId="40" fillId="0" borderId="2" xfId="0" applyFont="1" applyFill="1" applyBorder="1" applyAlignment="1">
      <alignment vertical="center"/>
    </xf>
    <xf numFmtId="0" fontId="40" fillId="0" borderId="4" xfId="0" applyFont="1" applyFill="1" applyBorder="1" applyAlignment="1">
      <alignment vertical="center"/>
    </xf>
    <xf numFmtId="0" fontId="40" fillId="0" borderId="2" xfId="0" applyFont="1" applyFill="1" applyBorder="1" applyAlignment="1">
      <alignment horizontal="center" vertical="center" wrapText="1"/>
    </xf>
    <xf numFmtId="0" fontId="40" fillId="13" borderId="44" xfId="0" applyFont="1" applyFill="1" applyBorder="1" applyAlignment="1">
      <alignment horizontal="center" vertical="center" wrapText="1"/>
    </xf>
    <xf numFmtId="0" fontId="40" fillId="0" borderId="71" xfId="0" applyFont="1" applyFill="1" applyBorder="1" applyAlignment="1">
      <alignment vertical="center"/>
    </xf>
    <xf numFmtId="0" fontId="40" fillId="7" borderId="40" xfId="0" applyFont="1" applyFill="1" applyBorder="1" applyAlignment="1">
      <alignment horizontal="center" vertical="center"/>
    </xf>
    <xf numFmtId="0" fontId="10" fillId="3" borderId="7" xfId="0" applyFont="1" applyFill="1" applyBorder="1" applyAlignment="1" applyProtection="1">
      <alignment horizontal="center" vertical="center" wrapText="1"/>
      <protection locked="0"/>
    </xf>
    <xf numFmtId="0" fontId="22" fillId="6" borderId="42" xfId="6" applyFont="1" applyFill="1" applyBorder="1" applyAlignment="1">
      <alignment horizontal="centerContinuous" vertical="center" wrapText="1"/>
    </xf>
    <xf numFmtId="165" fontId="22" fillId="6" borderId="43" xfId="6" applyNumberFormat="1" applyFont="1" applyFill="1" applyBorder="1" applyAlignment="1">
      <alignment horizontal="center" vertical="center" wrapText="1"/>
    </xf>
    <xf numFmtId="166" fontId="22" fillId="6" borderId="44" xfId="6" applyNumberFormat="1" applyFont="1" applyFill="1" applyBorder="1" applyAlignment="1">
      <alignment horizontal="center" vertical="center" wrapText="1"/>
    </xf>
    <xf numFmtId="0" fontId="22" fillId="6" borderId="45" xfId="6" applyNumberFormat="1" applyFont="1" applyFill="1" applyBorder="1" applyAlignment="1">
      <alignment horizontal="right" vertical="center"/>
    </xf>
    <xf numFmtId="167" fontId="22" fillId="6" borderId="0" xfId="6" applyNumberFormat="1" applyFont="1" applyFill="1" applyBorder="1" applyAlignment="1">
      <alignment horizontal="left" vertical="center"/>
    </xf>
    <xf numFmtId="0" fontId="42" fillId="6" borderId="41" xfId="6" applyFont="1" applyFill="1" applyBorder="1" applyAlignment="1">
      <alignment horizontal="centerContinuous" vertical="center" wrapText="1"/>
    </xf>
    <xf numFmtId="168" fontId="41" fillId="3" borderId="20" xfId="1" applyNumberFormat="1" applyFont="1" applyFill="1" applyBorder="1" applyAlignment="1">
      <alignment horizontal="center" vertical="center" wrapText="1"/>
    </xf>
    <xf numFmtId="0" fontId="12" fillId="4" borderId="25" xfId="0" applyFont="1" applyFill="1" applyBorder="1" applyAlignment="1" applyProtection="1">
      <alignment horizontal="center" vertical="center" wrapText="1"/>
      <protection locked="0"/>
    </xf>
    <xf numFmtId="14" fontId="17" fillId="3" borderId="0" xfId="0" applyNumberFormat="1" applyFont="1" applyFill="1"/>
    <xf numFmtId="0" fontId="35" fillId="6" borderId="39" xfId="6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10" fillId="3" borderId="5" xfId="0" applyFont="1" applyFill="1" applyBorder="1" applyAlignment="1" applyProtection="1">
      <alignment horizontal="center" vertical="center" wrapText="1"/>
      <protection locked="0"/>
    </xf>
    <xf numFmtId="0" fontId="10" fillId="3" borderId="6" xfId="0" applyFont="1" applyFill="1" applyBorder="1" applyAlignment="1" applyProtection="1">
      <alignment horizontal="center" vertical="center" wrapText="1"/>
      <protection locked="0"/>
    </xf>
    <xf numFmtId="0" fontId="10" fillId="3" borderId="7" xfId="0" applyFont="1" applyFill="1" applyBorder="1" applyAlignment="1" applyProtection="1">
      <alignment horizontal="center" vertical="center" wrapText="1"/>
      <protection locked="0"/>
    </xf>
    <xf numFmtId="0" fontId="10" fillId="3" borderId="12" xfId="0" applyFont="1" applyFill="1" applyBorder="1" applyAlignment="1" applyProtection="1">
      <alignment horizontal="center" vertical="center" wrapText="1"/>
      <protection locked="0"/>
    </xf>
    <xf numFmtId="0" fontId="10" fillId="3" borderId="15" xfId="0" applyFont="1" applyFill="1" applyBorder="1" applyAlignment="1" applyProtection="1">
      <alignment horizontal="center" vertical="center" wrapText="1"/>
      <protection locked="0"/>
    </xf>
    <xf numFmtId="0" fontId="10" fillId="3" borderId="9" xfId="0" applyFont="1" applyFill="1" applyBorder="1" applyAlignment="1" applyProtection="1">
      <alignment horizontal="center" vertical="center" wrapText="1"/>
      <protection locked="0"/>
    </xf>
    <xf numFmtId="0" fontId="13" fillId="3" borderId="26" xfId="0" applyFont="1" applyFill="1" applyBorder="1" applyAlignment="1">
      <alignment horizontal="right" wrapText="1"/>
    </xf>
    <xf numFmtId="0" fontId="13" fillId="3" borderId="26" xfId="0" applyFont="1" applyFill="1" applyBorder="1" applyAlignment="1">
      <alignment horizontal="right"/>
    </xf>
    <xf numFmtId="0" fontId="5" fillId="3" borderId="7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wrapText="1"/>
    </xf>
    <xf numFmtId="0" fontId="7" fillId="3" borderId="11" xfId="0" applyFont="1" applyFill="1" applyBorder="1" applyAlignment="1">
      <alignment horizontal="center" wrapText="1"/>
    </xf>
    <xf numFmtId="0" fontId="8" fillId="3" borderId="3" xfId="0" applyFont="1" applyFill="1" applyBorder="1" applyAlignment="1">
      <alignment horizontal="center" vertical="center"/>
    </xf>
    <xf numFmtId="0" fontId="27" fillId="11" borderId="51" xfId="6" applyFont="1" applyFill="1" applyBorder="1" applyAlignment="1">
      <alignment horizontal="center"/>
    </xf>
    <xf numFmtId="0" fontId="27" fillId="11" borderId="6" xfId="6" applyFont="1" applyFill="1" applyBorder="1" applyAlignment="1">
      <alignment horizontal="center"/>
    </xf>
    <xf numFmtId="0" fontId="26" fillId="11" borderId="16" xfId="6" applyFont="1" applyFill="1" applyBorder="1" applyAlignment="1">
      <alignment horizontal="center" vertical="center" wrapText="1"/>
    </xf>
    <xf numFmtId="0" fontId="26" fillId="11" borderId="27" xfId="6" applyFont="1" applyFill="1" applyBorder="1" applyAlignment="1">
      <alignment horizontal="center" vertical="center" wrapText="1"/>
    </xf>
    <xf numFmtId="0" fontId="26" fillId="11" borderId="17" xfId="6" applyFont="1" applyFill="1" applyBorder="1" applyAlignment="1">
      <alignment horizontal="center" vertical="center" wrapText="1"/>
    </xf>
    <xf numFmtId="0" fontId="26" fillId="11" borderId="28" xfId="6" applyFont="1" applyFill="1" applyBorder="1" applyAlignment="1">
      <alignment horizontal="center"/>
    </xf>
    <xf numFmtId="0" fontId="26" fillId="11" borderId="36" xfId="6" applyFont="1" applyFill="1" applyBorder="1" applyAlignment="1">
      <alignment horizontal="center"/>
    </xf>
    <xf numFmtId="0" fontId="26" fillId="11" borderId="48" xfId="6" applyFont="1" applyFill="1" applyBorder="1" applyAlignment="1">
      <alignment horizontal="center" vertical="center" wrapText="1"/>
    </xf>
    <xf numFmtId="0" fontId="26" fillId="11" borderId="1" xfId="6" applyFont="1" applyFill="1" applyBorder="1" applyAlignment="1">
      <alignment horizontal="center" vertical="center" wrapText="1"/>
    </xf>
    <xf numFmtId="0" fontId="28" fillId="11" borderId="31" xfId="6" applyFont="1" applyFill="1" applyBorder="1" applyAlignment="1">
      <alignment horizontal="center" vertical="center" wrapText="1"/>
    </xf>
    <xf numFmtId="0" fontId="28" fillId="11" borderId="32" xfId="6" applyFont="1" applyFill="1" applyBorder="1" applyAlignment="1">
      <alignment horizontal="center" vertical="center" wrapText="1"/>
    </xf>
    <xf numFmtId="0" fontId="28" fillId="11" borderId="49" xfId="6" applyFont="1" applyFill="1" applyBorder="1" applyAlignment="1">
      <alignment horizontal="center" vertical="center" wrapText="1"/>
    </xf>
    <xf numFmtId="0" fontId="28" fillId="11" borderId="50" xfId="6" applyFont="1" applyFill="1" applyBorder="1" applyAlignment="1">
      <alignment horizontal="center" vertical="center" wrapText="1"/>
    </xf>
    <xf numFmtId="0" fontId="28" fillId="11" borderId="15" xfId="6" applyFont="1" applyFill="1" applyBorder="1" applyAlignment="1">
      <alignment horizontal="center" vertical="center" wrapText="1"/>
    </xf>
    <xf numFmtId="0" fontId="28" fillId="11" borderId="9" xfId="6" applyFont="1" applyFill="1" applyBorder="1" applyAlignment="1">
      <alignment horizontal="center" vertical="center" wrapText="1"/>
    </xf>
  </cellXfs>
  <cellStyles count="11">
    <cellStyle name="Milliers 2" xfId="7"/>
    <cellStyle name="Normal" xfId="0" builtinId="0"/>
    <cellStyle name="Normal 2" xfId="1"/>
    <cellStyle name="Normal 2 2" xfId="3"/>
    <cellStyle name="Normal 2 2 2" xfId="9"/>
    <cellStyle name="Normal 2 2 3" xfId="10"/>
    <cellStyle name="Normal 2 3" xfId="6"/>
    <cellStyle name="Normal 3" xfId="4"/>
    <cellStyle name="Normal 3 2" xfId="8"/>
    <cellStyle name="Pourcentage" xfId="2" builtinId="5"/>
    <cellStyle name="Pourcentage 2" xfId="5"/>
  </cellStyles>
  <dxfs count="33">
    <dxf>
      <fill>
        <patternFill>
          <fgColor indexed="64"/>
          <bgColor rgb="FFFF0000"/>
        </patternFill>
      </fill>
    </dxf>
    <dxf>
      <fill>
        <patternFill>
          <fgColor indexed="64"/>
          <bgColor rgb="FF00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00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00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00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00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00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00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00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00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00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00FF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  <color rgb="FFFFFF00"/>
      <color rgb="FFCCFF66"/>
      <color rgb="FFFFFF66"/>
      <color rgb="FF99FF33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1504950</xdr:colOff>
          <xdr:row>2</xdr:row>
          <xdr:rowOff>381000</xdr:rowOff>
        </xdr:from>
        <xdr:to>
          <xdr:col>8</xdr:col>
          <xdr:colOff>638175</xdr:colOff>
          <xdr:row>3</xdr:row>
          <xdr:rowOff>381000</xdr:rowOff>
        </xdr:to>
        <xdr:sp macro="" textlink="">
          <xdr:nvSpPr>
            <xdr:cNvPr id="1038" name="CommandButton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image" Target="../media/image1.emf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N188"/>
  <sheetViews>
    <sheetView zoomScale="55" zoomScaleNormal="55" zoomScaleSheetLayoutView="40" workbookViewId="0">
      <selection activeCell="M6" sqref="M6"/>
    </sheetView>
  </sheetViews>
  <sheetFormatPr baseColWidth="10" defaultRowHeight="16.5" x14ac:dyDescent="0.3"/>
  <cols>
    <col min="1" max="1" width="15.7109375" style="1" bestFit="1" customWidth="1"/>
    <col min="2" max="2" width="22.7109375" style="44" customWidth="1"/>
    <col min="3" max="7" width="22.7109375" style="1" customWidth="1"/>
    <col min="8" max="12" width="12.42578125" style="2" customWidth="1"/>
    <col min="13" max="13" width="22.42578125" style="13" customWidth="1"/>
    <col min="14" max="14" width="1.140625" style="13" customWidth="1"/>
    <col min="15" max="65" width="11.42578125" style="1"/>
    <col min="66" max="66" width="13.85546875" style="1" customWidth="1"/>
    <col min="67" max="16384" width="11.42578125" style="1"/>
  </cols>
  <sheetData>
    <row r="1" spans="1:14" s="13" customFormat="1" ht="42.75" customHeight="1" x14ac:dyDescent="0.45">
      <c r="A1" s="294" t="s">
        <v>25</v>
      </c>
      <c r="B1" s="295"/>
      <c r="C1" s="295"/>
      <c r="D1" s="295"/>
      <c r="E1" s="295"/>
      <c r="F1" s="295"/>
      <c r="G1" s="295"/>
      <c r="H1" s="295"/>
      <c r="I1" s="295"/>
      <c r="J1" s="295"/>
      <c r="K1" s="295"/>
      <c r="L1" s="295"/>
      <c r="M1" s="22" t="e">
        <f>#REF!</f>
        <v>#REF!</v>
      </c>
      <c r="N1" s="22"/>
    </row>
    <row r="2" spans="1:14" s="13" customFormat="1" ht="42.75" customHeight="1" x14ac:dyDescent="0.3">
      <c r="A2" s="284">
        <v>43502</v>
      </c>
      <c r="B2" s="18"/>
      <c r="C2" s="16"/>
      <c r="D2" s="27" t="s">
        <v>11</v>
      </c>
      <c r="E2" s="283"/>
      <c r="F2" s="28"/>
      <c r="G2" s="16"/>
      <c r="H2" s="16"/>
      <c r="I2" s="16"/>
      <c r="J2" s="16"/>
      <c r="K2" s="16"/>
      <c r="L2" s="16"/>
    </row>
    <row r="3" spans="1:14" ht="45" customHeight="1" thickBot="1" x14ac:dyDescent="0.35">
      <c r="A3" s="13"/>
      <c r="B3" s="72"/>
      <c r="C3" s="73"/>
      <c r="D3" s="29" t="s">
        <v>7</v>
      </c>
      <c r="E3" s="30"/>
      <c r="F3" s="31"/>
      <c r="G3" s="13"/>
      <c r="H3" s="13"/>
      <c r="I3" s="13"/>
      <c r="J3" s="13"/>
      <c r="K3"/>
      <c r="L3"/>
      <c r="M3" s="14"/>
      <c r="N3" s="14"/>
    </row>
    <row r="4" spans="1:14" s="13" customFormat="1" ht="45.75" customHeight="1" x14ac:dyDescent="0.3">
      <c r="A4" s="13" t="e">
        <f>IF(I5="C","Nuit",IF(OR(AND(I5="B",#REF!="IMPAIR"),AND(I5="A",#REF!="PAIR")),"Matin","Après-midi"))</f>
        <v>#REF!</v>
      </c>
      <c r="B4" s="281"/>
      <c r="C4" s="276"/>
      <c r="D4" s="29" t="s">
        <v>13</v>
      </c>
      <c r="E4" s="41"/>
      <c r="F4" s="32"/>
      <c r="G4" s="3"/>
      <c r="H4" s="4"/>
      <c r="I4" s="4"/>
      <c r="J4" s="4"/>
      <c r="K4" s="4"/>
      <c r="L4" s="4"/>
    </row>
    <row r="5" spans="1:14" s="13" customFormat="1" ht="36.75" customHeight="1" x14ac:dyDescent="0.3">
      <c r="A5" s="17" t="s">
        <v>0</v>
      </c>
      <c r="B5" s="277"/>
      <c r="C5" s="278"/>
      <c r="D5" s="31"/>
      <c r="E5" s="31"/>
      <c r="F5" s="33"/>
      <c r="H5" s="6" t="s">
        <v>1</v>
      </c>
      <c r="I5" s="40" t="s">
        <v>24</v>
      </c>
      <c r="J5" s="7"/>
    </row>
    <row r="6" spans="1:14" s="13" customFormat="1" ht="26.25" x14ac:dyDescent="0.3">
      <c r="A6" s="15">
        <f ca="1">TODAY()</f>
        <v>43504</v>
      </c>
      <c r="B6" s="279"/>
      <c r="C6" s="280"/>
      <c r="D6" s="33"/>
      <c r="E6" s="33"/>
      <c r="F6" s="33"/>
      <c r="G6" s="5"/>
      <c r="H6" s="7"/>
      <c r="I6" s="7"/>
      <c r="J6" s="7"/>
      <c r="K6" s="7"/>
      <c r="L6" s="7"/>
    </row>
    <row r="7" spans="1:14" ht="45" customHeight="1" thickBot="1" x14ac:dyDescent="0.35">
      <c r="A7" s="8"/>
      <c r="B7" s="58"/>
      <c r="C7" s="59"/>
      <c r="D7" s="298" t="s">
        <v>2</v>
      </c>
      <c r="E7" s="299"/>
      <c r="F7" s="298" t="s">
        <v>3</v>
      </c>
      <c r="G7" s="299"/>
      <c r="H7" s="300" t="s">
        <v>21</v>
      </c>
      <c r="I7" s="300"/>
      <c r="J7" s="300"/>
      <c r="K7" s="300"/>
      <c r="L7" s="300"/>
    </row>
    <row r="8" spans="1:14" ht="45" customHeight="1" x14ac:dyDescent="0.3">
      <c r="A8" s="296">
        <v>1</v>
      </c>
      <c r="B8" s="282"/>
      <c r="C8" s="63">
        <v>15.294417537598775</v>
      </c>
      <c r="D8" s="9"/>
      <c r="E8" s="275">
        <f>D9</f>
        <v>0</v>
      </c>
      <c r="F8" s="23"/>
      <c r="G8" s="35"/>
      <c r="H8" s="288"/>
      <c r="I8" s="289"/>
      <c r="J8" s="289"/>
      <c r="K8" s="289"/>
      <c r="L8" s="290"/>
      <c r="M8" s="61">
        <v>60</v>
      </c>
      <c r="N8" s="45"/>
    </row>
    <row r="9" spans="1:14" ht="45" customHeight="1" thickBot="1" x14ac:dyDescent="0.35">
      <c r="A9" s="297"/>
      <c r="B9" s="64">
        <v>15.294417537598775</v>
      </c>
      <c r="C9" s="65"/>
      <c r="D9" s="34"/>
      <c r="E9" s="36"/>
      <c r="F9" s="24" t="str">
        <f>IF(G8="","",G8)</f>
        <v/>
      </c>
      <c r="G9" s="10"/>
      <c r="H9" s="291"/>
      <c r="I9" s="292"/>
      <c r="J9" s="292"/>
      <c r="K9" s="292"/>
      <c r="L9" s="293"/>
      <c r="M9" s="62" t="e">
        <f>M8/$C$5</f>
        <v>#DIV/0!</v>
      </c>
      <c r="N9" s="45"/>
    </row>
    <row r="10" spans="1:14" ht="45" customHeight="1" x14ac:dyDescent="0.3">
      <c r="A10" s="286">
        <v>2</v>
      </c>
      <c r="B10" s="282"/>
      <c r="C10" s="63">
        <v>15.294417537598775</v>
      </c>
      <c r="D10" s="9"/>
      <c r="E10" s="275" t="str">
        <f t="shared" ref="E10:E29" si="0">IF(D11="","",D11-D9)</f>
        <v/>
      </c>
      <c r="F10" s="25"/>
      <c r="G10" s="35"/>
      <c r="H10" s="288"/>
      <c r="I10" s="289"/>
      <c r="J10" s="289"/>
      <c r="K10" s="289"/>
      <c r="L10" s="290"/>
      <c r="M10" s="61">
        <v>60</v>
      </c>
    </row>
    <row r="11" spans="1:14" ht="45" customHeight="1" thickBot="1" x14ac:dyDescent="0.35">
      <c r="A11" s="287"/>
      <c r="B11" s="64">
        <v>30.588835075197551</v>
      </c>
      <c r="C11" s="65"/>
      <c r="D11" s="34"/>
      <c r="E11" s="10" t="str">
        <f t="shared" si="0"/>
        <v/>
      </c>
      <c r="F11" s="24" t="str">
        <f>IF(G10="","",G8+G10)</f>
        <v/>
      </c>
      <c r="G11" s="10"/>
      <c r="H11" s="291"/>
      <c r="I11" s="292"/>
      <c r="J11" s="292"/>
      <c r="K11" s="292"/>
      <c r="L11" s="293"/>
      <c r="M11" s="62" t="e">
        <f t="shared" ref="M11:M23" si="1">M10/$C$5</f>
        <v>#DIV/0!</v>
      </c>
    </row>
    <row r="12" spans="1:14" ht="45" customHeight="1" x14ac:dyDescent="0.3">
      <c r="A12" s="286">
        <v>3</v>
      </c>
      <c r="B12" s="282"/>
      <c r="C12" s="63">
        <v>15.294417537598775</v>
      </c>
      <c r="D12" s="9"/>
      <c r="E12" s="275" t="str">
        <f t="shared" si="0"/>
        <v/>
      </c>
      <c r="F12" s="25" t="str">
        <f>IF(G11=0,"",G7+G9+G11)</f>
        <v/>
      </c>
      <c r="G12" s="35"/>
      <c r="H12" s="288"/>
      <c r="I12" s="289"/>
      <c r="J12" s="289"/>
      <c r="K12" s="289"/>
      <c r="L12" s="290"/>
      <c r="M12" s="61">
        <v>60</v>
      </c>
    </row>
    <row r="13" spans="1:14" ht="45" customHeight="1" thickBot="1" x14ac:dyDescent="0.35">
      <c r="A13" s="287"/>
      <c r="B13" s="64">
        <v>45.883252612796326</v>
      </c>
      <c r="C13" s="65"/>
      <c r="D13" s="34"/>
      <c r="E13" s="10" t="str">
        <f t="shared" si="0"/>
        <v/>
      </c>
      <c r="F13" s="24" t="str">
        <f>IF(G12="","",G8+G10+G12)</f>
        <v/>
      </c>
      <c r="G13" s="10"/>
      <c r="H13" s="291"/>
      <c r="I13" s="292"/>
      <c r="J13" s="292"/>
      <c r="K13" s="292"/>
      <c r="L13" s="293"/>
      <c r="M13" s="62" t="e">
        <f t="shared" si="1"/>
        <v>#DIV/0!</v>
      </c>
    </row>
    <row r="14" spans="1:14" ht="45" customHeight="1" x14ac:dyDescent="0.3">
      <c r="A14" s="286">
        <v>4</v>
      </c>
      <c r="B14" s="282"/>
      <c r="C14" s="63">
        <v>10.196278358399184</v>
      </c>
      <c r="D14" s="9"/>
      <c r="E14" s="275" t="str">
        <f t="shared" si="0"/>
        <v/>
      </c>
      <c r="F14" s="25" t="str">
        <f t="shared" ref="F14:F22" si="2">IF(G13=0,"",G9+G11+G13)</f>
        <v/>
      </c>
      <c r="G14" s="35"/>
      <c r="H14" s="288"/>
      <c r="I14" s="289"/>
      <c r="J14" s="289"/>
      <c r="K14" s="289"/>
      <c r="L14" s="290"/>
      <c r="M14" s="61">
        <v>40</v>
      </c>
    </row>
    <row r="15" spans="1:14" ht="45" customHeight="1" thickBot="1" x14ac:dyDescent="0.35">
      <c r="A15" s="287"/>
      <c r="B15" s="64">
        <v>56.07953097119551</v>
      </c>
      <c r="C15" s="65"/>
      <c r="D15" s="34"/>
      <c r="E15" s="10" t="str">
        <f t="shared" si="0"/>
        <v/>
      </c>
      <c r="F15" s="24" t="str">
        <f>IF(G14="","",G12+G14+G8+G10)</f>
        <v/>
      </c>
      <c r="G15" s="10"/>
      <c r="H15" s="291"/>
      <c r="I15" s="292"/>
      <c r="J15" s="292"/>
      <c r="K15" s="292"/>
      <c r="L15" s="293"/>
      <c r="M15" s="62" t="e">
        <f t="shared" si="1"/>
        <v>#DIV/0!</v>
      </c>
    </row>
    <row r="16" spans="1:14" ht="45" customHeight="1" x14ac:dyDescent="0.3">
      <c r="A16" s="286">
        <v>5</v>
      </c>
      <c r="B16" s="282"/>
      <c r="C16" s="63">
        <v>15.294417537598775</v>
      </c>
      <c r="D16" s="9"/>
      <c r="E16" s="275" t="str">
        <f t="shared" si="0"/>
        <v/>
      </c>
      <c r="F16" s="25" t="str">
        <f t="shared" si="2"/>
        <v/>
      </c>
      <c r="G16" s="35"/>
      <c r="H16" s="288"/>
      <c r="I16" s="289"/>
      <c r="J16" s="289"/>
      <c r="K16" s="289"/>
      <c r="L16" s="290"/>
      <c r="M16" s="61">
        <v>60</v>
      </c>
    </row>
    <row r="17" spans="1:13" ht="45" customHeight="1" thickBot="1" x14ac:dyDescent="0.35">
      <c r="A17" s="287"/>
      <c r="B17" s="64">
        <v>71.373948508794285</v>
      </c>
      <c r="C17" s="65"/>
      <c r="D17" s="34"/>
      <c r="E17" s="10" t="str">
        <f t="shared" si="0"/>
        <v/>
      </c>
      <c r="F17" s="24" t="str">
        <f>IF(G16="","",G8+G10+G12+G14+G16)</f>
        <v/>
      </c>
      <c r="G17" s="10"/>
      <c r="H17" s="291"/>
      <c r="I17" s="292"/>
      <c r="J17" s="292"/>
      <c r="K17" s="292"/>
      <c r="L17" s="293"/>
      <c r="M17" s="62" t="e">
        <f t="shared" si="1"/>
        <v>#DIV/0!</v>
      </c>
    </row>
    <row r="18" spans="1:13" ht="45" customHeight="1" x14ac:dyDescent="0.3">
      <c r="A18" s="286">
        <v>6</v>
      </c>
      <c r="B18" s="282"/>
      <c r="C18" s="63">
        <v>15.294417537598775</v>
      </c>
      <c r="D18" s="9"/>
      <c r="E18" s="275" t="str">
        <f t="shared" si="0"/>
        <v/>
      </c>
      <c r="F18" s="25" t="str">
        <f t="shared" si="2"/>
        <v/>
      </c>
      <c r="G18" s="35"/>
      <c r="H18" s="288"/>
      <c r="I18" s="289"/>
      <c r="J18" s="289"/>
      <c r="K18" s="289"/>
      <c r="L18" s="290"/>
      <c r="M18" s="61">
        <v>60</v>
      </c>
    </row>
    <row r="19" spans="1:13" ht="45" customHeight="1" thickBot="1" x14ac:dyDescent="0.35">
      <c r="A19" s="287"/>
      <c r="B19" s="64">
        <v>86.668366046393061</v>
      </c>
      <c r="C19" s="65"/>
      <c r="D19" s="34"/>
      <c r="E19" s="10" t="str">
        <f t="shared" si="0"/>
        <v/>
      </c>
      <c r="F19" s="24" t="str">
        <f>IF(G18="","",G18+G8+G10+G12+G14+G16)</f>
        <v/>
      </c>
      <c r="G19" s="10"/>
      <c r="H19" s="291"/>
      <c r="I19" s="292"/>
      <c r="J19" s="292"/>
      <c r="K19" s="292"/>
      <c r="L19" s="293"/>
      <c r="M19" s="62" t="e">
        <f t="shared" si="1"/>
        <v>#DIV/0!</v>
      </c>
    </row>
    <row r="20" spans="1:13" ht="45" customHeight="1" x14ac:dyDescent="0.3">
      <c r="A20" s="286">
        <v>7</v>
      </c>
      <c r="B20" s="282"/>
      <c r="C20" s="63">
        <v>12.74534794799898</v>
      </c>
      <c r="D20" s="9"/>
      <c r="E20" s="275" t="str">
        <f t="shared" si="0"/>
        <v/>
      </c>
      <c r="F20" s="25" t="str">
        <f t="shared" si="2"/>
        <v/>
      </c>
      <c r="G20" s="35"/>
      <c r="H20" s="288"/>
      <c r="I20" s="289"/>
      <c r="J20" s="289"/>
      <c r="K20" s="289"/>
      <c r="L20" s="290"/>
      <c r="M20" s="61">
        <v>50</v>
      </c>
    </row>
    <row r="21" spans="1:13" ht="45" customHeight="1" thickBot="1" x14ac:dyDescent="0.35">
      <c r="A21" s="287"/>
      <c r="B21" s="64">
        <v>99.41371399439204</v>
      </c>
      <c r="C21" s="65"/>
      <c r="D21" s="34"/>
      <c r="E21" s="10" t="str">
        <f t="shared" si="0"/>
        <v/>
      </c>
      <c r="F21" s="24" t="str">
        <f>IF(G20="","",G18+G20+G8+G10+G12+G14+G16)</f>
        <v/>
      </c>
      <c r="G21" s="10"/>
      <c r="H21" s="291"/>
      <c r="I21" s="292"/>
      <c r="J21" s="292"/>
      <c r="K21" s="292"/>
      <c r="L21" s="293"/>
      <c r="M21" s="62" t="e">
        <f t="shared" si="1"/>
        <v>#DIV/0!</v>
      </c>
    </row>
    <row r="22" spans="1:13" ht="45" customHeight="1" x14ac:dyDescent="0.3">
      <c r="A22" s="286">
        <v>8</v>
      </c>
      <c r="B22" s="282"/>
      <c r="C22" s="63">
        <v>15.294417537598775</v>
      </c>
      <c r="D22" s="9"/>
      <c r="E22" s="275" t="str">
        <f t="shared" si="0"/>
        <v/>
      </c>
      <c r="F22" s="25" t="str">
        <f t="shared" si="2"/>
        <v/>
      </c>
      <c r="G22" s="35"/>
      <c r="H22" s="288"/>
      <c r="I22" s="289"/>
      <c r="J22" s="289"/>
      <c r="K22" s="289"/>
      <c r="L22" s="290"/>
      <c r="M22" s="61">
        <v>60</v>
      </c>
    </row>
    <row r="23" spans="1:13" ht="45" customHeight="1" thickBot="1" x14ac:dyDescent="0.35">
      <c r="A23" s="287"/>
      <c r="B23" s="64">
        <v>114.70813153199082</v>
      </c>
      <c r="C23" s="65"/>
      <c r="D23" s="34"/>
      <c r="E23" s="10" t="str">
        <f t="shared" si="0"/>
        <v/>
      </c>
      <c r="F23" s="24" t="str">
        <f>IF(G22="","",G18+G20+G22+G8+G10+G12+G14+G16)</f>
        <v/>
      </c>
      <c r="G23" s="10"/>
      <c r="H23" s="291"/>
      <c r="I23" s="292"/>
      <c r="J23" s="292"/>
      <c r="K23" s="292"/>
      <c r="L23" s="293"/>
      <c r="M23" s="62" t="e">
        <f t="shared" si="1"/>
        <v>#DIV/0!</v>
      </c>
    </row>
    <row r="24" spans="1:13" ht="45" customHeight="1" x14ac:dyDescent="0.3">
      <c r="A24" s="286">
        <v>9</v>
      </c>
      <c r="B24" s="66"/>
      <c r="C24" s="67"/>
      <c r="D24" s="9"/>
      <c r="E24" s="275" t="str">
        <f t="shared" si="0"/>
        <v/>
      </c>
      <c r="F24" s="25"/>
      <c r="G24" s="35"/>
      <c r="H24" s="288"/>
      <c r="I24" s="289"/>
      <c r="J24" s="289"/>
      <c r="K24" s="289"/>
      <c r="L24" s="290"/>
      <c r="M24" s="61"/>
    </row>
    <row r="25" spans="1:13" ht="45" customHeight="1" x14ac:dyDescent="0.3">
      <c r="A25" s="287"/>
      <c r="B25" s="68"/>
      <c r="C25" s="69"/>
      <c r="D25" s="34"/>
      <c r="E25" s="10" t="str">
        <f t="shared" si="0"/>
        <v/>
      </c>
      <c r="F25" s="24"/>
      <c r="G25" s="10"/>
      <c r="H25" s="291"/>
      <c r="I25" s="292"/>
      <c r="J25" s="292"/>
      <c r="K25" s="292"/>
      <c r="L25" s="293"/>
      <c r="M25" s="62"/>
    </row>
    <row r="26" spans="1:13" ht="45" customHeight="1" x14ac:dyDescent="0.3">
      <c r="A26" s="286">
        <v>10</v>
      </c>
      <c r="B26" s="70"/>
      <c r="C26" s="71"/>
      <c r="D26" s="9"/>
      <c r="E26" s="275" t="str">
        <f t="shared" si="0"/>
        <v/>
      </c>
      <c r="F26" s="25"/>
      <c r="G26" s="35"/>
      <c r="H26" s="288"/>
      <c r="I26" s="289"/>
      <c r="J26" s="289"/>
      <c r="K26" s="289"/>
      <c r="L26" s="290"/>
      <c r="M26" s="61"/>
    </row>
    <row r="27" spans="1:13" ht="45" customHeight="1" x14ac:dyDescent="0.3">
      <c r="A27" s="287"/>
      <c r="B27" s="68"/>
      <c r="C27" s="69"/>
      <c r="D27" s="34"/>
      <c r="E27" s="10" t="str">
        <f t="shared" si="0"/>
        <v/>
      </c>
      <c r="F27" s="24"/>
      <c r="G27" s="10"/>
      <c r="H27" s="291"/>
      <c r="I27" s="292"/>
      <c r="J27" s="292"/>
      <c r="K27" s="292"/>
      <c r="L27" s="293"/>
      <c r="M27" s="62"/>
    </row>
    <row r="28" spans="1:13" ht="45" customHeight="1" x14ac:dyDescent="0.3">
      <c r="A28" s="286">
        <v>11</v>
      </c>
      <c r="B28" s="70"/>
      <c r="C28" s="71"/>
      <c r="D28" s="9"/>
      <c r="E28" s="275" t="str">
        <f t="shared" si="0"/>
        <v/>
      </c>
      <c r="F28" s="25"/>
      <c r="G28" s="35"/>
      <c r="H28" s="288"/>
      <c r="I28" s="289"/>
      <c r="J28" s="289"/>
      <c r="K28" s="289"/>
      <c r="L28" s="290"/>
      <c r="M28" s="61"/>
    </row>
    <row r="29" spans="1:13" ht="45" customHeight="1" x14ac:dyDescent="0.3">
      <c r="A29" s="287"/>
      <c r="B29" s="68"/>
      <c r="C29" s="69"/>
      <c r="D29" s="34"/>
      <c r="E29" s="10" t="str">
        <f t="shared" si="0"/>
        <v/>
      </c>
      <c r="F29" s="24"/>
      <c r="G29" s="10"/>
      <c r="H29" s="291"/>
      <c r="I29" s="292"/>
      <c r="J29" s="292"/>
      <c r="K29" s="292"/>
      <c r="L29" s="293"/>
      <c r="M29" s="62"/>
    </row>
    <row r="30" spans="1:13" ht="45" customHeight="1" x14ac:dyDescent="0.3">
      <c r="A30" s="286">
        <v>12</v>
      </c>
      <c r="B30" s="37"/>
      <c r="C30" s="38"/>
      <c r="D30" s="9"/>
      <c r="E30" s="275" t="str">
        <f>IF(D31="","",D31-D29)</f>
        <v/>
      </c>
      <c r="F30" s="25"/>
      <c r="G30" s="35"/>
      <c r="H30" s="288"/>
      <c r="I30" s="289"/>
      <c r="J30" s="289"/>
      <c r="K30" s="289"/>
      <c r="L30" s="290"/>
      <c r="M30" s="61"/>
    </row>
    <row r="31" spans="1:13" ht="45" customHeight="1" x14ac:dyDescent="0.3">
      <c r="A31" s="287"/>
      <c r="B31" s="42"/>
      <c r="C31" s="36"/>
      <c r="D31" s="34"/>
      <c r="E31" s="10" t="str">
        <f>IF(D32="","",D32-D30)</f>
        <v/>
      </c>
      <c r="F31" s="24"/>
      <c r="G31" s="10"/>
      <c r="H31" s="291"/>
      <c r="I31" s="292"/>
      <c r="J31" s="292"/>
      <c r="K31" s="292"/>
      <c r="L31" s="293"/>
      <c r="M31" s="60"/>
    </row>
    <row r="32" spans="1:13" ht="24" customHeight="1" x14ac:dyDescent="0.35">
      <c r="A32" s="7"/>
      <c r="B32" s="43"/>
      <c r="C32" s="11"/>
      <c r="D32" s="11"/>
      <c r="E32" s="20" t="e">
        <f>SUM($E$8:$E$23)/SUM(M9,M11,M13,M15,M17,M19,M21,M23)</f>
        <v>#DIV/0!</v>
      </c>
      <c r="F32" s="19"/>
      <c r="G32" s="20">
        <f>SUM(G8:G31)/SUM($C$8:$C$23)</f>
        <v>0</v>
      </c>
      <c r="H32" s="12"/>
      <c r="I32" s="12"/>
      <c r="J32" s="12"/>
      <c r="K32" s="12"/>
      <c r="L32" s="12"/>
    </row>
    <row r="33" spans="1:12" x14ac:dyDescent="0.3">
      <c r="A33" s="13"/>
      <c r="B33" s="18"/>
      <c r="C33" s="26"/>
      <c r="D33" s="26"/>
      <c r="E33" s="26"/>
      <c r="F33" s="26">
        <v>43398</v>
      </c>
      <c r="G33" s="26"/>
      <c r="H33" s="4"/>
      <c r="I33" s="4"/>
      <c r="J33" s="4"/>
      <c r="K33" s="4"/>
      <c r="L33" s="4"/>
    </row>
    <row r="34" spans="1:12" ht="17.25" thickBot="1" x14ac:dyDescent="0.35">
      <c r="A34" s="13"/>
      <c r="B34" s="39"/>
      <c r="C34" s="21" t="s">
        <v>14</v>
      </c>
      <c r="D34" s="21" t="s">
        <v>15</v>
      </c>
      <c r="E34" s="21" t="s">
        <v>16</v>
      </c>
      <c r="F34" s="21" t="s">
        <v>17</v>
      </c>
      <c r="G34" s="21" t="s">
        <v>18</v>
      </c>
      <c r="H34" s="21" t="s">
        <v>19</v>
      </c>
      <c r="I34" s="21" t="s">
        <v>20</v>
      </c>
      <c r="J34" s="4"/>
      <c r="K34" s="4"/>
      <c r="L34" s="4"/>
    </row>
    <row r="35" spans="1:12" ht="45" customHeight="1" x14ac:dyDescent="0.3">
      <c r="A35" s="48" t="s">
        <v>4</v>
      </c>
      <c r="B35" s="49" t="s">
        <v>8</v>
      </c>
      <c r="C35" s="50"/>
      <c r="D35" s="50"/>
      <c r="E35" s="50"/>
      <c r="F35" s="50"/>
      <c r="G35" s="50"/>
      <c r="H35" s="50"/>
      <c r="I35" s="55"/>
      <c r="J35" s="4"/>
      <c r="K35" s="4"/>
      <c r="L35" s="4"/>
    </row>
    <row r="36" spans="1:12" ht="45" customHeight="1" thickBot="1" x14ac:dyDescent="0.35">
      <c r="A36" s="51"/>
      <c r="B36" s="52" t="s">
        <v>9</v>
      </c>
      <c r="C36" s="57"/>
      <c r="D36" s="54"/>
      <c r="E36" s="54"/>
      <c r="F36" s="54"/>
      <c r="G36" s="54"/>
      <c r="H36" s="54"/>
      <c r="I36" s="56"/>
      <c r="J36" s="4"/>
      <c r="K36" s="4"/>
      <c r="L36" s="4"/>
    </row>
    <row r="37" spans="1:12" ht="45" customHeight="1" x14ac:dyDescent="0.3">
      <c r="A37" s="48" t="s">
        <v>5</v>
      </c>
      <c r="B37" s="49" t="s">
        <v>8</v>
      </c>
      <c r="C37" s="50"/>
      <c r="D37" s="50"/>
      <c r="E37" s="50"/>
      <c r="F37" s="50"/>
      <c r="G37" s="50"/>
      <c r="H37" s="50"/>
      <c r="I37" s="55"/>
      <c r="J37" s="4"/>
      <c r="K37" s="4"/>
      <c r="L37" s="4"/>
    </row>
    <row r="38" spans="1:12" ht="45" customHeight="1" thickBot="1" x14ac:dyDescent="0.35">
      <c r="A38" s="51"/>
      <c r="B38" s="52" t="s">
        <v>9</v>
      </c>
      <c r="C38" s="53"/>
      <c r="D38" s="54"/>
      <c r="E38" s="54"/>
      <c r="F38" s="54"/>
      <c r="G38" s="54"/>
      <c r="H38" s="54"/>
      <c r="I38" s="56"/>
      <c r="J38" s="4"/>
      <c r="K38" s="4"/>
      <c r="L38" s="4"/>
    </row>
    <row r="39" spans="1:12" ht="45" customHeight="1" x14ac:dyDescent="0.3">
      <c r="A39" s="48" t="s">
        <v>6</v>
      </c>
      <c r="B39" s="49" t="s">
        <v>8</v>
      </c>
      <c r="C39" s="50"/>
      <c r="D39" s="50"/>
      <c r="E39" s="50"/>
      <c r="F39" s="50"/>
      <c r="G39" s="50"/>
      <c r="H39" s="50"/>
      <c r="I39" s="55"/>
      <c r="J39" s="4"/>
      <c r="K39" s="4"/>
      <c r="L39" s="4"/>
    </row>
    <row r="40" spans="1:12" ht="45" customHeight="1" thickBot="1" x14ac:dyDescent="0.35">
      <c r="A40" s="51"/>
      <c r="B40" s="52" t="s">
        <v>9</v>
      </c>
      <c r="C40" s="53"/>
      <c r="D40" s="54"/>
      <c r="E40" s="54"/>
      <c r="F40" s="54"/>
      <c r="G40" s="54"/>
      <c r="H40" s="54"/>
      <c r="I40" s="56"/>
      <c r="J40" s="4"/>
      <c r="K40" s="4"/>
      <c r="L40" s="4"/>
    </row>
    <row r="41" spans="1:12" x14ac:dyDescent="0.3">
      <c r="A41" s="13"/>
      <c r="B41" s="18"/>
      <c r="C41" s="13"/>
      <c r="D41" s="13"/>
      <c r="E41" s="13"/>
      <c r="F41" s="13"/>
      <c r="G41" s="13"/>
      <c r="H41" s="4"/>
      <c r="I41" s="4"/>
      <c r="J41" s="4"/>
      <c r="K41" s="4"/>
      <c r="L41" s="4"/>
    </row>
    <row r="42" spans="1:12" x14ac:dyDescent="0.3">
      <c r="A42" s="13"/>
      <c r="B42" s="18"/>
      <c r="C42" s="13"/>
      <c r="D42" s="13"/>
      <c r="E42" s="13"/>
      <c r="F42" s="13"/>
      <c r="G42" s="13"/>
      <c r="H42" s="4"/>
      <c r="I42" s="4"/>
      <c r="J42" s="4"/>
      <c r="K42" s="4"/>
      <c r="L42" s="4"/>
    </row>
    <row r="43" spans="1:12" x14ac:dyDescent="0.3">
      <c r="A43" s="13"/>
      <c r="B43" s="18"/>
      <c r="C43" s="13"/>
      <c r="D43" s="13"/>
      <c r="E43" s="13"/>
      <c r="F43" s="13"/>
      <c r="G43" s="13"/>
      <c r="H43" s="4"/>
      <c r="I43" s="4"/>
      <c r="J43" s="4"/>
      <c r="K43" s="4"/>
      <c r="L43" s="4"/>
    </row>
    <row r="44" spans="1:12" x14ac:dyDescent="0.3">
      <c r="A44" s="13"/>
      <c r="B44" s="18"/>
      <c r="C44" s="13"/>
      <c r="D44" s="13"/>
      <c r="E44" s="13"/>
      <c r="F44" s="13"/>
      <c r="G44" s="13"/>
      <c r="H44" s="4"/>
      <c r="I44" s="4"/>
      <c r="J44" s="4"/>
      <c r="K44" s="4"/>
      <c r="L44" s="4"/>
    </row>
    <row r="45" spans="1:12" x14ac:dyDescent="0.3">
      <c r="A45" s="13"/>
      <c r="B45" s="18"/>
      <c r="C45" s="13"/>
      <c r="D45" s="13"/>
      <c r="E45" s="13"/>
      <c r="F45" s="13"/>
      <c r="G45" s="13"/>
      <c r="H45" s="4"/>
      <c r="I45" s="4"/>
      <c r="J45" s="4"/>
      <c r="K45" s="4"/>
      <c r="L45" s="4"/>
    </row>
    <row r="46" spans="1:12" x14ac:dyDescent="0.3">
      <c r="A46" s="13"/>
      <c r="B46" s="18"/>
      <c r="C46" s="13"/>
      <c r="D46" s="13"/>
      <c r="E46" s="13"/>
      <c r="F46" s="13"/>
      <c r="G46" s="13"/>
      <c r="H46" s="4"/>
      <c r="I46" s="4"/>
      <c r="J46" s="4"/>
      <c r="K46" s="4"/>
      <c r="L46" s="4"/>
    </row>
    <row r="47" spans="1:12" x14ac:dyDescent="0.3">
      <c r="A47" s="13"/>
      <c r="B47" s="18"/>
      <c r="C47" s="13"/>
      <c r="D47" s="13"/>
      <c r="E47" s="13"/>
      <c r="F47" s="13"/>
      <c r="G47" s="13"/>
      <c r="H47" s="4"/>
      <c r="I47" s="4"/>
      <c r="J47" s="4"/>
      <c r="K47" s="4"/>
      <c r="L47" s="4"/>
    </row>
    <row r="48" spans="1:12" x14ac:dyDescent="0.3">
      <c r="A48" s="13"/>
      <c r="B48" s="18"/>
      <c r="C48" s="13"/>
      <c r="D48" s="13"/>
      <c r="E48" s="13"/>
      <c r="F48" s="13"/>
      <c r="G48" s="13"/>
      <c r="H48" s="4"/>
      <c r="I48" s="4"/>
      <c r="J48" s="4"/>
      <c r="K48" s="4"/>
      <c r="L48" s="4"/>
    </row>
    <row r="49" spans="1:12" x14ac:dyDescent="0.3">
      <c r="A49" s="13"/>
      <c r="B49" s="18"/>
      <c r="C49" s="13"/>
      <c r="D49" s="13"/>
      <c r="E49" s="13"/>
      <c r="F49" s="13"/>
      <c r="G49" s="13"/>
      <c r="H49" s="4"/>
      <c r="I49" s="4"/>
      <c r="J49" s="4"/>
      <c r="K49" s="4"/>
      <c r="L49" s="4"/>
    </row>
    <row r="50" spans="1:12" x14ac:dyDescent="0.3">
      <c r="A50" s="13"/>
      <c r="B50" s="18"/>
      <c r="C50" s="13"/>
      <c r="D50" s="13"/>
      <c r="E50" s="13"/>
      <c r="F50" s="13"/>
      <c r="G50" s="13"/>
      <c r="H50" s="4"/>
      <c r="I50" s="4"/>
      <c r="J50" s="4"/>
      <c r="K50" s="4"/>
      <c r="L50" s="4"/>
    </row>
    <row r="51" spans="1:12" x14ac:dyDescent="0.3">
      <c r="A51" s="13"/>
      <c r="B51" s="18"/>
      <c r="C51" s="13"/>
      <c r="D51" s="13"/>
      <c r="E51" s="13"/>
      <c r="F51" s="13"/>
      <c r="G51" s="13"/>
      <c r="H51" s="4"/>
      <c r="I51" s="4"/>
      <c r="J51" s="4"/>
      <c r="K51" s="4"/>
      <c r="L51" s="4"/>
    </row>
    <row r="52" spans="1:12" x14ac:dyDescent="0.3">
      <c r="A52" s="13"/>
      <c r="B52" s="18"/>
      <c r="C52" s="13"/>
      <c r="D52" s="13"/>
      <c r="E52" s="13"/>
      <c r="F52" s="13"/>
      <c r="G52" s="13"/>
      <c r="H52" s="4"/>
      <c r="I52" s="4"/>
      <c r="J52" s="4"/>
      <c r="K52" s="4"/>
      <c r="L52" s="4"/>
    </row>
    <row r="53" spans="1:12" x14ac:dyDescent="0.3">
      <c r="A53" s="13"/>
      <c r="B53" s="18"/>
      <c r="C53" s="13"/>
      <c r="D53" s="13"/>
      <c r="E53" s="13"/>
      <c r="F53" s="13"/>
      <c r="G53" s="13"/>
      <c r="H53" s="4"/>
      <c r="I53" s="4"/>
      <c r="J53" s="4"/>
      <c r="K53" s="4"/>
      <c r="L53" s="4"/>
    </row>
    <row r="54" spans="1:12" x14ac:dyDescent="0.3">
      <c r="A54" s="13"/>
      <c r="B54" s="18"/>
      <c r="C54" s="13"/>
      <c r="D54" s="13"/>
      <c r="E54" s="13"/>
      <c r="F54" s="13"/>
      <c r="G54" s="13"/>
      <c r="H54" s="4"/>
      <c r="I54" s="4"/>
      <c r="J54" s="4"/>
      <c r="K54" s="4"/>
      <c r="L54" s="4"/>
    </row>
    <row r="55" spans="1:12" x14ac:dyDescent="0.3">
      <c r="A55" s="13"/>
      <c r="B55" s="18"/>
      <c r="C55" s="13"/>
      <c r="D55" s="13"/>
      <c r="E55" s="13"/>
      <c r="F55" s="13"/>
      <c r="G55" s="13"/>
      <c r="H55" s="4"/>
      <c r="I55" s="4"/>
      <c r="J55" s="4"/>
      <c r="K55" s="4"/>
      <c r="L55" s="4"/>
    </row>
    <row r="56" spans="1:12" x14ac:dyDescent="0.3">
      <c r="A56" s="13"/>
      <c r="B56" s="18"/>
      <c r="C56" s="13"/>
      <c r="D56" s="13"/>
      <c r="E56" s="13"/>
      <c r="F56" s="13"/>
      <c r="G56" s="13"/>
      <c r="H56" s="4"/>
      <c r="I56" s="4"/>
      <c r="J56" s="4"/>
      <c r="K56" s="4"/>
      <c r="L56" s="4"/>
    </row>
    <row r="57" spans="1:12" x14ac:dyDescent="0.3">
      <c r="A57" s="13"/>
      <c r="B57" s="18"/>
      <c r="C57" s="13"/>
      <c r="D57" s="13"/>
      <c r="E57" s="13"/>
      <c r="F57" s="13"/>
      <c r="G57" s="13"/>
      <c r="H57" s="4"/>
      <c r="I57" s="4"/>
      <c r="J57" s="4"/>
      <c r="K57" s="4"/>
      <c r="L57" s="4"/>
    </row>
    <row r="58" spans="1:12" x14ac:dyDescent="0.3">
      <c r="A58" s="13"/>
      <c r="B58" s="18"/>
      <c r="C58" s="13"/>
      <c r="D58" s="13"/>
      <c r="E58" s="13"/>
      <c r="F58" s="13"/>
      <c r="G58" s="13"/>
      <c r="H58" s="4"/>
      <c r="I58" s="4"/>
      <c r="J58" s="4"/>
      <c r="K58" s="4"/>
      <c r="L58" s="4"/>
    </row>
    <row r="59" spans="1:12" x14ac:dyDescent="0.3">
      <c r="A59" s="13"/>
      <c r="B59" s="18"/>
      <c r="C59" s="13"/>
      <c r="D59" s="13"/>
      <c r="E59" s="13"/>
      <c r="F59" s="13"/>
      <c r="G59" s="13"/>
      <c r="H59" s="4"/>
      <c r="I59" s="4"/>
      <c r="J59" s="4"/>
      <c r="K59" s="4"/>
      <c r="L59" s="4"/>
    </row>
    <row r="60" spans="1:12" x14ac:dyDescent="0.3">
      <c r="A60" s="13"/>
      <c r="B60" s="18"/>
      <c r="C60" s="13"/>
      <c r="D60" s="13"/>
      <c r="E60" s="13"/>
      <c r="F60" s="13"/>
      <c r="G60" s="13"/>
      <c r="H60" s="4"/>
      <c r="I60" s="4"/>
      <c r="J60" s="4"/>
      <c r="K60" s="4"/>
      <c r="L60" s="4"/>
    </row>
    <row r="61" spans="1:12" x14ac:dyDescent="0.3">
      <c r="A61" s="13"/>
      <c r="B61" s="18"/>
      <c r="C61" s="13"/>
      <c r="D61" s="13"/>
      <c r="E61" s="13"/>
      <c r="F61" s="13"/>
      <c r="G61" s="13"/>
      <c r="H61" s="4"/>
      <c r="I61" s="4"/>
      <c r="J61" s="4"/>
      <c r="K61" s="4"/>
      <c r="L61" s="4"/>
    </row>
    <row r="62" spans="1:12" x14ac:dyDescent="0.3">
      <c r="A62" s="13"/>
      <c r="B62" s="18"/>
      <c r="C62" s="13"/>
      <c r="D62" s="13"/>
      <c r="E62" s="13"/>
      <c r="F62" s="13"/>
      <c r="G62" s="13"/>
      <c r="H62" s="4"/>
      <c r="I62" s="4"/>
      <c r="J62" s="4"/>
      <c r="K62" s="4"/>
      <c r="L62" s="4"/>
    </row>
    <row r="63" spans="1:12" x14ac:dyDescent="0.3">
      <c r="A63" s="13"/>
      <c r="B63" s="18"/>
      <c r="C63" s="13"/>
      <c r="D63" s="13"/>
      <c r="E63" s="13"/>
      <c r="F63" s="13"/>
      <c r="G63" s="13"/>
      <c r="H63" s="4"/>
      <c r="I63" s="4"/>
      <c r="J63" s="4"/>
      <c r="K63" s="4"/>
      <c r="L63" s="4"/>
    </row>
    <row r="64" spans="1:12" x14ac:dyDescent="0.3">
      <c r="A64" s="13"/>
      <c r="B64" s="18"/>
      <c r="C64" s="13"/>
      <c r="D64" s="13"/>
      <c r="E64" s="13"/>
      <c r="F64" s="13"/>
      <c r="G64" s="13"/>
      <c r="H64" s="4"/>
      <c r="I64" s="4"/>
      <c r="J64" s="4"/>
      <c r="K64" s="4"/>
      <c r="L64" s="4"/>
    </row>
    <row r="65" spans="1:12" x14ac:dyDescent="0.3">
      <c r="A65" s="13"/>
      <c r="B65" s="18"/>
      <c r="C65" s="13"/>
      <c r="D65" s="13"/>
      <c r="E65" s="13"/>
      <c r="F65" s="13"/>
      <c r="G65" s="13"/>
      <c r="H65" s="4"/>
      <c r="I65" s="4"/>
      <c r="J65" s="4"/>
      <c r="K65" s="4"/>
      <c r="L65" s="4"/>
    </row>
    <row r="66" spans="1:12" x14ac:dyDescent="0.3">
      <c r="A66" s="13"/>
      <c r="B66" s="18"/>
      <c r="C66" s="13"/>
      <c r="D66" s="13"/>
      <c r="E66" s="13"/>
      <c r="F66" s="13"/>
      <c r="G66" s="13"/>
      <c r="H66" s="4"/>
      <c r="I66" s="4"/>
      <c r="J66" s="4"/>
      <c r="K66" s="4"/>
      <c r="L66" s="4"/>
    </row>
    <row r="67" spans="1:12" x14ac:dyDescent="0.3">
      <c r="A67" s="13"/>
      <c r="B67" s="18"/>
      <c r="C67" s="13"/>
      <c r="D67" s="13"/>
      <c r="E67" s="13"/>
      <c r="F67" s="13"/>
      <c r="G67" s="13"/>
      <c r="H67" s="4"/>
      <c r="I67" s="4"/>
      <c r="J67" s="4"/>
      <c r="K67" s="4"/>
      <c r="L67" s="4"/>
    </row>
    <row r="68" spans="1:12" x14ac:dyDescent="0.3">
      <c r="A68" s="13"/>
      <c r="B68" s="18"/>
      <c r="C68" s="13"/>
      <c r="D68" s="13"/>
      <c r="E68" s="13"/>
      <c r="F68" s="13"/>
      <c r="G68" s="13"/>
      <c r="H68" s="4"/>
      <c r="I68" s="4"/>
      <c r="J68" s="4"/>
      <c r="K68" s="4"/>
      <c r="L68" s="4"/>
    </row>
    <row r="69" spans="1:12" x14ac:dyDescent="0.3">
      <c r="A69" s="13"/>
      <c r="B69" s="18"/>
      <c r="C69" s="13"/>
      <c r="D69" s="13"/>
      <c r="E69" s="13"/>
      <c r="F69" s="13"/>
      <c r="G69" s="13"/>
      <c r="H69" s="4"/>
      <c r="I69" s="4"/>
      <c r="J69" s="4"/>
      <c r="K69" s="4"/>
      <c r="L69" s="4"/>
    </row>
    <row r="70" spans="1:12" x14ac:dyDescent="0.3">
      <c r="A70" s="13"/>
      <c r="B70" s="18"/>
      <c r="C70" s="13"/>
      <c r="D70" s="13"/>
      <c r="E70" s="13"/>
      <c r="F70" s="13"/>
      <c r="G70" s="13"/>
      <c r="H70" s="4"/>
      <c r="I70" s="4"/>
      <c r="J70" s="4"/>
      <c r="K70" s="4"/>
      <c r="L70" s="4"/>
    </row>
    <row r="71" spans="1:12" x14ac:dyDescent="0.3">
      <c r="A71" s="13"/>
      <c r="B71" s="18"/>
      <c r="C71" s="13"/>
      <c r="D71" s="13"/>
      <c r="E71" s="13"/>
      <c r="F71" s="13"/>
      <c r="G71" s="13"/>
      <c r="H71" s="4"/>
      <c r="I71" s="4"/>
      <c r="J71" s="4"/>
      <c r="K71" s="4"/>
      <c r="L71" s="4"/>
    </row>
    <row r="72" spans="1:12" x14ac:dyDescent="0.3">
      <c r="A72" s="13"/>
      <c r="B72" s="18"/>
      <c r="C72" s="13"/>
      <c r="D72" s="13"/>
      <c r="E72" s="13"/>
      <c r="F72" s="13"/>
      <c r="G72" s="13"/>
      <c r="H72" s="4"/>
      <c r="I72" s="4"/>
      <c r="J72" s="4"/>
      <c r="K72" s="4"/>
      <c r="L72" s="4"/>
    </row>
    <row r="73" spans="1:12" x14ac:dyDescent="0.3">
      <c r="A73" s="13"/>
      <c r="B73" s="18"/>
      <c r="C73" s="13"/>
      <c r="D73" s="13"/>
      <c r="E73" s="13"/>
      <c r="F73" s="13"/>
      <c r="G73" s="13"/>
      <c r="H73" s="4"/>
      <c r="I73" s="4"/>
      <c r="J73" s="4"/>
      <c r="K73" s="4"/>
      <c r="L73" s="4"/>
    </row>
    <row r="74" spans="1:12" x14ac:dyDescent="0.3">
      <c r="A74" s="13"/>
      <c r="B74" s="18"/>
      <c r="C74" s="13"/>
      <c r="D74" s="13"/>
      <c r="E74" s="13"/>
      <c r="F74" s="13"/>
      <c r="G74" s="13"/>
      <c r="H74" s="4"/>
      <c r="I74" s="4"/>
      <c r="J74" s="4"/>
      <c r="K74" s="4"/>
      <c r="L74" s="4"/>
    </row>
    <row r="75" spans="1:12" x14ac:dyDescent="0.3">
      <c r="A75" s="13"/>
      <c r="B75" s="18"/>
      <c r="C75" s="13"/>
      <c r="D75" s="13"/>
      <c r="E75" s="13"/>
      <c r="F75" s="13"/>
      <c r="G75" s="13"/>
      <c r="H75" s="4"/>
      <c r="I75" s="4"/>
      <c r="J75" s="4"/>
      <c r="K75" s="4"/>
      <c r="L75" s="4"/>
    </row>
    <row r="76" spans="1:12" x14ac:dyDescent="0.3">
      <c r="A76" s="13"/>
      <c r="B76" s="18"/>
      <c r="C76" s="13"/>
      <c r="D76" s="13"/>
      <c r="E76" s="13"/>
      <c r="F76" s="13"/>
      <c r="G76" s="13"/>
      <c r="H76" s="4"/>
      <c r="I76" s="4"/>
      <c r="J76" s="4"/>
      <c r="K76" s="4"/>
      <c r="L76" s="4"/>
    </row>
    <row r="77" spans="1:12" x14ac:dyDescent="0.3">
      <c r="A77" s="13"/>
      <c r="B77" s="18"/>
      <c r="C77" s="13"/>
      <c r="D77" s="13"/>
      <c r="E77" s="13"/>
      <c r="F77" s="13"/>
      <c r="G77" s="13"/>
      <c r="H77" s="4"/>
      <c r="I77" s="4"/>
      <c r="J77" s="4"/>
      <c r="K77" s="4"/>
      <c r="L77" s="4"/>
    </row>
    <row r="78" spans="1:12" x14ac:dyDescent="0.3">
      <c r="A78" s="13"/>
      <c r="B78" s="18"/>
      <c r="C78" s="13"/>
      <c r="D78" s="13"/>
      <c r="E78" s="13"/>
      <c r="F78" s="13"/>
      <c r="G78" s="13"/>
      <c r="H78" s="4"/>
      <c r="I78" s="4"/>
      <c r="J78" s="4"/>
      <c r="K78" s="4"/>
      <c r="L78" s="4"/>
    </row>
    <row r="79" spans="1:12" x14ac:dyDescent="0.3">
      <c r="A79" s="13"/>
      <c r="B79" s="18"/>
      <c r="C79" s="13"/>
      <c r="D79" s="13"/>
      <c r="E79" s="13"/>
      <c r="F79" s="13"/>
      <c r="G79" s="13"/>
      <c r="H79" s="4"/>
      <c r="I79" s="4"/>
      <c r="J79" s="4"/>
      <c r="K79" s="4"/>
      <c r="L79" s="4"/>
    </row>
    <row r="80" spans="1:12" x14ac:dyDescent="0.3">
      <c r="A80" s="13"/>
      <c r="B80" s="18"/>
      <c r="C80" s="13"/>
      <c r="D80" s="13"/>
      <c r="E80" s="13"/>
      <c r="F80" s="13"/>
      <c r="G80" s="13"/>
      <c r="H80" s="4"/>
      <c r="I80" s="4"/>
      <c r="J80" s="4"/>
      <c r="K80" s="4"/>
      <c r="L80" s="4"/>
    </row>
    <row r="81" spans="1:12" x14ac:dyDescent="0.3">
      <c r="A81" s="13"/>
      <c r="B81" s="18"/>
      <c r="C81" s="13"/>
      <c r="D81" s="13"/>
      <c r="E81" s="13"/>
      <c r="F81" s="13"/>
      <c r="G81" s="13"/>
      <c r="H81" s="4"/>
      <c r="I81" s="4"/>
      <c r="J81" s="4"/>
      <c r="K81" s="4"/>
      <c r="L81" s="4"/>
    </row>
    <row r="82" spans="1:12" x14ac:dyDescent="0.3">
      <c r="A82" s="13"/>
      <c r="B82" s="18"/>
      <c r="C82" s="13"/>
      <c r="D82" s="13"/>
      <c r="E82" s="13"/>
      <c r="F82" s="13"/>
      <c r="G82" s="13"/>
      <c r="H82" s="4"/>
      <c r="I82" s="4"/>
      <c r="J82" s="4"/>
      <c r="K82" s="4"/>
      <c r="L82" s="4"/>
    </row>
    <row r="83" spans="1:12" x14ac:dyDescent="0.3">
      <c r="A83" s="13"/>
      <c r="B83" s="18"/>
      <c r="C83" s="13"/>
      <c r="D83" s="13"/>
      <c r="E83" s="13"/>
      <c r="F83" s="13"/>
      <c r="G83" s="13"/>
      <c r="H83" s="4"/>
      <c r="I83" s="4"/>
      <c r="J83" s="4"/>
      <c r="K83" s="4"/>
      <c r="L83" s="4"/>
    </row>
    <row r="84" spans="1:12" x14ac:dyDescent="0.3">
      <c r="A84" s="13"/>
      <c r="B84" s="18"/>
      <c r="C84" s="13"/>
      <c r="D84" s="13"/>
      <c r="E84" s="13"/>
      <c r="F84" s="13"/>
      <c r="G84" s="13"/>
      <c r="H84" s="4"/>
      <c r="I84" s="4"/>
      <c r="J84" s="4"/>
      <c r="K84" s="4"/>
      <c r="L84" s="4"/>
    </row>
    <row r="85" spans="1:12" x14ac:dyDescent="0.3">
      <c r="A85" s="13"/>
      <c r="B85" s="18"/>
      <c r="C85" s="13"/>
      <c r="D85" s="13"/>
      <c r="E85" s="13"/>
      <c r="F85" s="13"/>
      <c r="G85" s="13"/>
      <c r="H85" s="4"/>
      <c r="I85" s="4"/>
      <c r="J85" s="4"/>
      <c r="K85" s="4"/>
      <c r="L85" s="4"/>
    </row>
    <row r="86" spans="1:12" x14ac:dyDescent="0.3">
      <c r="A86" s="13"/>
      <c r="B86" s="18"/>
      <c r="C86" s="13"/>
      <c r="D86" s="13"/>
      <c r="E86" s="13"/>
      <c r="F86" s="13"/>
      <c r="G86" s="13"/>
      <c r="H86" s="4"/>
      <c r="I86" s="4"/>
      <c r="J86" s="4"/>
      <c r="K86" s="4"/>
      <c r="L86" s="4"/>
    </row>
    <row r="87" spans="1:12" x14ac:dyDescent="0.3">
      <c r="A87" s="13"/>
      <c r="B87" s="18"/>
      <c r="C87" s="13"/>
      <c r="D87" s="13"/>
      <c r="E87" s="13"/>
      <c r="F87" s="13"/>
      <c r="G87" s="13"/>
      <c r="H87" s="4"/>
      <c r="I87" s="4"/>
      <c r="J87" s="4"/>
      <c r="K87" s="4"/>
      <c r="L87" s="4"/>
    </row>
    <row r="88" spans="1:12" x14ac:dyDescent="0.3">
      <c r="A88" s="13"/>
      <c r="B88" s="18"/>
      <c r="C88" s="13"/>
      <c r="D88" s="13"/>
      <c r="E88" s="13"/>
      <c r="F88" s="13"/>
      <c r="G88" s="13"/>
      <c r="H88" s="4"/>
      <c r="I88" s="4"/>
      <c r="J88" s="4"/>
      <c r="K88" s="4"/>
      <c r="L88" s="4"/>
    </row>
    <row r="89" spans="1:12" x14ac:dyDescent="0.3">
      <c r="A89" s="13"/>
      <c r="B89" s="18"/>
      <c r="C89" s="13"/>
      <c r="D89" s="13"/>
      <c r="E89" s="13"/>
      <c r="F89" s="13"/>
      <c r="G89" s="13"/>
      <c r="H89" s="4"/>
      <c r="I89" s="4"/>
      <c r="J89" s="4"/>
      <c r="K89" s="4"/>
      <c r="L89" s="4"/>
    </row>
    <row r="90" spans="1:12" x14ac:dyDescent="0.3">
      <c r="A90" s="13"/>
      <c r="B90" s="18"/>
      <c r="C90" s="13"/>
      <c r="D90" s="13"/>
      <c r="E90" s="13"/>
      <c r="F90" s="13"/>
      <c r="G90" s="13"/>
      <c r="H90" s="4"/>
      <c r="I90" s="4"/>
      <c r="J90" s="4"/>
      <c r="K90" s="4"/>
      <c r="L90" s="4"/>
    </row>
    <row r="91" spans="1:12" x14ac:dyDescent="0.3">
      <c r="A91" s="13"/>
      <c r="B91" s="18"/>
      <c r="C91" s="13"/>
      <c r="D91" s="13"/>
      <c r="E91" s="13"/>
      <c r="F91" s="13"/>
      <c r="G91" s="13"/>
      <c r="H91" s="4"/>
      <c r="I91" s="4"/>
      <c r="J91" s="4"/>
      <c r="K91" s="4"/>
      <c r="L91" s="4"/>
    </row>
    <row r="92" spans="1:12" x14ac:dyDescent="0.3">
      <c r="A92" s="13"/>
      <c r="B92" s="18"/>
      <c r="C92" s="13"/>
      <c r="D92" s="13"/>
      <c r="E92" s="13"/>
      <c r="F92" s="13"/>
      <c r="G92" s="13"/>
      <c r="H92" s="4"/>
      <c r="I92" s="4"/>
      <c r="J92" s="4"/>
      <c r="K92" s="4"/>
      <c r="L92" s="4"/>
    </row>
    <row r="93" spans="1:12" x14ac:dyDescent="0.3">
      <c r="A93" s="13"/>
      <c r="B93" s="18"/>
      <c r="C93" s="13"/>
      <c r="D93" s="13"/>
      <c r="E93" s="13"/>
      <c r="F93" s="13"/>
      <c r="G93" s="13"/>
      <c r="H93" s="4"/>
      <c r="I93" s="4"/>
      <c r="J93" s="4"/>
      <c r="K93" s="4"/>
      <c r="L93" s="4"/>
    </row>
    <row r="94" spans="1:12" x14ac:dyDescent="0.3">
      <c r="A94" s="13"/>
      <c r="B94" s="18"/>
      <c r="C94" s="13"/>
      <c r="D94" s="13"/>
      <c r="E94" s="13"/>
      <c r="F94" s="13"/>
      <c r="G94" s="13"/>
      <c r="H94" s="4"/>
      <c r="I94" s="4"/>
      <c r="J94" s="4"/>
      <c r="K94" s="4"/>
      <c r="L94" s="4"/>
    </row>
    <row r="95" spans="1:12" x14ac:dyDescent="0.3">
      <c r="A95" s="13"/>
      <c r="B95" s="18"/>
      <c r="C95" s="13"/>
      <c r="D95" s="13"/>
      <c r="E95" s="13"/>
      <c r="F95" s="13"/>
      <c r="G95" s="13"/>
      <c r="H95" s="4"/>
      <c r="I95" s="4"/>
      <c r="J95" s="4"/>
      <c r="K95" s="4"/>
      <c r="L95" s="4"/>
    </row>
    <row r="96" spans="1:12" x14ac:dyDescent="0.3">
      <c r="A96" s="13"/>
      <c r="B96" s="18"/>
      <c r="C96" s="13"/>
      <c r="D96" s="13"/>
      <c r="E96" s="13"/>
      <c r="F96" s="13"/>
      <c r="G96" s="13"/>
      <c r="H96" s="4"/>
      <c r="I96" s="4"/>
      <c r="J96" s="4"/>
      <c r="K96" s="4"/>
      <c r="L96" s="4"/>
    </row>
    <row r="97" spans="1:66" x14ac:dyDescent="0.3">
      <c r="A97" s="13"/>
      <c r="B97" s="18"/>
      <c r="C97" s="13"/>
      <c r="D97" s="13"/>
      <c r="E97" s="13"/>
      <c r="F97" s="13"/>
      <c r="G97" s="13"/>
      <c r="H97" s="4"/>
      <c r="I97" s="4"/>
      <c r="J97" s="4"/>
      <c r="K97" s="4"/>
      <c r="L97" s="4"/>
    </row>
    <row r="98" spans="1:66" x14ac:dyDescent="0.3">
      <c r="A98" s="13"/>
      <c r="B98" s="18"/>
      <c r="C98" s="13"/>
      <c r="D98" s="13"/>
      <c r="E98" s="13"/>
      <c r="F98" s="13"/>
      <c r="G98" s="13"/>
      <c r="H98" s="4"/>
      <c r="I98" s="4"/>
      <c r="J98" s="4"/>
      <c r="K98" s="4"/>
      <c r="L98" s="4"/>
    </row>
    <row r="99" spans="1:66" x14ac:dyDescent="0.3">
      <c r="A99" s="13"/>
      <c r="B99" s="18"/>
      <c r="C99" s="13"/>
      <c r="D99" s="13"/>
      <c r="E99" s="13"/>
      <c r="F99" s="13"/>
      <c r="G99" s="13"/>
      <c r="H99" s="4"/>
      <c r="I99" s="4"/>
      <c r="J99" s="4"/>
      <c r="K99" s="4"/>
      <c r="L99" s="4"/>
    </row>
    <row r="100" spans="1:66" x14ac:dyDescent="0.3">
      <c r="A100" s="13"/>
      <c r="B100" s="18"/>
      <c r="C100" s="13"/>
      <c r="D100" s="13"/>
      <c r="E100" s="13"/>
      <c r="F100" s="13"/>
      <c r="G100" s="13"/>
      <c r="H100" s="4"/>
      <c r="I100" s="4"/>
      <c r="J100" s="4"/>
      <c r="K100" s="4"/>
      <c r="L100" s="4"/>
      <c r="BN100" s="46">
        <v>0.7013194444444445</v>
      </c>
    </row>
    <row r="101" spans="1:66" x14ac:dyDescent="0.3">
      <c r="A101" s="13"/>
      <c r="B101" s="18"/>
      <c r="C101" s="13"/>
      <c r="D101" s="13"/>
      <c r="E101" s="13"/>
      <c r="F101" s="13"/>
      <c r="G101" s="13"/>
      <c r="H101" s="4"/>
      <c r="I101" s="4"/>
      <c r="J101" s="4"/>
      <c r="K101" s="4"/>
      <c r="L101" s="4"/>
    </row>
    <row r="102" spans="1:66" x14ac:dyDescent="0.3">
      <c r="A102" s="13"/>
      <c r="B102" s="18"/>
      <c r="C102" s="13"/>
      <c r="D102" s="13"/>
      <c r="E102" s="13"/>
      <c r="F102" s="13"/>
      <c r="G102" s="13"/>
      <c r="H102" s="4"/>
      <c r="I102" s="4"/>
      <c r="J102" s="4"/>
      <c r="K102" s="4"/>
      <c r="L102" s="4"/>
    </row>
    <row r="103" spans="1:66" x14ac:dyDescent="0.3">
      <c r="A103" s="13"/>
      <c r="B103" s="18"/>
      <c r="C103" s="13"/>
      <c r="D103" s="13"/>
      <c r="E103" s="13"/>
      <c r="F103" s="13"/>
      <c r="G103" s="13"/>
      <c r="H103" s="4"/>
      <c r="I103" s="4"/>
      <c r="J103" s="4"/>
      <c r="K103" s="4"/>
      <c r="L103" s="4"/>
    </row>
    <row r="104" spans="1:66" x14ac:dyDescent="0.3">
      <c r="A104" s="13"/>
      <c r="B104" s="18"/>
      <c r="C104" s="13"/>
      <c r="D104" s="13"/>
      <c r="E104" s="13"/>
      <c r="F104" s="13"/>
      <c r="G104" s="13"/>
      <c r="H104" s="4"/>
      <c r="I104" s="4"/>
      <c r="J104" s="4"/>
      <c r="K104" s="4"/>
      <c r="L104" s="4"/>
    </row>
    <row r="105" spans="1:66" x14ac:dyDescent="0.3">
      <c r="A105" s="13"/>
      <c r="B105" s="18"/>
      <c r="C105" s="13"/>
      <c r="D105" s="13"/>
      <c r="E105" s="13"/>
      <c r="F105" s="13"/>
      <c r="G105" s="13"/>
      <c r="H105" s="4"/>
      <c r="I105" s="4"/>
      <c r="J105" s="4"/>
      <c r="K105" s="4"/>
      <c r="L105" s="4"/>
    </row>
    <row r="106" spans="1:66" x14ac:dyDescent="0.3">
      <c r="A106" s="13"/>
      <c r="B106" s="18"/>
      <c r="C106" s="13"/>
      <c r="D106" s="13"/>
      <c r="E106" s="13"/>
      <c r="F106" s="13"/>
      <c r="G106" s="13"/>
      <c r="H106" s="4"/>
      <c r="I106" s="4"/>
      <c r="J106" s="4"/>
      <c r="K106" s="4"/>
      <c r="L106" s="4"/>
    </row>
    <row r="107" spans="1:66" x14ac:dyDescent="0.3">
      <c r="A107" s="13"/>
      <c r="B107" s="18"/>
      <c r="C107" s="13"/>
      <c r="D107" s="13"/>
      <c r="E107" s="13"/>
      <c r="F107" s="13"/>
      <c r="G107" s="13"/>
      <c r="H107" s="4"/>
      <c r="I107" s="4"/>
      <c r="J107" s="4"/>
      <c r="K107" s="4"/>
      <c r="L107" s="4"/>
    </row>
    <row r="108" spans="1:66" x14ac:dyDescent="0.3">
      <c r="A108" s="13"/>
      <c r="B108" s="18" t="s">
        <v>22</v>
      </c>
      <c r="C108" s="13">
        <v>16.362148895554949</v>
      </c>
      <c r="D108" s="13"/>
      <c r="E108" s="13">
        <v>15</v>
      </c>
      <c r="F108" s="13"/>
      <c r="G108" s="13"/>
      <c r="H108" s="4"/>
      <c r="I108" s="4"/>
      <c r="J108" s="4"/>
      <c r="K108" s="4"/>
      <c r="L108" s="4"/>
    </row>
    <row r="109" spans="1:66" x14ac:dyDescent="0.3">
      <c r="A109" s="13"/>
      <c r="B109" s="18">
        <v>16.362148895554949</v>
      </c>
      <c r="C109" s="13"/>
      <c r="D109" s="13">
        <v>15</v>
      </c>
      <c r="E109" s="13">
        <v>1</v>
      </c>
      <c r="F109" s="13"/>
      <c r="G109" s="13"/>
      <c r="H109" s="4"/>
      <c r="I109" s="4"/>
      <c r="J109" s="4"/>
      <c r="K109" s="4"/>
      <c r="L109" s="4"/>
    </row>
    <row r="110" spans="1:66" x14ac:dyDescent="0.3">
      <c r="A110" s="13"/>
      <c r="B110" s="18" t="s">
        <v>23</v>
      </c>
      <c r="C110" s="13">
        <v>16.362148895554949</v>
      </c>
      <c r="D110" s="13"/>
      <c r="E110" s="13">
        <v>2</v>
      </c>
      <c r="F110" s="13"/>
      <c r="G110" s="13"/>
      <c r="H110" s="4"/>
      <c r="I110" s="4"/>
      <c r="J110" s="4"/>
      <c r="K110" s="4"/>
      <c r="L110" s="4"/>
    </row>
    <row r="111" spans="1:66" x14ac:dyDescent="0.3">
      <c r="A111" s="13"/>
      <c r="B111" s="18">
        <v>16.362148895554949</v>
      </c>
      <c r="C111" s="13"/>
      <c r="D111" s="13">
        <v>2</v>
      </c>
      <c r="E111" s="13">
        <v>2</v>
      </c>
      <c r="F111" s="13"/>
      <c r="G111" s="13"/>
      <c r="H111" s="4"/>
      <c r="I111" s="4"/>
      <c r="J111" s="4"/>
      <c r="K111" s="4"/>
      <c r="L111" s="4"/>
    </row>
    <row r="112" spans="1:66" x14ac:dyDescent="0.3">
      <c r="A112" s="13"/>
      <c r="B112" s="18" t="s">
        <v>23</v>
      </c>
      <c r="C112" s="13">
        <v>22.471910112359552</v>
      </c>
      <c r="D112" s="13"/>
      <c r="E112" s="13">
        <v>2</v>
      </c>
      <c r="F112" s="13"/>
      <c r="G112" s="13"/>
      <c r="H112" s="4"/>
      <c r="I112" s="4"/>
      <c r="J112" s="4"/>
      <c r="K112" s="4"/>
      <c r="L112" s="4"/>
    </row>
    <row r="113" spans="1:12" x14ac:dyDescent="0.3">
      <c r="A113" s="13"/>
      <c r="B113" s="18">
        <v>22.471910112359552</v>
      </c>
      <c r="C113" s="13"/>
      <c r="D113" s="13">
        <v>2</v>
      </c>
      <c r="E113" s="13" t="s">
        <v>10</v>
      </c>
      <c r="F113" s="13"/>
      <c r="G113" s="13"/>
      <c r="H113" s="4"/>
      <c r="I113" s="4"/>
      <c r="J113" s="4"/>
      <c r="K113" s="4"/>
      <c r="L113" s="4"/>
    </row>
    <row r="114" spans="1:12" x14ac:dyDescent="0.3">
      <c r="A114" s="13"/>
      <c r="B114" s="18"/>
      <c r="C114" s="13">
        <v>16.393442622950818</v>
      </c>
      <c r="D114" s="13"/>
      <c r="E114" s="13">
        <v>8</v>
      </c>
      <c r="F114" s="13"/>
      <c r="G114" s="13"/>
      <c r="H114" s="4"/>
      <c r="I114" s="4"/>
      <c r="J114" s="4"/>
      <c r="K114" s="4"/>
      <c r="L114" s="4"/>
    </row>
    <row r="115" spans="1:12" x14ac:dyDescent="0.3">
      <c r="A115" s="13"/>
      <c r="B115" s="18">
        <v>65.573770491803273</v>
      </c>
      <c r="C115" s="13"/>
      <c r="D115" s="13">
        <v>39</v>
      </c>
      <c r="E115" s="13" t="s">
        <v>10</v>
      </c>
      <c r="F115" s="13"/>
      <c r="G115" s="13"/>
      <c r="H115" s="4"/>
      <c r="I115" s="4"/>
      <c r="J115" s="4"/>
      <c r="K115" s="4"/>
      <c r="L115" s="4"/>
    </row>
    <row r="116" spans="1:12" x14ac:dyDescent="0.3">
      <c r="A116" s="13"/>
      <c r="B116" s="18"/>
      <c r="C116" s="13">
        <v>16.393442622950818</v>
      </c>
      <c r="D116" s="13"/>
      <c r="E116" s="13">
        <v>12</v>
      </c>
      <c r="F116" s="13"/>
      <c r="G116" s="13"/>
      <c r="H116" s="4"/>
      <c r="I116" s="4"/>
      <c r="J116" s="4"/>
      <c r="K116" s="4"/>
      <c r="L116" s="4"/>
    </row>
    <row r="117" spans="1:12" x14ac:dyDescent="0.3">
      <c r="A117" s="13"/>
      <c r="B117" s="18">
        <v>81.967213114754088</v>
      </c>
      <c r="C117" s="13"/>
      <c r="D117" s="13">
        <v>51</v>
      </c>
      <c r="E117" s="13" t="s">
        <v>10</v>
      </c>
      <c r="F117" s="13"/>
      <c r="G117" s="13"/>
      <c r="H117" s="4"/>
      <c r="I117" s="4"/>
      <c r="J117" s="4"/>
      <c r="K117" s="4"/>
      <c r="L117" s="4"/>
    </row>
    <row r="118" spans="1:12" x14ac:dyDescent="0.3">
      <c r="A118" s="13"/>
      <c r="B118" s="18" t="s">
        <v>12</v>
      </c>
      <c r="C118" s="13">
        <v>41.095890410958908</v>
      </c>
      <c r="D118" s="13"/>
      <c r="E118" s="13">
        <v>2</v>
      </c>
      <c r="F118" s="13"/>
      <c r="G118" s="13"/>
      <c r="H118" s="4"/>
      <c r="I118" s="4"/>
      <c r="J118" s="4"/>
      <c r="K118" s="4"/>
      <c r="L118" s="4"/>
    </row>
    <row r="119" spans="1:12" x14ac:dyDescent="0.3">
      <c r="A119" s="13"/>
      <c r="B119" s="18">
        <v>41.095890410958908</v>
      </c>
      <c r="C119" s="13"/>
      <c r="D119" s="13">
        <v>2</v>
      </c>
      <c r="E119" s="13">
        <v>3</v>
      </c>
      <c r="F119" s="13"/>
      <c r="G119" s="13"/>
      <c r="H119" s="4"/>
      <c r="I119" s="4"/>
      <c r="J119" s="4"/>
      <c r="K119" s="4"/>
      <c r="L119" s="4"/>
    </row>
    <row r="120" spans="1:12" x14ac:dyDescent="0.3">
      <c r="A120" s="13"/>
      <c r="B120" s="18" t="s">
        <v>12</v>
      </c>
      <c r="C120" s="13">
        <v>41.095890410958908</v>
      </c>
      <c r="D120" s="13"/>
      <c r="E120" s="13">
        <v>1</v>
      </c>
      <c r="F120" s="13"/>
      <c r="G120" s="13"/>
      <c r="H120" s="4"/>
      <c r="I120" s="4"/>
      <c r="J120" s="4"/>
      <c r="K120" s="4"/>
      <c r="L120" s="4"/>
    </row>
    <row r="121" spans="1:12" x14ac:dyDescent="0.3">
      <c r="A121" s="13"/>
      <c r="B121" s="18">
        <v>41.095890410958908</v>
      </c>
      <c r="C121" s="13"/>
      <c r="D121" s="13">
        <v>1</v>
      </c>
      <c r="E121" s="13" t="s">
        <v>10</v>
      </c>
      <c r="F121" s="13"/>
      <c r="G121" s="13"/>
      <c r="H121" s="4"/>
      <c r="I121" s="4"/>
      <c r="J121" s="4"/>
      <c r="K121" s="4"/>
      <c r="L121" s="4"/>
    </row>
    <row r="122" spans="1:12" x14ac:dyDescent="0.3">
      <c r="A122" s="13"/>
      <c r="B122" s="18"/>
      <c r="C122" s="13"/>
      <c r="D122" s="13"/>
      <c r="E122" s="13"/>
      <c r="F122" s="13"/>
      <c r="G122" s="13"/>
      <c r="H122" s="4"/>
      <c r="I122" s="4"/>
      <c r="J122" s="4"/>
      <c r="K122" s="4"/>
      <c r="L122" s="4"/>
    </row>
    <row r="123" spans="1:12" x14ac:dyDescent="0.3">
      <c r="A123" s="13"/>
      <c r="B123" s="18"/>
      <c r="C123" s="13"/>
      <c r="D123" s="13"/>
      <c r="E123" s="13"/>
      <c r="F123" s="13"/>
      <c r="G123" s="13"/>
      <c r="H123" s="4"/>
      <c r="I123" s="4"/>
      <c r="J123" s="4"/>
      <c r="K123" s="4"/>
      <c r="L123" s="4"/>
    </row>
    <row r="124" spans="1:12" x14ac:dyDescent="0.3">
      <c r="A124" s="13"/>
      <c r="B124" s="18"/>
      <c r="C124" s="13"/>
      <c r="D124" s="13"/>
      <c r="E124" s="13"/>
      <c r="F124" s="13"/>
      <c r="G124" s="13"/>
      <c r="H124" s="4"/>
      <c r="I124" s="4"/>
      <c r="J124" s="4"/>
      <c r="K124" s="4"/>
      <c r="L124" s="4"/>
    </row>
    <row r="125" spans="1:12" x14ac:dyDescent="0.3">
      <c r="A125" s="13"/>
      <c r="B125" s="18"/>
      <c r="C125" s="13"/>
      <c r="D125" s="13"/>
      <c r="E125" s="13"/>
      <c r="F125" s="13"/>
      <c r="G125" s="13"/>
      <c r="H125" s="4"/>
      <c r="I125" s="4"/>
      <c r="J125" s="4"/>
      <c r="K125" s="4"/>
      <c r="L125" s="4"/>
    </row>
    <row r="126" spans="1:12" x14ac:dyDescent="0.3">
      <c r="A126" s="13"/>
      <c r="B126" s="18"/>
      <c r="C126" s="13"/>
      <c r="D126" s="13"/>
      <c r="E126" s="13"/>
      <c r="F126" s="13"/>
      <c r="G126" s="13"/>
      <c r="H126" s="4"/>
      <c r="I126" s="4"/>
      <c r="J126" s="4"/>
      <c r="K126" s="4"/>
      <c r="L126" s="4"/>
    </row>
    <row r="127" spans="1:12" x14ac:dyDescent="0.3">
      <c r="A127" s="13"/>
      <c r="B127" s="18"/>
      <c r="C127" s="13"/>
      <c r="D127" s="13"/>
      <c r="E127" s="13"/>
      <c r="F127" s="13"/>
      <c r="G127" s="13"/>
      <c r="H127" s="4"/>
      <c r="I127" s="4"/>
      <c r="J127" s="4"/>
      <c r="K127" s="4"/>
      <c r="L127" s="4"/>
    </row>
    <row r="128" spans="1:12" x14ac:dyDescent="0.3">
      <c r="A128" s="13"/>
      <c r="B128" s="18"/>
      <c r="C128" s="13"/>
      <c r="D128" s="13"/>
      <c r="E128" s="13"/>
      <c r="F128" s="13"/>
      <c r="G128" s="13"/>
      <c r="H128" s="4"/>
      <c r="I128" s="4"/>
      <c r="J128" s="4"/>
      <c r="K128" s="4"/>
      <c r="L128" s="4"/>
    </row>
    <row r="129" spans="1:12" x14ac:dyDescent="0.3">
      <c r="A129" s="13"/>
      <c r="B129" s="18"/>
      <c r="C129" s="13"/>
      <c r="D129" s="13"/>
      <c r="E129" s="13"/>
      <c r="F129" s="13"/>
      <c r="G129" s="13"/>
      <c r="H129" s="4"/>
      <c r="I129" s="4"/>
      <c r="J129" s="4"/>
      <c r="K129" s="4"/>
      <c r="L129" s="4"/>
    </row>
    <row r="130" spans="1:12" x14ac:dyDescent="0.3">
      <c r="A130" s="13"/>
      <c r="B130" s="18"/>
      <c r="C130" s="13"/>
      <c r="D130" s="13"/>
      <c r="E130" s="13"/>
      <c r="F130" s="13"/>
      <c r="G130" s="13"/>
      <c r="H130" s="4"/>
      <c r="I130" s="4"/>
      <c r="J130" s="4"/>
      <c r="K130" s="4"/>
      <c r="L130" s="4"/>
    </row>
    <row r="131" spans="1:12" x14ac:dyDescent="0.3">
      <c r="A131" s="13"/>
      <c r="B131" s="18"/>
      <c r="C131" s="13"/>
      <c r="D131" s="13"/>
      <c r="E131" s="13"/>
      <c r="F131" s="13"/>
      <c r="G131" s="13"/>
      <c r="H131" s="4"/>
      <c r="I131" s="4"/>
      <c r="J131" s="4"/>
      <c r="K131" s="4"/>
      <c r="L131" s="4"/>
    </row>
    <row r="132" spans="1:12" x14ac:dyDescent="0.3">
      <c r="A132" s="13"/>
      <c r="B132" s="18"/>
      <c r="C132" s="13"/>
      <c r="D132" s="13"/>
      <c r="E132" s="13"/>
      <c r="F132" s="13"/>
      <c r="G132" s="13"/>
      <c r="H132" s="4"/>
      <c r="I132" s="4"/>
      <c r="J132" s="4"/>
      <c r="K132" s="4"/>
      <c r="L132" s="4"/>
    </row>
    <row r="133" spans="1:12" x14ac:dyDescent="0.3">
      <c r="A133" s="13"/>
      <c r="B133" s="18"/>
      <c r="C133" s="13"/>
      <c r="D133" s="13"/>
      <c r="E133" s="13"/>
      <c r="F133" s="13"/>
      <c r="G133" s="13"/>
      <c r="H133" s="4"/>
      <c r="I133" s="4"/>
      <c r="J133" s="4"/>
      <c r="K133" s="4"/>
      <c r="L133" s="4"/>
    </row>
    <row r="134" spans="1:12" x14ac:dyDescent="0.3">
      <c r="A134" s="13"/>
      <c r="B134" s="18"/>
      <c r="C134" s="13"/>
      <c r="D134" s="13"/>
      <c r="E134" s="13"/>
      <c r="F134" s="13"/>
      <c r="G134" s="13"/>
      <c r="H134" s="4"/>
      <c r="I134" s="4"/>
      <c r="J134" s="4"/>
      <c r="K134" s="4"/>
      <c r="L134" s="4"/>
    </row>
    <row r="135" spans="1:12" x14ac:dyDescent="0.3">
      <c r="A135" s="13"/>
      <c r="B135" s="18"/>
      <c r="C135" s="13"/>
      <c r="D135" s="13"/>
      <c r="E135" s="13"/>
      <c r="F135" s="13"/>
      <c r="G135" s="13"/>
      <c r="H135" s="4"/>
      <c r="I135" s="4"/>
      <c r="J135" s="4"/>
      <c r="K135" s="4"/>
      <c r="L135" s="4"/>
    </row>
    <row r="136" spans="1:12" x14ac:dyDescent="0.3">
      <c r="A136" s="13"/>
      <c r="B136" s="18"/>
      <c r="C136" s="13"/>
      <c r="D136" s="13"/>
      <c r="E136" s="13"/>
      <c r="F136" s="13"/>
      <c r="G136" s="13"/>
      <c r="H136" s="4"/>
      <c r="I136" s="4"/>
      <c r="J136" s="4"/>
      <c r="K136" s="4"/>
      <c r="L136" s="4"/>
    </row>
    <row r="137" spans="1:12" x14ac:dyDescent="0.3">
      <c r="A137" s="13"/>
      <c r="B137" s="18"/>
      <c r="C137" s="13"/>
      <c r="D137" s="13"/>
      <c r="E137" s="13"/>
      <c r="F137" s="13"/>
      <c r="G137" s="13"/>
      <c r="H137" s="4"/>
      <c r="I137" s="4"/>
      <c r="J137" s="4"/>
      <c r="K137" s="4"/>
      <c r="L137" s="4"/>
    </row>
    <row r="138" spans="1:12" x14ac:dyDescent="0.3">
      <c r="A138" s="13"/>
      <c r="B138" s="18"/>
      <c r="C138" s="13"/>
      <c r="D138" s="13"/>
      <c r="E138" s="13"/>
      <c r="F138" s="13"/>
      <c r="G138" s="13"/>
      <c r="H138" s="4"/>
      <c r="I138" s="4"/>
      <c r="J138" s="4"/>
      <c r="K138" s="4"/>
      <c r="L138" s="4"/>
    </row>
    <row r="139" spans="1:12" x14ac:dyDescent="0.3">
      <c r="A139" s="13"/>
      <c r="B139" s="18"/>
      <c r="C139" s="13"/>
      <c r="D139" s="13"/>
      <c r="E139" s="13"/>
      <c r="F139" s="13"/>
      <c r="G139" s="13"/>
      <c r="H139" s="4"/>
      <c r="I139" s="4"/>
      <c r="J139" s="4"/>
      <c r="K139" s="4"/>
      <c r="L139" s="4"/>
    </row>
    <row r="140" spans="1:12" x14ac:dyDescent="0.3">
      <c r="A140" s="13"/>
      <c r="B140" s="18"/>
      <c r="C140" s="13"/>
      <c r="D140" s="13"/>
      <c r="E140" s="13"/>
      <c r="F140" s="13"/>
      <c r="G140" s="13"/>
      <c r="H140" s="4"/>
      <c r="I140" s="4"/>
      <c r="J140" s="4"/>
      <c r="K140" s="4"/>
      <c r="L140" s="4"/>
    </row>
    <row r="141" spans="1:12" x14ac:dyDescent="0.3">
      <c r="A141" s="13"/>
      <c r="B141" s="18"/>
      <c r="C141" s="13"/>
      <c r="D141" s="13"/>
      <c r="E141" s="13"/>
      <c r="F141" s="13"/>
      <c r="G141" s="13"/>
      <c r="H141" s="4"/>
      <c r="I141" s="4"/>
      <c r="J141" s="4"/>
      <c r="K141" s="4"/>
      <c r="L141" s="4"/>
    </row>
    <row r="142" spans="1:12" x14ac:dyDescent="0.3">
      <c r="A142" s="13"/>
      <c r="B142" s="18"/>
      <c r="C142" s="13"/>
      <c r="D142" s="13"/>
      <c r="E142" s="13"/>
      <c r="F142" s="13"/>
      <c r="G142" s="13"/>
      <c r="H142" s="4"/>
      <c r="I142" s="4"/>
      <c r="J142" s="4"/>
      <c r="K142" s="4"/>
      <c r="L142" s="4"/>
    </row>
    <row r="143" spans="1:12" x14ac:dyDescent="0.3">
      <c r="A143" s="13"/>
      <c r="B143" s="18"/>
      <c r="C143" s="13"/>
      <c r="D143" s="13"/>
      <c r="E143" s="13"/>
      <c r="F143" s="13"/>
      <c r="G143" s="13"/>
      <c r="H143" s="4"/>
      <c r="I143" s="4"/>
      <c r="J143" s="4"/>
      <c r="K143" s="4"/>
      <c r="L143" s="4"/>
    </row>
    <row r="144" spans="1:12" x14ac:dyDescent="0.3">
      <c r="A144" s="13"/>
      <c r="B144" s="18"/>
      <c r="C144" s="13"/>
      <c r="D144" s="13"/>
      <c r="E144" s="13"/>
      <c r="F144" s="13"/>
      <c r="G144" s="13"/>
      <c r="H144" s="4"/>
      <c r="I144" s="4"/>
      <c r="J144" s="4"/>
      <c r="K144" s="4"/>
      <c r="L144" s="4"/>
    </row>
    <row r="145" spans="1:12" x14ac:dyDescent="0.3">
      <c r="A145" s="13"/>
      <c r="B145" s="18"/>
      <c r="C145" s="13"/>
      <c r="D145" s="13"/>
      <c r="E145" s="13"/>
      <c r="F145" s="13"/>
      <c r="G145" s="13"/>
      <c r="H145" s="4"/>
      <c r="I145" s="4"/>
      <c r="J145" s="4"/>
      <c r="K145" s="4"/>
      <c r="L145" s="4"/>
    </row>
    <row r="146" spans="1:12" x14ac:dyDescent="0.3">
      <c r="A146" s="13"/>
      <c r="B146" s="18"/>
      <c r="C146" s="13"/>
      <c r="D146" s="13"/>
      <c r="E146" s="13"/>
      <c r="F146" s="13"/>
      <c r="G146" s="13"/>
      <c r="H146" s="4"/>
      <c r="I146" s="4"/>
      <c r="J146" s="4"/>
      <c r="K146" s="4"/>
      <c r="L146" s="4"/>
    </row>
    <row r="147" spans="1:12" x14ac:dyDescent="0.3">
      <c r="A147" s="13"/>
      <c r="B147" s="18"/>
      <c r="C147" s="13"/>
      <c r="D147" s="13"/>
      <c r="E147" s="13"/>
      <c r="F147" s="13"/>
      <c r="G147" s="13"/>
      <c r="H147" s="4"/>
      <c r="I147" s="4"/>
      <c r="J147" s="4"/>
      <c r="K147" s="4"/>
      <c r="L147" s="4"/>
    </row>
    <row r="148" spans="1:12" x14ac:dyDescent="0.3">
      <c r="A148" s="13"/>
      <c r="B148" s="18"/>
      <c r="C148" s="13"/>
      <c r="D148" s="13"/>
      <c r="E148" s="13"/>
      <c r="F148" s="13"/>
      <c r="G148" s="13"/>
      <c r="H148" s="4"/>
      <c r="I148" s="4"/>
      <c r="J148" s="4"/>
      <c r="K148" s="4"/>
      <c r="L148" s="4"/>
    </row>
    <row r="149" spans="1:12" x14ac:dyDescent="0.3">
      <c r="A149" s="13"/>
      <c r="B149" s="18"/>
      <c r="C149" s="13"/>
      <c r="D149" s="13"/>
      <c r="E149" s="13"/>
      <c r="F149" s="13"/>
      <c r="G149" s="13"/>
      <c r="H149" s="4"/>
      <c r="I149" s="4"/>
      <c r="J149" s="4"/>
      <c r="K149" s="4"/>
      <c r="L149" s="4"/>
    </row>
    <row r="150" spans="1:12" x14ac:dyDescent="0.3">
      <c r="A150" s="13"/>
      <c r="B150" s="18"/>
      <c r="C150" s="13"/>
      <c r="D150" s="13"/>
      <c r="E150" s="13"/>
      <c r="F150" s="13"/>
      <c r="G150" s="13"/>
      <c r="H150" s="4"/>
      <c r="I150" s="4"/>
      <c r="J150" s="4"/>
      <c r="K150" s="4"/>
      <c r="L150" s="4"/>
    </row>
    <row r="151" spans="1:12" x14ac:dyDescent="0.3">
      <c r="A151" s="13"/>
      <c r="B151" s="18"/>
      <c r="C151" s="13"/>
      <c r="D151" s="13"/>
      <c r="E151" s="13"/>
      <c r="F151" s="13"/>
      <c r="G151" s="13"/>
      <c r="H151" s="4"/>
      <c r="I151" s="4"/>
      <c r="J151" s="4"/>
      <c r="K151" s="4"/>
      <c r="L151" s="4"/>
    </row>
    <row r="152" spans="1:12" x14ac:dyDescent="0.3">
      <c r="A152" s="13"/>
      <c r="B152" s="18"/>
      <c r="C152" s="13"/>
      <c r="D152" s="13"/>
      <c r="E152" s="13"/>
      <c r="F152" s="13"/>
      <c r="G152" s="13"/>
      <c r="H152" s="4"/>
      <c r="I152" s="4"/>
      <c r="J152" s="4"/>
      <c r="K152" s="4"/>
      <c r="L152" s="4"/>
    </row>
    <row r="153" spans="1:12" x14ac:dyDescent="0.3">
      <c r="A153" s="13"/>
      <c r="B153" s="18"/>
      <c r="C153" s="13"/>
      <c r="D153" s="13"/>
      <c r="E153" s="13"/>
      <c r="F153" s="13"/>
      <c r="G153" s="13"/>
      <c r="H153" s="4"/>
      <c r="I153" s="4"/>
      <c r="J153" s="4"/>
      <c r="K153" s="4"/>
      <c r="L153" s="4"/>
    </row>
    <row r="154" spans="1:12" x14ac:dyDescent="0.3">
      <c r="A154" s="13"/>
      <c r="B154" s="18"/>
      <c r="C154" s="13"/>
      <c r="D154" s="13"/>
      <c r="E154" s="13"/>
      <c r="F154" s="13"/>
      <c r="G154" s="13"/>
      <c r="H154" s="4"/>
      <c r="I154" s="4"/>
      <c r="J154" s="4"/>
      <c r="K154" s="4"/>
      <c r="L154" s="4"/>
    </row>
    <row r="155" spans="1:12" x14ac:dyDescent="0.3">
      <c r="A155" s="13"/>
      <c r="B155" s="18"/>
      <c r="C155" s="13"/>
      <c r="D155" s="13"/>
      <c r="E155" s="13"/>
      <c r="F155" s="13"/>
      <c r="G155" s="13"/>
      <c r="H155" s="4"/>
      <c r="I155" s="4"/>
      <c r="J155" s="4"/>
      <c r="K155" s="4"/>
      <c r="L155" s="4"/>
    </row>
    <row r="156" spans="1:12" x14ac:dyDescent="0.3">
      <c r="A156" s="13"/>
      <c r="B156" s="18"/>
      <c r="C156" s="13"/>
      <c r="D156" s="13"/>
      <c r="E156" s="13"/>
      <c r="F156" s="13"/>
      <c r="G156" s="13"/>
      <c r="H156" s="4"/>
      <c r="I156" s="4"/>
      <c r="J156" s="4"/>
      <c r="K156" s="4"/>
      <c r="L156" s="4"/>
    </row>
    <row r="157" spans="1:12" x14ac:dyDescent="0.3">
      <c r="A157" s="13"/>
      <c r="B157" s="18"/>
      <c r="C157" s="13"/>
      <c r="D157" s="13"/>
      <c r="E157" s="13"/>
      <c r="F157" s="13"/>
      <c r="G157" s="13"/>
      <c r="H157" s="4"/>
      <c r="I157" s="4"/>
      <c r="J157" s="4"/>
      <c r="K157" s="4"/>
      <c r="L157" s="4"/>
    </row>
    <row r="158" spans="1:12" x14ac:dyDescent="0.3">
      <c r="A158" s="13"/>
      <c r="B158" s="18"/>
      <c r="C158" s="13"/>
      <c r="D158" s="13"/>
      <c r="E158" s="13"/>
      <c r="F158" s="13"/>
      <c r="G158" s="13"/>
      <c r="H158" s="4"/>
      <c r="I158" s="4"/>
      <c r="J158" s="4"/>
      <c r="K158" s="4"/>
      <c r="L158" s="4"/>
    </row>
    <row r="159" spans="1:12" x14ac:dyDescent="0.3">
      <c r="A159" s="13"/>
      <c r="B159" s="18"/>
      <c r="C159" s="13"/>
      <c r="D159" s="13"/>
      <c r="E159" s="13"/>
      <c r="F159" s="13"/>
      <c r="G159" s="13"/>
      <c r="H159" s="4"/>
      <c r="I159" s="4"/>
      <c r="J159" s="4"/>
      <c r="K159" s="4"/>
      <c r="L159" s="4"/>
    </row>
    <row r="160" spans="1:12" x14ac:dyDescent="0.3">
      <c r="A160" s="13"/>
      <c r="B160" s="18"/>
      <c r="C160" s="13"/>
      <c r="D160" s="13"/>
      <c r="E160" s="13"/>
      <c r="F160" s="13"/>
      <c r="G160" s="13"/>
      <c r="H160" s="4"/>
      <c r="I160" s="4"/>
      <c r="J160" s="4"/>
      <c r="K160" s="4"/>
      <c r="L160" s="4"/>
    </row>
    <row r="161" spans="1:12" x14ac:dyDescent="0.3">
      <c r="A161" s="13"/>
      <c r="B161" s="18"/>
      <c r="C161" s="13"/>
      <c r="D161" s="13"/>
      <c r="E161" s="13"/>
      <c r="F161" s="13"/>
      <c r="G161" s="13"/>
      <c r="H161" s="4"/>
      <c r="I161" s="4"/>
      <c r="J161" s="4"/>
      <c r="K161" s="4"/>
      <c r="L161" s="4"/>
    </row>
    <row r="162" spans="1:12" x14ac:dyDescent="0.3">
      <c r="A162" s="13"/>
      <c r="B162" s="18"/>
      <c r="C162" s="13"/>
      <c r="D162" s="13"/>
      <c r="E162" s="13"/>
      <c r="F162" s="13"/>
      <c r="G162" s="13"/>
      <c r="H162" s="4"/>
      <c r="I162" s="4"/>
      <c r="J162" s="4"/>
      <c r="K162" s="4"/>
      <c r="L162" s="4"/>
    </row>
    <row r="163" spans="1:12" x14ac:dyDescent="0.3">
      <c r="A163" s="13"/>
      <c r="B163" s="18"/>
      <c r="C163" s="13"/>
      <c r="D163" s="13"/>
      <c r="E163" s="13"/>
      <c r="F163" s="13"/>
      <c r="G163" s="13"/>
      <c r="H163" s="4"/>
      <c r="I163" s="4"/>
      <c r="J163" s="4"/>
      <c r="K163" s="4"/>
      <c r="L163" s="4"/>
    </row>
    <row r="164" spans="1:12" x14ac:dyDescent="0.3">
      <c r="A164" s="13"/>
      <c r="B164" s="18"/>
      <c r="C164" s="13"/>
      <c r="D164" s="13"/>
      <c r="E164" s="13"/>
      <c r="F164" s="13"/>
      <c r="G164" s="13"/>
      <c r="H164" s="4"/>
      <c r="I164" s="4"/>
      <c r="J164" s="4"/>
      <c r="K164" s="4"/>
      <c r="L164" s="4"/>
    </row>
    <row r="165" spans="1:12" x14ac:dyDescent="0.3">
      <c r="A165" s="13"/>
      <c r="B165" s="18"/>
      <c r="C165" s="13"/>
      <c r="D165" s="13"/>
      <c r="E165" s="13"/>
      <c r="F165" s="13"/>
      <c r="G165" s="13"/>
      <c r="H165" s="4"/>
      <c r="I165" s="4"/>
      <c r="J165" s="4"/>
      <c r="K165" s="4"/>
      <c r="L165" s="4"/>
    </row>
    <row r="166" spans="1:12" x14ac:dyDescent="0.3">
      <c r="A166" s="13"/>
      <c r="B166" s="18"/>
      <c r="C166" s="13"/>
      <c r="D166" s="13"/>
      <c r="E166" s="13"/>
      <c r="F166" s="13"/>
      <c r="G166" s="13"/>
      <c r="H166" s="4"/>
      <c r="I166" s="4"/>
      <c r="J166" s="4"/>
      <c r="K166" s="4"/>
      <c r="L166" s="4"/>
    </row>
    <row r="167" spans="1:12" x14ac:dyDescent="0.3">
      <c r="A167" s="13"/>
      <c r="B167" s="18"/>
      <c r="C167" s="13"/>
      <c r="D167" s="13"/>
      <c r="E167" s="13"/>
      <c r="F167" s="13"/>
      <c r="G167" s="13"/>
      <c r="H167" s="4"/>
      <c r="I167" s="4"/>
      <c r="J167" s="4"/>
      <c r="K167" s="4"/>
      <c r="L167" s="4"/>
    </row>
    <row r="168" spans="1:12" x14ac:dyDescent="0.3">
      <c r="A168" s="13"/>
      <c r="B168" s="18"/>
      <c r="C168" s="13"/>
      <c r="D168" s="13"/>
      <c r="E168" s="13"/>
      <c r="F168" s="13"/>
      <c r="G168" s="13"/>
      <c r="H168" s="4"/>
      <c r="I168" s="4"/>
      <c r="J168" s="4"/>
      <c r="K168" s="4"/>
      <c r="L168" s="4"/>
    </row>
    <row r="169" spans="1:12" x14ac:dyDescent="0.3">
      <c r="A169" s="13"/>
      <c r="B169" s="18"/>
      <c r="C169" s="13"/>
      <c r="D169" s="13"/>
      <c r="E169" s="13"/>
      <c r="F169" s="13"/>
      <c r="G169" s="13"/>
      <c r="H169" s="4"/>
      <c r="I169" s="4"/>
      <c r="J169" s="4"/>
      <c r="K169" s="4"/>
      <c r="L169" s="4"/>
    </row>
    <row r="170" spans="1:12" x14ac:dyDescent="0.3">
      <c r="A170" s="13"/>
      <c r="B170" s="18"/>
      <c r="C170" s="13"/>
      <c r="D170" s="13"/>
      <c r="E170" s="13"/>
      <c r="F170" s="13"/>
      <c r="G170" s="13"/>
      <c r="H170" s="4"/>
      <c r="I170" s="4"/>
      <c r="J170" s="4"/>
      <c r="K170" s="4"/>
      <c r="L170" s="4"/>
    </row>
    <row r="171" spans="1:12" x14ac:dyDescent="0.3">
      <c r="A171" s="13"/>
      <c r="B171" s="18"/>
      <c r="C171" s="13"/>
      <c r="D171" s="13"/>
      <c r="E171" s="13"/>
      <c r="F171" s="13"/>
      <c r="G171" s="13"/>
      <c r="H171" s="4"/>
      <c r="I171" s="4"/>
      <c r="J171" s="4"/>
      <c r="K171" s="4"/>
      <c r="L171" s="4"/>
    </row>
    <row r="172" spans="1:12" x14ac:dyDescent="0.3">
      <c r="A172" s="13"/>
      <c r="B172" s="18"/>
      <c r="C172" s="13"/>
      <c r="D172" s="13"/>
      <c r="E172" s="13"/>
      <c r="F172" s="13"/>
      <c r="G172" s="13"/>
      <c r="H172" s="4"/>
      <c r="I172" s="4"/>
      <c r="J172" s="4"/>
      <c r="K172" s="4"/>
      <c r="L172" s="4"/>
    </row>
    <row r="173" spans="1:12" x14ac:dyDescent="0.3">
      <c r="A173" s="13"/>
      <c r="B173" s="18"/>
      <c r="C173" s="13"/>
      <c r="D173" s="13"/>
      <c r="E173" s="13"/>
      <c r="F173" s="13"/>
      <c r="G173" s="13"/>
      <c r="H173" s="4"/>
      <c r="I173" s="4"/>
      <c r="J173" s="4"/>
      <c r="K173" s="4"/>
      <c r="L173" s="4"/>
    </row>
    <row r="174" spans="1:12" x14ac:dyDescent="0.3">
      <c r="A174" s="13"/>
      <c r="B174" s="18"/>
      <c r="C174" s="13"/>
      <c r="D174" s="13"/>
      <c r="E174" s="13"/>
      <c r="F174" s="13"/>
      <c r="G174" s="13"/>
      <c r="H174" s="4"/>
      <c r="I174" s="4"/>
      <c r="J174" s="4"/>
      <c r="K174" s="4"/>
      <c r="L174" s="4"/>
    </row>
    <row r="175" spans="1:12" x14ac:dyDescent="0.3">
      <c r="A175" s="13"/>
      <c r="B175" s="18"/>
      <c r="C175" s="13"/>
      <c r="D175" s="13"/>
      <c r="E175" s="13"/>
      <c r="F175" s="13"/>
      <c r="G175" s="13"/>
      <c r="H175" s="4"/>
      <c r="I175" s="4"/>
      <c r="J175" s="4"/>
      <c r="K175" s="4"/>
      <c r="L175" s="4"/>
    </row>
    <row r="176" spans="1:12" x14ac:dyDescent="0.3">
      <c r="A176" s="13"/>
      <c r="B176" s="18"/>
      <c r="C176" s="13"/>
      <c r="D176" s="13"/>
      <c r="E176" s="13"/>
      <c r="F176" s="13"/>
      <c r="G176" s="13"/>
      <c r="H176" s="4"/>
      <c r="I176" s="4"/>
      <c r="J176" s="4"/>
      <c r="K176" s="4"/>
      <c r="L176" s="4"/>
    </row>
    <row r="177" spans="1:12" x14ac:dyDescent="0.3">
      <c r="A177" s="13"/>
      <c r="B177" s="18"/>
      <c r="C177" s="13"/>
      <c r="D177" s="13"/>
      <c r="E177" s="13"/>
      <c r="F177" s="13"/>
      <c r="G177" s="13"/>
      <c r="H177" s="4"/>
      <c r="I177" s="4"/>
      <c r="J177" s="4"/>
      <c r="K177" s="4"/>
      <c r="L177" s="4"/>
    </row>
    <row r="178" spans="1:12" x14ac:dyDescent="0.3">
      <c r="A178" s="13"/>
      <c r="B178" s="18"/>
      <c r="C178" s="13"/>
      <c r="D178" s="13"/>
      <c r="E178" s="13"/>
      <c r="F178" s="13"/>
      <c r="G178" s="13"/>
      <c r="H178" s="4"/>
      <c r="I178" s="4"/>
      <c r="J178" s="4"/>
      <c r="K178" s="4"/>
      <c r="L178" s="4"/>
    </row>
    <row r="179" spans="1:12" x14ac:dyDescent="0.3">
      <c r="A179" s="13"/>
      <c r="B179" s="18"/>
      <c r="C179" s="13"/>
      <c r="D179" s="13"/>
      <c r="E179" s="13"/>
      <c r="F179" s="13"/>
      <c r="G179" s="13"/>
      <c r="H179" s="4"/>
      <c r="I179" s="4"/>
      <c r="J179" s="4"/>
      <c r="K179" s="4"/>
      <c r="L179" s="4"/>
    </row>
    <row r="180" spans="1:12" x14ac:dyDescent="0.3">
      <c r="A180" s="13"/>
      <c r="B180" s="18"/>
      <c r="C180" s="13"/>
      <c r="D180" s="13"/>
      <c r="E180" s="13"/>
      <c r="F180" s="13"/>
      <c r="G180" s="13"/>
      <c r="H180" s="4"/>
      <c r="I180" s="4"/>
      <c r="J180" s="4"/>
      <c r="K180" s="4"/>
      <c r="L180" s="4"/>
    </row>
    <row r="181" spans="1:12" x14ac:dyDescent="0.3">
      <c r="A181" s="13"/>
      <c r="B181" s="18"/>
      <c r="C181" s="13"/>
      <c r="D181" s="13"/>
      <c r="E181" s="13"/>
      <c r="F181" s="13"/>
      <c r="G181" s="13"/>
      <c r="H181" s="4"/>
      <c r="I181" s="4"/>
      <c r="J181" s="4"/>
      <c r="K181" s="4"/>
      <c r="L181" s="4"/>
    </row>
    <row r="182" spans="1:12" x14ac:dyDescent="0.3">
      <c r="A182" s="13"/>
      <c r="B182" s="18"/>
      <c r="C182" s="13"/>
      <c r="D182" s="13"/>
      <c r="E182" s="13"/>
      <c r="F182" s="13"/>
      <c r="G182" s="13"/>
      <c r="H182" s="4"/>
      <c r="I182" s="4"/>
      <c r="J182" s="4"/>
      <c r="K182" s="4"/>
      <c r="L182" s="4"/>
    </row>
    <row r="183" spans="1:12" x14ac:dyDescent="0.3">
      <c r="A183" s="13"/>
      <c r="B183" s="18"/>
      <c r="C183" s="13"/>
      <c r="D183" s="13"/>
      <c r="E183" s="13"/>
      <c r="F183" s="13"/>
      <c r="G183" s="13"/>
      <c r="H183" s="4"/>
      <c r="I183" s="4"/>
      <c r="J183" s="4"/>
      <c r="K183" s="4"/>
      <c r="L183" s="4"/>
    </row>
    <row r="184" spans="1:12" x14ac:dyDescent="0.3">
      <c r="A184" s="13"/>
      <c r="B184" s="18"/>
      <c r="C184" s="13"/>
      <c r="D184" s="13"/>
      <c r="E184" s="13"/>
      <c r="F184" s="13"/>
      <c r="G184" s="13"/>
      <c r="H184" s="4"/>
      <c r="I184" s="4"/>
      <c r="J184" s="4"/>
      <c r="K184" s="4"/>
      <c r="L184" s="4"/>
    </row>
    <row r="185" spans="1:12" x14ac:dyDescent="0.3">
      <c r="A185" s="13"/>
      <c r="B185" s="18"/>
      <c r="C185" s="13"/>
      <c r="D185" s="13"/>
      <c r="E185" s="13"/>
      <c r="F185" s="13"/>
      <c r="G185" s="13"/>
      <c r="H185" s="4"/>
      <c r="I185" s="4"/>
      <c r="J185" s="4"/>
      <c r="K185" s="4"/>
      <c r="L185" s="4"/>
    </row>
    <row r="186" spans="1:12" x14ac:dyDescent="0.3">
      <c r="A186" s="13"/>
      <c r="B186" s="18"/>
      <c r="C186" s="13"/>
      <c r="D186" s="13"/>
      <c r="E186" s="13"/>
      <c r="F186" s="13"/>
      <c r="G186" s="13"/>
      <c r="H186" s="4"/>
      <c r="I186" s="4"/>
      <c r="J186" s="4"/>
      <c r="K186" s="4"/>
      <c r="L186" s="4"/>
    </row>
    <row r="187" spans="1:12" x14ac:dyDescent="0.3">
      <c r="A187" s="13"/>
      <c r="B187" s="18"/>
      <c r="C187" s="13"/>
      <c r="D187" s="13"/>
      <c r="E187" s="13"/>
      <c r="F187" s="13"/>
      <c r="G187" s="13"/>
      <c r="H187" s="4"/>
      <c r="I187" s="4"/>
      <c r="J187" s="4"/>
      <c r="K187" s="4"/>
      <c r="L187" s="4"/>
    </row>
    <row r="188" spans="1:12" x14ac:dyDescent="0.3">
      <c r="A188" s="13"/>
      <c r="B188" s="18"/>
      <c r="C188" s="13"/>
      <c r="D188" s="13"/>
      <c r="E188" s="13"/>
      <c r="F188" s="13"/>
      <c r="G188" s="13"/>
      <c r="H188" s="4"/>
      <c r="I188" s="4"/>
      <c r="J188" s="4"/>
      <c r="K188" s="4"/>
      <c r="L188" s="4"/>
    </row>
  </sheetData>
  <customSheetViews>
    <customSheetView guid="{177454E7-0744-4F0A-B27B-1E383254B528}" scale="65" fitToPage="1">
      <selection activeCell="L5" sqref="L5"/>
      <pageMargins left="0.39370078740157483" right="0.39370078740157483" top="0.39370078740157483" bottom="0.39370078740157483" header="0" footer="0"/>
      <printOptions horizontalCentered="1"/>
      <pageSetup paperSize="9" scale="35" orientation="portrait" r:id="rId1"/>
      <headerFooter alignWithMargins="0">
        <oddFooter>&amp;L&amp;"Treves Logo,Normal"abc&amp;"Arial,Normal" I Qualité I N°T30F02(FR)0 I e-top&amp;R&amp;P|&amp;N</oddFooter>
      </headerFooter>
    </customSheetView>
    <customSheetView guid="{CE21BD66-19BE-4F96-9CD8-06995A56663E}" scale="65" fitToPage="1">
      <selection activeCell="D15" sqref="D15"/>
      <pageMargins left="0.39370078740157483" right="0.39370078740157483" top="0.39370078740157483" bottom="0.39370078740157483" header="0" footer="0"/>
      <printOptions horizontalCentered="1"/>
      <pageSetup paperSize="9" scale="35" orientation="portrait" r:id="rId2"/>
      <headerFooter alignWithMargins="0">
        <oddFooter>&amp;L&amp;"Treves Logo,Normal"abc&amp;"Arial,Normal" I Qualité I N°T30F02(FR)0 I e-top&amp;R&amp;P|&amp;N</oddFooter>
      </headerFooter>
    </customSheetView>
  </customSheetViews>
  <mergeCells count="28">
    <mergeCell ref="H28:L29"/>
    <mergeCell ref="H30:L31"/>
    <mergeCell ref="A30:A31"/>
    <mergeCell ref="A28:A29"/>
    <mergeCell ref="H12:L13"/>
    <mergeCell ref="A26:A27"/>
    <mergeCell ref="H14:L15"/>
    <mergeCell ref="H22:L23"/>
    <mergeCell ref="H24:L25"/>
    <mergeCell ref="H26:L27"/>
    <mergeCell ref="A24:A25"/>
    <mergeCell ref="A22:A23"/>
    <mergeCell ref="A20:A21"/>
    <mergeCell ref="A18:A19"/>
    <mergeCell ref="A16:A17"/>
    <mergeCell ref="A14:A15"/>
    <mergeCell ref="A12:A13"/>
    <mergeCell ref="H18:L19"/>
    <mergeCell ref="H20:L21"/>
    <mergeCell ref="H16:L17"/>
    <mergeCell ref="A1:L1"/>
    <mergeCell ref="A10:A11"/>
    <mergeCell ref="A8:A9"/>
    <mergeCell ref="D7:E7"/>
    <mergeCell ref="H7:L7"/>
    <mergeCell ref="F7:G7"/>
    <mergeCell ref="H8:L9"/>
    <mergeCell ref="H10:L11"/>
  </mergeCells>
  <phoneticPr fontId="0" type="noConversion"/>
  <conditionalFormatting sqref="C35:I35 C37:I37 C39:I39">
    <cfRule type="cellIs" dxfId="32" priority="2022" operator="between">
      <formula>0.8</formula>
      <formula>1</formula>
    </cfRule>
    <cfRule type="cellIs" dxfId="31" priority="2023" operator="between">
      <formula>0.75</formula>
      <formula>0.8</formula>
    </cfRule>
    <cfRule type="cellIs" dxfId="30" priority="2024" operator="between">
      <formula>0.7</formula>
      <formula>0.75</formula>
    </cfRule>
    <cfRule type="cellIs" dxfId="29" priority="2025" operator="between">
      <formula>0.65</formula>
      <formula>0.7</formula>
    </cfRule>
    <cfRule type="cellIs" dxfId="28" priority="2026" operator="lessThan">
      <formula>0.65</formula>
    </cfRule>
  </conditionalFormatting>
  <conditionalFormatting sqref="C35:I40">
    <cfRule type="containsBlanks" priority="2021" stopIfTrue="1">
      <formula>LEN(TRIM(C35))=0</formula>
    </cfRule>
  </conditionalFormatting>
  <conditionalFormatting sqref="C36:I36 C38:I38 C40:I40">
    <cfRule type="cellIs" dxfId="27" priority="2017" operator="greaterThan">
      <formula>0.04</formula>
    </cfRule>
    <cfRule type="cellIs" dxfId="26" priority="2018" operator="between">
      <formula>0.03</formula>
      <formula>0.04</formula>
    </cfRule>
    <cfRule type="cellIs" dxfId="25" priority="2019" operator="between">
      <formula>0.02</formula>
      <formula>0.03</formula>
    </cfRule>
    <cfRule type="cellIs" dxfId="24" priority="2020" operator="between">
      <formula>0.01%</formula>
      <formula>2%</formula>
    </cfRule>
  </conditionalFormatting>
  <conditionalFormatting sqref="E8">
    <cfRule type="expression" priority="34" stopIfTrue="1">
      <formula>LEN(TRIM(E8))=0</formula>
    </cfRule>
    <cfRule type="cellIs" dxfId="23" priority="35" operator="greaterThan">
      <formula>$C$8*0.8</formula>
    </cfRule>
    <cfRule type="cellIs" dxfId="22" priority="36" operator="between">
      <formula>1</formula>
      <formula>$C$8*0.8</formula>
    </cfRule>
  </conditionalFormatting>
  <conditionalFormatting sqref="E10">
    <cfRule type="expression" priority="31" stopIfTrue="1">
      <formula>LEN(TRIM(E10))=0</formula>
    </cfRule>
    <cfRule type="cellIs" dxfId="21" priority="32" operator="greaterThan">
      <formula>$C$10*0.8</formula>
    </cfRule>
    <cfRule type="cellIs" dxfId="20" priority="33" operator="between">
      <formula>1</formula>
      <formula>$C$10*0.8</formula>
    </cfRule>
  </conditionalFormatting>
  <conditionalFormatting sqref="E12">
    <cfRule type="expression" priority="28" stopIfTrue="1">
      <formula>LEN(TRIM(E12))=0</formula>
    </cfRule>
    <cfRule type="cellIs" dxfId="19" priority="29" operator="greaterThan">
      <formula>$C$12*0.8</formula>
    </cfRule>
    <cfRule type="cellIs" dxfId="18" priority="30" operator="between">
      <formula>1</formula>
      <formula>$C$12*0.8</formula>
    </cfRule>
  </conditionalFormatting>
  <conditionalFormatting sqref="E14">
    <cfRule type="expression" priority="25" stopIfTrue="1">
      <formula>LEN(TRIM(E14))=0</formula>
    </cfRule>
    <cfRule type="cellIs" dxfId="17" priority="26" operator="greaterThan">
      <formula>$C$14*0.8</formula>
    </cfRule>
    <cfRule type="cellIs" dxfId="16" priority="27" operator="between">
      <formula>1</formula>
      <formula>$C$14*0.8</formula>
    </cfRule>
  </conditionalFormatting>
  <conditionalFormatting sqref="E16">
    <cfRule type="expression" priority="22" stopIfTrue="1">
      <formula>LEN(TRIM(E16))=0</formula>
    </cfRule>
    <cfRule type="cellIs" dxfId="15" priority="23" operator="greaterThan">
      <formula>$C$16*0.8</formula>
    </cfRule>
    <cfRule type="cellIs" dxfId="14" priority="24" operator="between">
      <formula>1</formula>
      <formula>$C$16*0.8</formula>
    </cfRule>
  </conditionalFormatting>
  <conditionalFormatting sqref="E18">
    <cfRule type="expression" priority="19" stopIfTrue="1">
      <formula>LEN(TRIM(E18))=0</formula>
    </cfRule>
    <cfRule type="cellIs" dxfId="13" priority="20" operator="greaterThan">
      <formula>$C$18*0.8</formula>
    </cfRule>
    <cfRule type="cellIs" dxfId="12" priority="21" operator="between">
      <formula>1</formula>
      <formula>$C$18*0.8</formula>
    </cfRule>
  </conditionalFormatting>
  <conditionalFormatting sqref="E20">
    <cfRule type="expression" priority="16" stopIfTrue="1">
      <formula>LEN(TRIM(E20))=0</formula>
    </cfRule>
    <cfRule type="cellIs" dxfId="11" priority="17" operator="greaterThan">
      <formula>$C$20*0.8</formula>
    </cfRule>
    <cfRule type="cellIs" dxfId="10" priority="18" operator="between">
      <formula>1</formula>
      <formula>$C$20*0.8</formula>
    </cfRule>
  </conditionalFormatting>
  <conditionalFormatting sqref="E22">
    <cfRule type="expression" priority="13" stopIfTrue="1">
      <formula>LEN(TRIM(E22))=0</formula>
    </cfRule>
    <cfRule type="cellIs" dxfId="9" priority="14" operator="greaterThan">
      <formula>$C$22*0.8</formula>
    </cfRule>
    <cfRule type="cellIs" dxfId="8" priority="15" operator="between">
      <formula>1</formula>
      <formula>$C$22*0.8</formula>
    </cfRule>
  </conditionalFormatting>
  <conditionalFormatting sqref="E24">
    <cfRule type="expression" priority="10" stopIfTrue="1">
      <formula>LEN(TRIM(E24))=0</formula>
    </cfRule>
    <cfRule type="cellIs" dxfId="7" priority="11" operator="greaterThan">
      <formula>$C$24*0.8</formula>
    </cfRule>
    <cfRule type="cellIs" dxfId="6" priority="12" operator="between">
      <formula>1</formula>
      <formula>$C$24*0.8</formula>
    </cfRule>
  </conditionalFormatting>
  <conditionalFormatting sqref="E26">
    <cfRule type="expression" priority="7" stopIfTrue="1">
      <formula>LEN(TRIM(E26))=0</formula>
    </cfRule>
    <cfRule type="cellIs" dxfId="5" priority="8" operator="greaterThan">
      <formula>$C$26*0.8</formula>
    </cfRule>
    <cfRule type="cellIs" dxfId="4" priority="9" operator="between">
      <formula>1</formula>
      <formula>$C$26*0.8</formula>
    </cfRule>
  </conditionalFormatting>
  <conditionalFormatting sqref="E28">
    <cfRule type="expression" priority="4" stopIfTrue="1">
      <formula>LEN(TRIM(E28))=0</formula>
    </cfRule>
    <cfRule type="cellIs" dxfId="3" priority="5" operator="greaterThan">
      <formula>$C$28*0.8</formula>
    </cfRule>
    <cfRule type="cellIs" dxfId="2" priority="6" operator="between">
      <formula>1</formula>
      <formula>$C$28*0.8</formula>
    </cfRule>
  </conditionalFormatting>
  <conditionalFormatting sqref="E30">
    <cfRule type="expression" priority="1" stopIfTrue="1">
      <formula>LEN(TRIM(E30))=0</formula>
    </cfRule>
    <cfRule type="cellIs" dxfId="1" priority="2" operator="greaterThan">
      <formula>$C$30*0.8</formula>
    </cfRule>
    <cfRule type="cellIs" dxfId="0" priority="3" operator="between">
      <formula>1</formula>
      <formula>$C$30*0.8</formula>
    </cfRule>
  </conditionalFormatting>
  <printOptions horizontalCentered="1"/>
  <pageMargins left="0.39370078740157483" right="0.39370078740157483" top="0.39370078740157483" bottom="0.39370078740157483" header="0" footer="0"/>
  <pageSetup paperSize="9" scale="10" orientation="portrait" r:id="rId3"/>
  <headerFooter alignWithMargins="0">
    <oddFooter>&amp;L&amp;"Treves Logo,Normal"abc&amp;"Arial,Normal" I Qualité I N°T30F02(FR)0 I e-top&amp;R&amp;P|&amp;N</oddFooter>
  </headerFooter>
  <drawing r:id="rId4"/>
  <legacyDrawing r:id="rId5"/>
  <controls>
    <mc:AlternateContent xmlns:mc="http://schemas.openxmlformats.org/markup-compatibility/2006">
      <mc:Choice Requires="x14">
        <control shapeId="1038" r:id="rId6" name="CommandButton4">
          <controlPr defaultSize="0" autoLine="0" autoPict="0" r:id="rId7">
            <anchor moveWithCells="1">
              <from>
                <xdr:col>5</xdr:col>
                <xdr:colOff>1504950</xdr:colOff>
                <xdr:row>2</xdr:row>
                <xdr:rowOff>381000</xdr:rowOff>
              </from>
              <to>
                <xdr:col>8</xdr:col>
                <xdr:colOff>638175</xdr:colOff>
                <xdr:row>3</xdr:row>
                <xdr:rowOff>381000</xdr:rowOff>
              </to>
            </anchor>
          </controlPr>
        </control>
      </mc:Choice>
      <mc:Fallback>
        <control shapeId="1038" r:id="rId6" name="CommandButton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D79"/>
  <sheetViews>
    <sheetView zoomScale="55" zoomScaleNormal="55" workbookViewId="0">
      <selection activeCell="D6" sqref="D6"/>
    </sheetView>
  </sheetViews>
  <sheetFormatPr baseColWidth="10" defaultRowHeight="12.75" x14ac:dyDescent="0.2"/>
  <cols>
    <col min="1" max="1" width="81.7109375" customWidth="1"/>
    <col min="2" max="3" width="35.28515625" style="39" customWidth="1"/>
    <col min="4" max="4" width="92.5703125" bestFit="1" customWidth="1"/>
  </cols>
  <sheetData>
    <row r="5" spans="1:4" ht="68.25" customHeight="1" x14ac:dyDescent="0.2"/>
    <row r="6" spans="1:4" ht="18" x14ac:dyDescent="0.25">
      <c r="A6" s="166" t="str">
        <f>'5S'!B6</f>
        <v>Balayer sol devant PM1, PM2 et zone nappage</v>
      </c>
      <c r="B6" s="166" t="str">
        <f>'5S'!C6</f>
        <v>Opérateur</v>
      </c>
      <c r="C6" s="166" t="str">
        <f>'5S'!D6</f>
        <v>PM1-PM2</v>
      </c>
      <c r="D6" s="167" t="str">
        <f>A6 &amp; " " &amp; B6</f>
        <v>Balayer sol devant PM1, PM2 et zone nappage Opérateur</v>
      </c>
    </row>
    <row r="7" spans="1:4" ht="36" x14ac:dyDescent="0.25">
      <c r="A7" s="166" t="str">
        <f>'5S'!B7</f>
        <v>Nettoyer barrières immatérielles + Commandes des PM1 et PM2 et du nappage</v>
      </c>
      <c r="B7" s="166" t="str">
        <f>'5S'!C7</f>
        <v>Opérateur</v>
      </c>
      <c r="C7" s="166" t="str">
        <f>'5S'!D7</f>
        <v>PM1-PM2</v>
      </c>
      <c r="D7" s="167" t="str">
        <f t="shared" ref="D7:D63" si="0">A7 &amp; " " &amp; B7</f>
        <v>Nettoyer barrières immatérielles + Commandes des PM1 et PM2 et du nappage Opérateur</v>
      </c>
    </row>
    <row r="8" spans="1:4" ht="18" x14ac:dyDescent="0.25">
      <c r="A8" s="166" t="str">
        <f>'5S'!B8</f>
        <v>Vider grille sortie four</v>
      </c>
      <c r="B8" s="166" t="str">
        <f>'5S'!C8</f>
        <v>Opérateur</v>
      </c>
      <c r="C8" s="166" t="str">
        <f>'5S'!D8</f>
        <v>PM1-PM2</v>
      </c>
      <c r="D8" s="167" t="str">
        <f t="shared" si="0"/>
        <v>Vider grille sortie four Opérateur</v>
      </c>
    </row>
    <row r="9" spans="1:4" ht="18" x14ac:dyDescent="0.25">
      <c r="A9" s="166" t="str">
        <f>'5S'!B9</f>
        <v>Nettoyer sous les porte-moules 1 (matin) et 2 (apres-midi)</v>
      </c>
      <c r="B9" s="166" t="str">
        <f>'5S'!C9</f>
        <v>Opérateur</v>
      </c>
      <c r="C9" s="166" t="str">
        <f>'5S'!D9</f>
        <v>PM1-PM2</v>
      </c>
      <c r="D9" s="167" t="str">
        <f t="shared" si="0"/>
        <v>Nettoyer sous les porte-moules 1 (matin) et 2 (apres-midi) Opérateur</v>
      </c>
    </row>
    <row r="10" spans="1:4" ht="36" x14ac:dyDescent="0.25">
      <c r="A10" s="166" t="str">
        <f>'5S'!B10</f>
        <v>Nettoyer les filtres de hottes</v>
      </c>
      <c r="B10" s="166" t="str">
        <f>'5S'!C10</f>
        <v>GSF: réalisation, Opérateur: vérification</v>
      </c>
      <c r="C10" s="166" t="str">
        <f>'5S'!D10</f>
        <v>PM1-PM2</v>
      </c>
      <c r="D10" s="167" t="str">
        <f t="shared" si="0"/>
        <v>Nettoyer les filtres de hottes GSF: réalisation, Opérateur: vérification</v>
      </c>
    </row>
    <row r="11" spans="1:4" ht="18" x14ac:dyDescent="0.25">
      <c r="A11" s="166" t="str">
        <f>'5S'!B11</f>
        <v>Epouster les hottes</v>
      </c>
      <c r="B11" s="166" t="str">
        <f>'5S'!C11</f>
        <v>Opérateur</v>
      </c>
      <c r="C11" s="166" t="str">
        <f>'5S'!D11</f>
        <v>PM1-PM2</v>
      </c>
      <c r="D11" s="167" t="str">
        <f t="shared" si="0"/>
        <v>Epouster les hottes Opérateur</v>
      </c>
    </row>
    <row r="12" spans="1:4" ht="18" x14ac:dyDescent="0.25">
      <c r="A12" s="166" t="str">
        <f>'5S'!B12</f>
        <v>Depoussièrer les grilles sécu des PM1 et 2</v>
      </c>
      <c r="B12" s="166" t="str">
        <f>'5S'!C12</f>
        <v>Opérateur</v>
      </c>
      <c r="C12" s="166" t="str">
        <f>'5S'!D12</f>
        <v>PM1-PM2</v>
      </c>
      <c r="D12" s="167" t="str">
        <f t="shared" si="0"/>
        <v>Depoussièrer les grilles sécu des PM1 et 2 Opérateur</v>
      </c>
    </row>
    <row r="13" spans="1:4" ht="18" x14ac:dyDescent="0.25">
      <c r="A13" s="166" t="str">
        <f>'5S'!B13</f>
        <v>Nettoyer la table et vider le bac de chute</v>
      </c>
      <c r="B13" s="166" t="str">
        <f>'5S'!C13</f>
        <v>Opérateur</v>
      </c>
      <c r="C13" s="166" t="str">
        <f>'5S'!D13</f>
        <v>PM1-PM2</v>
      </c>
      <c r="D13" s="167" t="str">
        <f t="shared" si="0"/>
        <v>Nettoyer la table et vider le bac de chute Opérateur</v>
      </c>
    </row>
    <row r="14" spans="1:4" ht="18" x14ac:dyDescent="0.25">
      <c r="A14" s="166" t="str">
        <f>'5S'!B14</f>
        <v>Nettoyer les ventillateurs</v>
      </c>
      <c r="B14" s="166" t="str">
        <f>'5S'!C14</f>
        <v>Superviseur</v>
      </c>
      <c r="C14" s="166" t="str">
        <f>'5S'!D14</f>
        <v>SUP</v>
      </c>
      <c r="D14" s="167" t="str">
        <f t="shared" si="0"/>
        <v>Nettoyer les ventillateurs Superviseur</v>
      </c>
    </row>
    <row r="15" spans="1:4" ht="18" x14ac:dyDescent="0.25">
      <c r="A15" s="168">
        <f>'5S'!B15</f>
        <v>0</v>
      </c>
      <c r="B15" s="168">
        <f>'5S'!C15</f>
        <v>0</v>
      </c>
      <c r="C15" s="168">
        <f>'5S'!D15</f>
        <v>0</v>
      </c>
      <c r="D15" s="169" t="str">
        <f t="shared" si="0"/>
        <v>0 0</v>
      </c>
    </row>
    <row r="16" spans="1:4" ht="18" x14ac:dyDescent="0.25">
      <c r="A16" s="166" t="str">
        <f>'5S'!B16</f>
        <v>Balayer sol devant PM3, PM4</v>
      </c>
      <c r="B16" s="166" t="str">
        <f>'5S'!C16</f>
        <v>Opérateur</v>
      </c>
      <c r="C16" s="166" t="str">
        <f>'5S'!D16</f>
        <v>PM3-PM4</v>
      </c>
      <c r="D16" s="167" t="str">
        <f t="shared" si="0"/>
        <v>Balayer sol devant PM3, PM4 Opérateur</v>
      </c>
    </row>
    <row r="17" spans="1:4" ht="18" x14ac:dyDescent="0.25">
      <c r="A17" s="166" t="str">
        <f>'5S'!B17</f>
        <v>Nettoyer barrières immatérielles / Spots / Comandes</v>
      </c>
      <c r="B17" s="166" t="str">
        <f>'5S'!C17</f>
        <v>Opérateur</v>
      </c>
      <c r="C17" s="166" t="str">
        <f>'5S'!D17</f>
        <v>PM3-PM4</v>
      </c>
      <c r="D17" s="167" t="str">
        <f t="shared" si="0"/>
        <v>Nettoyer barrières immatérielles / Spots / Comandes Opérateur</v>
      </c>
    </row>
    <row r="18" spans="1:4" ht="18" x14ac:dyDescent="0.25">
      <c r="A18" s="166" t="str">
        <f>'5S'!B18</f>
        <v>Nettoyer la tête du robot</v>
      </c>
      <c r="B18" s="166" t="str">
        <f>'5S'!C18</f>
        <v>Opérateur</v>
      </c>
      <c r="C18" s="166" t="str">
        <f>'5S'!D18</f>
        <v>PM3-PM4</v>
      </c>
      <c r="D18" s="167" t="str">
        <f t="shared" si="0"/>
        <v>Nettoyer la tête du robot Opérateur</v>
      </c>
    </row>
    <row r="19" spans="1:4" ht="54" x14ac:dyDescent="0.25">
      <c r="A19" s="166" t="str">
        <f>'5S'!B19</f>
        <v>Remplacer le sol de la cellule robot (lorsque nécessaire)</v>
      </c>
      <c r="B19" s="166" t="str">
        <f>'5S'!C19</f>
        <v>Gap Leader + Opérateur
(au besoin)</v>
      </c>
      <c r="C19" s="166" t="str">
        <f>'5S'!D19</f>
        <v>PM3-PM4</v>
      </c>
      <c r="D19" s="167" t="str">
        <f t="shared" si="0"/>
        <v>Remplacer le sol de la cellule robot (lorsque nécessaire) Gap Leader + Opérateur
(au besoin)</v>
      </c>
    </row>
    <row r="20" spans="1:4" ht="18" x14ac:dyDescent="0.25">
      <c r="A20" s="166" t="str">
        <f>'5S'!B20</f>
        <v>Nettoyer sous les porte-moules 3(matin) et 4(après-midi)</v>
      </c>
      <c r="B20" s="166" t="str">
        <f>'5S'!C20</f>
        <v>Opérateur</v>
      </c>
      <c r="C20" s="166" t="str">
        <f>'5S'!D20</f>
        <v>PM3-PM4</v>
      </c>
      <c r="D20" s="167" t="str">
        <f t="shared" si="0"/>
        <v>Nettoyer sous les porte-moules 3(matin) et 4(après-midi) Opérateur</v>
      </c>
    </row>
    <row r="21" spans="1:4" ht="18" x14ac:dyDescent="0.25">
      <c r="A21" s="166" t="str">
        <f>'5S'!B21</f>
        <v>Nettoyer les grille ou remplacer les films</v>
      </c>
      <c r="B21" s="166" t="str">
        <f>'5S'!C21</f>
        <v>Opérateur</v>
      </c>
      <c r="C21" s="166" t="str">
        <f>'5S'!D21</f>
        <v>PM3-PM4</v>
      </c>
      <c r="D21" s="167" t="str">
        <f t="shared" si="0"/>
        <v>Nettoyer les grille ou remplacer les films Opérateur</v>
      </c>
    </row>
    <row r="22" spans="1:4" ht="18" x14ac:dyDescent="0.25">
      <c r="A22" s="166" t="str">
        <f>'5S'!B22</f>
        <v>Nettoyer les commandes</v>
      </c>
      <c r="B22" s="166" t="str">
        <f>'5S'!C22</f>
        <v>Opérateur</v>
      </c>
      <c r="C22" s="166" t="str">
        <f>'5S'!D22</f>
        <v>PM3-PM4</v>
      </c>
      <c r="D22" s="167" t="str">
        <f t="shared" si="0"/>
        <v>Nettoyer les commandes Opérateur</v>
      </c>
    </row>
    <row r="23" spans="1:4" ht="18" x14ac:dyDescent="0.25">
      <c r="A23" s="166" t="str">
        <f>'5S'!B23</f>
        <v>Nettoyer les ventillateurs</v>
      </c>
      <c r="B23" s="166" t="str">
        <f>'5S'!C23</f>
        <v>Superviseur</v>
      </c>
      <c r="C23" s="166" t="str">
        <f>'5S'!D23</f>
        <v>SUP</v>
      </c>
      <c r="D23" s="167" t="str">
        <f t="shared" si="0"/>
        <v>Nettoyer les ventillateurs Superviseur</v>
      </c>
    </row>
    <row r="24" spans="1:4" ht="36" x14ac:dyDescent="0.25">
      <c r="A24" s="166" t="str">
        <f>'5S'!B24</f>
        <v>Nettoyer les filtres de hottes</v>
      </c>
      <c r="B24" s="166" t="str">
        <f>'5S'!C24</f>
        <v>GSF:réalisation, opérateur:vérification</v>
      </c>
      <c r="C24" s="166" t="str">
        <f>'5S'!D24</f>
        <v>PM3-PM4</v>
      </c>
      <c r="D24" s="167" t="str">
        <f t="shared" si="0"/>
        <v>Nettoyer les filtres de hottes GSF:réalisation, opérateur:vérification</v>
      </c>
    </row>
    <row r="25" spans="1:4" ht="36" x14ac:dyDescent="0.25">
      <c r="A25" s="166" t="str">
        <f>'5S'!B25</f>
        <v>Epouster les hottes</v>
      </c>
      <c r="B25" s="166" t="str">
        <f>'5S'!C25</f>
        <v>GSF:réalisation, opérateur:vérification</v>
      </c>
      <c r="C25" s="166" t="str">
        <f>'5S'!D25</f>
        <v>PM3-PM4</v>
      </c>
      <c r="D25" s="167" t="str">
        <f t="shared" si="0"/>
        <v>Epouster les hottes GSF:réalisation, opérateur:vérification</v>
      </c>
    </row>
    <row r="26" spans="1:4" ht="18" x14ac:dyDescent="0.25">
      <c r="A26" s="168">
        <f>'5S'!B26</f>
        <v>0</v>
      </c>
      <c r="B26" s="168">
        <f>'5S'!C26</f>
        <v>0</v>
      </c>
      <c r="C26" s="168">
        <f>'5S'!D26</f>
        <v>0</v>
      </c>
      <c r="D26" s="169" t="str">
        <f t="shared" si="0"/>
        <v>0 0</v>
      </c>
    </row>
    <row r="27" spans="1:4" ht="36" x14ac:dyDescent="0.25">
      <c r="A27" s="166" t="str">
        <f>'5S'!B27</f>
        <v>Nettoyer barrières immatérielles /  Pupitres de la table de chargement</v>
      </c>
      <c r="B27" s="166" t="str">
        <f>'5S'!C27</f>
        <v>Opérateur</v>
      </c>
      <c r="C27" s="166" t="str">
        <f>'5S'!D27</f>
        <v>PM3-PM4</v>
      </c>
      <c r="D27" s="167" t="str">
        <f t="shared" si="0"/>
        <v>Nettoyer barrières immatérielles /  Pupitres de la table de chargement Opérateur</v>
      </c>
    </row>
    <row r="28" spans="1:4" ht="18" x14ac:dyDescent="0.25">
      <c r="A28" s="166" t="str">
        <f>'5S'!B28</f>
        <v>Depoussièrer la table de chargement</v>
      </c>
      <c r="B28" s="166" t="str">
        <f>'5S'!C28</f>
        <v>Opérateur</v>
      </c>
      <c r="C28" s="166" t="str">
        <f>'5S'!D28</f>
        <v>PM3-PM4</v>
      </c>
      <c r="D28" s="167" t="str">
        <f t="shared" si="0"/>
        <v>Depoussièrer la table de chargement Opérateur</v>
      </c>
    </row>
    <row r="29" spans="1:4" ht="18" x14ac:dyDescent="0.25">
      <c r="A29" s="166" t="str">
        <f>'5S'!B29</f>
        <v>Depoussièrer le four</v>
      </c>
      <c r="B29" s="166" t="str">
        <f>'5S'!C29</f>
        <v>Opérateur</v>
      </c>
      <c r="C29" s="166" t="str">
        <f>'5S'!D29</f>
        <v>PM3-PM4</v>
      </c>
      <c r="D29" s="167" t="str">
        <f t="shared" si="0"/>
        <v>Depoussièrer le four Opérateur</v>
      </c>
    </row>
    <row r="30" spans="1:4" ht="18" x14ac:dyDescent="0.25">
      <c r="A30" s="166" t="str">
        <f>'5S'!B30</f>
        <v>Dépoussièrer le moule +  transfert 3</v>
      </c>
      <c r="B30" s="166" t="str">
        <f>'5S'!C30</f>
        <v>Opérateur</v>
      </c>
      <c r="C30" s="166" t="str">
        <f>'5S'!D30</f>
        <v>PM3-PM4</v>
      </c>
      <c r="D30" s="167" t="str">
        <f t="shared" si="0"/>
        <v>Dépoussièrer le moule +  transfert 3 Opérateur</v>
      </c>
    </row>
    <row r="31" spans="1:4" ht="18" x14ac:dyDescent="0.25">
      <c r="A31" s="166" t="str">
        <f>'5S'!B31</f>
        <v>Nettoyer barrières immatérielles /  Pupitres du tranfert</v>
      </c>
      <c r="B31" s="166" t="str">
        <f>'5S'!C31</f>
        <v>Opérateur</v>
      </c>
      <c r="C31" s="166" t="str">
        <f>'5S'!D31</f>
        <v>PM3-PM4</v>
      </c>
      <c r="D31" s="167" t="str">
        <f t="shared" si="0"/>
        <v>Nettoyer barrières immatérielles /  Pupitres du tranfert Opérateur</v>
      </c>
    </row>
    <row r="32" spans="1:4" ht="18" x14ac:dyDescent="0.25">
      <c r="A32" s="168">
        <f>'5S'!B32</f>
        <v>0</v>
      </c>
      <c r="B32" s="168">
        <f>'5S'!C32</f>
        <v>0</v>
      </c>
      <c r="C32" s="168">
        <f>'5S'!D32</f>
        <v>0</v>
      </c>
      <c r="D32" s="169" t="str">
        <f t="shared" si="0"/>
        <v>0 0</v>
      </c>
    </row>
    <row r="33" spans="1:4" ht="18" x14ac:dyDescent="0.25">
      <c r="A33" s="166" t="str">
        <f>'5S'!B33</f>
        <v>Balayer le sol devant la découpe</v>
      </c>
      <c r="B33" s="166" t="str">
        <f>'5S'!C33</f>
        <v>Opérateur</v>
      </c>
      <c r="C33" s="166" t="str">
        <f>'5S'!D33</f>
        <v>PM3-PM4</v>
      </c>
      <c r="D33" s="167" t="str">
        <f t="shared" si="0"/>
        <v>Balayer le sol devant la découpe Opérateur</v>
      </c>
    </row>
    <row r="34" spans="1:4" ht="18" x14ac:dyDescent="0.25">
      <c r="A34" s="166" t="str">
        <f>'5S'!B34</f>
        <v>Dépoussièrer le convoyeur + vider la caisse</v>
      </c>
      <c r="B34" s="166" t="str">
        <f>'5S'!C34</f>
        <v>Opérateur</v>
      </c>
      <c r="C34" s="166" t="str">
        <f>'5S'!D34</f>
        <v>PM3-PM4</v>
      </c>
      <c r="D34" s="167" t="str">
        <f t="shared" si="0"/>
        <v>Dépoussièrer le convoyeur + vider la caisse Opérateur</v>
      </c>
    </row>
    <row r="35" spans="1:4" ht="18" x14ac:dyDescent="0.25">
      <c r="A35" s="166" t="str">
        <f>'5S'!B35</f>
        <v>Nettoyer le moule de découpe</v>
      </c>
      <c r="B35" s="166" t="str">
        <f>'5S'!C35</f>
        <v>Opérateur</v>
      </c>
      <c r="C35" s="166" t="str">
        <f>'5S'!D35</f>
        <v>PM3-PM4</v>
      </c>
      <c r="D35" s="167" t="str">
        <f t="shared" si="0"/>
        <v>Nettoyer le moule de découpe Opérateur</v>
      </c>
    </row>
    <row r="36" spans="1:4" ht="18" x14ac:dyDescent="0.25">
      <c r="A36" s="166" t="str">
        <f>'5S'!B36</f>
        <v>Nettoyer barrières immatérielles et le pupitre de la découpe</v>
      </c>
      <c r="B36" s="166" t="str">
        <f>'5S'!C36</f>
        <v>Opérateur</v>
      </c>
      <c r="C36" s="166" t="str">
        <f>'5S'!D36</f>
        <v>PM3-PM4</v>
      </c>
      <c r="D36" s="167" t="str">
        <f t="shared" si="0"/>
        <v>Nettoyer barrières immatérielles et le pupitre de la découpe Opérateur</v>
      </c>
    </row>
    <row r="37" spans="1:4" ht="36" x14ac:dyDescent="0.25">
      <c r="A37" s="166" t="str">
        <f>'5S'!B37</f>
        <v>Dépoussièrer les grilles + balayer le sol des magasins PM1/PM2</v>
      </c>
      <c r="B37" s="166" t="str">
        <f>'5S'!C37</f>
        <v>Opérateur</v>
      </c>
      <c r="C37" s="166" t="str">
        <f>'5S'!D37</f>
        <v>GAP</v>
      </c>
      <c r="D37" s="167" t="str">
        <f t="shared" si="0"/>
        <v>Dépoussièrer les grilles + balayer le sol des magasins PM1/PM2 Opérateur</v>
      </c>
    </row>
    <row r="38" spans="1:4" ht="36" x14ac:dyDescent="0.25">
      <c r="A38" s="166" t="str">
        <f>'5S'!B38</f>
        <v>Dépoussièrer les grilles + balayer le sol des magasins PM3/PM4</v>
      </c>
      <c r="B38" s="166" t="str">
        <f>'5S'!C38</f>
        <v>Opérateur</v>
      </c>
      <c r="C38" s="166" t="str">
        <f>'5S'!D38</f>
        <v>GAP</v>
      </c>
      <c r="D38" s="167" t="str">
        <f t="shared" si="0"/>
        <v>Dépoussièrer les grilles + balayer le sol des magasins PM3/PM4 Opérateur</v>
      </c>
    </row>
    <row r="39" spans="1:4" ht="18" x14ac:dyDescent="0.25">
      <c r="A39" s="166" t="str">
        <f>'5S'!B39</f>
        <v>Balayer l'allée</v>
      </c>
      <c r="B39" s="166" t="str">
        <f>'5S'!C39</f>
        <v>Opérateur</v>
      </c>
      <c r="C39" s="166" t="str">
        <f>'5S'!D39</f>
        <v>PM1-PM2</v>
      </c>
      <c r="D39" s="167" t="str">
        <f t="shared" si="0"/>
        <v>Balayer l'allée Opérateur</v>
      </c>
    </row>
    <row r="40" spans="1:4" ht="18" x14ac:dyDescent="0.25">
      <c r="A40" s="166" t="str">
        <f>'5S'!B40</f>
        <v>Dépoussierer les grilles jaunes côté DEC 10</v>
      </c>
      <c r="B40" s="166" t="str">
        <f>'5S'!C40</f>
        <v>Opérateur</v>
      </c>
      <c r="C40" s="166" t="str">
        <f>'5S'!D40</f>
        <v>PM3-PM4</v>
      </c>
      <c r="D40" s="167" t="str">
        <f t="shared" si="0"/>
        <v>Dépoussierer les grilles jaunes côté DEC 10 Opérateur</v>
      </c>
    </row>
    <row r="41" spans="1:4" ht="18" x14ac:dyDescent="0.25">
      <c r="A41" s="166" t="str">
        <f>'5S'!B41</f>
        <v>Nettoyer la maquette de contrôle</v>
      </c>
      <c r="B41" s="166" t="str">
        <f>'5S'!C41</f>
        <v>Auditeur Qualité</v>
      </c>
      <c r="C41" s="166">
        <f>'5S'!D41</f>
        <v>0</v>
      </c>
      <c r="D41" s="167" t="str">
        <f t="shared" si="0"/>
        <v>Nettoyer la maquette de contrôle Auditeur Qualité</v>
      </c>
    </row>
    <row r="42" spans="1:4" ht="18" x14ac:dyDescent="0.25">
      <c r="A42" s="168">
        <f>'5S'!B42</f>
        <v>0</v>
      </c>
      <c r="B42" s="168">
        <f>'5S'!C42</f>
        <v>0</v>
      </c>
      <c r="C42" s="168">
        <f>'5S'!D42</f>
        <v>0</v>
      </c>
      <c r="D42" s="169" t="str">
        <f t="shared" si="0"/>
        <v>0 0</v>
      </c>
    </row>
    <row r="43" spans="1:4" ht="18" x14ac:dyDescent="0.25">
      <c r="A43" s="166" t="str">
        <f>'5S'!B43</f>
        <v>Dépoussierer les thermorégulateur  et balayer le sol</v>
      </c>
      <c r="B43" s="166" t="str">
        <f>'5S'!C43</f>
        <v>Opérateur</v>
      </c>
      <c r="C43" s="166" t="str">
        <f>'5S'!D43</f>
        <v>PM1-PM2</v>
      </c>
      <c r="D43" s="167" t="str">
        <f t="shared" si="0"/>
        <v>Dépoussierer les thermorégulateur  et balayer le sol Opérateur</v>
      </c>
    </row>
    <row r="44" spans="1:4" ht="18" x14ac:dyDescent="0.25">
      <c r="A44" s="166" t="str">
        <f>'5S'!B44</f>
        <v xml:space="preserve">Dépoussierer les grilles extérieur du PM1 et les vestiaires  </v>
      </c>
      <c r="B44" s="166" t="str">
        <f>'5S'!C44</f>
        <v>Opérateur</v>
      </c>
      <c r="C44" s="166" t="str">
        <f>'5S'!D44</f>
        <v>PM1-PM2</v>
      </c>
      <c r="D44" s="167" t="str">
        <f t="shared" si="0"/>
        <v>Dépoussierer les grilles extérieur du PM1 et les vestiaires   Opérateur</v>
      </c>
    </row>
    <row r="45" spans="1:4" ht="18" x14ac:dyDescent="0.25">
      <c r="A45" s="166" t="str">
        <f>'5S'!B45</f>
        <v>Vérifier la présence du matériel 5S</v>
      </c>
      <c r="B45" s="166" t="str">
        <f>'5S'!C45</f>
        <v>Opérateur</v>
      </c>
      <c r="C45" s="166" t="str">
        <f>'5S'!D45</f>
        <v>GAP</v>
      </c>
      <c r="D45" s="167" t="str">
        <f t="shared" si="0"/>
        <v>Vérifier la présence du matériel 5S Opérateur</v>
      </c>
    </row>
    <row r="46" spans="1:4" ht="18" x14ac:dyDescent="0.25">
      <c r="A46" s="166" t="str">
        <f>'5S'!B46</f>
        <v>Nettoyer le bureau</v>
      </c>
      <c r="B46" s="166" t="str">
        <f>'5S'!C46</f>
        <v>Opérateur</v>
      </c>
      <c r="C46" s="166" t="str">
        <f>'5S'!D46</f>
        <v>GAP</v>
      </c>
      <c r="D46" s="167" t="str">
        <f t="shared" si="0"/>
        <v>Nettoyer le bureau Opérateur</v>
      </c>
    </row>
    <row r="47" spans="1:4" ht="18" x14ac:dyDescent="0.25">
      <c r="A47" s="168">
        <f>'5S'!B47</f>
        <v>0</v>
      </c>
      <c r="B47" s="168">
        <f>'5S'!C47</f>
        <v>0</v>
      </c>
      <c r="C47" s="168">
        <f>'5S'!D47</f>
        <v>0</v>
      </c>
      <c r="D47" s="169" t="str">
        <f t="shared" si="0"/>
        <v>0 0</v>
      </c>
    </row>
    <row r="48" spans="1:4" ht="18" x14ac:dyDescent="0.25">
      <c r="A48" s="166" t="str">
        <f>'5S'!B48</f>
        <v>Dépoussierer armoires four 1 et 2+ Dog moules 3 et 4</v>
      </c>
      <c r="B48" s="166" t="str">
        <f>'5S'!C48</f>
        <v>GAP</v>
      </c>
      <c r="C48" s="166" t="str">
        <f>'5S'!D48</f>
        <v>GAP</v>
      </c>
      <c r="D48" s="167" t="str">
        <f t="shared" si="0"/>
        <v>Dépoussierer armoires four 1 et 2+ Dog moules 3 et 4 GAP</v>
      </c>
    </row>
    <row r="49" spans="1:4" ht="18" x14ac:dyDescent="0.25">
      <c r="A49" s="166" t="str">
        <f>'5S'!B49</f>
        <v xml:space="preserve">Dépoussierer armoire de commande machine a mousse </v>
      </c>
      <c r="B49" s="166" t="str">
        <f>'5S'!C49</f>
        <v>GAP</v>
      </c>
      <c r="C49" s="166" t="str">
        <f>'5S'!D49</f>
        <v>GAP</v>
      </c>
      <c r="D49" s="167" t="str">
        <f t="shared" si="0"/>
        <v>Dépoussierer armoire de commande machine a mousse  GAP</v>
      </c>
    </row>
    <row r="50" spans="1:4" ht="18" x14ac:dyDescent="0.25">
      <c r="A50" s="166" t="str">
        <f>'5S'!B50</f>
        <v>Balayer le sol de la passerelle armoires four 1 et 2</v>
      </c>
      <c r="B50" s="166" t="str">
        <f>'5S'!C50</f>
        <v>GAP</v>
      </c>
      <c r="C50" s="166" t="str">
        <f>'5S'!D50</f>
        <v>GAP</v>
      </c>
      <c r="D50" s="167" t="str">
        <f t="shared" si="0"/>
        <v>Balayer le sol de la passerelle armoires four 1 et 2 GAP</v>
      </c>
    </row>
    <row r="51" spans="1:4" ht="18" x14ac:dyDescent="0.25">
      <c r="A51" s="166" t="str">
        <f>'5S'!B51</f>
        <v xml:space="preserve">Dépoussierer  grilles jaunes de securité  </v>
      </c>
      <c r="B51" s="166" t="str">
        <f>'5S'!C51</f>
        <v>GAP</v>
      </c>
      <c r="C51" s="166" t="str">
        <f>'5S'!D51</f>
        <v>GAP</v>
      </c>
      <c r="D51" s="167" t="str">
        <f t="shared" si="0"/>
        <v>Dépoussierer  grilles jaunes de securité   GAP</v>
      </c>
    </row>
    <row r="52" spans="1:4" ht="18" x14ac:dyDescent="0.25">
      <c r="A52" s="168">
        <f>'5S'!B52</f>
        <v>0</v>
      </c>
      <c r="B52" s="168">
        <f>'5S'!C52</f>
        <v>0</v>
      </c>
      <c r="C52" s="168">
        <f>'5S'!D52</f>
        <v>0</v>
      </c>
      <c r="D52" s="169" t="str">
        <f t="shared" si="0"/>
        <v>0 0</v>
      </c>
    </row>
    <row r="53" spans="1:4" ht="18" x14ac:dyDescent="0.25">
      <c r="A53" s="166" t="str">
        <f>'5S'!B53</f>
        <v>Dépoussiérer  ZONE  Four n°1    hotte Aspirante</v>
      </c>
      <c r="B53" s="166" t="str">
        <f>'5S'!C53</f>
        <v>GSF</v>
      </c>
      <c r="C53" s="166"/>
      <c r="D53" s="167" t="str">
        <f t="shared" si="0"/>
        <v>Dépoussiérer  ZONE  Four n°1    hotte Aspirante GSF</v>
      </c>
    </row>
    <row r="54" spans="1:4" ht="18" x14ac:dyDescent="0.25">
      <c r="A54" s="166" t="str">
        <f>'5S'!B54</f>
        <v>Dépoussiérer  ZONE  Dessus four  1</v>
      </c>
      <c r="B54" s="166" t="str">
        <f>'5S'!C54</f>
        <v>GSF</v>
      </c>
      <c r="C54" s="166"/>
      <c r="D54" s="167" t="str">
        <f t="shared" si="0"/>
        <v>Dépoussiérer  ZONE  Dessus four  1 GSF</v>
      </c>
    </row>
    <row r="55" spans="1:4" ht="18" x14ac:dyDescent="0.25">
      <c r="A55" s="166" t="str">
        <f>'5S'!B55</f>
        <v>Balayer le sol du four  ZONE  Zone sous le four</v>
      </c>
      <c r="B55" s="166" t="str">
        <f>'5S'!C55</f>
        <v>Opérateur</v>
      </c>
      <c r="C55" s="166" t="str">
        <f>'5S'!D55</f>
        <v>PM1-PM2</v>
      </c>
      <c r="D55" s="167" t="str">
        <f t="shared" si="0"/>
        <v>Balayer le sol du four  ZONE  Zone sous le four Opérateur</v>
      </c>
    </row>
    <row r="56" spans="1:4" ht="36" x14ac:dyDescent="0.25">
      <c r="A56" s="166" t="str">
        <f>'5S'!B56</f>
        <v xml:space="preserve">Depoussierer les grilles jaunes du four  ZONE  Grilles jaunes de securité </v>
      </c>
      <c r="B56" s="166" t="str">
        <f>'5S'!C56</f>
        <v>Opérateur</v>
      </c>
      <c r="C56" s="166" t="str">
        <f>'5S'!D56</f>
        <v>PM1-PM2</v>
      </c>
      <c r="D56" s="167" t="str">
        <f t="shared" si="0"/>
        <v>Depoussierer les grilles jaunes du four  ZONE  Grilles jaunes de securité  Opérateur</v>
      </c>
    </row>
    <row r="57" spans="1:4" ht="18" x14ac:dyDescent="0.25">
      <c r="A57" s="168">
        <f>'5S'!B57</f>
        <v>0</v>
      </c>
      <c r="B57" s="168"/>
      <c r="C57" s="168"/>
      <c r="D57" s="169" t="str">
        <f t="shared" si="0"/>
        <v xml:space="preserve">0 </v>
      </c>
    </row>
    <row r="58" spans="1:4" ht="36" x14ac:dyDescent="0.25">
      <c r="A58" s="166" t="str">
        <f>'5S'!B58</f>
        <v xml:space="preserve">Dépoussierer les garde corps   ZONE  Passerelle machine a mousse et escalier </v>
      </c>
      <c r="B58" s="166" t="str">
        <f>'5S'!C58</f>
        <v>GAP</v>
      </c>
      <c r="C58" s="166" t="str">
        <f>'5S'!D58</f>
        <v>GAP</v>
      </c>
      <c r="D58" s="167" t="str">
        <f t="shared" si="0"/>
        <v>Dépoussierer les garde corps   ZONE  Passerelle machine a mousse et escalier  GAP</v>
      </c>
    </row>
    <row r="59" spans="1:4" ht="36" x14ac:dyDescent="0.25">
      <c r="A59" s="166" t="str">
        <f>'5S'!B59</f>
        <v xml:space="preserve">Dépoussierer les extincteurs   ZONE  Passerelle machine a mousse </v>
      </c>
      <c r="B59" s="166" t="str">
        <f>'5S'!C59</f>
        <v>GAP</v>
      </c>
      <c r="C59" s="166" t="str">
        <f>'5S'!D59</f>
        <v>GAP</v>
      </c>
      <c r="D59" s="167" t="str">
        <f t="shared" si="0"/>
        <v>Dépoussierer les extincteurs   ZONE  Passerelle machine a mousse  GAP</v>
      </c>
    </row>
    <row r="60" spans="1:4" ht="18" x14ac:dyDescent="0.25">
      <c r="A60" s="166" t="str">
        <f>'5S'!B60</f>
        <v xml:space="preserve">Balayer le sol  ZONE  Passerelle machine a mousse et escalier </v>
      </c>
      <c r="B60" s="166" t="str">
        <f>'5S'!C60</f>
        <v>GAP</v>
      </c>
      <c r="C60" s="166" t="str">
        <f>'5S'!D60</f>
        <v>GAP</v>
      </c>
      <c r="D60" s="167" t="str">
        <f t="shared" si="0"/>
        <v>Balayer le sol  ZONE  Passerelle machine a mousse et escalier  GAP</v>
      </c>
    </row>
    <row r="61" spans="1:4" ht="36" x14ac:dyDescent="0.25">
      <c r="A61" s="166" t="str">
        <f>'5S'!B61</f>
        <v xml:space="preserve">Dépoussierer les pompes BUSH  ZONE  Passerelle machine a mousse et escalier </v>
      </c>
      <c r="B61" s="166" t="str">
        <f>'5S'!C61</f>
        <v>GAP</v>
      </c>
      <c r="C61" s="166" t="str">
        <f>'5S'!D61</f>
        <v>GAP</v>
      </c>
      <c r="D61" s="167" t="str">
        <f t="shared" si="0"/>
        <v>Dépoussierer les pompes BUSH  ZONE  Passerelle machine a mousse et escalier  GAP</v>
      </c>
    </row>
    <row r="62" spans="1:4" ht="36" x14ac:dyDescent="0.25">
      <c r="A62" s="166" t="str">
        <f>'5S'!B62</f>
        <v xml:space="preserve">depoussierer les armoires  electriques   ZONE  passerelle machine a mousse et escalier </v>
      </c>
      <c r="B62" s="166" t="str">
        <f>'5S'!C62</f>
        <v>GAP</v>
      </c>
      <c r="C62" s="166" t="str">
        <f>'5S'!D62</f>
        <v>GAP</v>
      </c>
      <c r="D62" s="167" t="str">
        <f t="shared" si="0"/>
        <v>depoussierer les armoires  electriques   ZONE  passerelle machine a mousse et escalier  GAP</v>
      </c>
    </row>
    <row r="63" spans="1:4" ht="36" x14ac:dyDescent="0.25">
      <c r="A63" s="166" t="str">
        <f>'5S'!B63</f>
        <v xml:space="preserve">depoussierer les pompes CO2  ZONE  passerelle machine a mousse et escalier </v>
      </c>
      <c r="B63" s="166" t="str">
        <f>'5S'!C63</f>
        <v>GAP</v>
      </c>
      <c r="C63" s="166" t="str">
        <f>'5S'!D63</f>
        <v>GAP</v>
      </c>
      <c r="D63" s="167" t="str">
        <f t="shared" si="0"/>
        <v>depoussierer les pompes CO2  ZONE  passerelle machine a mousse et escalier  GAP</v>
      </c>
    </row>
    <row r="64" spans="1:4" x14ac:dyDescent="0.2">
      <c r="A64" s="47"/>
      <c r="B64" s="170"/>
      <c r="C64" s="170"/>
    </row>
    <row r="65" spans="1:3" x14ac:dyDescent="0.2">
      <c r="A65" s="47"/>
      <c r="B65" s="170"/>
      <c r="C65" s="170"/>
    </row>
    <row r="66" spans="1:3" x14ac:dyDescent="0.2">
      <c r="A66" s="47"/>
      <c r="B66" s="170"/>
      <c r="C66" s="170"/>
    </row>
    <row r="67" spans="1:3" x14ac:dyDescent="0.2">
      <c r="A67" s="47"/>
      <c r="B67" s="170"/>
      <c r="C67" s="170"/>
    </row>
    <row r="68" spans="1:3" x14ac:dyDescent="0.2">
      <c r="A68" s="47"/>
      <c r="B68" s="170"/>
      <c r="C68" s="170"/>
    </row>
    <row r="69" spans="1:3" x14ac:dyDescent="0.2">
      <c r="A69" s="47"/>
      <c r="B69" s="170"/>
      <c r="C69" s="170"/>
    </row>
    <row r="70" spans="1:3" x14ac:dyDescent="0.2">
      <c r="A70" s="47"/>
      <c r="B70" s="170"/>
      <c r="C70" s="170"/>
    </row>
    <row r="71" spans="1:3" x14ac:dyDescent="0.2">
      <c r="A71" s="47"/>
      <c r="B71" s="170"/>
      <c r="C71" s="170"/>
    </row>
    <row r="72" spans="1:3" x14ac:dyDescent="0.2">
      <c r="A72" s="47"/>
      <c r="B72" s="170"/>
      <c r="C72" s="170"/>
    </row>
    <row r="73" spans="1:3" x14ac:dyDescent="0.2">
      <c r="A73" s="47"/>
      <c r="B73" s="170"/>
      <c r="C73" s="170"/>
    </row>
    <row r="74" spans="1:3" x14ac:dyDescent="0.2">
      <c r="A74" s="47"/>
      <c r="B74" s="170"/>
      <c r="C74" s="170"/>
    </row>
    <row r="75" spans="1:3" x14ac:dyDescent="0.2">
      <c r="A75" s="47"/>
      <c r="B75" s="170"/>
      <c r="C75" s="170"/>
    </row>
    <row r="76" spans="1:3" x14ac:dyDescent="0.2">
      <c r="A76" s="47"/>
      <c r="B76" s="170"/>
      <c r="C76" s="170"/>
    </row>
    <row r="77" spans="1:3" x14ac:dyDescent="0.2">
      <c r="A77" s="47"/>
      <c r="B77" s="170"/>
      <c r="C77" s="170"/>
    </row>
    <row r="78" spans="1:3" x14ac:dyDescent="0.2">
      <c r="A78" s="47"/>
      <c r="B78" s="170"/>
      <c r="C78" s="170"/>
    </row>
    <row r="79" spans="1:3" x14ac:dyDescent="0.2">
      <c r="A79" s="47"/>
      <c r="B79" s="170"/>
      <c r="C79" s="170"/>
    </row>
  </sheetData>
  <customSheetViews>
    <customSheetView guid="{CE21BD66-19BE-4F96-9CD8-06995A56663E}" scale="70">
      <selection activeCell="C7" sqref="C7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64"/>
  <sheetViews>
    <sheetView tabSelected="1" topLeftCell="D1" zoomScale="55" zoomScaleNormal="55" zoomScaleSheetLayoutView="25" workbookViewId="0">
      <selection activeCell="J7" sqref="J7"/>
    </sheetView>
  </sheetViews>
  <sheetFormatPr baseColWidth="10" defaultRowHeight="15" x14ac:dyDescent="0.2"/>
  <cols>
    <col min="1" max="1" width="7.85546875" style="161" customWidth="1"/>
    <col min="2" max="2" width="153.85546875" style="77" customWidth="1"/>
    <col min="3" max="4" width="77.5703125" style="77" customWidth="1"/>
    <col min="5" max="19" width="15.7109375" style="77" customWidth="1"/>
    <col min="20" max="16384" width="11.42578125" style="77"/>
  </cols>
  <sheetData>
    <row r="1" spans="1:19" ht="21.75" customHeight="1" thickBot="1" x14ac:dyDescent="0.25">
      <c r="A1" s="74"/>
      <c r="B1" s="75"/>
      <c r="C1" s="76"/>
      <c r="D1" s="76"/>
      <c r="E1" s="303" t="str">
        <f ca="1">"semaine" &amp; WEEKNUM(TODAY())</f>
        <v>semaine6</v>
      </c>
      <c r="F1" s="304"/>
      <c r="G1" s="304"/>
      <c r="H1" s="304"/>
      <c r="I1" s="304"/>
      <c r="J1" s="304"/>
      <c r="K1" s="304"/>
      <c r="L1" s="304"/>
      <c r="M1" s="304"/>
      <c r="N1" s="304"/>
      <c r="O1" s="304"/>
      <c r="P1" s="304"/>
      <c r="Q1" s="304"/>
      <c r="R1" s="304"/>
      <c r="S1" s="305"/>
    </row>
    <row r="2" spans="1:19" s="78" customFormat="1" ht="21" customHeight="1" x14ac:dyDescent="0.35">
      <c r="A2" s="306" t="s">
        <v>26</v>
      </c>
      <c r="B2" s="307"/>
      <c r="C2" s="308" t="s">
        <v>27</v>
      </c>
      <c r="D2" s="171"/>
      <c r="E2" s="310" t="s">
        <v>14</v>
      </c>
      <c r="F2" s="311"/>
      <c r="G2" s="312"/>
      <c r="H2" s="310" t="s">
        <v>15</v>
      </c>
      <c r="I2" s="311"/>
      <c r="J2" s="312"/>
      <c r="K2" s="310" t="s">
        <v>16</v>
      </c>
      <c r="L2" s="311"/>
      <c r="M2" s="312"/>
      <c r="N2" s="310" t="s">
        <v>17</v>
      </c>
      <c r="O2" s="311"/>
      <c r="P2" s="312"/>
      <c r="Q2" s="310" t="s">
        <v>18</v>
      </c>
      <c r="R2" s="311"/>
      <c r="S2" s="312"/>
    </row>
    <row r="3" spans="1:19" s="81" customFormat="1" ht="33" x14ac:dyDescent="0.55000000000000004">
      <c r="A3" s="79" t="s">
        <v>28</v>
      </c>
      <c r="B3" s="80" t="s">
        <v>29</v>
      </c>
      <c r="C3" s="309"/>
      <c r="D3" s="172"/>
      <c r="E3" s="313"/>
      <c r="F3" s="314"/>
      <c r="G3" s="315"/>
      <c r="H3" s="313"/>
      <c r="I3" s="314"/>
      <c r="J3" s="315"/>
      <c r="K3" s="313"/>
      <c r="L3" s="314"/>
      <c r="M3" s="315"/>
      <c r="N3" s="313"/>
      <c r="O3" s="314"/>
      <c r="P3" s="315"/>
      <c r="Q3" s="313"/>
      <c r="R3" s="314"/>
      <c r="S3" s="315"/>
    </row>
    <row r="4" spans="1:19" ht="27.75" thickBot="1" x14ac:dyDescent="0.4">
      <c r="A4" s="301"/>
      <c r="B4" s="302"/>
      <c r="C4" s="302"/>
      <c r="D4" s="173"/>
      <c r="E4" s="82" t="s">
        <v>30</v>
      </c>
      <c r="F4" s="83" t="s">
        <v>31</v>
      </c>
      <c r="G4" s="84" t="s">
        <v>32</v>
      </c>
      <c r="H4" s="85" t="s">
        <v>30</v>
      </c>
      <c r="I4" s="83" t="s">
        <v>31</v>
      </c>
      <c r="J4" s="84" t="s">
        <v>32</v>
      </c>
      <c r="K4" s="85" t="s">
        <v>30</v>
      </c>
      <c r="L4" s="83" t="s">
        <v>31</v>
      </c>
      <c r="M4" s="84" t="s">
        <v>32</v>
      </c>
      <c r="N4" s="85" t="s">
        <v>30</v>
      </c>
      <c r="O4" s="83" t="s">
        <v>31</v>
      </c>
      <c r="P4" s="84" t="s">
        <v>32</v>
      </c>
      <c r="Q4" s="85" t="s">
        <v>30</v>
      </c>
      <c r="R4" s="83" t="s">
        <v>31</v>
      </c>
      <c r="S4" s="86" t="s">
        <v>32</v>
      </c>
    </row>
    <row r="5" spans="1:19" ht="20.25" customHeight="1" thickBot="1" x14ac:dyDescent="0.25">
      <c r="A5" s="178" t="s">
        <v>33</v>
      </c>
      <c r="B5" s="179"/>
      <c r="C5" s="179"/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R5" s="179"/>
      <c r="S5" s="179"/>
    </row>
    <row r="6" spans="1:19" ht="60" customHeight="1" thickBot="1" x14ac:dyDescent="0.25">
      <c r="A6" s="87" t="s">
        <v>34</v>
      </c>
      <c r="B6" s="88" t="s">
        <v>35</v>
      </c>
      <c r="C6" s="162" t="s">
        <v>36</v>
      </c>
      <c r="D6" s="181" t="s">
        <v>149</v>
      </c>
      <c r="E6" s="267" t="s">
        <v>152</v>
      </c>
      <c r="F6" s="243"/>
      <c r="G6" s="244"/>
      <c r="H6" s="243"/>
      <c r="I6" s="243"/>
      <c r="J6" s="244"/>
      <c r="K6" s="243"/>
      <c r="L6" s="243"/>
      <c r="M6" s="245"/>
      <c r="N6" s="243"/>
      <c r="O6" s="243"/>
      <c r="P6" s="245"/>
      <c r="Q6" s="243"/>
      <c r="R6" s="243"/>
      <c r="S6" s="246"/>
    </row>
    <row r="7" spans="1:19" ht="75" customHeight="1" x14ac:dyDescent="0.2">
      <c r="A7" s="89" t="s">
        <v>37</v>
      </c>
      <c r="B7" s="90" t="s">
        <v>38</v>
      </c>
      <c r="C7" s="162" t="s">
        <v>36</v>
      </c>
      <c r="D7" s="182" t="s">
        <v>149</v>
      </c>
      <c r="E7" s="268"/>
      <c r="F7" s="228"/>
      <c r="G7" s="247"/>
      <c r="H7" s="228"/>
      <c r="I7" s="228"/>
      <c r="J7" s="228"/>
      <c r="K7" s="247"/>
      <c r="L7" s="247"/>
      <c r="M7" s="247"/>
      <c r="N7" s="247"/>
      <c r="O7" s="247"/>
      <c r="P7" s="247"/>
      <c r="Q7" s="247"/>
      <c r="R7" s="247"/>
      <c r="S7" s="248"/>
    </row>
    <row r="8" spans="1:19" ht="60" customHeight="1" x14ac:dyDescent="0.2">
      <c r="A8" s="89" t="s">
        <v>39</v>
      </c>
      <c r="B8" s="90" t="s">
        <v>40</v>
      </c>
      <c r="C8" s="163" t="s">
        <v>36</v>
      </c>
      <c r="D8" s="182" t="s">
        <v>149</v>
      </c>
      <c r="E8" s="268"/>
      <c r="F8" s="249"/>
      <c r="G8" s="228"/>
      <c r="H8" s="249"/>
      <c r="I8" s="249"/>
      <c r="J8" s="228"/>
      <c r="K8" s="249"/>
      <c r="L8" s="249"/>
      <c r="M8" s="247"/>
      <c r="N8" s="249"/>
      <c r="O8" s="249"/>
      <c r="P8" s="247"/>
      <c r="Q8" s="249"/>
      <c r="R8" s="249"/>
      <c r="S8" s="248"/>
    </row>
    <row r="9" spans="1:19" ht="60" customHeight="1" thickBot="1" x14ac:dyDescent="0.25">
      <c r="A9" s="89" t="s">
        <v>41</v>
      </c>
      <c r="B9" s="90" t="s">
        <v>42</v>
      </c>
      <c r="C9" s="163" t="s">
        <v>36</v>
      </c>
      <c r="D9" s="182" t="s">
        <v>149</v>
      </c>
      <c r="E9" s="269"/>
      <c r="F9" s="228"/>
      <c r="G9" s="228"/>
      <c r="H9" s="249"/>
      <c r="I9" s="249"/>
      <c r="J9" s="228"/>
      <c r="K9" s="270"/>
      <c r="L9" s="270"/>
      <c r="M9" s="247"/>
      <c r="N9" s="228"/>
      <c r="O9" s="247"/>
      <c r="P9" s="247"/>
      <c r="Q9" s="270"/>
      <c r="R9" s="249"/>
      <c r="S9" s="248"/>
    </row>
    <row r="10" spans="1:19" ht="60" customHeight="1" x14ac:dyDescent="0.2">
      <c r="A10" s="89" t="s">
        <v>43</v>
      </c>
      <c r="B10" s="90" t="s">
        <v>44</v>
      </c>
      <c r="C10" s="163" t="s">
        <v>45</v>
      </c>
      <c r="D10" s="182" t="s">
        <v>149</v>
      </c>
      <c r="E10" s="271"/>
      <c r="F10" s="228"/>
      <c r="G10" s="235"/>
      <c r="H10" s="244"/>
      <c r="I10" s="245"/>
      <c r="J10" s="228"/>
      <c r="K10" s="247"/>
      <c r="L10" s="247"/>
      <c r="M10" s="247"/>
      <c r="N10" s="247"/>
      <c r="O10" s="247"/>
      <c r="P10" s="247"/>
      <c r="Q10" s="247"/>
      <c r="R10" s="247"/>
      <c r="S10" s="272"/>
    </row>
    <row r="11" spans="1:19" ht="60" customHeight="1" x14ac:dyDescent="0.2">
      <c r="A11" s="89" t="s">
        <v>46</v>
      </c>
      <c r="B11" s="90" t="s">
        <v>47</v>
      </c>
      <c r="C11" s="163" t="s">
        <v>36</v>
      </c>
      <c r="D11" s="182" t="s">
        <v>149</v>
      </c>
      <c r="E11" s="269"/>
      <c r="F11" s="249"/>
      <c r="G11" s="227"/>
      <c r="H11" s="228"/>
      <c r="I11" s="247"/>
      <c r="J11" s="247"/>
      <c r="K11" s="247"/>
      <c r="L11" s="247"/>
      <c r="M11" s="247"/>
      <c r="N11" s="270"/>
      <c r="O11" s="247"/>
      <c r="P11" s="247"/>
      <c r="Q11" s="247"/>
      <c r="R11" s="247"/>
      <c r="S11" s="248"/>
    </row>
    <row r="12" spans="1:19" ht="60" customHeight="1" x14ac:dyDescent="0.2">
      <c r="A12" s="89" t="s">
        <v>48</v>
      </c>
      <c r="B12" s="90" t="s">
        <v>49</v>
      </c>
      <c r="C12" s="163" t="s">
        <v>36</v>
      </c>
      <c r="D12" s="182" t="s">
        <v>149</v>
      </c>
      <c r="E12" s="269"/>
      <c r="F12" s="270"/>
      <c r="G12" s="247"/>
      <c r="H12" s="249"/>
      <c r="I12" s="270"/>
      <c r="J12" s="247"/>
      <c r="K12" s="247"/>
      <c r="L12" s="247"/>
      <c r="M12" s="247"/>
      <c r="N12" s="247"/>
      <c r="O12" s="247"/>
      <c r="P12" s="247"/>
      <c r="Q12" s="247"/>
      <c r="R12" s="247"/>
      <c r="S12" s="248"/>
    </row>
    <row r="13" spans="1:19" ht="60" customHeight="1" thickBot="1" x14ac:dyDescent="0.25">
      <c r="A13" s="89" t="s">
        <v>50</v>
      </c>
      <c r="B13" s="90" t="s">
        <v>51</v>
      </c>
      <c r="C13" s="164" t="s">
        <v>36</v>
      </c>
      <c r="D13" s="182" t="s">
        <v>149</v>
      </c>
      <c r="E13" s="269"/>
      <c r="F13" s="249"/>
      <c r="G13" s="270"/>
      <c r="H13" s="270"/>
      <c r="I13" s="249"/>
      <c r="J13" s="270"/>
      <c r="K13" s="270"/>
      <c r="L13" s="249"/>
      <c r="M13" s="270"/>
      <c r="N13" s="270"/>
      <c r="O13" s="249"/>
      <c r="P13" s="270"/>
      <c r="Q13" s="270"/>
      <c r="R13" s="249"/>
      <c r="S13" s="248"/>
    </row>
    <row r="14" spans="1:19" ht="60" customHeight="1" thickBot="1" x14ac:dyDescent="0.25">
      <c r="A14" s="91" t="s">
        <v>52</v>
      </c>
      <c r="B14" s="92" t="s">
        <v>53</v>
      </c>
      <c r="C14" s="165" t="s">
        <v>54</v>
      </c>
      <c r="D14" s="183" t="s">
        <v>150</v>
      </c>
      <c r="E14" s="273"/>
      <c r="F14" s="238"/>
      <c r="G14" s="250"/>
      <c r="H14" s="238"/>
      <c r="I14" s="238"/>
      <c r="J14" s="250"/>
      <c r="K14" s="250"/>
      <c r="L14" s="250"/>
      <c r="M14" s="250"/>
      <c r="N14" s="250"/>
      <c r="O14" s="250"/>
      <c r="P14" s="250"/>
      <c r="Q14" s="250"/>
      <c r="R14" s="250"/>
      <c r="S14" s="274"/>
    </row>
    <row r="15" spans="1:19" ht="24.95" customHeight="1" thickBot="1" x14ac:dyDescent="0.25">
      <c r="A15" s="174" t="s">
        <v>55</v>
      </c>
      <c r="B15" s="175"/>
      <c r="C15" s="175"/>
      <c r="D15" s="184"/>
      <c r="E15" s="224"/>
      <c r="F15" s="224"/>
      <c r="G15" s="224"/>
      <c r="H15" s="224"/>
      <c r="I15" s="224"/>
      <c r="J15" s="224"/>
      <c r="K15" s="224"/>
      <c r="L15" s="224"/>
      <c r="M15" s="224"/>
      <c r="N15" s="224"/>
      <c r="O15" s="224"/>
      <c r="P15" s="224"/>
      <c r="Q15" s="224"/>
      <c r="R15" s="224"/>
      <c r="S15" s="224"/>
    </row>
    <row r="16" spans="1:19" ht="60" customHeight="1" thickBot="1" x14ac:dyDescent="0.25">
      <c r="A16" s="93" t="s">
        <v>56</v>
      </c>
      <c r="B16" s="94" t="s">
        <v>57</v>
      </c>
      <c r="C16" s="95" t="s">
        <v>36</v>
      </c>
      <c r="D16" s="185" t="s">
        <v>151</v>
      </c>
      <c r="E16" s="251"/>
      <c r="F16" s="243"/>
      <c r="G16" s="245"/>
      <c r="H16" s="243"/>
      <c r="I16" s="243"/>
      <c r="J16" s="245"/>
      <c r="K16" s="243"/>
      <c r="L16" s="243"/>
      <c r="M16" s="245"/>
      <c r="N16" s="243"/>
      <c r="O16" s="243"/>
      <c r="P16" s="245"/>
      <c r="Q16" s="243"/>
      <c r="R16" s="243"/>
      <c r="S16" s="246"/>
    </row>
    <row r="17" spans="1:19" ht="60" customHeight="1" x14ac:dyDescent="0.2">
      <c r="A17" s="96" t="s">
        <v>58</v>
      </c>
      <c r="B17" s="97" t="s">
        <v>59</v>
      </c>
      <c r="C17" s="95" t="s">
        <v>36</v>
      </c>
      <c r="D17" s="186" t="s">
        <v>151</v>
      </c>
      <c r="E17" s="252"/>
      <c r="F17" s="247"/>
      <c r="G17" s="247"/>
      <c r="H17" s="228"/>
      <c r="I17" s="228"/>
      <c r="J17" s="247"/>
      <c r="K17" s="247"/>
      <c r="L17" s="247"/>
      <c r="M17" s="247"/>
      <c r="N17" s="247"/>
      <c r="O17" s="247"/>
      <c r="P17" s="247"/>
      <c r="Q17" s="247"/>
      <c r="R17" s="247"/>
      <c r="S17" s="248"/>
    </row>
    <row r="18" spans="1:19" ht="60" customHeight="1" x14ac:dyDescent="0.2">
      <c r="A18" s="96" t="s">
        <v>60</v>
      </c>
      <c r="B18" s="99" t="s">
        <v>61</v>
      </c>
      <c r="C18" s="98" t="s">
        <v>36</v>
      </c>
      <c r="D18" s="186" t="s">
        <v>151</v>
      </c>
      <c r="E18" s="252"/>
      <c r="F18" s="249"/>
      <c r="G18" s="247"/>
      <c r="H18" s="249"/>
      <c r="I18" s="249"/>
      <c r="J18" s="247"/>
      <c r="K18" s="249"/>
      <c r="L18" s="249"/>
      <c r="M18" s="247"/>
      <c r="N18" s="249"/>
      <c r="O18" s="249"/>
      <c r="P18" s="247"/>
      <c r="Q18" s="249"/>
      <c r="R18" s="249"/>
      <c r="S18" s="248"/>
    </row>
    <row r="19" spans="1:19" ht="60" customHeight="1" x14ac:dyDescent="0.2">
      <c r="A19" s="96" t="s">
        <v>62</v>
      </c>
      <c r="B19" s="97" t="s">
        <v>63</v>
      </c>
      <c r="C19" s="98" t="s">
        <v>64</v>
      </c>
      <c r="D19" s="186" t="s">
        <v>151</v>
      </c>
      <c r="E19" s="227"/>
      <c r="F19" s="228"/>
      <c r="G19" s="247"/>
      <c r="H19" s="228"/>
      <c r="I19" s="228"/>
      <c r="J19" s="247"/>
      <c r="K19" s="247"/>
      <c r="L19" s="247"/>
      <c r="M19" s="247"/>
      <c r="N19" s="247"/>
      <c r="O19" s="247"/>
      <c r="P19" s="247"/>
      <c r="Q19" s="247"/>
      <c r="R19" s="247"/>
      <c r="S19" s="248"/>
    </row>
    <row r="20" spans="1:19" ht="60" customHeight="1" x14ac:dyDescent="0.2">
      <c r="A20" s="96" t="s">
        <v>65</v>
      </c>
      <c r="B20" s="97" t="s">
        <v>66</v>
      </c>
      <c r="C20" s="98" t="s">
        <v>36</v>
      </c>
      <c r="D20" s="186" t="s">
        <v>151</v>
      </c>
      <c r="E20" s="227"/>
      <c r="F20" s="228"/>
      <c r="G20" s="247"/>
      <c r="H20" s="249"/>
      <c r="I20" s="247"/>
      <c r="J20" s="247"/>
      <c r="K20" s="247"/>
      <c r="L20" s="247"/>
      <c r="M20" s="247"/>
      <c r="N20" s="247"/>
      <c r="O20" s="247"/>
      <c r="P20" s="247"/>
      <c r="Q20" s="249"/>
      <c r="R20" s="247"/>
      <c r="S20" s="248"/>
    </row>
    <row r="21" spans="1:19" ht="60" customHeight="1" x14ac:dyDescent="0.2">
      <c r="A21" s="96" t="s">
        <v>67</v>
      </c>
      <c r="B21" s="97" t="s">
        <v>68</v>
      </c>
      <c r="C21" s="98" t="s">
        <v>36</v>
      </c>
      <c r="D21" s="186" t="s">
        <v>151</v>
      </c>
      <c r="E21" s="227"/>
      <c r="F21" s="228"/>
      <c r="G21" s="247"/>
      <c r="H21" s="228"/>
      <c r="I21" s="228"/>
      <c r="J21" s="247"/>
      <c r="K21" s="247"/>
      <c r="L21" s="247"/>
      <c r="M21" s="247"/>
      <c r="N21" s="247"/>
      <c r="O21" s="247"/>
      <c r="P21" s="247"/>
      <c r="Q21" s="247"/>
      <c r="R21" s="247"/>
      <c r="S21" s="248"/>
    </row>
    <row r="22" spans="1:19" ht="60" customHeight="1" x14ac:dyDescent="0.2">
      <c r="A22" s="96" t="s">
        <v>69</v>
      </c>
      <c r="B22" s="97" t="s">
        <v>70</v>
      </c>
      <c r="C22" s="98" t="s">
        <v>36</v>
      </c>
      <c r="D22" s="186" t="s">
        <v>151</v>
      </c>
      <c r="E22" s="253"/>
      <c r="F22" s="247"/>
      <c r="G22" s="247"/>
      <c r="H22" s="247"/>
      <c r="I22" s="247"/>
      <c r="J22" s="247"/>
      <c r="K22" s="247"/>
      <c r="L22" s="247"/>
      <c r="M22" s="247"/>
      <c r="N22" s="249"/>
      <c r="O22" s="247"/>
      <c r="P22" s="247"/>
      <c r="Q22" s="247"/>
      <c r="R22" s="247"/>
      <c r="S22" s="248"/>
    </row>
    <row r="23" spans="1:19" ht="60" customHeight="1" x14ac:dyDescent="0.2">
      <c r="A23" s="100" t="s">
        <v>71</v>
      </c>
      <c r="B23" s="101" t="s">
        <v>53</v>
      </c>
      <c r="C23" s="102" t="s">
        <v>54</v>
      </c>
      <c r="D23" s="186" t="s">
        <v>150</v>
      </c>
      <c r="E23" s="227"/>
      <c r="F23" s="228"/>
      <c r="G23" s="247"/>
      <c r="H23" s="247"/>
      <c r="I23" s="247"/>
      <c r="J23" s="247"/>
      <c r="K23" s="247"/>
      <c r="L23" s="247"/>
      <c r="M23" s="247"/>
      <c r="N23" s="247"/>
      <c r="O23" s="228"/>
      <c r="P23" s="247"/>
      <c r="Q23" s="247"/>
      <c r="R23" s="247"/>
      <c r="S23" s="229"/>
    </row>
    <row r="24" spans="1:19" ht="60" customHeight="1" x14ac:dyDescent="0.2">
      <c r="A24" s="105" t="s">
        <v>72</v>
      </c>
      <c r="B24" s="99" t="s">
        <v>44</v>
      </c>
      <c r="C24" s="106" t="s">
        <v>73</v>
      </c>
      <c r="D24" s="186" t="s">
        <v>151</v>
      </c>
      <c r="E24" s="254"/>
      <c r="F24" s="230"/>
      <c r="G24" s="255"/>
      <c r="H24" s="255"/>
      <c r="I24" s="240"/>
      <c r="J24" s="255"/>
      <c r="K24" s="255"/>
      <c r="L24" s="255"/>
      <c r="M24" s="255"/>
      <c r="N24" s="255"/>
      <c r="O24" s="230"/>
      <c r="P24" s="255"/>
      <c r="Q24" s="255"/>
      <c r="R24" s="255"/>
      <c r="S24" s="231"/>
    </row>
    <row r="25" spans="1:19" ht="60" customHeight="1" thickBot="1" x14ac:dyDescent="0.25">
      <c r="A25" s="109" t="s">
        <v>74</v>
      </c>
      <c r="B25" s="110" t="s">
        <v>47</v>
      </c>
      <c r="C25" s="106" t="s">
        <v>73</v>
      </c>
      <c r="D25" s="187" t="s">
        <v>151</v>
      </c>
      <c r="E25" s="256"/>
      <c r="F25" s="232"/>
      <c r="G25" s="257"/>
      <c r="H25" s="257"/>
      <c r="I25" s="242"/>
      <c r="J25" s="257"/>
      <c r="K25" s="257"/>
      <c r="L25" s="257"/>
      <c r="M25" s="257"/>
      <c r="N25" s="257"/>
      <c r="O25" s="232"/>
      <c r="P25" s="257"/>
      <c r="Q25" s="257"/>
      <c r="R25" s="257"/>
      <c r="S25" s="233"/>
    </row>
    <row r="26" spans="1:19" ht="24.95" customHeight="1" thickBot="1" x14ac:dyDescent="0.25">
      <c r="A26" s="176" t="s">
        <v>75</v>
      </c>
      <c r="B26" s="177"/>
      <c r="C26" s="177"/>
      <c r="D26" s="188"/>
      <c r="E26" s="225"/>
      <c r="F26" s="225"/>
      <c r="G26" s="225"/>
      <c r="H26" s="225"/>
      <c r="I26" s="225"/>
      <c r="J26" s="225"/>
      <c r="K26" s="225"/>
      <c r="L26" s="225"/>
      <c r="M26" s="225"/>
      <c r="N26" s="225"/>
      <c r="O26" s="225"/>
      <c r="P26" s="225"/>
      <c r="Q26" s="225"/>
      <c r="R26" s="225"/>
      <c r="S26" s="225"/>
    </row>
    <row r="27" spans="1:19" ht="87" customHeight="1" x14ac:dyDescent="0.2">
      <c r="A27" s="113" t="s">
        <v>76</v>
      </c>
      <c r="B27" s="114" t="s">
        <v>77</v>
      </c>
      <c r="C27" s="115" t="s">
        <v>36</v>
      </c>
      <c r="D27" s="189" t="s">
        <v>151</v>
      </c>
      <c r="E27" s="251"/>
      <c r="F27" s="245"/>
      <c r="G27" s="245"/>
      <c r="H27" s="244"/>
      <c r="I27" s="244"/>
      <c r="J27" s="244"/>
      <c r="K27" s="244"/>
      <c r="L27" s="244"/>
      <c r="M27" s="244"/>
      <c r="N27" s="244"/>
      <c r="O27" s="244"/>
      <c r="P27" s="244"/>
      <c r="Q27" s="244"/>
      <c r="R27" s="244"/>
      <c r="S27" s="246"/>
    </row>
    <row r="28" spans="1:19" ht="60" customHeight="1" x14ac:dyDescent="0.2">
      <c r="A28" s="113" t="s">
        <v>78</v>
      </c>
      <c r="B28" s="114" t="s">
        <v>79</v>
      </c>
      <c r="C28" s="115" t="s">
        <v>36</v>
      </c>
      <c r="D28" s="190" t="s">
        <v>151</v>
      </c>
      <c r="E28" s="227"/>
      <c r="F28" s="249"/>
      <c r="G28" s="247"/>
      <c r="H28" s="228"/>
      <c r="I28" s="228"/>
      <c r="J28" s="247"/>
      <c r="K28" s="228"/>
      <c r="L28" s="228"/>
      <c r="M28" s="247"/>
      <c r="N28" s="228"/>
      <c r="O28" s="228"/>
      <c r="P28" s="247"/>
      <c r="Q28" s="247"/>
      <c r="R28" s="228"/>
      <c r="S28" s="248"/>
    </row>
    <row r="29" spans="1:19" ht="60" customHeight="1" x14ac:dyDescent="0.2">
      <c r="A29" s="113" t="s">
        <v>80</v>
      </c>
      <c r="B29" s="114" t="s">
        <v>81</v>
      </c>
      <c r="C29" s="115" t="s">
        <v>36</v>
      </c>
      <c r="D29" s="190" t="s">
        <v>151</v>
      </c>
      <c r="E29" s="227"/>
      <c r="F29" s="247"/>
      <c r="G29" s="247"/>
      <c r="H29" s="228"/>
      <c r="I29" s="228"/>
      <c r="J29" s="247"/>
      <c r="K29" s="228"/>
      <c r="L29" s="228"/>
      <c r="M29" s="247"/>
      <c r="N29" s="228"/>
      <c r="O29" s="228"/>
      <c r="P29" s="247"/>
      <c r="Q29" s="249"/>
      <c r="R29" s="240"/>
      <c r="S29" s="248"/>
    </row>
    <row r="30" spans="1:19" ht="60" customHeight="1" x14ac:dyDescent="0.2">
      <c r="A30" s="113" t="s">
        <v>82</v>
      </c>
      <c r="B30" s="114" t="s">
        <v>83</v>
      </c>
      <c r="C30" s="115" t="s">
        <v>36</v>
      </c>
      <c r="D30" s="190" t="s">
        <v>151</v>
      </c>
      <c r="E30" s="227"/>
      <c r="F30" s="247"/>
      <c r="G30" s="247"/>
      <c r="H30" s="228"/>
      <c r="I30" s="228"/>
      <c r="J30" s="247"/>
      <c r="K30" s="228"/>
      <c r="L30" s="228"/>
      <c r="M30" s="247"/>
      <c r="N30" s="228"/>
      <c r="O30" s="228"/>
      <c r="P30" s="247"/>
      <c r="Q30" s="228"/>
      <c r="R30" s="249"/>
      <c r="S30" s="248"/>
    </row>
    <row r="31" spans="1:19" ht="71.25" customHeight="1" thickBot="1" x14ac:dyDescent="0.25">
      <c r="A31" s="116" t="s">
        <v>84</v>
      </c>
      <c r="B31" s="117" t="s">
        <v>85</v>
      </c>
      <c r="C31" s="118" t="s">
        <v>36</v>
      </c>
      <c r="D31" s="191" t="s">
        <v>151</v>
      </c>
      <c r="E31" s="237"/>
      <c r="F31" s="258"/>
      <c r="G31" s="250"/>
      <c r="H31" s="238"/>
      <c r="I31" s="238"/>
      <c r="J31" s="250"/>
      <c r="K31" s="238"/>
      <c r="L31" s="238"/>
      <c r="M31" s="250"/>
      <c r="N31" s="238"/>
      <c r="O31" s="238"/>
      <c r="P31" s="250"/>
      <c r="Q31" s="238"/>
      <c r="R31" s="250"/>
      <c r="S31" s="259"/>
    </row>
    <row r="32" spans="1:19" ht="24.95" customHeight="1" thickBot="1" x14ac:dyDescent="0.25">
      <c r="A32" s="174" t="s">
        <v>86</v>
      </c>
      <c r="B32" s="175"/>
      <c r="C32" s="175"/>
      <c r="D32" s="192"/>
      <c r="E32" s="224"/>
      <c r="F32" s="224"/>
      <c r="G32" s="224"/>
      <c r="H32" s="224"/>
      <c r="I32" s="224"/>
      <c r="J32" s="224"/>
      <c r="K32" s="224"/>
      <c r="L32" s="224"/>
      <c r="M32" s="224"/>
      <c r="N32" s="224"/>
      <c r="O32" s="224"/>
      <c r="P32" s="224"/>
      <c r="Q32" s="224"/>
      <c r="R32" s="224"/>
      <c r="S32" s="224"/>
    </row>
    <row r="33" spans="1:19" ht="60" customHeight="1" x14ac:dyDescent="0.2">
      <c r="A33" s="119" t="s">
        <v>87</v>
      </c>
      <c r="B33" s="120" t="s">
        <v>88</v>
      </c>
      <c r="C33" s="121" t="s">
        <v>36</v>
      </c>
      <c r="D33" s="193" t="s">
        <v>151</v>
      </c>
      <c r="E33" s="205"/>
      <c r="F33" s="206"/>
      <c r="G33" s="207"/>
      <c r="H33" s="206"/>
      <c r="I33" s="206"/>
      <c r="J33" s="207"/>
      <c r="K33" s="206"/>
      <c r="L33" s="206"/>
      <c r="M33" s="207"/>
      <c r="N33" s="206"/>
      <c r="O33" s="206"/>
      <c r="P33" s="207"/>
      <c r="Q33" s="206"/>
      <c r="R33" s="206"/>
      <c r="S33" s="208"/>
    </row>
    <row r="34" spans="1:19" ht="60" customHeight="1" x14ac:dyDescent="0.2">
      <c r="A34" s="122" t="s">
        <v>89</v>
      </c>
      <c r="B34" s="120" t="s">
        <v>90</v>
      </c>
      <c r="C34" s="121" t="s">
        <v>36</v>
      </c>
      <c r="D34" s="194" t="s">
        <v>151</v>
      </c>
      <c r="E34" s="218"/>
      <c r="F34" s="210"/>
      <c r="G34" s="210"/>
      <c r="H34" s="210"/>
      <c r="I34" s="212"/>
      <c r="J34" s="210"/>
      <c r="K34" s="210"/>
      <c r="L34" s="210"/>
      <c r="M34" s="210"/>
      <c r="N34" s="210"/>
      <c r="O34" s="210"/>
      <c r="P34" s="210"/>
      <c r="Q34" s="210"/>
      <c r="R34" s="210"/>
      <c r="S34" s="211"/>
    </row>
    <row r="35" spans="1:19" ht="60" customHeight="1" x14ac:dyDescent="0.2">
      <c r="A35" s="122" t="s">
        <v>91</v>
      </c>
      <c r="B35" s="120" t="s">
        <v>92</v>
      </c>
      <c r="C35" s="121" t="s">
        <v>36</v>
      </c>
      <c r="D35" s="194" t="s">
        <v>151</v>
      </c>
      <c r="E35" s="218"/>
      <c r="F35" s="210"/>
      <c r="G35" s="210"/>
      <c r="H35" s="210"/>
      <c r="I35" s="210"/>
      <c r="J35" s="210"/>
      <c r="K35" s="210"/>
      <c r="L35" s="210"/>
      <c r="M35" s="210"/>
      <c r="N35" s="210"/>
      <c r="O35" s="210"/>
      <c r="P35" s="210"/>
      <c r="Q35" s="212"/>
      <c r="R35" s="215"/>
      <c r="S35" s="219"/>
    </row>
    <row r="36" spans="1:19" ht="60" customHeight="1" x14ac:dyDescent="0.2">
      <c r="A36" s="122" t="s">
        <v>93</v>
      </c>
      <c r="B36" s="120" t="s">
        <v>94</v>
      </c>
      <c r="C36" s="121" t="s">
        <v>36</v>
      </c>
      <c r="D36" s="194" t="s">
        <v>151</v>
      </c>
      <c r="E36" s="209"/>
      <c r="F36" s="210"/>
      <c r="G36" s="210"/>
      <c r="H36" s="210"/>
      <c r="I36" s="210"/>
      <c r="J36" s="210"/>
      <c r="K36" s="210"/>
      <c r="L36" s="210"/>
      <c r="M36" s="210"/>
      <c r="N36" s="210"/>
      <c r="O36" s="210"/>
      <c r="P36" s="210"/>
      <c r="Q36" s="210"/>
      <c r="R36" s="210"/>
      <c r="S36" s="211"/>
    </row>
    <row r="37" spans="1:19" ht="84.75" customHeight="1" x14ac:dyDescent="0.2">
      <c r="A37" s="122" t="s">
        <v>95</v>
      </c>
      <c r="B37" s="120" t="s">
        <v>96</v>
      </c>
      <c r="C37" s="121" t="s">
        <v>36</v>
      </c>
      <c r="D37" s="194" t="s">
        <v>118</v>
      </c>
      <c r="E37" s="218"/>
      <c r="F37" s="210"/>
      <c r="G37" s="210"/>
      <c r="H37" s="210"/>
      <c r="I37" s="210"/>
      <c r="J37" s="210"/>
      <c r="K37" s="123"/>
      <c r="L37" s="210"/>
      <c r="M37" s="210"/>
      <c r="N37" s="210"/>
      <c r="O37" s="210"/>
      <c r="P37" s="210"/>
      <c r="Q37" s="210"/>
      <c r="R37" s="210"/>
      <c r="S37" s="211"/>
    </row>
    <row r="38" spans="1:19" ht="78.75" customHeight="1" x14ac:dyDescent="0.2">
      <c r="A38" s="119" t="s">
        <v>97</v>
      </c>
      <c r="B38" s="120" t="s">
        <v>98</v>
      </c>
      <c r="C38" s="121" t="s">
        <v>36</v>
      </c>
      <c r="D38" s="194" t="s">
        <v>118</v>
      </c>
      <c r="E38" s="103"/>
      <c r="F38" s="104"/>
      <c r="G38" s="210"/>
      <c r="H38" s="104"/>
      <c r="I38" s="104"/>
      <c r="J38" s="210"/>
      <c r="K38" s="210"/>
      <c r="L38" s="210"/>
      <c r="M38" s="210"/>
      <c r="N38" s="210"/>
      <c r="O38" s="210"/>
      <c r="P38" s="210"/>
      <c r="Q38" s="210"/>
      <c r="R38" s="210"/>
      <c r="S38" s="211"/>
    </row>
    <row r="39" spans="1:19" ht="60" customHeight="1" x14ac:dyDescent="0.2">
      <c r="A39" s="122" t="s">
        <v>99</v>
      </c>
      <c r="B39" s="120" t="s">
        <v>100</v>
      </c>
      <c r="C39" s="121" t="s">
        <v>36</v>
      </c>
      <c r="D39" s="194" t="s">
        <v>149</v>
      </c>
      <c r="E39" s="103"/>
      <c r="F39" s="104"/>
      <c r="G39" s="210"/>
      <c r="H39" s="210"/>
      <c r="I39" s="104"/>
      <c r="J39" s="210"/>
      <c r="K39" s="212"/>
      <c r="L39" s="215"/>
      <c r="M39" s="210"/>
      <c r="N39" s="210"/>
      <c r="O39" s="210"/>
      <c r="P39" s="210"/>
      <c r="Q39" s="210"/>
      <c r="R39" s="210"/>
      <c r="S39" s="211"/>
    </row>
    <row r="40" spans="1:19" ht="60" customHeight="1" x14ac:dyDescent="0.2">
      <c r="A40" s="122" t="s">
        <v>101</v>
      </c>
      <c r="B40" s="120" t="s">
        <v>102</v>
      </c>
      <c r="C40" s="121" t="s">
        <v>36</v>
      </c>
      <c r="D40" s="194" t="s">
        <v>151</v>
      </c>
      <c r="E40" s="103"/>
      <c r="F40" s="104"/>
      <c r="G40" s="210"/>
      <c r="H40" s="104"/>
      <c r="I40" s="104"/>
      <c r="J40" s="210"/>
      <c r="K40" s="210"/>
      <c r="L40" s="210"/>
      <c r="M40" s="210"/>
      <c r="N40" s="210"/>
      <c r="O40" s="210"/>
      <c r="P40" s="210"/>
      <c r="Q40" s="210"/>
      <c r="R40" s="210"/>
      <c r="S40" s="211"/>
    </row>
    <row r="41" spans="1:19" ht="60" customHeight="1" thickBot="1" x14ac:dyDescent="0.25">
      <c r="A41" s="124" t="s">
        <v>103</v>
      </c>
      <c r="B41" s="125" t="s">
        <v>104</v>
      </c>
      <c r="C41" s="126" t="s">
        <v>105</v>
      </c>
      <c r="D41" s="195"/>
      <c r="E41" s="134"/>
      <c r="F41" s="135"/>
      <c r="G41" s="213"/>
      <c r="H41" s="135"/>
      <c r="I41" s="135"/>
      <c r="J41" s="213"/>
      <c r="K41" s="213"/>
      <c r="L41" s="285"/>
      <c r="M41" s="213"/>
      <c r="N41" s="213"/>
      <c r="O41" s="213"/>
      <c r="P41" s="213"/>
      <c r="Q41" s="213"/>
      <c r="R41" s="213"/>
      <c r="S41" s="217"/>
    </row>
    <row r="42" spans="1:19" ht="24.95" customHeight="1" thickBot="1" x14ac:dyDescent="0.25">
      <c r="A42" s="174" t="s">
        <v>106</v>
      </c>
      <c r="B42" s="175"/>
      <c r="C42" s="175"/>
      <c r="D42" s="192"/>
      <c r="E42" s="224"/>
      <c r="F42" s="224"/>
      <c r="G42" s="224"/>
      <c r="H42" s="224"/>
      <c r="I42" s="224"/>
      <c r="J42" s="224"/>
      <c r="K42" s="224"/>
      <c r="L42" s="224"/>
      <c r="M42" s="224"/>
      <c r="N42" s="224"/>
      <c r="O42" s="224"/>
      <c r="P42" s="224"/>
      <c r="Q42" s="224"/>
      <c r="R42" s="224"/>
      <c r="S42" s="224"/>
    </row>
    <row r="43" spans="1:19" ht="60" customHeight="1" x14ac:dyDescent="0.2">
      <c r="A43" s="127" t="s">
        <v>107</v>
      </c>
      <c r="B43" s="128" t="s">
        <v>108</v>
      </c>
      <c r="C43" s="129" t="s">
        <v>36</v>
      </c>
      <c r="D43" s="196" t="s">
        <v>149</v>
      </c>
      <c r="E43" s="235"/>
      <c r="F43" s="244"/>
      <c r="G43" s="245"/>
      <c r="H43" s="244"/>
      <c r="I43" s="244"/>
      <c r="J43" s="245"/>
      <c r="K43" s="245"/>
      <c r="L43" s="245"/>
      <c r="M43" s="245"/>
      <c r="N43" s="241"/>
      <c r="O43" s="206"/>
      <c r="P43" s="245"/>
      <c r="Q43" s="245"/>
      <c r="R43" s="245"/>
      <c r="S43" s="246"/>
    </row>
    <row r="44" spans="1:19" ht="60" customHeight="1" x14ac:dyDescent="0.2">
      <c r="A44" s="127" t="s">
        <v>109</v>
      </c>
      <c r="B44" s="128" t="s">
        <v>110</v>
      </c>
      <c r="C44" s="130" t="s">
        <v>36</v>
      </c>
      <c r="D44" s="197" t="s">
        <v>149</v>
      </c>
      <c r="E44" s="227"/>
      <c r="F44" s="228"/>
      <c r="G44" s="247"/>
      <c r="H44" s="228"/>
      <c r="I44" s="228"/>
      <c r="J44" s="247"/>
      <c r="K44" s="247"/>
      <c r="L44" s="247"/>
      <c r="M44" s="247"/>
      <c r="N44" s="249"/>
      <c r="O44" s="240"/>
      <c r="P44" s="247"/>
      <c r="Q44" s="247"/>
      <c r="R44" s="247"/>
      <c r="S44" s="248"/>
    </row>
    <row r="45" spans="1:19" ht="60" customHeight="1" x14ac:dyDescent="0.2">
      <c r="A45" s="127" t="s">
        <v>111</v>
      </c>
      <c r="B45" s="128" t="s">
        <v>112</v>
      </c>
      <c r="C45" s="130" t="s">
        <v>36</v>
      </c>
      <c r="D45" s="197" t="s">
        <v>118</v>
      </c>
      <c r="E45" s="236"/>
      <c r="F45" s="234"/>
      <c r="G45" s="260"/>
      <c r="H45" s="234"/>
      <c r="I45" s="260"/>
      <c r="J45" s="234"/>
      <c r="K45" s="260"/>
      <c r="L45" s="234"/>
      <c r="M45" s="234"/>
      <c r="N45" s="234"/>
      <c r="O45" s="260"/>
      <c r="P45" s="260"/>
      <c r="Q45" s="260"/>
      <c r="R45" s="260"/>
      <c r="S45" s="261"/>
    </row>
    <row r="46" spans="1:19" ht="60" customHeight="1" thickBot="1" x14ac:dyDescent="0.25">
      <c r="A46" s="131" t="s">
        <v>113</v>
      </c>
      <c r="B46" s="132" t="s">
        <v>114</v>
      </c>
      <c r="C46" s="133" t="s">
        <v>36</v>
      </c>
      <c r="D46" s="197" t="s">
        <v>118</v>
      </c>
      <c r="E46" s="237"/>
      <c r="F46" s="238"/>
      <c r="G46" s="250"/>
      <c r="H46" s="238"/>
      <c r="I46" s="238"/>
      <c r="J46" s="250"/>
      <c r="K46" s="250"/>
      <c r="L46" s="250"/>
      <c r="M46" s="250"/>
      <c r="N46" s="239"/>
      <c r="O46" s="250"/>
      <c r="P46" s="250"/>
      <c r="Q46" s="242"/>
      <c r="R46" s="250"/>
      <c r="S46" s="259"/>
    </row>
    <row r="47" spans="1:19" ht="24.95" customHeight="1" thickBot="1" x14ac:dyDescent="0.25">
      <c r="A47" s="174" t="s">
        <v>115</v>
      </c>
      <c r="B47" s="175"/>
      <c r="C47" s="175"/>
      <c r="D47" s="192"/>
      <c r="E47" s="224"/>
      <c r="F47" s="224"/>
      <c r="G47" s="224"/>
      <c r="H47" s="224"/>
      <c r="I47" s="224"/>
      <c r="J47" s="224"/>
      <c r="K47" s="224"/>
      <c r="L47" s="224"/>
      <c r="M47" s="224"/>
      <c r="N47" s="224"/>
      <c r="O47" s="224"/>
      <c r="P47" s="224"/>
      <c r="Q47" s="224"/>
      <c r="R47" s="224"/>
      <c r="S47" s="224"/>
    </row>
    <row r="48" spans="1:19" ht="60" customHeight="1" x14ac:dyDescent="0.2">
      <c r="A48" s="136" t="s">
        <v>116</v>
      </c>
      <c r="B48" s="137" t="s">
        <v>117</v>
      </c>
      <c r="C48" s="138" t="s">
        <v>118</v>
      </c>
      <c r="D48" s="198" t="s">
        <v>118</v>
      </c>
      <c r="E48" s="139"/>
      <c r="F48" s="220"/>
      <c r="G48" s="220"/>
      <c r="H48" s="220"/>
      <c r="I48" s="220"/>
      <c r="J48" s="220"/>
      <c r="K48" s="220"/>
      <c r="L48" s="220"/>
      <c r="M48" s="220"/>
      <c r="N48" s="220"/>
      <c r="O48" s="220"/>
      <c r="P48" s="220"/>
      <c r="Q48" s="220"/>
      <c r="R48" s="220"/>
      <c r="S48" s="221"/>
    </row>
    <row r="49" spans="1:19" ht="60" customHeight="1" x14ac:dyDescent="0.2">
      <c r="A49" s="140" t="s">
        <v>119</v>
      </c>
      <c r="B49" s="137" t="s">
        <v>120</v>
      </c>
      <c r="C49" s="138" t="s">
        <v>118</v>
      </c>
      <c r="D49" s="198" t="s">
        <v>118</v>
      </c>
      <c r="E49" s="141"/>
      <c r="F49" s="215"/>
      <c r="G49" s="215"/>
      <c r="H49" s="215"/>
      <c r="I49" s="215"/>
      <c r="J49" s="215"/>
      <c r="K49" s="215"/>
      <c r="L49" s="215"/>
      <c r="M49" s="215"/>
      <c r="N49" s="215"/>
      <c r="O49" s="215"/>
      <c r="P49" s="215"/>
      <c r="Q49" s="215"/>
      <c r="R49" s="215"/>
      <c r="S49" s="108"/>
    </row>
    <row r="50" spans="1:19" ht="60" customHeight="1" x14ac:dyDescent="0.2">
      <c r="A50" s="142" t="s">
        <v>121</v>
      </c>
      <c r="B50" s="137" t="s">
        <v>122</v>
      </c>
      <c r="C50" s="138" t="s">
        <v>118</v>
      </c>
      <c r="D50" s="198" t="s">
        <v>118</v>
      </c>
      <c r="E50" s="143"/>
      <c r="F50" s="215"/>
      <c r="G50" s="215"/>
      <c r="H50" s="215"/>
      <c r="I50" s="215"/>
      <c r="J50" s="215"/>
      <c r="K50" s="215"/>
      <c r="L50" s="215"/>
      <c r="M50" s="215"/>
      <c r="N50" s="215"/>
      <c r="O50" s="215"/>
      <c r="P50" s="215"/>
      <c r="Q50" s="215"/>
      <c r="R50" s="215"/>
      <c r="S50" s="108"/>
    </row>
    <row r="51" spans="1:19" ht="60" customHeight="1" thickBot="1" x14ac:dyDescent="0.25">
      <c r="A51" s="142" t="s">
        <v>123</v>
      </c>
      <c r="B51" s="144" t="s">
        <v>124</v>
      </c>
      <c r="C51" s="138" t="s">
        <v>118</v>
      </c>
      <c r="D51" s="199" t="s">
        <v>118</v>
      </c>
      <c r="E51" s="226"/>
      <c r="F51" s="216"/>
      <c r="G51" s="216"/>
      <c r="H51" s="216"/>
      <c r="I51" s="216"/>
      <c r="J51" s="216"/>
      <c r="K51" s="216"/>
      <c r="L51" s="216"/>
      <c r="M51" s="216"/>
      <c r="N51" s="216"/>
      <c r="O51" s="216"/>
      <c r="P51" s="216"/>
      <c r="Q51" s="216"/>
      <c r="R51" s="216"/>
      <c r="S51" s="112"/>
    </row>
    <row r="52" spans="1:19" ht="24.95" customHeight="1" thickBot="1" x14ac:dyDescent="0.25">
      <c r="A52" s="174" t="s">
        <v>125</v>
      </c>
      <c r="B52" s="175"/>
      <c r="C52" s="175"/>
      <c r="D52" s="192"/>
      <c r="E52" s="224"/>
      <c r="F52" s="224"/>
      <c r="G52" s="224"/>
      <c r="H52" s="224"/>
      <c r="I52" s="224"/>
      <c r="J52" s="224"/>
      <c r="K52" s="224"/>
      <c r="L52" s="224"/>
      <c r="M52" s="224"/>
      <c r="N52" s="224"/>
      <c r="O52" s="224"/>
      <c r="P52" s="224"/>
      <c r="Q52" s="224"/>
      <c r="R52" s="224"/>
      <c r="S52" s="224"/>
    </row>
    <row r="53" spans="1:19" ht="60" customHeight="1" x14ac:dyDescent="0.2">
      <c r="A53" s="145" t="s">
        <v>126</v>
      </c>
      <c r="B53" s="146" t="s">
        <v>127</v>
      </c>
      <c r="C53" s="147" t="s">
        <v>128</v>
      </c>
      <c r="D53" s="200"/>
      <c r="E53" s="222"/>
      <c r="F53" s="223"/>
      <c r="G53" s="220"/>
      <c r="H53" s="223"/>
      <c r="I53" s="223"/>
      <c r="J53" s="220"/>
      <c r="K53" s="220"/>
      <c r="L53" s="220"/>
      <c r="M53" s="220"/>
      <c r="N53" s="220"/>
      <c r="O53" s="220"/>
      <c r="P53" s="220"/>
      <c r="Q53" s="220"/>
      <c r="R53" s="220"/>
      <c r="S53" s="221"/>
    </row>
    <row r="54" spans="1:19" ht="60" customHeight="1" x14ac:dyDescent="0.2">
      <c r="A54" s="148" t="s">
        <v>129</v>
      </c>
      <c r="B54" s="146" t="s">
        <v>130</v>
      </c>
      <c r="C54" s="149" t="s">
        <v>128</v>
      </c>
      <c r="D54" s="201"/>
      <c r="E54" s="214"/>
      <c r="F54" s="107"/>
      <c r="G54" s="215"/>
      <c r="H54" s="107"/>
      <c r="I54" s="107"/>
      <c r="J54" s="215"/>
      <c r="K54" s="215"/>
      <c r="L54" s="215"/>
      <c r="M54" s="215"/>
      <c r="N54" s="215"/>
      <c r="O54" s="215"/>
      <c r="P54" s="215"/>
      <c r="Q54" s="215"/>
      <c r="R54" s="215"/>
      <c r="S54" s="108"/>
    </row>
    <row r="55" spans="1:19" ht="60" customHeight="1" x14ac:dyDescent="0.2">
      <c r="A55" s="148" t="s">
        <v>131</v>
      </c>
      <c r="B55" s="146" t="s">
        <v>132</v>
      </c>
      <c r="C55" s="149" t="s">
        <v>36</v>
      </c>
      <c r="D55" s="202" t="s">
        <v>149</v>
      </c>
      <c r="E55" s="143"/>
      <c r="F55" s="107"/>
      <c r="G55" s="215"/>
      <c r="H55" s="107"/>
      <c r="I55" s="107"/>
      <c r="J55" s="215"/>
      <c r="K55" s="215"/>
      <c r="L55" s="212"/>
      <c r="M55" s="215"/>
      <c r="N55" s="215"/>
      <c r="O55" s="215"/>
      <c r="P55" s="215"/>
      <c r="Q55" s="215"/>
      <c r="R55" s="215"/>
      <c r="S55" s="108"/>
    </row>
    <row r="56" spans="1:19" ht="75" customHeight="1" thickBot="1" x14ac:dyDescent="0.25">
      <c r="A56" s="150" t="s">
        <v>133</v>
      </c>
      <c r="B56" s="151" t="s">
        <v>134</v>
      </c>
      <c r="C56" s="152" t="s">
        <v>36</v>
      </c>
      <c r="D56" s="201" t="s">
        <v>149</v>
      </c>
      <c r="E56" s="226"/>
      <c r="F56" s="111"/>
      <c r="G56" s="216"/>
      <c r="H56" s="111"/>
      <c r="I56" s="111"/>
      <c r="J56" s="216"/>
      <c r="K56" s="216"/>
      <c r="L56" s="216"/>
      <c r="M56" s="216"/>
      <c r="N56" s="216"/>
      <c r="O56" s="216"/>
      <c r="P56" s="216"/>
      <c r="Q56" s="216"/>
      <c r="R56" s="216"/>
      <c r="S56" s="112"/>
    </row>
    <row r="57" spans="1:19" ht="24.95" customHeight="1" thickBot="1" x14ac:dyDescent="0.25">
      <c r="A57" s="174" t="s">
        <v>135</v>
      </c>
      <c r="B57" s="175"/>
      <c r="C57" s="175"/>
      <c r="D57" s="192"/>
      <c r="E57" s="224"/>
      <c r="F57" s="224"/>
      <c r="G57" s="224"/>
      <c r="H57" s="224"/>
      <c r="I57" s="224"/>
      <c r="J57" s="224"/>
      <c r="K57" s="224"/>
      <c r="L57" s="224"/>
      <c r="M57" s="224"/>
      <c r="N57" s="224"/>
      <c r="O57" s="224"/>
      <c r="P57" s="224"/>
      <c r="Q57" s="224"/>
      <c r="R57" s="224"/>
      <c r="S57" s="224"/>
    </row>
    <row r="58" spans="1:19" ht="69.95" customHeight="1" x14ac:dyDescent="0.2">
      <c r="A58" s="153" t="s">
        <v>136</v>
      </c>
      <c r="B58" s="154" t="s">
        <v>137</v>
      </c>
      <c r="C58" s="155" t="s">
        <v>118</v>
      </c>
      <c r="D58" s="203" t="s">
        <v>118</v>
      </c>
      <c r="E58" s="139"/>
      <c r="F58" s="220"/>
      <c r="G58" s="220"/>
      <c r="H58" s="220"/>
      <c r="I58" s="220"/>
      <c r="J58" s="220"/>
      <c r="K58" s="220"/>
      <c r="L58" s="220"/>
      <c r="M58" s="220"/>
      <c r="N58" s="220"/>
      <c r="O58" s="156"/>
      <c r="P58" s="207"/>
      <c r="Q58" s="207"/>
      <c r="R58" s="207"/>
      <c r="S58" s="208"/>
    </row>
    <row r="59" spans="1:19" ht="69.95" customHeight="1" x14ac:dyDescent="0.2">
      <c r="A59" s="153" t="s">
        <v>138</v>
      </c>
      <c r="B59" s="154" t="s">
        <v>139</v>
      </c>
      <c r="C59" s="155" t="s">
        <v>118</v>
      </c>
      <c r="D59" s="203" t="s">
        <v>118</v>
      </c>
      <c r="E59" s="141"/>
      <c r="F59" s="215"/>
      <c r="G59" s="215"/>
      <c r="H59" s="215"/>
      <c r="I59" s="215"/>
      <c r="J59" s="215"/>
      <c r="K59" s="215"/>
      <c r="L59" s="215"/>
      <c r="M59" s="215"/>
      <c r="N59" s="215"/>
      <c r="O59" s="210"/>
      <c r="P59" s="210"/>
      <c r="Q59" s="210"/>
      <c r="R59" s="210"/>
      <c r="S59" s="211"/>
    </row>
    <row r="60" spans="1:19" ht="69.95" customHeight="1" x14ac:dyDescent="0.2">
      <c r="A60" s="153" t="s">
        <v>140</v>
      </c>
      <c r="B60" s="154" t="s">
        <v>141</v>
      </c>
      <c r="C60" s="155" t="s">
        <v>118</v>
      </c>
      <c r="D60" s="203" t="s">
        <v>118</v>
      </c>
      <c r="E60" s="141"/>
      <c r="F60" s="107"/>
      <c r="G60" s="215"/>
      <c r="H60" s="107"/>
      <c r="I60" s="107"/>
      <c r="J60" s="215"/>
      <c r="K60" s="215"/>
      <c r="L60" s="215"/>
      <c r="M60" s="215"/>
      <c r="N60" s="107"/>
      <c r="O60" s="210"/>
      <c r="P60" s="210"/>
      <c r="Q60" s="210"/>
      <c r="R60" s="210"/>
      <c r="S60" s="211"/>
    </row>
    <row r="61" spans="1:19" ht="69.95" customHeight="1" x14ac:dyDescent="0.2">
      <c r="A61" s="153" t="s">
        <v>142</v>
      </c>
      <c r="B61" s="154" t="s">
        <v>143</v>
      </c>
      <c r="C61" s="155" t="s">
        <v>118</v>
      </c>
      <c r="D61" s="203" t="s">
        <v>118</v>
      </c>
      <c r="E61" s="141"/>
      <c r="F61" s="107"/>
      <c r="G61" s="215"/>
      <c r="H61" s="107"/>
      <c r="I61" s="107"/>
      <c r="J61" s="215"/>
      <c r="K61" s="215"/>
      <c r="L61" s="107"/>
      <c r="M61" s="215"/>
      <c r="N61" s="215"/>
      <c r="O61" s="210"/>
      <c r="P61" s="210"/>
      <c r="Q61" s="210"/>
      <c r="R61" s="210"/>
      <c r="S61" s="211"/>
    </row>
    <row r="62" spans="1:19" ht="69.95" customHeight="1" x14ac:dyDescent="0.2">
      <c r="A62" s="153" t="s">
        <v>144</v>
      </c>
      <c r="B62" s="154" t="s">
        <v>145</v>
      </c>
      <c r="C62" s="155" t="s">
        <v>118</v>
      </c>
      <c r="D62" s="203" t="s">
        <v>118</v>
      </c>
      <c r="E62" s="141"/>
      <c r="F62" s="107"/>
      <c r="G62" s="215"/>
      <c r="H62" s="107"/>
      <c r="I62" s="107"/>
      <c r="J62" s="215"/>
      <c r="K62" s="215"/>
      <c r="L62" s="215"/>
      <c r="M62" s="215"/>
      <c r="N62" s="215"/>
      <c r="O62" s="210"/>
      <c r="P62" s="210"/>
      <c r="Q62" s="104"/>
      <c r="R62" s="210"/>
      <c r="S62" s="211"/>
    </row>
    <row r="63" spans="1:19" ht="69.95" customHeight="1" thickBot="1" x14ac:dyDescent="0.25">
      <c r="A63" s="153" t="s">
        <v>146</v>
      </c>
      <c r="B63" s="154" t="s">
        <v>147</v>
      </c>
      <c r="C63" s="155" t="s">
        <v>118</v>
      </c>
      <c r="D63" s="204" t="s">
        <v>118</v>
      </c>
      <c r="E63" s="157"/>
      <c r="F63" s="111"/>
      <c r="G63" s="216"/>
      <c r="H63" s="111"/>
      <c r="I63" s="111"/>
      <c r="J63" s="216"/>
      <c r="K63" s="216"/>
      <c r="L63" s="216"/>
      <c r="M63" s="216"/>
      <c r="N63" s="216"/>
      <c r="O63" s="216"/>
      <c r="P63" s="216"/>
      <c r="Q63" s="216"/>
      <c r="R63" s="216"/>
      <c r="S63" s="112"/>
    </row>
    <row r="64" spans="1:19" ht="39.950000000000003" customHeight="1" thickBot="1" x14ac:dyDescent="0.25">
      <c r="A64" s="158"/>
      <c r="B64" s="159" t="s">
        <v>148</v>
      </c>
      <c r="C64" s="160" t="s">
        <v>54</v>
      </c>
      <c r="D64" s="180"/>
      <c r="E64" s="262"/>
      <c r="F64" s="263"/>
      <c r="G64" s="264"/>
      <c r="H64" s="263"/>
      <c r="I64" s="265"/>
      <c r="J64" s="264"/>
      <c r="K64" s="264"/>
      <c r="L64" s="264"/>
      <c r="M64" s="264"/>
      <c r="N64" s="264"/>
      <c r="O64" s="264"/>
      <c r="P64" s="264"/>
      <c r="Q64" s="264"/>
      <c r="R64" s="264"/>
      <c r="S64" s="266"/>
    </row>
  </sheetData>
  <mergeCells count="9">
    <mergeCell ref="A4:C4"/>
    <mergeCell ref="E1:S1"/>
    <mergeCell ref="A2:B2"/>
    <mergeCell ref="C2:C3"/>
    <mergeCell ref="E2:G3"/>
    <mergeCell ref="H2:J3"/>
    <mergeCell ref="K2:M3"/>
    <mergeCell ref="N2:P3"/>
    <mergeCell ref="Q2:S3"/>
  </mergeCells>
  <pageMargins left="0.7" right="0.7" top="0.75" bottom="0.75" header="0.3" footer="0.3"/>
  <pageSetup paperSize="9" scale="1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Synthèse</vt:lpstr>
      <vt:lpstr>inputbox</vt:lpstr>
      <vt:lpstr>5S</vt:lpstr>
      <vt:lpstr>Synthèse!Zone_d_impression</vt:lpstr>
    </vt:vector>
  </TitlesOfParts>
  <Company>CERA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Installation Reims</cp:lastModifiedBy>
  <cp:lastPrinted>2019-02-06T09:50:51Z</cp:lastPrinted>
  <dcterms:created xsi:type="dcterms:W3CDTF">2005-02-01T08:13:31Z</dcterms:created>
  <dcterms:modified xsi:type="dcterms:W3CDTF">2019-02-08T09:49:01Z</dcterms:modified>
</cp:coreProperties>
</file>