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2.xml" ContentType="application/vnd.openxmlformats-officedocument.drawing+xml"/>
  <Override PartName="/xl/activeX/activeX13.xml" ContentType="application/vnd.ms-office.activeX+xml"/>
  <Override PartName="/xl/activeX/activeX13.bin" ContentType="application/vnd.ms-office.activeX"/>
  <Override PartName="/xl/ctrlProps/ctrlProp13.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ctrlProps/ctrlProp14.xml" ContentType="application/vnd.ms-excel.controlproperties+xml"/>
  <Override PartName="/xl/tables/table2.xml" ContentType="application/vnd.openxmlformats-officedocument.spreadsheetml.table+xml"/>
  <Override PartName="/xl/drawings/drawing4.xml" ContentType="application/vnd.openxmlformats-officedocument.drawing+xml"/>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ctrlProps/ctrlProp15.xml" ContentType="application/vnd.ms-excel.controlproperties+xml"/>
  <Override PartName="/xl/tables/table3.xml" ContentType="application/vnd.openxmlformats-officedocument.spreadsheetml.table+xml"/>
  <Override PartName="/xl/comments1.xml" ContentType="application/vnd.openxmlformats-officedocument.spreadsheetml.comments+xml"/>
  <Override PartName="/xl/drawings/drawing5.xml" ContentType="application/vnd.openxmlformats-officedocument.drawing+xml"/>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ctrlProps/ctrlProp16.xml" ContentType="application/vnd.ms-excel.controlproperties+xml"/>
  <Override PartName="/xl/tables/table4.xml" ContentType="application/vnd.openxmlformats-officedocument.spreadsheetml.table+xml"/>
  <Override PartName="/xl/drawings/drawing6.xml" ContentType="application/vnd.openxmlformats-officedocument.drawing+xml"/>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ctrlProps/ctrlProp17.xml" ContentType="application/vnd.ms-excel.controlproperties+xml"/>
  <Override PartName="/xl/ctrlProps/ctrlProp18.xml" ContentType="application/vnd.ms-excel.controlproperties+xml"/>
  <Override PartName="/xl/tables/table5.xml" ContentType="application/vnd.openxmlformats-officedocument.spreadsheetml.table+xml"/>
  <Override PartName="/xl/drawings/drawing7.xml" ContentType="application/vnd.openxmlformats-officedocument.drawing+xml"/>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ctrlProps/ctrlProp19.xml" ContentType="application/vnd.ms-excel.controlproperties+xml"/>
  <Override PartName="/xl/ctrlProps/ctrlProp20.xml" ContentType="application/vnd.ms-excel.controlproperties+xml"/>
  <Override PartName="/xl/tables/table6.xml" ContentType="application/vnd.openxmlformats-officedocument.spreadsheetml.table+xml"/>
  <Override PartName="/xl/drawings/drawing8.xml" ContentType="application/vnd.openxmlformats-officedocument.drawing+xml"/>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ctrlProps/ctrlProp21.xml" ContentType="application/vnd.ms-excel.controlproperties+xml"/>
  <Override PartName="/xl/tables/table7.xml" ContentType="application/vnd.openxmlformats-officedocument.spreadsheetml.table+xml"/>
  <Override PartName="/xl/drawings/drawing9.xml" ContentType="application/vnd.openxmlformats-officedocument.drawing+xml"/>
  <Override PartName="/xl/ctrlProps/ctrlProp22.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filterPrivacy="1" codeName="ThisWorkbook" defaultThemeVersion="124226"/>
  <xr:revisionPtr revIDLastSave="0" documentId="8_{B0B82051-3F2B-4163-9EE0-9252331A1157}" xr6:coauthVersionLast="31" xr6:coauthVersionMax="31" xr10:uidLastSave="{00000000-0000-0000-0000-000000000000}"/>
  <bookViews>
    <workbookView xWindow="240" yWindow="105" windowWidth="14805" windowHeight="8010" tabRatio="747" xr2:uid="{00000000-000D-0000-FFFF-FFFF00000000}"/>
  </bookViews>
  <sheets>
    <sheet name="Menu principal" sheetId="2" r:id="rId1"/>
    <sheet name="Nouvel équipement" sheetId="1" r:id="rId2"/>
    <sheet name="Interventions correctives" sheetId="3" r:id="rId3"/>
    <sheet name="Préventif" sheetId="4" r:id="rId4"/>
    <sheet name="Fournisseurs" sheetId="5" r:id="rId5"/>
    <sheet name="Commandes" sheetId="6" r:id="rId6"/>
    <sheet name="Entrée-sortie" sheetId="7" r:id="rId7"/>
    <sheet name="Pièce" sheetId="8" r:id="rId8"/>
    <sheet name="Amortissement dégressif" sheetId="10" r:id="rId9"/>
    <sheet name="GestionListe" sheetId="12" r:id="rId10"/>
    <sheet name="GestionListe (2)" sheetId="13" r:id="rId11"/>
  </sheets>
  <definedNames>
    <definedName name="_xlnm._FilterDatabase" localSheetId="2" hidden="1">'Interventions correctives'!$A$9:$L$17</definedName>
    <definedName name="_xlnm._FilterDatabase" localSheetId="3" hidden="1">Préventif!#REF!</definedName>
  </definedNames>
  <calcPr calcId="179017"/>
  <customWorkbookViews>
    <customWorkbookView name="fzef" guid="{6F591A43-FDBD-47BB-B53D-2E401491C373}" includePrintSettings="0" includeHiddenRowCol="0" maximized="1" xWindow="-8" yWindow="-8" windowWidth="1382" windowHeight="784" activeSheetId="2"/>
  </customWorkbookViews>
</workbook>
</file>

<file path=xl/calcChain.xml><?xml version="1.0" encoding="utf-8"?>
<calcChain xmlns="http://schemas.openxmlformats.org/spreadsheetml/2006/main">
  <c r="K6" i="4" l="1"/>
  <c r="I6" i="4"/>
  <c r="J6" i="4" s="1"/>
  <c r="I7" i="4"/>
  <c r="K7" i="4" s="1"/>
  <c r="J7" i="4" l="1"/>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J96" i="4"/>
  <c r="J97"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Q5" i="3" l="1"/>
  <c r="G3" i="4" l="1"/>
  <c r="H3" i="4"/>
  <c r="I3" i="4"/>
  <c r="K2" i="2"/>
  <c r="G6" i="6" l="1"/>
  <c r="G5" i="6"/>
  <c r="C11" i="10" l="1"/>
  <c r="C9" i="10" l="1"/>
  <c r="H281" i="10" l="1"/>
  <c r="H282" i="10"/>
  <c r="H283" i="10"/>
  <c r="H284" i="10"/>
  <c r="H285" i="10"/>
  <c r="H286" i="10"/>
  <c r="H287" i="10"/>
  <c r="H288" i="10"/>
  <c r="H289" i="10"/>
  <c r="H290" i="10"/>
  <c r="H291" i="10"/>
  <c r="H292" i="10"/>
  <c r="H293" i="10"/>
  <c r="H294" i="10"/>
  <c r="H295" i="10"/>
  <c r="H296" i="10"/>
  <c r="H297" i="10"/>
  <c r="H298" i="10"/>
  <c r="H299" i="10"/>
  <c r="H300" i="10"/>
  <c r="H301" i="10"/>
  <c r="H302" i="10"/>
  <c r="H303"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H16" i="10" l="1"/>
  <c r="C16" i="10"/>
  <c r="B16" i="10"/>
  <c r="B17" i="10" l="1"/>
  <c r="G16" i="10"/>
  <c r="B18" i="10" l="1"/>
  <c r="B19" i="10" s="1"/>
  <c r="H17" i="10"/>
  <c r="G17" i="10" s="1"/>
  <c r="H18" i="10" l="1"/>
  <c r="G18" i="10" s="1"/>
  <c r="B20" i="10"/>
  <c r="H19" i="10" l="1"/>
  <c r="G19" i="10" s="1"/>
  <c r="B21" i="10"/>
  <c r="H20" i="10" l="1"/>
  <c r="G20" i="10" s="1"/>
  <c r="B22" i="10"/>
  <c r="H21" i="10" l="1"/>
  <c r="G21" i="10" s="1"/>
  <c r="B23" i="10"/>
  <c r="H22" i="10" l="1"/>
  <c r="G22" i="10" s="1"/>
  <c r="B24" i="10"/>
  <c r="H23" i="10" l="1"/>
  <c r="G23" i="10" s="1"/>
  <c r="B25" i="10"/>
  <c r="H24" i="10" l="1"/>
  <c r="G24" i="10" s="1"/>
  <c r="B26" i="10"/>
  <c r="B27" i="10" s="1"/>
  <c r="H25" i="10" l="1"/>
  <c r="G25" i="10" s="1"/>
  <c r="B28" i="10"/>
  <c r="H26" i="10" l="1"/>
  <c r="H27" i="10" s="1"/>
  <c r="G27" i="10" s="1"/>
  <c r="B29" i="10"/>
  <c r="H28" i="10" l="1"/>
  <c r="G28" i="10" s="1"/>
  <c r="G26" i="10"/>
  <c r="B30" i="10"/>
  <c r="H29" i="10" l="1"/>
  <c r="G29" i="10" s="1"/>
  <c r="B31" i="10"/>
  <c r="H30" i="10" l="1"/>
  <c r="G30" i="10" s="1"/>
  <c r="B32" i="10"/>
  <c r="H31" i="10" l="1"/>
  <c r="G31" i="10" s="1"/>
  <c r="B33" i="10"/>
  <c r="H32" i="10" l="1"/>
  <c r="G32" i="10" s="1"/>
  <c r="B34" i="10"/>
  <c r="H33" i="10" l="1"/>
  <c r="G33" i="10" s="1"/>
  <c r="B35" i="10"/>
  <c r="H34" i="10" l="1"/>
  <c r="G34" i="10" s="1"/>
  <c r="B36" i="10"/>
  <c r="H35" i="10" l="1"/>
  <c r="G35" i="10" s="1"/>
  <c r="B37" i="10"/>
  <c r="H36" i="10" l="1"/>
  <c r="G36" i="10" s="1"/>
  <c r="B38" i="10"/>
  <c r="H37" i="10" l="1"/>
  <c r="G37" i="10" s="1"/>
  <c r="B39" i="10"/>
  <c r="H38" i="10" l="1"/>
  <c r="G38" i="10" s="1"/>
  <c r="B40" i="10"/>
  <c r="H39" i="10" l="1"/>
  <c r="G39" i="10" s="1"/>
  <c r="B41" i="10"/>
  <c r="H40" i="10" l="1"/>
  <c r="G40" i="10" s="1"/>
  <c r="H41" i="10"/>
  <c r="G41" i="10" s="1"/>
  <c r="B42" i="10"/>
  <c r="H42" i="10" l="1"/>
  <c r="G42" i="10" s="1"/>
  <c r="B43" i="10"/>
  <c r="H43" i="10" l="1"/>
  <c r="G43" i="10"/>
  <c r="B44" i="10"/>
  <c r="H44" i="10" l="1"/>
  <c r="G44" i="10" s="1"/>
  <c r="B45" i="10"/>
  <c r="H45" i="10" l="1"/>
  <c r="G45" i="10" s="1"/>
  <c r="B46" i="10"/>
  <c r="G46" i="10" l="1"/>
  <c r="F46" i="10"/>
  <c r="H46" i="10"/>
  <c r="D46" i="10"/>
  <c r="C46" i="10"/>
  <c r="E46" i="10"/>
  <c r="B47" i="10"/>
  <c r="H47" i="10" l="1"/>
  <c r="G47" i="10"/>
  <c r="F47" i="10"/>
  <c r="D47" i="10"/>
  <c r="C47" i="10"/>
  <c r="E47" i="10"/>
  <c r="B48" i="10"/>
  <c r="H48" i="10" l="1"/>
  <c r="G48" i="10"/>
  <c r="E48" i="10"/>
  <c r="F48" i="10"/>
  <c r="D48" i="10"/>
  <c r="C48" i="10"/>
  <c r="B49" i="10"/>
  <c r="G49" i="10" l="1"/>
  <c r="H49" i="10"/>
  <c r="F49" i="10"/>
  <c r="E49" i="10"/>
  <c r="D49" i="10"/>
  <c r="C49" i="10"/>
  <c r="B50" i="10"/>
  <c r="G50" i="10" l="1"/>
  <c r="F50" i="10"/>
  <c r="H50" i="10"/>
  <c r="D50" i="10"/>
  <c r="C50" i="10"/>
  <c r="E50" i="10"/>
  <c r="B51" i="10"/>
  <c r="H51" i="10" l="1"/>
  <c r="G51" i="10"/>
  <c r="F51" i="10"/>
  <c r="D51" i="10"/>
  <c r="E51" i="10"/>
  <c r="C51" i="10"/>
  <c r="B52" i="10"/>
  <c r="H52" i="10" l="1"/>
  <c r="E52" i="10"/>
  <c r="F52" i="10"/>
  <c r="D52" i="10"/>
  <c r="G52" i="10"/>
  <c r="C52" i="10"/>
  <c r="B53" i="10"/>
  <c r="G53" i="10" l="1"/>
  <c r="H53" i="10"/>
  <c r="F53" i="10"/>
  <c r="E53" i="10"/>
  <c r="D53" i="10"/>
  <c r="C53" i="10"/>
  <c r="B54" i="10"/>
  <c r="G54" i="10" l="1"/>
  <c r="H54" i="10"/>
  <c r="F54" i="10"/>
  <c r="D54" i="10"/>
  <c r="C54" i="10"/>
  <c r="E54" i="10"/>
  <c r="B55" i="10"/>
  <c r="H55" i="10" l="1"/>
  <c r="G55" i="10"/>
  <c r="F55" i="10"/>
  <c r="D55" i="10"/>
  <c r="C55" i="10"/>
  <c r="E55" i="10"/>
  <c r="B56" i="10"/>
  <c r="H56" i="10" l="1"/>
  <c r="G56" i="10"/>
  <c r="E56" i="10"/>
  <c r="D56" i="10"/>
  <c r="F56" i="10"/>
  <c r="C56" i="10"/>
  <c r="B57" i="10"/>
  <c r="G57" i="10" l="1"/>
  <c r="H57" i="10"/>
  <c r="E57" i="10"/>
  <c r="F57" i="10"/>
  <c r="D57" i="10"/>
  <c r="C57" i="10"/>
  <c r="B58" i="10"/>
  <c r="G58" i="10" l="1"/>
  <c r="F58" i="10"/>
  <c r="H58" i="10"/>
  <c r="D58" i="10"/>
  <c r="C58" i="10"/>
  <c r="E58" i="10"/>
  <c r="B59" i="10"/>
  <c r="H59" i="10" l="1"/>
  <c r="G59" i="10"/>
  <c r="F59" i="10"/>
  <c r="D59" i="10"/>
  <c r="E59" i="10"/>
  <c r="C59" i="10"/>
  <c r="B60" i="10"/>
  <c r="H60" i="10" l="1"/>
  <c r="G60" i="10"/>
  <c r="F60" i="10"/>
  <c r="E60" i="10"/>
  <c r="D60" i="10"/>
  <c r="C60" i="10"/>
  <c r="B61" i="10"/>
  <c r="G61" i="10" l="1"/>
  <c r="H61" i="10"/>
  <c r="F61" i="10"/>
  <c r="E61" i="10"/>
  <c r="D61" i="10"/>
  <c r="C61" i="10"/>
  <c r="B62" i="10"/>
  <c r="G62" i="10" l="1"/>
  <c r="F62" i="10"/>
  <c r="H62" i="10"/>
  <c r="D62" i="10"/>
  <c r="C62" i="10"/>
  <c r="E62" i="10"/>
  <c r="B63" i="10"/>
  <c r="H63" i="10" l="1"/>
  <c r="G63" i="10"/>
  <c r="F63" i="10"/>
  <c r="D63" i="10"/>
  <c r="C63" i="10"/>
  <c r="E63" i="10"/>
  <c r="B64" i="10"/>
  <c r="H64" i="10" l="1"/>
  <c r="G64" i="10"/>
  <c r="E64" i="10"/>
  <c r="F64" i="10"/>
  <c r="D64" i="10"/>
  <c r="C64" i="10"/>
  <c r="B65" i="10"/>
  <c r="G65" i="10" l="1"/>
  <c r="H65" i="10"/>
  <c r="E65" i="10"/>
  <c r="F65" i="10"/>
  <c r="D65" i="10"/>
  <c r="C65" i="10"/>
  <c r="B66" i="10"/>
  <c r="G66" i="10" l="1"/>
  <c r="F66" i="10"/>
  <c r="H66" i="10"/>
  <c r="D66" i="10"/>
  <c r="C66" i="10"/>
  <c r="E66" i="10"/>
  <c r="B67" i="10"/>
  <c r="H67" i="10" l="1"/>
  <c r="G67" i="10"/>
  <c r="F67" i="10"/>
  <c r="D67" i="10"/>
  <c r="E67" i="10"/>
  <c r="C67" i="10"/>
  <c r="B68" i="10"/>
  <c r="H68" i="10" l="1"/>
  <c r="G68" i="10"/>
  <c r="E68" i="10"/>
  <c r="D68" i="10"/>
  <c r="F68" i="10"/>
  <c r="C68" i="10"/>
  <c r="B69" i="10"/>
  <c r="G69" i="10" l="1"/>
  <c r="H69" i="10"/>
  <c r="F69" i="10"/>
  <c r="E69" i="10"/>
  <c r="D69" i="10"/>
  <c r="C69" i="10"/>
  <c r="B70" i="10"/>
  <c r="G70" i="10" l="1"/>
  <c r="H70" i="10"/>
  <c r="F70" i="10"/>
  <c r="D70" i="10"/>
  <c r="C70" i="10"/>
  <c r="E70" i="10"/>
  <c r="B71" i="10"/>
  <c r="H71" i="10" l="1"/>
  <c r="G71" i="10"/>
  <c r="F71" i="10"/>
  <c r="D71" i="10"/>
  <c r="C71" i="10"/>
  <c r="E71" i="10"/>
  <c r="B72" i="10"/>
  <c r="H72" i="10" l="1"/>
  <c r="G72" i="10"/>
  <c r="F72" i="10"/>
  <c r="E72" i="10"/>
  <c r="D72" i="10"/>
  <c r="C72" i="10"/>
  <c r="B73" i="10"/>
  <c r="G73" i="10" l="1"/>
  <c r="H73" i="10"/>
  <c r="F73" i="10"/>
  <c r="E73" i="10"/>
  <c r="D73" i="10"/>
  <c r="C73" i="10"/>
  <c r="B74" i="10"/>
  <c r="G74" i="10" l="1"/>
  <c r="F74" i="10"/>
  <c r="H74" i="10"/>
  <c r="D74" i="10"/>
  <c r="C74" i="10"/>
  <c r="E74" i="10"/>
  <c r="B75" i="10"/>
  <c r="H75" i="10" l="1"/>
  <c r="G75" i="10"/>
  <c r="F75" i="10"/>
  <c r="D75" i="10"/>
  <c r="E75" i="10"/>
  <c r="C75" i="10"/>
  <c r="B76" i="10"/>
  <c r="H76" i="10" l="1"/>
  <c r="G76" i="10"/>
  <c r="E76" i="10"/>
  <c r="D76" i="10"/>
  <c r="F76" i="10"/>
  <c r="C76" i="10"/>
  <c r="B77" i="10"/>
  <c r="G77" i="10" l="1"/>
  <c r="H77" i="10"/>
  <c r="F77" i="10"/>
  <c r="E77" i="10"/>
  <c r="D77" i="10"/>
  <c r="C77" i="10"/>
  <c r="B78" i="10"/>
  <c r="G78" i="10" l="1"/>
  <c r="F78" i="10"/>
  <c r="D78" i="10"/>
  <c r="H78" i="10"/>
  <c r="C78" i="10"/>
  <c r="E78" i="10"/>
  <c r="B79" i="10"/>
  <c r="H79" i="10" l="1"/>
  <c r="F79" i="10"/>
  <c r="G79" i="10"/>
  <c r="D79" i="10"/>
  <c r="C79" i="10"/>
  <c r="E79" i="10"/>
  <c r="B80" i="10"/>
  <c r="H80" i="10" l="1"/>
  <c r="G80" i="10"/>
  <c r="E80" i="10"/>
  <c r="F80" i="10"/>
  <c r="D80" i="10"/>
  <c r="C80" i="10"/>
  <c r="B81" i="10"/>
  <c r="G81" i="10" l="1"/>
  <c r="H81" i="10"/>
  <c r="F81" i="10"/>
  <c r="E81" i="10"/>
  <c r="D81" i="10"/>
  <c r="C81" i="10"/>
  <c r="B82" i="10"/>
  <c r="G82" i="10" l="1"/>
  <c r="F82" i="10"/>
  <c r="H82" i="10"/>
  <c r="D82" i="10"/>
  <c r="C82" i="10"/>
  <c r="E82" i="10"/>
  <c r="B83" i="10"/>
  <c r="H83" i="10" l="1"/>
  <c r="G83" i="10"/>
  <c r="F83" i="10"/>
  <c r="D83" i="10"/>
  <c r="E83" i="10"/>
  <c r="C83" i="10"/>
  <c r="B84" i="10"/>
  <c r="H84" i="10" l="1"/>
  <c r="G84" i="10"/>
  <c r="E84" i="10"/>
  <c r="F84" i="10"/>
  <c r="D84" i="10"/>
  <c r="C84" i="10"/>
  <c r="B85" i="10"/>
  <c r="G85" i="10" l="1"/>
  <c r="H85" i="10"/>
  <c r="F85" i="10"/>
  <c r="E85" i="10"/>
  <c r="D85" i="10"/>
  <c r="C85" i="10"/>
  <c r="B86" i="10"/>
  <c r="G86" i="10" l="1"/>
  <c r="H86" i="10"/>
  <c r="F86" i="10"/>
  <c r="D86" i="10"/>
  <c r="C86" i="10"/>
  <c r="E86" i="10"/>
  <c r="B87" i="10"/>
  <c r="H87" i="10" l="1"/>
  <c r="F87" i="10"/>
  <c r="G87" i="10"/>
  <c r="D87" i="10"/>
  <c r="C87" i="10"/>
  <c r="E87" i="10"/>
  <c r="B88" i="10"/>
  <c r="H88" i="10" l="1"/>
  <c r="G88" i="10"/>
  <c r="E88" i="10"/>
  <c r="F88" i="10"/>
  <c r="D88" i="10"/>
  <c r="C88" i="10"/>
  <c r="B89" i="10"/>
  <c r="G89" i="10" l="1"/>
  <c r="H89" i="10"/>
  <c r="E89" i="10"/>
  <c r="F89" i="10"/>
  <c r="D89" i="10"/>
  <c r="C89" i="10"/>
  <c r="B90" i="10"/>
  <c r="G90" i="10" l="1"/>
  <c r="H90" i="10"/>
  <c r="F90" i="10"/>
  <c r="D90" i="10"/>
  <c r="C90" i="10"/>
  <c r="E90" i="10"/>
  <c r="B91" i="10"/>
  <c r="H91" i="10" l="1"/>
  <c r="G91" i="10"/>
  <c r="F91" i="10"/>
  <c r="D91" i="10"/>
  <c r="E91" i="10"/>
  <c r="C91" i="10"/>
  <c r="B92" i="10"/>
  <c r="H92" i="10" l="1"/>
  <c r="G92" i="10"/>
  <c r="F92" i="10"/>
  <c r="E92" i="10"/>
  <c r="D92" i="10"/>
  <c r="C92" i="10"/>
  <c r="B93" i="10"/>
  <c r="G93" i="10" l="1"/>
  <c r="H93" i="10"/>
  <c r="F93" i="10"/>
  <c r="E93" i="10"/>
  <c r="D93" i="10"/>
  <c r="C93" i="10"/>
  <c r="B94" i="10"/>
  <c r="G94" i="10" l="1"/>
  <c r="H94" i="10"/>
  <c r="D94" i="10"/>
  <c r="C94" i="10"/>
  <c r="E94" i="10"/>
  <c r="F94" i="10"/>
  <c r="B95" i="10"/>
  <c r="H95" i="10" l="1"/>
  <c r="F95" i="10"/>
  <c r="G95" i="10"/>
  <c r="D95" i="10"/>
  <c r="C95" i="10"/>
  <c r="E95" i="10"/>
  <c r="B96" i="10"/>
  <c r="H96" i="10" l="1"/>
  <c r="G96" i="10"/>
  <c r="E96" i="10"/>
  <c r="F96" i="10"/>
  <c r="D96" i="10"/>
  <c r="C96" i="10"/>
  <c r="B97" i="10"/>
  <c r="G97" i="10" l="1"/>
  <c r="H97" i="10"/>
  <c r="F97" i="10"/>
  <c r="E97" i="10"/>
  <c r="D97" i="10"/>
  <c r="C97" i="10"/>
  <c r="B98" i="10"/>
  <c r="G98" i="10" l="1"/>
  <c r="H98" i="10"/>
  <c r="F98" i="10"/>
  <c r="D98" i="10"/>
  <c r="C98" i="10"/>
  <c r="E98" i="10"/>
  <c r="B99" i="10"/>
  <c r="H99" i="10" l="1"/>
  <c r="G99" i="10"/>
  <c r="F99" i="10"/>
  <c r="D99" i="10"/>
  <c r="E99" i="10"/>
  <c r="C99" i="10"/>
  <c r="B100" i="10"/>
  <c r="H100" i="10" l="1"/>
  <c r="G100" i="10"/>
  <c r="E100" i="10"/>
  <c r="F100" i="10"/>
  <c r="D100" i="10"/>
  <c r="C100" i="10"/>
  <c r="B101" i="10"/>
  <c r="G101" i="10" l="1"/>
  <c r="H101" i="10"/>
  <c r="E101" i="10"/>
  <c r="F101" i="10"/>
  <c r="D101" i="10"/>
  <c r="C101" i="10"/>
  <c r="B102" i="10"/>
  <c r="H102" i="10" l="1"/>
  <c r="G102" i="10"/>
  <c r="F102" i="10"/>
  <c r="D102" i="10"/>
  <c r="C102" i="10"/>
  <c r="E102" i="10"/>
  <c r="B103" i="10"/>
  <c r="H103" i="10" l="1"/>
  <c r="G103" i="10"/>
  <c r="F103" i="10"/>
  <c r="D103" i="10"/>
  <c r="C103" i="10"/>
  <c r="E103" i="10"/>
  <c r="B104" i="10"/>
  <c r="H104" i="10" l="1"/>
  <c r="G104" i="10"/>
  <c r="E104" i="10"/>
  <c r="F104" i="10"/>
  <c r="D104" i="10"/>
  <c r="C104" i="10"/>
  <c r="B105" i="10"/>
  <c r="H105" i="10" l="1"/>
  <c r="G105" i="10"/>
  <c r="F105" i="10"/>
  <c r="E105" i="10"/>
  <c r="D105" i="10"/>
  <c r="C105" i="10"/>
  <c r="B106" i="10"/>
  <c r="H106" i="10" l="1"/>
  <c r="D106" i="10"/>
  <c r="F106" i="10"/>
  <c r="G106" i="10"/>
  <c r="C106" i="10"/>
  <c r="E106" i="10"/>
  <c r="B107" i="10"/>
  <c r="H107" i="10" l="1"/>
  <c r="G107" i="10"/>
  <c r="F107" i="10"/>
  <c r="D107" i="10"/>
  <c r="E107" i="10"/>
  <c r="C107" i="10"/>
  <c r="B108" i="10"/>
  <c r="H108" i="10" l="1"/>
  <c r="G108" i="10"/>
  <c r="F108" i="10"/>
  <c r="E108" i="10"/>
  <c r="D108" i="10"/>
  <c r="C108" i="10"/>
  <c r="B109" i="10"/>
  <c r="H109" i="10" l="1"/>
  <c r="G109" i="10"/>
  <c r="E109" i="10"/>
  <c r="D109" i="10"/>
  <c r="F109" i="10"/>
  <c r="C109" i="10"/>
  <c r="B110" i="10"/>
  <c r="G110" i="10" l="1"/>
  <c r="D110" i="10"/>
  <c r="H110" i="10"/>
  <c r="F110" i="10"/>
  <c r="C110" i="10"/>
  <c r="E110" i="10"/>
  <c r="B111" i="10"/>
  <c r="H111" i="10" l="1"/>
  <c r="G111" i="10"/>
  <c r="F111" i="10"/>
  <c r="D111" i="10"/>
  <c r="C111" i="10"/>
  <c r="E111" i="10"/>
  <c r="B112" i="10"/>
  <c r="H112" i="10" l="1"/>
  <c r="G112" i="10"/>
  <c r="F112" i="10"/>
  <c r="E112" i="10"/>
  <c r="D112" i="10"/>
  <c r="C112" i="10"/>
  <c r="B113" i="10"/>
  <c r="H113" i="10" l="1"/>
  <c r="G113" i="10"/>
  <c r="F113" i="10"/>
  <c r="E113" i="10"/>
  <c r="D113" i="10"/>
  <c r="C113" i="10"/>
  <c r="B114" i="10"/>
  <c r="H114" i="10" l="1"/>
  <c r="D114" i="10"/>
  <c r="F114" i="10"/>
  <c r="C114" i="10"/>
  <c r="G114" i="10"/>
  <c r="E114" i="10"/>
  <c r="B115" i="10"/>
  <c r="H115" i="10" l="1"/>
  <c r="G115" i="10"/>
  <c r="F115" i="10"/>
  <c r="D115" i="10"/>
  <c r="E115" i="10"/>
  <c r="C115" i="10"/>
  <c r="B116" i="10"/>
  <c r="H116" i="10" l="1"/>
  <c r="G116" i="10"/>
  <c r="E116" i="10"/>
  <c r="D116" i="10"/>
  <c r="F116" i="10"/>
  <c r="C116" i="10"/>
  <c r="B117" i="10"/>
  <c r="H117" i="10" l="1"/>
  <c r="G117" i="10"/>
  <c r="E117" i="10"/>
  <c r="D117" i="10"/>
  <c r="F117" i="10"/>
  <c r="C117" i="10"/>
  <c r="B118" i="10"/>
  <c r="H118" i="10" l="1"/>
  <c r="G118" i="10"/>
  <c r="F118" i="10"/>
  <c r="D118" i="10"/>
  <c r="C118" i="10"/>
  <c r="E118" i="10"/>
  <c r="B119" i="10"/>
  <c r="H119" i="10" l="1"/>
  <c r="G119" i="10"/>
  <c r="F119" i="10"/>
  <c r="D119" i="10"/>
  <c r="C119" i="10"/>
  <c r="E119" i="10"/>
  <c r="B120" i="10"/>
  <c r="H120" i="10" l="1"/>
  <c r="G120" i="10"/>
  <c r="F120" i="10"/>
  <c r="E120" i="10"/>
  <c r="D120" i="10"/>
  <c r="C120" i="10"/>
  <c r="B121" i="10"/>
  <c r="H121" i="10" l="1"/>
  <c r="G121" i="10"/>
  <c r="F121" i="10"/>
  <c r="E121" i="10"/>
  <c r="D121" i="10"/>
  <c r="C121" i="10"/>
  <c r="B122" i="10"/>
  <c r="H122" i="10" l="1"/>
  <c r="G122" i="10"/>
  <c r="D122" i="10"/>
  <c r="C122" i="10"/>
  <c r="F122" i="10"/>
  <c r="E122" i="10"/>
  <c r="B123" i="10"/>
  <c r="H123" i="10" l="1"/>
  <c r="G123" i="10"/>
  <c r="F123" i="10"/>
  <c r="D123" i="10"/>
  <c r="E123" i="10"/>
  <c r="C123" i="10"/>
  <c r="B124" i="10"/>
  <c r="H124" i="10" l="1"/>
  <c r="G124" i="10"/>
  <c r="F124" i="10"/>
  <c r="E124" i="10"/>
  <c r="D124" i="10"/>
  <c r="C124" i="10"/>
  <c r="B125" i="10"/>
  <c r="H125" i="10" l="1"/>
  <c r="G125" i="10"/>
  <c r="E125" i="10"/>
  <c r="F125" i="10"/>
  <c r="D125" i="10"/>
  <c r="C125" i="10"/>
  <c r="B126" i="10"/>
  <c r="H126" i="10" l="1"/>
  <c r="G126" i="10"/>
  <c r="F126" i="10"/>
  <c r="D126" i="10"/>
  <c r="C126" i="10"/>
  <c r="E126" i="10"/>
  <c r="B127" i="10"/>
  <c r="H127" i="10" l="1"/>
  <c r="G127" i="10"/>
  <c r="F127" i="10"/>
  <c r="D127" i="10"/>
  <c r="C127" i="10"/>
  <c r="E127" i="10"/>
  <c r="B128" i="10"/>
  <c r="H128" i="10" l="1"/>
  <c r="G128" i="10"/>
  <c r="E128" i="10"/>
  <c r="F128" i="10"/>
  <c r="D128" i="10"/>
  <c r="C128" i="10"/>
  <c r="B129" i="10"/>
  <c r="H129" i="10" l="1"/>
  <c r="G129" i="10"/>
  <c r="F129" i="10"/>
  <c r="E129" i="10"/>
  <c r="D129" i="10"/>
  <c r="C129" i="10"/>
  <c r="B130" i="10"/>
  <c r="H130" i="10" l="1"/>
  <c r="D130" i="10"/>
  <c r="G130" i="10"/>
  <c r="C130" i="10"/>
  <c r="F130" i="10"/>
  <c r="E130" i="10"/>
  <c r="B131" i="10"/>
  <c r="H131" i="10" l="1"/>
  <c r="G131" i="10"/>
  <c r="F131" i="10"/>
  <c r="D131" i="10"/>
  <c r="E131" i="10"/>
  <c r="C131" i="10"/>
  <c r="B132" i="10"/>
  <c r="H132" i="10" l="1"/>
  <c r="G132" i="10"/>
  <c r="E132" i="10"/>
  <c r="D132" i="10"/>
  <c r="F132" i="10"/>
  <c r="C132" i="10"/>
  <c r="B133" i="10"/>
  <c r="H133" i="10" l="1"/>
  <c r="G133" i="10"/>
  <c r="F133" i="10"/>
  <c r="E133" i="10"/>
  <c r="D133" i="10"/>
  <c r="C133" i="10"/>
  <c r="B134" i="10"/>
  <c r="H134" i="10" l="1"/>
  <c r="G134" i="10"/>
  <c r="F134" i="10"/>
  <c r="D134" i="10"/>
  <c r="C134" i="10"/>
  <c r="E134" i="10"/>
  <c r="B135" i="10"/>
  <c r="H135" i="10" l="1"/>
  <c r="G135" i="10"/>
  <c r="F135" i="10"/>
  <c r="D135" i="10"/>
  <c r="C135" i="10"/>
  <c r="E135" i="10"/>
  <c r="B136" i="10"/>
  <c r="H136" i="10" l="1"/>
  <c r="G136" i="10"/>
  <c r="E136" i="10"/>
  <c r="F136" i="10"/>
  <c r="D136" i="10"/>
  <c r="C136" i="10"/>
  <c r="B137" i="10"/>
  <c r="H137" i="10" l="1"/>
  <c r="G137" i="10"/>
  <c r="E137" i="10"/>
  <c r="F137" i="10"/>
  <c r="D137" i="10"/>
  <c r="C137" i="10"/>
  <c r="B138" i="10"/>
  <c r="H138" i="10" l="1"/>
  <c r="D138" i="10"/>
  <c r="F138" i="10"/>
  <c r="C138" i="10"/>
  <c r="G138" i="10"/>
  <c r="E138" i="10"/>
  <c r="B139" i="10"/>
  <c r="H139" i="10" l="1"/>
  <c r="G139" i="10"/>
  <c r="F139" i="10"/>
  <c r="D139" i="10"/>
  <c r="E139" i="10"/>
  <c r="C139" i="10"/>
  <c r="B140" i="10"/>
  <c r="H140" i="10" l="1"/>
  <c r="G140" i="10"/>
  <c r="F140" i="10"/>
  <c r="E140" i="10"/>
  <c r="D140" i="10"/>
  <c r="C140" i="10"/>
  <c r="B141" i="10"/>
  <c r="H141" i="10" l="1"/>
  <c r="G141" i="10"/>
  <c r="F141" i="10"/>
  <c r="E141" i="10"/>
  <c r="D141" i="10"/>
  <c r="C141" i="10"/>
  <c r="B142" i="10"/>
  <c r="G142" i="10" l="1"/>
  <c r="D142" i="10"/>
  <c r="C142" i="10"/>
  <c r="H142" i="10"/>
  <c r="F142" i="10"/>
  <c r="E142" i="10"/>
  <c r="B143" i="10"/>
  <c r="H143" i="10" l="1"/>
  <c r="G143" i="10"/>
  <c r="F143" i="10"/>
  <c r="D143" i="10"/>
  <c r="C143" i="10"/>
  <c r="E143" i="10"/>
  <c r="B144" i="10"/>
  <c r="H144" i="10" l="1"/>
  <c r="G144" i="10"/>
  <c r="E144" i="10"/>
  <c r="F144" i="10"/>
  <c r="D144" i="10"/>
  <c r="C144" i="10"/>
  <c r="B145" i="10"/>
  <c r="H145" i="10" l="1"/>
  <c r="G145" i="10"/>
  <c r="F145" i="10"/>
  <c r="E145" i="10"/>
  <c r="D145" i="10"/>
  <c r="C145" i="10"/>
  <c r="B146" i="10"/>
  <c r="H146" i="10" l="1"/>
  <c r="D146" i="10"/>
  <c r="F146" i="10"/>
  <c r="C146" i="10"/>
  <c r="G146" i="10"/>
  <c r="E146" i="10"/>
  <c r="B147" i="10"/>
  <c r="H147" i="10" l="1"/>
  <c r="G147" i="10"/>
  <c r="F147" i="10"/>
  <c r="D147" i="10"/>
  <c r="E147" i="10"/>
  <c r="C147" i="10"/>
  <c r="B148" i="10"/>
  <c r="H148" i="10" l="1"/>
  <c r="G148" i="10"/>
  <c r="E148" i="10"/>
  <c r="D148" i="10"/>
  <c r="F148" i="10"/>
  <c r="C148" i="10"/>
  <c r="B149" i="10"/>
  <c r="H149" i="10" l="1"/>
  <c r="G149" i="10"/>
  <c r="E149" i="10"/>
  <c r="F149" i="10"/>
  <c r="D149" i="10"/>
  <c r="C149" i="10"/>
  <c r="B150" i="10"/>
  <c r="H150" i="10" l="1"/>
  <c r="G150" i="10"/>
  <c r="F150" i="10"/>
  <c r="D150" i="10"/>
  <c r="C150" i="10"/>
  <c r="E150" i="10"/>
  <c r="B151" i="10"/>
  <c r="H151" i="10" l="1"/>
  <c r="G151" i="10"/>
  <c r="F151" i="10"/>
  <c r="D151" i="10"/>
  <c r="C151" i="10"/>
  <c r="E151" i="10"/>
  <c r="B152" i="10"/>
  <c r="H152" i="10" l="1"/>
  <c r="G152" i="10"/>
  <c r="E152" i="10"/>
  <c r="F152" i="10"/>
  <c r="D152" i="10"/>
  <c r="C152" i="10"/>
  <c r="B153" i="10"/>
  <c r="H153" i="10" l="1"/>
  <c r="G153" i="10"/>
  <c r="E153" i="10"/>
  <c r="F153" i="10"/>
  <c r="D153" i="10"/>
  <c r="C153" i="10"/>
  <c r="B154" i="10"/>
  <c r="H154" i="10" l="1"/>
  <c r="G154" i="10"/>
  <c r="D154" i="10"/>
  <c r="C154" i="10"/>
  <c r="F154" i="10"/>
  <c r="E154" i="10"/>
  <c r="B155" i="10"/>
  <c r="H155" i="10" l="1"/>
  <c r="G155" i="10"/>
  <c r="F155" i="10"/>
  <c r="D155" i="10"/>
  <c r="E155" i="10"/>
  <c r="C155" i="10"/>
  <c r="B156" i="10"/>
  <c r="H156" i="10" l="1"/>
  <c r="G156" i="10"/>
  <c r="F156" i="10"/>
  <c r="E156" i="10"/>
  <c r="D156" i="10"/>
  <c r="C156" i="10"/>
  <c r="B157" i="10"/>
  <c r="H157" i="10" l="1"/>
  <c r="G157" i="10"/>
  <c r="F157" i="10"/>
  <c r="E157" i="10"/>
  <c r="D157" i="10"/>
  <c r="C157" i="10"/>
  <c r="B158" i="10"/>
  <c r="H158" i="10" l="1"/>
  <c r="G158" i="10"/>
  <c r="D158" i="10"/>
  <c r="C158" i="10"/>
  <c r="E158" i="10"/>
  <c r="F158" i="10"/>
  <c r="B159" i="10"/>
  <c r="H159" i="10" l="1"/>
  <c r="G159" i="10"/>
  <c r="F159" i="10"/>
  <c r="D159" i="10"/>
  <c r="C159" i="10"/>
  <c r="E159" i="10"/>
  <c r="B160" i="10"/>
  <c r="H160" i="10" l="1"/>
  <c r="G160" i="10"/>
  <c r="E160" i="10"/>
  <c r="F160" i="10"/>
  <c r="D160" i="10"/>
  <c r="C160" i="10"/>
  <c r="B161" i="10"/>
  <c r="H161" i="10" l="1"/>
  <c r="G161" i="10"/>
  <c r="F161" i="10"/>
  <c r="E161" i="10"/>
  <c r="D161" i="10"/>
  <c r="C161" i="10"/>
  <c r="B162" i="10"/>
  <c r="H162" i="10" l="1"/>
  <c r="D162" i="10"/>
  <c r="G162" i="10"/>
  <c r="F162" i="10"/>
  <c r="C162" i="10"/>
  <c r="E162" i="10"/>
  <c r="B163" i="10"/>
  <c r="H163" i="10" l="1"/>
  <c r="G163" i="10"/>
  <c r="F163" i="10"/>
  <c r="D163" i="10"/>
  <c r="E163" i="10"/>
  <c r="C163" i="10"/>
  <c r="B164" i="10"/>
  <c r="H164" i="10" l="1"/>
  <c r="G164" i="10"/>
  <c r="E164" i="10"/>
  <c r="D164" i="10"/>
  <c r="F164" i="10"/>
  <c r="C164" i="10"/>
  <c r="B165" i="10"/>
  <c r="H165" i="10" l="1"/>
  <c r="G165" i="10"/>
  <c r="E165" i="10"/>
  <c r="D165" i="10"/>
  <c r="F165" i="10"/>
  <c r="C165" i="10"/>
  <c r="B166" i="10"/>
  <c r="H166" i="10" l="1"/>
  <c r="G166" i="10"/>
  <c r="F166" i="10"/>
  <c r="D166" i="10"/>
  <c r="C166" i="10"/>
  <c r="E166" i="10"/>
  <c r="B167" i="10"/>
  <c r="H167" i="10" l="1"/>
  <c r="G167" i="10"/>
  <c r="F167" i="10"/>
  <c r="D167" i="10"/>
  <c r="C167" i="10"/>
  <c r="E167" i="10"/>
  <c r="B168" i="10"/>
  <c r="H168" i="10" l="1"/>
  <c r="G168" i="10"/>
  <c r="E168" i="10"/>
  <c r="F168" i="10"/>
  <c r="D168" i="10"/>
  <c r="C168" i="10"/>
  <c r="B169" i="10"/>
  <c r="H169" i="10" l="1"/>
  <c r="G169" i="10"/>
  <c r="E169" i="10"/>
  <c r="F169" i="10"/>
  <c r="D169" i="10"/>
  <c r="C169" i="10"/>
  <c r="B170" i="10"/>
  <c r="H170" i="10" l="1"/>
  <c r="D170" i="10"/>
  <c r="G170" i="10"/>
  <c r="F170" i="10"/>
  <c r="C170" i="10"/>
  <c r="E170" i="10"/>
  <c r="B171" i="10"/>
  <c r="H171" i="10" l="1"/>
  <c r="G171" i="10"/>
  <c r="F171" i="10"/>
  <c r="D171" i="10"/>
  <c r="E171" i="10"/>
  <c r="C171" i="10"/>
  <c r="B172" i="10"/>
  <c r="H172" i="10" l="1"/>
  <c r="G172" i="10"/>
  <c r="F172" i="10"/>
  <c r="E172" i="10"/>
  <c r="D172" i="10"/>
  <c r="C172" i="10"/>
  <c r="B173" i="10"/>
  <c r="H173" i="10" l="1"/>
  <c r="G173" i="10"/>
  <c r="F173" i="10"/>
  <c r="E173" i="10"/>
  <c r="D173" i="10"/>
  <c r="C173" i="10"/>
  <c r="B174" i="10"/>
  <c r="G174" i="10" l="1"/>
  <c r="H174" i="10"/>
  <c r="D174" i="10"/>
  <c r="C174" i="10"/>
  <c r="F174" i="10"/>
  <c r="E174" i="10"/>
  <c r="B175" i="10"/>
  <c r="H175" i="10" l="1"/>
  <c r="G175" i="10"/>
  <c r="F175" i="10"/>
  <c r="D175" i="10"/>
  <c r="C175" i="10"/>
  <c r="E175" i="10"/>
  <c r="B176" i="10"/>
  <c r="H176" i="10" l="1"/>
  <c r="G176" i="10"/>
  <c r="E176" i="10"/>
  <c r="F176" i="10"/>
  <c r="D176" i="10"/>
  <c r="C176" i="10"/>
  <c r="B177" i="10"/>
  <c r="H177" i="10" l="1"/>
  <c r="G177" i="10"/>
  <c r="F177" i="10"/>
  <c r="E177" i="10"/>
  <c r="D177" i="10"/>
  <c r="C177" i="10"/>
  <c r="B178" i="10"/>
  <c r="H178" i="10" l="1"/>
  <c r="D178" i="10"/>
  <c r="F178" i="10"/>
  <c r="C178" i="10"/>
  <c r="G178" i="10"/>
  <c r="E178" i="10"/>
  <c r="B179" i="10"/>
  <c r="H179" i="10" l="1"/>
  <c r="G179" i="10"/>
  <c r="F179" i="10"/>
  <c r="D179" i="10"/>
  <c r="E179" i="10"/>
  <c r="C179" i="10"/>
  <c r="B180" i="10"/>
  <c r="H180" i="10" l="1"/>
  <c r="G180" i="10"/>
  <c r="E180" i="10"/>
  <c r="D180" i="10"/>
  <c r="F180" i="10"/>
  <c r="C180" i="10"/>
  <c r="B181" i="10"/>
  <c r="H181" i="10" l="1"/>
  <c r="G181" i="10"/>
  <c r="E181" i="10"/>
  <c r="F181" i="10"/>
  <c r="D181" i="10"/>
  <c r="C181" i="10"/>
  <c r="B182" i="10"/>
  <c r="H182" i="10" l="1"/>
  <c r="G182" i="10"/>
  <c r="F182" i="10"/>
  <c r="D182" i="10"/>
  <c r="C182" i="10"/>
  <c r="E182" i="10"/>
  <c r="B183" i="10"/>
  <c r="H183" i="10" l="1"/>
  <c r="G183" i="10"/>
  <c r="F183" i="10"/>
  <c r="D183" i="10"/>
  <c r="C183" i="10"/>
  <c r="E183" i="10"/>
  <c r="B184" i="10"/>
  <c r="H184" i="10" l="1"/>
  <c r="G184" i="10"/>
  <c r="E184" i="10"/>
  <c r="F184" i="10"/>
  <c r="D184" i="10"/>
  <c r="C184" i="10"/>
  <c r="B185" i="10"/>
  <c r="H185" i="10" l="1"/>
  <c r="G185" i="10"/>
  <c r="E185" i="10"/>
  <c r="F185" i="10"/>
  <c r="D185" i="10"/>
  <c r="C185" i="10"/>
  <c r="B186" i="10"/>
  <c r="H186" i="10" l="1"/>
  <c r="G186" i="10"/>
  <c r="D186" i="10"/>
  <c r="C186" i="10"/>
  <c r="F186" i="10"/>
  <c r="E186" i="10"/>
  <c r="B187" i="10"/>
  <c r="H187" i="10" l="1"/>
  <c r="G187" i="10"/>
  <c r="F187" i="10"/>
  <c r="D187" i="10"/>
  <c r="E187" i="10"/>
  <c r="C187" i="10"/>
  <c r="B188" i="10"/>
  <c r="H188" i="10" l="1"/>
  <c r="G188" i="10"/>
  <c r="F188" i="10"/>
  <c r="E188" i="10"/>
  <c r="D188" i="10"/>
  <c r="C188" i="10"/>
  <c r="B189" i="10"/>
  <c r="H189" i="10" l="1"/>
  <c r="G189" i="10"/>
  <c r="F189" i="10"/>
  <c r="E189" i="10"/>
  <c r="D189" i="10"/>
  <c r="C189" i="10"/>
  <c r="B190" i="10"/>
  <c r="H190" i="10" l="1"/>
  <c r="G190" i="10"/>
  <c r="D190" i="10"/>
  <c r="C190" i="10"/>
  <c r="E190" i="10"/>
  <c r="F190" i="10"/>
  <c r="B191" i="10"/>
  <c r="H191" i="10" l="1"/>
  <c r="G191" i="10"/>
  <c r="F191" i="10"/>
  <c r="D191" i="10"/>
  <c r="C191" i="10"/>
  <c r="E191" i="10"/>
  <c r="B192" i="10"/>
  <c r="H192" i="10" l="1"/>
  <c r="G192" i="10"/>
  <c r="E192" i="10"/>
  <c r="F192" i="10"/>
  <c r="D192" i="10"/>
  <c r="C192" i="10"/>
  <c r="B193" i="10"/>
  <c r="H193" i="10" l="1"/>
  <c r="G193" i="10"/>
  <c r="F193" i="10"/>
  <c r="E193" i="10"/>
  <c r="D193" i="10"/>
  <c r="C193" i="10"/>
  <c r="B194" i="10"/>
  <c r="H194" i="10" l="1"/>
  <c r="D194" i="10"/>
  <c r="G194" i="10"/>
  <c r="F194" i="10"/>
  <c r="C194" i="10"/>
  <c r="E194" i="10"/>
  <c r="B195" i="10"/>
  <c r="H195" i="10" l="1"/>
  <c r="G195" i="10"/>
  <c r="F195" i="10"/>
  <c r="D195" i="10"/>
  <c r="E195" i="10"/>
  <c r="C195" i="10"/>
  <c r="B196" i="10"/>
  <c r="H196" i="10" l="1"/>
  <c r="G196" i="10"/>
  <c r="E196" i="10"/>
  <c r="D196" i="10"/>
  <c r="F196" i="10"/>
  <c r="C196" i="10"/>
  <c r="B197" i="10"/>
  <c r="H197" i="10" l="1"/>
  <c r="G197" i="10"/>
  <c r="E197" i="10"/>
  <c r="D197" i="10"/>
  <c r="F197" i="10"/>
  <c r="C197" i="10"/>
  <c r="B198" i="10"/>
  <c r="H198" i="10" l="1"/>
  <c r="G198" i="10"/>
  <c r="F198" i="10"/>
  <c r="D198" i="10"/>
  <c r="C198" i="10"/>
  <c r="E198" i="10"/>
  <c r="B199" i="10"/>
  <c r="H199" i="10" l="1"/>
  <c r="G199" i="10"/>
  <c r="F199" i="10"/>
  <c r="D199" i="10"/>
  <c r="C199" i="10"/>
  <c r="E199" i="10"/>
  <c r="B200" i="10"/>
  <c r="H200" i="10" l="1"/>
  <c r="G200" i="10"/>
  <c r="E200" i="10"/>
  <c r="F200" i="10"/>
  <c r="C200" i="10"/>
  <c r="D200" i="10"/>
  <c r="B201" i="10"/>
  <c r="H201" i="10" l="1"/>
  <c r="G201" i="10"/>
  <c r="E201" i="10"/>
  <c r="F201" i="10"/>
  <c r="D201" i="10"/>
  <c r="C201" i="10"/>
  <c r="B202" i="10"/>
  <c r="H202" i="10" l="1"/>
  <c r="D202" i="10"/>
  <c r="F202" i="10"/>
  <c r="C202" i="10"/>
  <c r="G202" i="10"/>
  <c r="E202" i="10"/>
  <c r="B203" i="10"/>
  <c r="H203" i="10" l="1"/>
  <c r="G203" i="10"/>
  <c r="F203" i="10"/>
  <c r="D203" i="10"/>
  <c r="E203" i="10"/>
  <c r="C203" i="10"/>
  <c r="B204" i="10"/>
  <c r="H204" i="10" l="1"/>
  <c r="G204" i="10"/>
  <c r="F204" i="10"/>
  <c r="E204" i="10"/>
  <c r="D204" i="10"/>
  <c r="C204" i="10"/>
  <c r="B205" i="10"/>
  <c r="H205" i="10" l="1"/>
  <c r="G205" i="10"/>
  <c r="F205" i="10"/>
  <c r="E205" i="10"/>
  <c r="D205" i="10"/>
  <c r="C205" i="10"/>
  <c r="B206" i="10"/>
  <c r="G206" i="10" l="1"/>
  <c r="D206" i="10"/>
  <c r="H206" i="10"/>
  <c r="C206" i="10"/>
  <c r="F206" i="10"/>
  <c r="E206" i="10"/>
  <c r="B207" i="10"/>
  <c r="H207" i="10" l="1"/>
  <c r="G207" i="10"/>
  <c r="F207" i="10"/>
  <c r="D207" i="10"/>
  <c r="C207" i="10"/>
  <c r="E207" i="10"/>
  <c r="B208" i="10"/>
  <c r="H208" i="10" l="1"/>
  <c r="G208" i="10"/>
  <c r="E208" i="10"/>
  <c r="F208" i="10"/>
  <c r="D208" i="10"/>
  <c r="C208" i="10"/>
  <c r="B209" i="10"/>
  <c r="H209" i="10" l="1"/>
  <c r="G209" i="10"/>
  <c r="F209" i="10"/>
  <c r="E209" i="10"/>
  <c r="D209" i="10"/>
  <c r="C209" i="10"/>
  <c r="B210" i="10"/>
  <c r="H210" i="10" l="1"/>
  <c r="D210" i="10"/>
  <c r="F210" i="10"/>
  <c r="C210" i="10"/>
  <c r="G210" i="10"/>
  <c r="E210" i="10"/>
  <c r="B211" i="10"/>
  <c r="H211" i="10" l="1"/>
  <c r="G211" i="10"/>
  <c r="F211" i="10"/>
  <c r="D211" i="10"/>
  <c r="E211" i="10"/>
  <c r="C211" i="10"/>
  <c r="B212" i="10"/>
  <c r="H212" i="10" l="1"/>
  <c r="G212" i="10"/>
  <c r="E212" i="10"/>
  <c r="D212" i="10"/>
  <c r="F212" i="10"/>
  <c r="C212" i="10"/>
  <c r="B213" i="10"/>
  <c r="H213" i="10" l="1"/>
  <c r="G213" i="10"/>
  <c r="E213" i="10"/>
  <c r="F213" i="10"/>
  <c r="D213" i="10"/>
  <c r="C213" i="10"/>
  <c r="B214" i="10"/>
  <c r="H214" i="10" l="1"/>
  <c r="G214" i="10"/>
  <c r="F214" i="10"/>
  <c r="D214" i="10"/>
  <c r="C214" i="10"/>
  <c r="E214" i="10"/>
  <c r="B215" i="10"/>
  <c r="H215" i="10" l="1"/>
  <c r="G215" i="10"/>
  <c r="F215" i="10"/>
  <c r="D215" i="10"/>
  <c r="C215" i="10"/>
  <c r="E215" i="10"/>
  <c r="B216" i="10"/>
  <c r="H216" i="10" l="1"/>
  <c r="G216" i="10"/>
  <c r="E216" i="10"/>
  <c r="F216" i="10"/>
  <c r="D216" i="10"/>
  <c r="C216" i="10"/>
  <c r="B217" i="10"/>
  <c r="H217" i="10" l="1"/>
  <c r="G217" i="10"/>
  <c r="E217" i="10"/>
  <c r="F217" i="10"/>
  <c r="D217" i="10"/>
  <c r="C217" i="10"/>
  <c r="B218" i="10"/>
  <c r="H218" i="10" l="1"/>
  <c r="G218" i="10"/>
  <c r="D218" i="10"/>
  <c r="C218" i="10"/>
  <c r="F218" i="10"/>
  <c r="E218" i="10"/>
  <c r="B219" i="10"/>
  <c r="H219" i="10" l="1"/>
  <c r="G219" i="10"/>
  <c r="F219" i="10"/>
  <c r="D219" i="10"/>
  <c r="E219" i="10"/>
  <c r="C219" i="10"/>
  <c r="B220" i="10"/>
  <c r="H220" i="10" l="1"/>
  <c r="G220" i="10"/>
  <c r="F220" i="10"/>
  <c r="E220" i="10"/>
  <c r="D220" i="10"/>
  <c r="C220" i="10"/>
  <c r="B221" i="10"/>
  <c r="H221" i="10" l="1"/>
  <c r="G221" i="10"/>
  <c r="F221" i="10"/>
  <c r="E221" i="10"/>
  <c r="D221" i="10"/>
  <c r="C221" i="10"/>
  <c r="B222" i="10"/>
  <c r="H222" i="10" l="1"/>
  <c r="G222" i="10"/>
  <c r="D222" i="10"/>
  <c r="C222" i="10"/>
  <c r="E222" i="10"/>
  <c r="F222" i="10"/>
  <c r="B223" i="10"/>
  <c r="H223" i="10" l="1"/>
  <c r="G223" i="10"/>
  <c r="F223" i="10"/>
  <c r="D223" i="10"/>
  <c r="C223" i="10"/>
  <c r="E223" i="10"/>
  <c r="B224" i="10"/>
  <c r="H224" i="10" l="1"/>
  <c r="G224" i="10"/>
  <c r="E224" i="10"/>
  <c r="F224" i="10"/>
  <c r="D224" i="10"/>
  <c r="C224" i="10"/>
  <c r="B225" i="10"/>
  <c r="H225" i="10" l="1"/>
  <c r="G225" i="10"/>
  <c r="F225" i="10"/>
  <c r="E225" i="10"/>
  <c r="D225" i="10"/>
  <c r="C225" i="10"/>
  <c r="B226" i="10"/>
  <c r="H226" i="10" l="1"/>
  <c r="G226" i="10"/>
  <c r="F226" i="10"/>
  <c r="D226" i="10"/>
  <c r="E226" i="10"/>
  <c r="C226" i="10"/>
  <c r="B227" i="10"/>
  <c r="H227" i="10" l="1"/>
  <c r="G227" i="10"/>
  <c r="F227" i="10"/>
  <c r="D227" i="10"/>
  <c r="E227" i="10"/>
  <c r="C227" i="10"/>
  <c r="B228" i="10"/>
  <c r="H228" i="10" l="1"/>
  <c r="G228" i="10"/>
  <c r="E228" i="10"/>
  <c r="F228" i="10"/>
  <c r="D228" i="10"/>
  <c r="C228" i="10"/>
  <c r="B229" i="10"/>
  <c r="H229" i="10" l="1"/>
  <c r="G229" i="10"/>
  <c r="E229" i="10"/>
  <c r="F229" i="10"/>
  <c r="C229" i="10"/>
  <c r="D229" i="10"/>
  <c r="B230" i="10"/>
  <c r="H230" i="10" l="1"/>
  <c r="G230" i="10"/>
  <c r="F230" i="10"/>
  <c r="E230" i="10"/>
  <c r="D230" i="10"/>
  <c r="C230" i="10"/>
  <c r="B231" i="10"/>
  <c r="H231" i="10" l="1"/>
  <c r="G231" i="10"/>
  <c r="F231" i="10"/>
  <c r="D231" i="10"/>
  <c r="C231" i="10"/>
  <c r="E231" i="10"/>
  <c r="B232" i="10"/>
  <c r="H232" i="10" l="1"/>
  <c r="G232" i="10"/>
  <c r="E232" i="10"/>
  <c r="F232" i="10"/>
  <c r="D232" i="10"/>
  <c r="C232" i="10"/>
  <c r="B233" i="10"/>
  <c r="H233" i="10" l="1"/>
  <c r="G233" i="10"/>
  <c r="E233" i="10"/>
  <c r="D233" i="10"/>
  <c r="F233" i="10"/>
  <c r="C233" i="10"/>
  <c r="B234" i="10"/>
  <c r="H234" i="10" l="1"/>
  <c r="G234" i="10"/>
  <c r="F234" i="10"/>
  <c r="E234" i="10"/>
  <c r="C234" i="10"/>
  <c r="D234" i="10"/>
  <c r="B235" i="10"/>
  <c r="H235" i="10" l="1"/>
  <c r="G235" i="10"/>
  <c r="F235" i="10"/>
  <c r="D235" i="10"/>
  <c r="E235" i="10"/>
  <c r="C235" i="10"/>
  <c r="B236" i="10"/>
  <c r="H236" i="10" l="1"/>
  <c r="G236" i="10"/>
  <c r="F236" i="10"/>
  <c r="E236" i="10"/>
  <c r="D236" i="10"/>
  <c r="C236" i="10"/>
  <c r="B237" i="10"/>
  <c r="H237" i="10" l="1"/>
  <c r="G237" i="10"/>
  <c r="F237" i="10"/>
  <c r="E237" i="10"/>
  <c r="D237" i="10"/>
  <c r="C237" i="10"/>
  <c r="B238" i="10"/>
  <c r="G238" i="10" l="1"/>
  <c r="F238" i="10"/>
  <c r="E238" i="10"/>
  <c r="D238" i="10"/>
  <c r="H238" i="10"/>
  <c r="C238" i="10"/>
  <c r="B239" i="10"/>
  <c r="H239" i="10" l="1"/>
  <c r="G239" i="10"/>
  <c r="F239" i="10"/>
  <c r="D239" i="10"/>
  <c r="C239" i="10"/>
  <c r="E239" i="10"/>
  <c r="B240" i="10"/>
  <c r="H240" i="10" l="1"/>
  <c r="G240" i="10"/>
  <c r="E240" i="10"/>
  <c r="F240" i="10"/>
  <c r="D240" i="10"/>
  <c r="C240" i="10"/>
  <c r="B241" i="10"/>
  <c r="H241" i="10" l="1"/>
  <c r="G241" i="10"/>
  <c r="F241" i="10"/>
  <c r="E241" i="10"/>
  <c r="D241" i="10"/>
  <c r="C241" i="10"/>
  <c r="B242" i="10"/>
  <c r="H242" i="10" l="1"/>
  <c r="F242" i="10"/>
  <c r="D242" i="10"/>
  <c r="G242" i="10"/>
  <c r="E242" i="10"/>
  <c r="C242" i="10"/>
  <c r="B243" i="10"/>
  <c r="H243" i="10" l="1"/>
  <c r="G243" i="10"/>
  <c r="F243" i="10"/>
  <c r="D243" i="10"/>
  <c r="E243" i="10"/>
  <c r="C243" i="10"/>
  <c r="B244" i="10"/>
  <c r="H244" i="10" l="1"/>
  <c r="G244" i="10"/>
  <c r="E244" i="10"/>
  <c r="D244" i="10"/>
  <c r="F244" i="10"/>
  <c r="C244" i="10"/>
  <c r="B245" i="10"/>
  <c r="H245" i="10" l="1"/>
  <c r="G245" i="10"/>
  <c r="E245" i="10"/>
  <c r="F245" i="10"/>
  <c r="C245" i="10"/>
  <c r="D245" i="10"/>
  <c r="B246" i="10"/>
  <c r="H246" i="10" l="1"/>
  <c r="G246" i="10"/>
  <c r="F246" i="10"/>
  <c r="E246" i="10"/>
  <c r="D246" i="10"/>
  <c r="C246" i="10"/>
  <c r="B247" i="10"/>
  <c r="H247" i="10" l="1"/>
  <c r="G247" i="10"/>
  <c r="F247" i="10"/>
  <c r="D247" i="10"/>
  <c r="C247" i="10"/>
  <c r="E247" i="10"/>
  <c r="B248" i="10"/>
  <c r="H248" i="10" l="1"/>
  <c r="G248" i="10"/>
  <c r="E248" i="10"/>
  <c r="F248" i="10"/>
  <c r="D248" i="10"/>
  <c r="C248" i="10"/>
  <c r="B249" i="10"/>
  <c r="H249" i="10" l="1"/>
  <c r="G249" i="10"/>
  <c r="E249" i="10"/>
  <c r="F249" i="10"/>
  <c r="D249" i="10"/>
  <c r="C249" i="10"/>
  <c r="B250" i="10"/>
  <c r="H250" i="10" l="1"/>
  <c r="G250" i="10"/>
  <c r="F250" i="10"/>
  <c r="E250" i="10"/>
  <c r="C250" i="10"/>
  <c r="D250" i="10"/>
  <c r="B251" i="10"/>
  <c r="H251" i="10" l="1"/>
  <c r="G251" i="10"/>
  <c r="F251" i="10"/>
  <c r="E251" i="10"/>
  <c r="C251" i="10"/>
  <c r="D251" i="10"/>
  <c r="B252" i="10"/>
  <c r="H252" i="10" l="1"/>
  <c r="G252" i="10"/>
  <c r="F252" i="10"/>
  <c r="E252" i="10"/>
  <c r="D252" i="10"/>
  <c r="C252" i="10"/>
  <c r="B253" i="10"/>
  <c r="H253" i="10" l="1"/>
  <c r="G253" i="10"/>
  <c r="F253" i="10"/>
  <c r="E253" i="10"/>
  <c r="D253" i="10"/>
  <c r="C253" i="10"/>
  <c r="B254" i="10"/>
  <c r="H254" i="10" l="1"/>
  <c r="G254" i="10"/>
  <c r="E254" i="10"/>
  <c r="F254" i="10"/>
  <c r="C254" i="10"/>
  <c r="D254" i="10"/>
  <c r="B255" i="10"/>
  <c r="H255" i="10" l="1"/>
  <c r="G255" i="10"/>
  <c r="F255" i="10"/>
  <c r="C255" i="10"/>
  <c r="E255" i="10"/>
  <c r="D255" i="10"/>
  <c r="B256" i="10"/>
  <c r="H256" i="10" l="1"/>
  <c r="G256" i="10"/>
  <c r="E256" i="10"/>
  <c r="F256" i="10"/>
  <c r="D256" i="10"/>
  <c r="C256" i="10"/>
  <c r="B257" i="10"/>
  <c r="H257" i="10" l="1"/>
  <c r="G257" i="10"/>
  <c r="F257" i="10"/>
  <c r="E257" i="10"/>
  <c r="D257" i="10"/>
  <c r="C257" i="10"/>
  <c r="B258" i="10"/>
  <c r="H258" i="10" l="1"/>
  <c r="G258" i="10"/>
  <c r="F258" i="10"/>
  <c r="E258" i="10"/>
  <c r="C258" i="10"/>
  <c r="D258" i="10"/>
  <c r="B259" i="10"/>
  <c r="H259" i="10" l="1"/>
  <c r="G259" i="10"/>
  <c r="F259" i="10"/>
  <c r="E259" i="10"/>
  <c r="C259" i="10"/>
  <c r="D259" i="10"/>
  <c r="B260" i="10"/>
  <c r="H260" i="10" l="1"/>
  <c r="G260" i="10"/>
  <c r="E260" i="10"/>
  <c r="D260" i="10"/>
  <c r="F260" i="10"/>
  <c r="C260" i="10"/>
  <c r="B261" i="10"/>
  <c r="H261" i="10" l="1"/>
  <c r="G261" i="10"/>
  <c r="E261" i="10"/>
  <c r="D261" i="10"/>
  <c r="F261" i="10"/>
  <c r="C261" i="10"/>
  <c r="B262" i="10"/>
  <c r="H262" i="10" l="1"/>
  <c r="G262" i="10"/>
  <c r="F262" i="10"/>
  <c r="E262" i="10"/>
  <c r="C262" i="10"/>
  <c r="D262" i="10"/>
  <c r="B263" i="10"/>
  <c r="H263" i="10" l="1"/>
  <c r="G263" i="10"/>
  <c r="F263" i="10"/>
  <c r="C263" i="10"/>
  <c r="E263" i="10"/>
  <c r="D263" i="10"/>
  <c r="B264" i="10"/>
  <c r="H264" i="10" l="1"/>
  <c r="G264" i="10"/>
  <c r="E264" i="10"/>
  <c r="F264" i="10"/>
  <c r="D264" i="10"/>
  <c r="C264" i="10"/>
  <c r="B265" i="10"/>
  <c r="H265" i="10" l="1"/>
  <c r="G265" i="10"/>
  <c r="E265" i="10"/>
  <c r="D265" i="10"/>
  <c r="F265" i="10"/>
  <c r="C265" i="10"/>
  <c r="B266" i="10"/>
  <c r="H266" i="10" l="1"/>
  <c r="F266" i="10"/>
  <c r="G266" i="10"/>
  <c r="E266" i="10"/>
  <c r="C266" i="10"/>
  <c r="D266" i="10"/>
  <c r="B267" i="10"/>
  <c r="H267" i="10" l="1"/>
  <c r="G267" i="10"/>
  <c r="F267" i="10"/>
  <c r="E267" i="10"/>
  <c r="C267" i="10"/>
  <c r="D267" i="10"/>
  <c r="B268" i="10"/>
  <c r="H268" i="10" l="1"/>
  <c r="G268" i="10"/>
  <c r="F268" i="10"/>
  <c r="E268" i="10"/>
  <c r="D268" i="10"/>
  <c r="C268" i="10"/>
  <c r="B269" i="10"/>
  <c r="H269" i="10" l="1"/>
  <c r="G269" i="10"/>
  <c r="F269" i="10"/>
  <c r="E269" i="10"/>
  <c r="D269" i="10"/>
  <c r="C269" i="10"/>
  <c r="B270" i="10"/>
  <c r="F270" i="10" l="1"/>
  <c r="E270" i="10"/>
  <c r="H270" i="10"/>
  <c r="G270" i="10"/>
  <c r="D270" i="10"/>
  <c r="C270" i="10"/>
  <c r="B271" i="10"/>
  <c r="H271" i="10" l="1"/>
  <c r="G271" i="10"/>
  <c r="F271" i="10"/>
  <c r="C271" i="10"/>
  <c r="E271" i="10"/>
  <c r="D271" i="10"/>
  <c r="B272" i="10"/>
  <c r="H272" i="10" l="1"/>
  <c r="G272" i="10"/>
  <c r="E272" i="10"/>
  <c r="D272" i="10"/>
  <c r="F272" i="10"/>
  <c r="C272" i="10"/>
  <c r="B273" i="10"/>
  <c r="H273" i="10" l="1"/>
  <c r="G273" i="10"/>
  <c r="F273" i="10"/>
  <c r="E273" i="10"/>
  <c r="D273" i="10"/>
  <c r="C273" i="10"/>
  <c r="B274" i="10"/>
  <c r="H274" i="10" l="1"/>
  <c r="G274" i="10"/>
  <c r="F274" i="10"/>
  <c r="E274" i="10"/>
  <c r="D274" i="10"/>
  <c r="C274" i="10"/>
  <c r="B275" i="10"/>
  <c r="H275" i="10" l="1"/>
  <c r="G275" i="10"/>
  <c r="E275" i="10"/>
  <c r="C275" i="10"/>
  <c r="F275" i="10"/>
  <c r="D275" i="10"/>
  <c r="B276" i="10"/>
  <c r="H276" i="10" l="1"/>
  <c r="G276" i="10"/>
  <c r="E276" i="10"/>
  <c r="F276" i="10"/>
  <c r="D276" i="10"/>
  <c r="C276" i="10"/>
  <c r="B277" i="10"/>
  <c r="H277" i="10" l="1"/>
  <c r="G277" i="10"/>
  <c r="F277" i="10"/>
  <c r="E277" i="10"/>
  <c r="D277" i="10"/>
  <c r="C277" i="10"/>
  <c r="B278" i="10"/>
  <c r="H278" i="10" l="1"/>
  <c r="G278" i="10"/>
  <c r="F278" i="10"/>
  <c r="E278" i="10"/>
  <c r="D278" i="10"/>
  <c r="C278" i="10"/>
  <c r="B279" i="10"/>
  <c r="H279" i="10" l="1"/>
  <c r="G279" i="10"/>
  <c r="F279" i="10"/>
  <c r="C279" i="10"/>
  <c r="E279" i="10"/>
  <c r="D279" i="10"/>
  <c r="B280" i="10"/>
  <c r="H280" i="10" l="1"/>
  <c r="G280" i="10"/>
  <c r="E280" i="10"/>
  <c r="D280" i="10"/>
  <c r="F280" i="10"/>
  <c r="C280" i="10"/>
  <c r="C10" i="10"/>
  <c r="D16" i="10" l="1"/>
  <c r="F16" i="10" s="1"/>
  <c r="J16" i="10" s="1"/>
  <c r="E16" i="10" l="1"/>
  <c r="C17" i="10" l="1"/>
  <c r="D17" i="10" s="1"/>
  <c r="E17" i="10" s="1"/>
  <c r="F17" i="10" l="1"/>
  <c r="J17" i="10" s="1"/>
  <c r="C18" i="10" l="1"/>
  <c r="D18" i="10" s="1"/>
  <c r="F18" i="10" s="1"/>
  <c r="J18" i="10" s="1"/>
  <c r="C19" i="10" l="1"/>
  <c r="D19" i="10" s="1"/>
  <c r="F19" i="10" s="1"/>
  <c r="J19" i="10" s="1"/>
  <c r="E18" i="10"/>
  <c r="C20" i="10" l="1"/>
  <c r="D20" i="10" s="1"/>
  <c r="F20" i="10" s="1"/>
  <c r="J20" i="10" s="1"/>
  <c r="E19" i="10"/>
  <c r="C21" i="10" l="1"/>
  <c r="D21" i="10" s="1"/>
  <c r="F21" i="10" s="1"/>
  <c r="J21" i="10" s="1"/>
  <c r="E20" i="10"/>
  <c r="E21" i="10" l="1"/>
  <c r="C22" i="10"/>
  <c r="D22" i="10" s="1"/>
  <c r="F22" i="10" s="1"/>
  <c r="J22" i="10" s="1"/>
  <c r="C23" i="10" l="1"/>
  <c r="D23" i="10" s="1"/>
  <c r="E22" i="10"/>
  <c r="E23" i="10" l="1"/>
  <c r="F23" i="10"/>
  <c r="J23" i="10" l="1"/>
  <c r="C24" i="10"/>
  <c r="D24" i="10" l="1"/>
  <c r="E24" i="10" s="1"/>
  <c r="F24" i="10" l="1"/>
  <c r="J24" i="10" l="1"/>
  <c r="C25" i="10"/>
  <c r="D25" i="10" l="1"/>
  <c r="E25" i="10" s="1"/>
  <c r="F25" i="10" l="1"/>
  <c r="J25" i="10" l="1"/>
  <c r="C26" i="10"/>
  <c r="D26" i="10" l="1"/>
  <c r="E26" i="10" s="1"/>
  <c r="F26" i="10" l="1"/>
  <c r="C27" i="10" s="1"/>
  <c r="D27" i="10" l="1"/>
  <c r="E27" i="10" s="1"/>
  <c r="F27" i="10" l="1"/>
  <c r="C28" i="10" s="1"/>
  <c r="D28" i="10" l="1"/>
  <c r="E28" i="10" s="1"/>
  <c r="F28" i="10" l="1"/>
  <c r="C29" i="10" s="1"/>
  <c r="D29" i="10" s="1"/>
  <c r="E29" i="10" s="1"/>
  <c r="F29" i="10" l="1"/>
  <c r="C30" i="10" s="1"/>
  <c r="D30" i="10" s="1"/>
  <c r="E30" i="10" s="1"/>
  <c r="F30" i="10" l="1"/>
  <c r="C31" i="10" s="1"/>
  <c r="D31" i="10" l="1"/>
  <c r="E31" i="10" s="1"/>
  <c r="F31" i="10" l="1"/>
  <c r="C32" i="10" s="1"/>
  <c r="D32" i="10" s="1"/>
  <c r="E32" i="10" s="1"/>
  <c r="F32" i="10" l="1"/>
  <c r="C33" i="10" s="1"/>
  <c r="D33" i="10" s="1"/>
  <c r="E33" i="10" s="1"/>
  <c r="F33" i="10" l="1"/>
  <c r="C34" i="10" s="1"/>
  <c r="D34" i="10" s="1"/>
  <c r="E34" i="10" s="1"/>
  <c r="F34" i="10" l="1"/>
  <c r="C35" i="10" s="1"/>
  <c r="D35" i="10" s="1"/>
  <c r="E35" i="10" s="1"/>
  <c r="F35" i="10" l="1"/>
  <c r="C36" i="10" s="1"/>
  <c r="D36" i="10" l="1"/>
  <c r="E36" i="10" s="1"/>
  <c r="F36" i="10" l="1"/>
  <c r="C37" i="10" s="1"/>
  <c r="D37" i="10" l="1"/>
  <c r="E37" i="10" s="1"/>
  <c r="F37" i="10" l="1"/>
  <c r="C38" i="10" s="1"/>
  <c r="D38" i="10" l="1"/>
  <c r="E38" i="10" s="1"/>
  <c r="F38" i="10" l="1"/>
  <c r="C39" i="10" s="1"/>
  <c r="D39" i="10" l="1"/>
  <c r="E39" i="10" s="1"/>
  <c r="F39" i="10" l="1"/>
  <c r="C40" i="10" s="1"/>
  <c r="D40" i="10" l="1"/>
  <c r="E40" i="10" s="1"/>
  <c r="F40" i="10" l="1"/>
  <c r="C41" i="10" s="1"/>
  <c r="D41" i="10" l="1"/>
  <c r="E41" i="10" s="1"/>
  <c r="F41" i="10" l="1"/>
  <c r="C42" i="10" s="1"/>
  <c r="D42" i="10" l="1"/>
  <c r="E42" i="10" s="1"/>
  <c r="F42" i="10" l="1"/>
  <c r="C43" i="10" s="1"/>
  <c r="D43" i="10" l="1"/>
  <c r="E43" i="10" s="1"/>
  <c r="F43" i="10" l="1"/>
  <c r="C44" i="10" s="1"/>
  <c r="D44" i="10" l="1"/>
  <c r="E44" i="10" s="1"/>
  <c r="F44" i="10" l="1"/>
  <c r="C45" i="10" s="1"/>
  <c r="D45" i="10" l="1"/>
  <c r="E45" i="10" s="1"/>
  <c r="F45"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J3" authorId="0" shapeId="0" xr:uid="{00000000-0006-0000-0300-000001000000}">
      <text>
        <r>
          <rPr>
            <b/>
            <sz val="9"/>
            <color indexed="81"/>
            <rFont val="Tahoma"/>
            <family val="2"/>
          </rPr>
          <t>Donnée modifiable (les formules et code vba prennent en compte ce chiffre)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F1" authorId="0" shapeId="0" xr:uid="{00000000-0006-0000-0900-000001000000}">
      <text>
        <r>
          <rPr>
            <b/>
            <sz val="9"/>
            <color indexed="81"/>
            <rFont val="Tahoma"/>
            <family val="2"/>
          </rPr>
          <t>Taille button :
Repositionne et remet à la taille d'origine tout les bouton du classeur.
Attention : Cette action ne peut pas etre effectuer sur un classeur partagé.</t>
        </r>
      </text>
    </comment>
    <comment ref="A7" authorId="0" shapeId="0" xr:uid="{00000000-0006-0000-0900-000002000000}">
      <text>
        <r>
          <rPr>
            <b/>
            <sz val="9"/>
            <color indexed="81"/>
            <rFont val="Tahoma"/>
            <family val="2"/>
          </rPr>
          <t>Auteur:</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xr:uid="{00000000-0006-0000-0900-000003000000}">
      <text>
        <r>
          <rPr>
            <b/>
            <sz val="9"/>
            <color indexed="81"/>
            <rFont val="Tahoma"/>
            <family val="2"/>
          </rPr>
          <t>Auteur:</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xr:uid="{00000000-0006-0000-0900-000004000000}">
      <text>
        <r>
          <rPr>
            <b/>
            <sz val="9"/>
            <color indexed="81"/>
            <rFont val="Tahoma"/>
            <family val="2"/>
          </rPr>
          <t>Auteur:</t>
        </r>
        <r>
          <rPr>
            <sz val="9"/>
            <color indexed="81"/>
            <rFont val="Tahoma"/>
            <family val="2"/>
          </rPr>
          <t xml:space="preserve">
Blocage des touches Suppr et &lt;-- (Touche retour arrière ou éffacer)
HotKey = CTRL +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F1" authorId="0" shapeId="0" xr:uid="{911E9918-742D-454A-9A18-C5B593CBAB6F}">
      <text>
        <r>
          <rPr>
            <b/>
            <sz val="9"/>
            <color indexed="81"/>
            <rFont val="Tahoma"/>
            <family val="2"/>
          </rPr>
          <t>Taille button :
Repositionne et remet à la taille d'origine tout les bouton du classeur.
Attention : Cette action ne peut pas etre effectuer sur un classeur partagé.</t>
        </r>
      </text>
    </comment>
    <comment ref="A7" authorId="0" shapeId="0" xr:uid="{6150B7F2-EE98-436A-B802-E03F3B6297BF}">
      <text>
        <r>
          <rPr>
            <b/>
            <sz val="9"/>
            <color indexed="81"/>
            <rFont val="Tahoma"/>
            <family val="2"/>
          </rPr>
          <t>Auteur:</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xr:uid="{5D2E62B3-AE9D-489A-B520-D391EDF99AF0}">
      <text>
        <r>
          <rPr>
            <b/>
            <sz val="9"/>
            <color indexed="81"/>
            <rFont val="Tahoma"/>
            <family val="2"/>
          </rPr>
          <t>Auteur:</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xr:uid="{47D9BACB-2ED2-47DD-8CD8-AD35AD0BF1B8}">
      <text>
        <r>
          <rPr>
            <b/>
            <sz val="9"/>
            <color indexed="81"/>
            <rFont val="Tahoma"/>
            <family val="2"/>
          </rPr>
          <t>Auteur:</t>
        </r>
        <r>
          <rPr>
            <sz val="9"/>
            <color indexed="81"/>
            <rFont val="Tahoma"/>
            <family val="2"/>
          </rPr>
          <t xml:space="preserve">
Blocage des touches Suppr et &lt;-- (Touche retour arrière ou éffacer)
HotKey = CTRL + T</t>
        </r>
      </text>
    </comment>
  </commentList>
</comments>
</file>

<file path=xl/sharedStrings.xml><?xml version="1.0" encoding="utf-8"?>
<sst xmlns="http://schemas.openxmlformats.org/spreadsheetml/2006/main" count="855" uniqueCount="318">
  <si>
    <t>Nombre</t>
  </si>
  <si>
    <t>Type/model</t>
  </si>
  <si>
    <t>N° série</t>
  </si>
  <si>
    <t>Localisation</t>
  </si>
  <si>
    <t>Marque</t>
  </si>
  <si>
    <t>Code</t>
  </si>
  <si>
    <t>Date de fabrication</t>
  </si>
  <si>
    <t>Date de mise en service</t>
  </si>
  <si>
    <t>Nom</t>
  </si>
  <si>
    <t>Prix d'achat TTC</t>
  </si>
  <si>
    <t>N°</t>
  </si>
  <si>
    <t>Catégorie</t>
  </si>
  <si>
    <t>Type</t>
  </si>
  <si>
    <t>Lieu</t>
  </si>
  <si>
    <t>Intervenants</t>
  </si>
  <si>
    <t>Priorité</t>
  </si>
  <si>
    <t>Travaux à effectuer</t>
  </si>
  <si>
    <t>Date de demande</t>
  </si>
  <si>
    <t>Date prévue</t>
  </si>
  <si>
    <t>Date de réalisation</t>
  </si>
  <si>
    <t>Suivi</t>
  </si>
  <si>
    <t>Commentaires</t>
  </si>
  <si>
    <t>TI</t>
  </si>
  <si>
    <t>Heure de début d'intervention</t>
  </si>
  <si>
    <t>Heure de fin d'intervention</t>
  </si>
  <si>
    <t>Date de dernière réalisation</t>
  </si>
  <si>
    <t>Etat</t>
  </si>
  <si>
    <t>Délai</t>
  </si>
  <si>
    <t>Entreprise</t>
  </si>
  <si>
    <t>Activité</t>
  </si>
  <si>
    <t>Adresse</t>
  </si>
  <si>
    <t>Code postal</t>
  </si>
  <si>
    <t>Boîte postale</t>
  </si>
  <si>
    <t>Ville</t>
  </si>
  <si>
    <t>Pays</t>
  </si>
  <si>
    <t>Contact</t>
  </si>
  <si>
    <t>Courriel</t>
  </si>
  <si>
    <t>Téléphone</t>
  </si>
  <si>
    <t>Fax</t>
  </si>
  <si>
    <t>Site web</t>
  </si>
  <si>
    <t>Contact 1</t>
  </si>
  <si>
    <t>Fonction</t>
  </si>
  <si>
    <t>Référence</t>
  </si>
  <si>
    <t>Désignation</t>
  </si>
  <si>
    <t>Descriptif</t>
  </si>
  <si>
    <t>Fournisseur</t>
  </si>
  <si>
    <t>Quantité</t>
  </si>
  <si>
    <t>Date de commande</t>
  </si>
  <si>
    <t>Date prévue de livraison</t>
  </si>
  <si>
    <t>Date de réception</t>
  </si>
  <si>
    <t>Prix unitaire (TTC)</t>
  </si>
  <si>
    <t>Prix total TTC</t>
  </si>
  <si>
    <t>Type (entrée ou sortie)</t>
  </si>
  <si>
    <t>Date d'entrée/sortie</t>
  </si>
  <si>
    <t>Lieu de stockage</t>
  </si>
  <si>
    <t>Fournisseur 1</t>
  </si>
  <si>
    <t>Délai fournisseur 1</t>
  </si>
  <si>
    <t>Prix unitaire TTC 1</t>
  </si>
  <si>
    <t>Fournisseur 2</t>
  </si>
  <si>
    <t>Délai fournisseur 2</t>
  </si>
  <si>
    <t>Prix unitaire TTC 2</t>
  </si>
  <si>
    <t>Stock</t>
  </si>
  <si>
    <t>Stock mini</t>
  </si>
  <si>
    <t>Coût du stock</t>
  </si>
  <si>
    <t>Coût des pièces de rechange</t>
  </si>
  <si>
    <t>Equipement concerné</t>
  </si>
  <si>
    <t>Coût de la main d'œuvre</t>
  </si>
  <si>
    <t>Coût de la main d'œuvre externe</t>
  </si>
  <si>
    <t>Coût direct correctif</t>
  </si>
  <si>
    <t>Taux horaire de maintenance</t>
  </si>
  <si>
    <t>Nombre de defaillance (n)</t>
  </si>
  <si>
    <t>MTBF</t>
  </si>
  <si>
    <t>MTTR</t>
  </si>
  <si>
    <t>Tâches</t>
  </si>
  <si>
    <t>Frequence (jours)</t>
  </si>
  <si>
    <t>Coût de l'opération</t>
  </si>
  <si>
    <t>Durée de vie (N)</t>
  </si>
  <si>
    <t>TBF</t>
  </si>
  <si>
    <t>TTR</t>
  </si>
  <si>
    <t>Détails d'immobilisation</t>
  </si>
  <si>
    <t>Valeur du bien (Vo)</t>
  </si>
  <si>
    <t>Nombre d'années d'amortissement</t>
  </si>
  <si>
    <t>Coef à appliquer</t>
  </si>
  <si>
    <t>Taux d'amortissement dégressif</t>
  </si>
  <si>
    <t>Nb mois d'utilisation 1ère année</t>
  </si>
  <si>
    <t>Mois d'acquisition</t>
  </si>
  <si>
    <t>Mars</t>
  </si>
  <si>
    <t>COEFICIENT D'AMORTISSEMENT</t>
  </si>
  <si>
    <t xml:space="preserve">Durée d'amortissement </t>
  </si>
  <si>
    <t>égale à 3 ou 4 ans</t>
  </si>
  <si>
    <t>égale à 5 ou 6 ans</t>
  </si>
  <si>
    <t>Supérieure à 6 ans</t>
  </si>
  <si>
    <t>Janvier</t>
  </si>
  <si>
    <t>Février</t>
  </si>
  <si>
    <t>Avril</t>
  </si>
  <si>
    <t>Mai</t>
  </si>
  <si>
    <t>Juin</t>
  </si>
  <si>
    <t>Juillet</t>
  </si>
  <si>
    <t>Août</t>
  </si>
  <si>
    <t>Septembre</t>
  </si>
  <si>
    <t>Octobre</t>
  </si>
  <si>
    <t>Novembre</t>
  </si>
  <si>
    <t>Décembre</t>
  </si>
  <si>
    <t>TABLEAU D'AMORTISSEMENT DÉGRESSIF</t>
  </si>
  <si>
    <t>Année</t>
  </si>
  <si>
    <t>Valeur comptable Début d'exercice</t>
  </si>
  <si>
    <t>Annuité d'amortissement</t>
  </si>
  <si>
    <t>Amortissements cumulés</t>
  </si>
  <si>
    <t>Valeur nette comptable en fin d'exercice</t>
  </si>
  <si>
    <t>Taux linéaire</t>
  </si>
  <si>
    <t>Nombre d'années restantes</t>
  </si>
  <si>
    <t>Coût de la maintenance préventive</t>
  </si>
  <si>
    <t>Maintenance</t>
  </si>
  <si>
    <t>Total des frais fixes</t>
  </si>
  <si>
    <t>Coût de la maintenance corrective (total des frais variables)</t>
  </si>
  <si>
    <t>Coût total du bien</t>
  </si>
  <si>
    <t>dvsdvs</t>
  </si>
  <si>
    <t>dsvs</t>
  </si>
  <si>
    <t>dsvd</t>
  </si>
  <si>
    <t>dfbdfbdf</t>
  </si>
  <si>
    <t>bfdbfdb</t>
  </si>
  <si>
    <t>Grande surface</t>
  </si>
  <si>
    <t>dfbfdb</t>
  </si>
  <si>
    <t>dfbdbf</t>
  </si>
  <si>
    <t>dbdbffdb</t>
  </si>
  <si>
    <t>18/03/2018</t>
  </si>
  <si>
    <t>bdbdbgb</t>
  </si>
  <si>
    <t>fbggfbdbdf</t>
  </si>
  <si>
    <t>Laboratoire traiteur R26</t>
  </si>
  <si>
    <t>dfbdfb</t>
  </si>
  <si>
    <t>dfbdb</t>
  </si>
  <si>
    <t>dfbdbffd</t>
  </si>
  <si>
    <t>20/03/2018</t>
  </si>
  <si>
    <t>22/03/2018</t>
  </si>
  <si>
    <t>Paramètre GMAO</t>
  </si>
  <si>
    <t>Liste Type maintenance</t>
  </si>
  <si>
    <t>Liste Catégorie</t>
  </si>
  <si>
    <t>Délais</t>
  </si>
  <si>
    <t>Lieux stockage</t>
  </si>
  <si>
    <t>Liste intervenant</t>
  </si>
  <si>
    <t>Chemin pour sauvegarde auto</t>
  </si>
  <si>
    <t>Chemin pour sauvegarde Image PhotoPieces</t>
  </si>
  <si>
    <t>Chemin pour sauvegarde Image interventions</t>
  </si>
  <si>
    <t>RechercheFournisseur</t>
  </si>
  <si>
    <t>Ncol</t>
  </si>
  <si>
    <t>Liste</t>
  </si>
  <si>
    <t>RecherchePieces</t>
  </si>
  <si>
    <t>RechercheEntreSortie</t>
  </si>
  <si>
    <t>Recherche Preventif P</t>
  </si>
  <si>
    <t>Recherche Interventions</t>
  </si>
  <si>
    <t>Couleur de fond des userform Valeurs RGB</t>
  </si>
  <si>
    <t>Qualité</t>
  </si>
  <si>
    <t>Dispo permanent en stock</t>
  </si>
  <si>
    <t>C:\</t>
  </si>
  <si>
    <t>Référence interne</t>
  </si>
  <si>
    <t>MDP Admin</t>
  </si>
  <si>
    <t>gmao</t>
  </si>
  <si>
    <t>Sécurité</t>
  </si>
  <si>
    <t>1J</t>
  </si>
  <si>
    <t>\\SRVDC01\Fichiers Maintenance\GMAO\SAVGMAO\</t>
  </si>
  <si>
    <t>\\SRVDC01\Fichiers Maintenance\GMAO\PhotoPieces\</t>
  </si>
  <si>
    <t>activités</t>
  </si>
  <si>
    <t>Lieux</t>
  </si>
  <si>
    <t>Sauvegarde pour multi utilisateur 1=Yes 2=No</t>
  </si>
  <si>
    <t>Environnement</t>
  </si>
  <si>
    <t>2J</t>
  </si>
  <si>
    <t>A LIRE</t>
  </si>
  <si>
    <t>MDP Affichage feuille Parc</t>
  </si>
  <si>
    <t>Parc</t>
  </si>
  <si>
    <t>Divers</t>
  </si>
  <si>
    <t>Energie</t>
  </si>
  <si>
    <t>3J</t>
  </si>
  <si>
    <t>Chemin pour sauvegarde Image preventif</t>
  </si>
  <si>
    <t>Intervenant</t>
  </si>
  <si>
    <t>Formation</t>
  </si>
  <si>
    <t>4J</t>
  </si>
  <si>
    <t>Boite postale</t>
  </si>
  <si>
    <t>Selection ligne sur BD, 1= ok , autres = noOk</t>
  </si>
  <si>
    <t>5J</t>
  </si>
  <si>
    <t>En prod</t>
  </si>
  <si>
    <t>blocage des touches 1= ok , autres = noOk</t>
  </si>
  <si>
    <t>&gt;5J</t>
  </si>
  <si>
    <t>Temps</t>
  </si>
  <si>
    <t>mot de passe pour supression interventions</t>
  </si>
  <si>
    <t>mdpint</t>
  </si>
  <si>
    <t>Sur commande</t>
  </si>
  <si>
    <t>mot de passe pour supression preventif</t>
  </si>
  <si>
    <t>mdppre</t>
  </si>
  <si>
    <t>mot de passe pour supression fournisseur</t>
  </si>
  <si>
    <t>mdpfou</t>
  </si>
  <si>
    <t>mot de passe pour supression pièces</t>
  </si>
  <si>
    <t>mdppie</t>
  </si>
  <si>
    <t>mot de passe pour supression commande</t>
  </si>
  <si>
    <t>mdpcom</t>
  </si>
  <si>
    <t>Permet de définir les type de recherche (col N3)</t>
  </si>
  <si>
    <t>Liste Recherche</t>
  </si>
  <si>
    <t>Liste suivant feuille</t>
  </si>
  <si>
    <t>ListeRange</t>
  </si>
  <si>
    <t>SansListe</t>
  </si>
  <si>
    <t>Date</t>
  </si>
  <si>
    <t>Numerique</t>
  </si>
  <si>
    <t>Liste case à cocher</t>
  </si>
  <si>
    <t>MEMO VBAListe de recherche définit :</t>
  </si>
  <si>
    <t>RechercheFournisseur X2</t>
  </si>
  <si>
    <t>RecherchePieces AB2</t>
  </si>
  <si>
    <t>RechercheEntreSortie AF2</t>
  </si>
  <si>
    <t>Recherche Preventif P AJ2</t>
  </si>
  <si>
    <t>RechercheCommande AN2</t>
  </si>
  <si>
    <t/>
  </si>
  <si>
    <t>cscsdvdsv</t>
  </si>
  <si>
    <t>dsvdfvdf</t>
  </si>
  <si>
    <t>dvdfvdv</t>
  </si>
  <si>
    <t>dfvdfvdfvdf</t>
  </si>
  <si>
    <t>dfvdvd</t>
  </si>
  <si>
    <t>entrée</t>
  </si>
  <si>
    <t>Sortie</t>
  </si>
  <si>
    <t>Référence interne de la pièce</t>
  </si>
  <si>
    <t>xvdfv</t>
  </si>
  <si>
    <t>vdvdfv</t>
  </si>
  <si>
    <t>dfvdv</t>
  </si>
  <si>
    <t>dfvdfv</t>
  </si>
  <si>
    <t>dfvdvdf</t>
  </si>
  <si>
    <t>vdfvdv</t>
  </si>
  <si>
    <t>dfvd</t>
  </si>
  <si>
    <t>dfvdvdfvfd</t>
  </si>
  <si>
    <t>dfvdvdfv</t>
  </si>
  <si>
    <t>dfvdfvdf</t>
  </si>
  <si>
    <t>dfvfdvdfv</t>
  </si>
  <si>
    <t>dbbfgdbgfbf</t>
  </si>
  <si>
    <t>fdbgfbdfbbgg</t>
  </si>
  <si>
    <t>Laboratoire traiteur R24</t>
  </si>
  <si>
    <t>fdbggdgfbf</t>
  </si>
  <si>
    <t>fdbdbf</t>
  </si>
  <si>
    <t>bdbfgfbgfdbg</t>
  </si>
  <si>
    <t>zefzefegfr</t>
  </si>
  <si>
    <t>gtrgtrgtrg</t>
  </si>
  <si>
    <t>etrhhtrrrth</t>
  </si>
  <si>
    <t>rtgtrgrthtrhthrt</t>
  </si>
  <si>
    <t>fdvfvfvr</t>
  </si>
  <si>
    <t>rtvevre</t>
  </si>
  <si>
    <t>evrevrevr</t>
  </si>
  <si>
    <t>revevrevr</t>
  </si>
  <si>
    <t>vrevrevevrr</t>
  </si>
  <si>
    <t>everver</t>
  </si>
  <si>
    <t>revrevev</t>
  </si>
  <si>
    <t>vevevre</t>
  </si>
  <si>
    <t>rvevreve</t>
  </si>
  <si>
    <t>vrevrevrev</t>
  </si>
  <si>
    <t>ervervve</t>
  </si>
  <si>
    <t>ervevevr</t>
  </si>
  <si>
    <t>evevrevrev</t>
  </si>
  <si>
    <t>erveveggfd</t>
  </si>
  <si>
    <t>vdfvdfv</t>
  </si>
  <si>
    <t>zefezfezgezg</t>
  </si>
  <si>
    <t>regtrh</t>
  </si>
  <si>
    <t>dfhghgf</t>
  </si>
  <si>
    <t>fesgsgeg</t>
  </si>
  <si>
    <t>dfhghhsrf</t>
  </si>
  <si>
    <t>Réparation</t>
  </si>
  <si>
    <t>cdfezfezf</t>
  </si>
  <si>
    <t>fezqfegf</t>
  </si>
  <si>
    <t>ergtrsgtrs</t>
  </si>
  <si>
    <t>Annulée</t>
  </si>
  <si>
    <t>Nb Jours avant Alerte</t>
  </si>
  <si>
    <t>Semaine à planifier</t>
  </si>
  <si>
    <t>Date à planifier</t>
  </si>
  <si>
    <t>Dépannage</t>
  </si>
  <si>
    <t>Maintenance corrective</t>
  </si>
  <si>
    <t>Maintenance préventive</t>
  </si>
  <si>
    <t>Maintenance améliorative</t>
  </si>
  <si>
    <t>thfhvjhjhbjhj</t>
  </si>
  <si>
    <t>hfgfhghjgkhkjhkhjkhkh</t>
  </si>
  <si>
    <t>Nbre "OK"</t>
  </si>
  <si>
    <t>Nbre
"A faire"</t>
  </si>
  <si>
    <t>Nbre 
"Retard"</t>
  </si>
  <si>
    <t>Maintenance Préventive Planifiée</t>
  </si>
  <si>
    <t>OK</t>
  </si>
  <si>
    <t>Preventif PlanifiéN°MP :1</t>
  </si>
  <si>
    <t>Maintenance préventive planifiée</t>
  </si>
  <si>
    <t>gfhgfn</t>
  </si>
  <si>
    <t>hghghg</t>
  </si>
  <si>
    <t>Preventif PlanifiéN°MP :2</t>
  </si>
  <si>
    <t>CDSVFSBFD</t>
  </si>
  <si>
    <t>DBDFBFDB</t>
  </si>
  <si>
    <t>Preventif PlanifiéN°MP :3</t>
  </si>
  <si>
    <t>Les données Verte peuvent être supprimées et modifiées ou ajouter même si les bases de données sont remplies</t>
  </si>
  <si>
    <t>Téphone</t>
  </si>
  <si>
    <t>Téléphone 1</t>
  </si>
  <si>
    <t>Courriel 1</t>
  </si>
  <si>
    <t>Contact 2</t>
  </si>
  <si>
    <t>Fonction2</t>
  </si>
  <si>
    <t>Téléphone 2</t>
  </si>
  <si>
    <t>Courriel 2</t>
  </si>
  <si>
    <t>Pris unitaire TTC 1</t>
  </si>
  <si>
    <t>Date entrée/sortie</t>
  </si>
  <si>
    <t>Fréquance (jours)</t>
  </si>
  <si>
    <t>Référence Interne de la pièce</t>
  </si>
  <si>
    <t>Quatité</t>
  </si>
  <si>
    <t>Prix total (TTC)</t>
  </si>
  <si>
    <t>Travaux effectué</t>
  </si>
  <si>
    <t>Date de la demande</t>
  </si>
  <si>
    <t>date de réalisation</t>
  </si>
  <si>
    <t>Heure de début</t>
  </si>
  <si>
    <t>Heure de fin</t>
  </si>
  <si>
    <t>coût des pièces de rechange</t>
  </si>
  <si>
    <t>coût de la main d'œuvre externe</t>
  </si>
  <si>
    <t>Coût du correctif</t>
  </si>
  <si>
    <t xml:space="preserve"> </t>
  </si>
  <si>
    <t>Recherche Commande</t>
  </si>
  <si>
    <t>Recherche équipements</t>
  </si>
  <si>
    <t>Nombre de défaillances (n)</t>
  </si>
  <si>
    <t>Recherche équipements AV2</t>
  </si>
  <si>
    <t>Recherche Interventions AR2</t>
  </si>
  <si>
    <t>Les données ORANGE sont des listes utilisées dans tout le classeur .
Vous pouvez ajouter et ou modifier les valeurs,
Cependant ne pas les suprimer une fois les base de données remplies car des problèmes risque d'arrivé</t>
  </si>
  <si>
    <t>Information</t>
  </si>
  <si>
    <t>Les données bleues correspondent à des listes qui sont utilisées pour la fonction recherche (Voir collone T , cela explique les types de listes)</t>
  </si>
  <si>
    <t>Numero</t>
  </si>
  <si>
    <t>Retard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</si>
</sst>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h]:mm"/>
    <numFmt numFmtId="165" formatCode="00,000"/>
    <numFmt numFmtId="166" formatCode="[$-F400]h:mm:ss\ AM/PM"/>
  </numFmts>
  <fonts count="28" x14ac:knownFonts="1">
    <font>
      <sz val="11"/>
      <color theme="1"/>
      <name val="Calibri"/>
      <family val="2"/>
      <scheme val="minor"/>
    </font>
    <font>
      <sz val="12"/>
      <color theme="1"/>
      <name val="Times New Roman"/>
      <family val="1"/>
    </font>
    <font>
      <sz val="12"/>
      <color rgb="FF000000"/>
      <name val="Times New Roman"/>
      <family val="1"/>
    </font>
    <font>
      <sz val="12"/>
      <color theme="1"/>
      <name val="Calibri"/>
      <family val="2"/>
      <scheme val="minor"/>
    </font>
    <font>
      <sz val="10"/>
      <color theme="1"/>
      <name val="Times New Roman"/>
      <family val="1"/>
    </font>
    <font>
      <b/>
      <sz val="10"/>
      <color theme="1"/>
      <name val="Times New Roman"/>
      <family val="1"/>
    </font>
    <font>
      <sz val="8"/>
      <color theme="1"/>
      <name val="Times New Roman"/>
      <family val="1"/>
    </font>
    <font>
      <sz val="11"/>
      <color theme="1"/>
      <name val="Calibri"/>
      <family val="2"/>
      <scheme val="minor"/>
    </font>
    <font>
      <b/>
      <sz val="10"/>
      <color theme="0"/>
      <name val="Times New Roman"/>
      <family val="1"/>
    </font>
    <font>
      <sz val="10"/>
      <color theme="0"/>
      <name val="Times New Roman"/>
      <family val="1"/>
    </font>
    <font>
      <sz val="10"/>
      <color rgb="FF000000"/>
      <name val="Times New Roman"/>
      <family val="1"/>
    </font>
    <font>
      <sz val="10"/>
      <color theme="1"/>
      <name val="Calibri"/>
      <family val="2"/>
      <scheme val="minor"/>
    </font>
    <font>
      <b/>
      <i/>
      <sz val="14"/>
      <color rgb="FFFF0000"/>
      <name val="Times New Roman"/>
      <family val="1"/>
    </font>
    <font>
      <sz val="10"/>
      <color theme="8"/>
      <name val="Arial"/>
      <family val="2"/>
    </font>
    <font>
      <sz val="10"/>
      <color rgb="FFFFC000"/>
      <name val="Arial"/>
      <family val="2"/>
    </font>
    <font>
      <sz val="10"/>
      <name val="Arial"/>
      <family val="2"/>
    </font>
    <font>
      <sz val="10"/>
      <color rgb="FFFF0000"/>
      <name val="Arial"/>
      <family val="2"/>
    </font>
    <font>
      <sz val="10"/>
      <color rgb="FF00B050"/>
      <name val="Arial"/>
      <family val="2"/>
    </font>
    <font>
      <u/>
      <sz val="8.5"/>
      <color indexed="12"/>
      <name val="Arial"/>
      <family val="2"/>
    </font>
    <font>
      <u/>
      <sz val="8.5"/>
      <color rgb="FF00B050"/>
      <name val="Arial"/>
      <family val="2"/>
    </font>
    <font>
      <u/>
      <sz val="8.5"/>
      <color rgb="FFFFC000"/>
      <name val="Arial"/>
      <family val="2"/>
    </font>
    <font>
      <sz val="12"/>
      <name val="Times New Roman"/>
      <family val="1"/>
    </font>
    <font>
      <b/>
      <sz val="9"/>
      <color indexed="81"/>
      <name val="Tahoma"/>
      <family val="2"/>
    </font>
    <font>
      <sz val="9"/>
      <color indexed="81"/>
      <name val="Tahoma"/>
      <family val="2"/>
    </font>
    <font>
      <b/>
      <sz val="8"/>
      <color theme="0"/>
      <name val="Times New Roman"/>
      <family val="1"/>
    </font>
    <font>
      <sz val="8"/>
      <color rgb="FF000000"/>
      <name val="Times New Roman"/>
      <family val="1"/>
    </font>
    <font>
      <sz val="10"/>
      <name val="Times New Roman"/>
      <family val="1"/>
    </font>
    <font>
      <b/>
      <sz val="10"/>
      <name val="Times New Roman"/>
      <family val="1"/>
    </font>
  </fonts>
  <fills count="20">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B050"/>
        <bgColor indexed="64"/>
      </patternFill>
    </fill>
    <fill>
      <patternFill patternType="solid">
        <fgColor rgb="FFFFC000"/>
        <bgColor indexed="64"/>
      </patternFill>
    </fill>
    <fill>
      <patternFill patternType="solid">
        <fgColor theme="4"/>
        <bgColor theme="4"/>
      </patternFill>
    </fill>
    <fill>
      <patternFill patternType="solid">
        <fgColor rgb="FFFFFFFF"/>
        <bgColor indexed="64"/>
      </patternFill>
    </fill>
    <fill>
      <patternFill patternType="solid">
        <fgColor rgb="FF00B050"/>
        <bgColor rgb="FF000000"/>
      </patternFill>
    </fill>
    <fill>
      <patternFill patternType="solid">
        <fgColor rgb="FFFFC000"/>
        <bgColor rgb="FF000000"/>
      </patternFill>
    </fill>
    <fill>
      <patternFill patternType="solid">
        <fgColor rgb="FFFF0000"/>
        <bgColor rgb="FF000000"/>
      </patternFill>
    </fill>
    <fill>
      <patternFill patternType="solid">
        <fgColor theme="0"/>
        <bgColor rgb="FF000000"/>
      </patternFill>
    </fill>
    <fill>
      <patternFill patternType="solid">
        <fgColor rgb="FF00B050"/>
        <bgColor rgb="FFDBEEF3"/>
      </patternFill>
    </fill>
    <fill>
      <patternFill patternType="solid">
        <fgColor rgb="FFFFC000"/>
        <bgColor rgb="FFDBEEF3"/>
      </patternFill>
    </fill>
    <fill>
      <patternFill patternType="solid">
        <fgColor rgb="FFFF0000"/>
        <bgColor rgb="FFDBEEF3"/>
      </patternFill>
    </fill>
    <fill>
      <patternFill patternType="solid">
        <fgColor rgb="FFFFFF00"/>
        <bgColor indexed="64"/>
      </patternFill>
    </fill>
    <fill>
      <patternFill patternType="solid">
        <fgColor rgb="FFFAF779"/>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6">
    <xf numFmtId="0" fontId="0" fillId="0" borderId="0"/>
    <xf numFmtId="9" fontId="7" fillId="0" borderId="0" applyFont="0" applyFill="0" applyBorder="0" applyAlignment="0" applyProtection="0"/>
    <xf numFmtId="0" fontId="18" fillId="0" borderId="0" applyNumberFormat="0" applyFill="0" applyBorder="0" applyAlignment="0" applyProtection="0">
      <alignment vertical="top"/>
      <protection locked="0"/>
    </xf>
    <xf numFmtId="0" fontId="7" fillId="0" borderId="0"/>
    <xf numFmtId="0" fontId="15" fillId="0" borderId="0"/>
    <xf numFmtId="0" fontId="7" fillId="0" borderId="0"/>
  </cellStyleXfs>
  <cellXfs count="186">
    <xf numFmtId="0" fontId="0" fillId="0" borderId="0" xfId="0"/>
    <xf numFmtId="0" fontId="1"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0" fontId="0" fillId="2" borderId="0" xfId="0" applyFill="1"/>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Fill="1" applyBorder="1" applyAlignment="1">
      <alignment horizontal="center" vertical="center" wrapText="1"/>
    </xf>
    <xf numFmtId="0" fontId="4" fillId="3" borderId="0" xfId="0" applyFont="1" applyFill="1" applyAlignment="1" applyProtection="1">
      <alignment horizontal="center" vertical="center" wrapText="1"/>
      <protection locked="0"/>
    </xf>
    <xf numFmtId="0" fontId="4" fillId="3" borderId="0" xfId="0" applyFont="1" applyFill="1" applyAlignment="1" applyProtection="1">
      <alignment vertical="center" wrapText="1"/>
      <protection locked="0"/>
    </xf>
    <xf numFmtId="9" fontId="4" fillId="3" borderId="0" xfId="1" applyFont="1" applyFill="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0" fontId="4" fillId="3" borderId="0"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9" fontId="4" fillId="3" borderId="1" xfId="1"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2" fontId="9" fillId="5" borderId="1"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9" fontId="5" fillId="3" borderId="1" xfId="1" applyFont="1" applyFill="1" applyBorder="1" applyAlignment="1" applyProtection="1">
      <alignment horizontal="center" vertical="center" wrapText="1"/>
    </xf>
    <xf numFmtId="0" fontId="4" fillId="3" borderId="0" xfId="0" applyFont="1" applyFill="1" applyBorder="1" applyAlignment="1" applyProtection="1">
      <alignment horizontal="center" vertical="center" wrapText="1"/>
    </xf>
    <xf numFmtId="9" fontId="4" fillId="3" borderId="0" xfId="1" applyFont="1" applyFill="1" applyBorder="1" applyAlignment="1" applyProtection="1">
      <alignment horizontal="center" vertical="center" wrapText="1"/>
    </xf>
    <xf numFmtId="0" fontId="4" fillId="3" borderId="0" xfId="0" applyFont="1" applyFill="1" applyAlignment="1" applyProtection="1">
      <alignment horizontal="center" vertical="center" wrapText="1"/>
    </xf>
    <xf numFmtId="9" fontId="4" fillId="3" borderId="0" xfId="1" applyFont="1" applyFill="1" applyAlignment="1" applyProtection="1">
      <alignment horizontal="center" vertical="center" wrapText="1"/>
    </xf>
    <xf numFmtId="14" fontId="6" fillId="0" borderId="0"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4" fontId="6" fillId="0" borderId="0" xfId="0" applyNumberFormat="1" applyFont="1" applyFill="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0" xfId="0" applyFont="1"/>
    <xf numFmtId="0" fontId="4" fillId="0" borderId="0" xfId="0" applyFont="1" applyAlignment="1">
      <alignment wrapText="1"/>
    </xf>
    <xf numFmtId="0" fontId="5"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xf>
    <xf numFmtId="0" fontId="0" fillId="0" borderId="0" xfId="0" applyBorder="1"/>
    <xf numFmtId="0" fontId="13" fillId="0" borderId="6" xfId="0" applyFont="1" applyFill="1" applyBorder="1"/>
    <xf numFmtId="0" fontId="14" fillId="0" borderId="10" xfId="0" applyFont="1" applyBorder="1" applyAlignment="1">
      <alignment horizontal="center" vertical="center" wrapText="1"/>
    </xf>
    <xf numFmtId="0" fontId="15" fillId="0" borderId="0" xfId="0" applyFont="1" applyAlignment="1">
      <alignment horizontal="center" vertical="center"/>
    </xf>
    <xf numFmtId="0" fontId="14" fillId="0" borderId="10" xfId="0" applyFont="1" applyFill="1" applyBorder="1" applyAlignment="1">
      <alignment horizontal="center" vertical="center"/>
    </xf>
    <xf numFmtId="0" fontId="14" fillId="0" borderId="0" xfId="0" applyFont="1" applyFill="1" applyAlignment="1">
      <alignment horizontal="center" vertical="center"/>
    </xf>
    <xf numFmtId="0" fontId="0" fillId="0" borderId="0" xfId="0" applyFill="1" applyAlignment="1">
      <alignment horizontal="center" vertical="center"/>
    </xf>
    <xf numFmtId="0" fontId="16" fillId="0" borderId="0" xfId="0" applyFont="1" applyBorder="1" applyAlignment="1">
      <alignment horizontal="center" vertical="center"/>
    </xf>
    <xf numFmtId="0" fontId="17" fillId="0" borderId="10" xfId="0" applyFont="1" applyBorder="1" applyAlignment="1">
      <alignment horizontal="center" vertical="center" wrapText="1"/>
    </xf>
    <xf numFmtId="0" fontId="14" fillId="0" borderId="10" xfId="0" applyFont="1" applyBorder="1" applyAlignment="1">
      <alignment horizontal="center" vertical="center"/>
    </xf>
    <xf numFmtId="0" fontId="15" fillId="0" borderId="11" xfId="0" applyFont="1" applyBorder="1" applyAlignment="1">
      <alignment horizontal="center" vertical="center"/>
    </xf>
    <xf numFmtId="0" fontId="13" fillId="0" borderId="12" xfId="0" applyFont="1" applyFill="1" applyBorder="1" applyAlignment="1">
      <alignment horizontal="center" vertical="center"/>
    </xf>
    <xf numFmtId="0" fontId="13" fillId="0" borderId="13" xfId="0" applyFont="1" applyFill="1" applyBorder="1" applyAlignment="1">
      <alignment horizontal="center" vertical="center"/>
    </xf>
    <xf numFmtId="0" fontId="13" fillId="0" borderId="0" xfId="0" applyFont="1" applyFill="1" applyAlignment="1">
      <alignment horizontal="center" vertical="center"/>
    </xf>
    <xf numFmtId="0" fontId="0" fillId="0" borderId="7" xfId="0" applyBorder="1" applyAlignment="1">
      <alignment wrapText="1"/>
    </xf>
    <xf numFmtId="0" fontId="16" fillId="0" borderId="8" xfId="0" applyFont="1" applyBorder="1" applyAlignment="1">
      <alignment horizontal="center" vertical="center"/>
    </xf>
    <xf numFmtId="0" fontId="16" fillId="0" borderId="8" xfId="0" applyFont="1" applyFill="1" applyBorder="1"/>
    <xf numFmtId="0" fontId="16" fillId="0" borderId="9" xfId="0" applyFont="1" applyFill="1" applyBorder="1" applyAlignment="1"/>
    <xf numFmtId="0" fontId="14" fillId="0" borderId="14" xfId="0" applyFont="1" applyBorder="1" applyAlignment="1"/>
    <xf numFmtId="0" fontId="14" fillId="0" borderId="14" xfId="0" applyFont="1" applyFill="1" applyBorder="1"/>
    <xf numFmtId="0" fontId="14" fillId="0" borderId="0" xfId="0" applyFont="1" applyFill="1"/>
    <xf numFmtId="0" fontId="14" fillId="0" borderId="15" xfId="0" applyFont="1" applyFill="1" applyBorder="1" applyAlignment="1">
      <alignment horizontal="center" vertical="center"/>
    </xf>
    <xf numFmtId="0" fontId="0" fillId="0" borderId="0" xfId="0" applyFill="1"/>
    <xf numFmtId="0" fontId="15" fillId="0" borderId="0" xfId="0" applyFont="1"/>
    <xf numFmtId="14" fontId="16" fillId="0" borderId="0" xfId="0" applyNumberFormat="1" applyFont="1" applyBorder="1" applyAlignment="1">
      <alignment horizontal="center" vertical="center"/>
    </xf>
    <xf numFmtId="0" fontId="19" fillId="0" borderId="10" xfId="2" applyFont="1" applyBorder="1" applyAlignment="1" applyProtection="1"/>
    <xf numFmtId="0" fontId="16" fillId="3" borderId="0" xfId="0" applyFont="1" applyFill="1"/>
    <xf numFmtId="0" fontId="20" fillId="0" borderId="10" xfId="2" applyFont="1" applyBorder="1" applyAlignment="1" applyProtection="1"/>
    <xf numFmtId="0" fontId="13" fillId="0" borderId="16" xfId="0" applyFont="1" applyFill="1" applyBorder="1"/>
    <xf numFmtId="0" fontId="13" fillId="0" borderId="11" xfId="0" applyFont="1" applyFill="1" applyBorder="1"/>
    <xf numFmtId="0" fontId="13" fillId="0" borderId="0" xfId="0" applyFont="1" applyFill="1"/>
    <xf numFmtId="1" fontId="13" fillId="0" borderId="16" xfId="0" applyNumberFormat="1" applyFont="1" applyFill="1" applyBorder="1"/>
    <xf numFmtId="0" fontId="13" fillId="0" borderId="11" xfId="0" applyFont="1" applyFill="1" applyBorder="1" applyAlignment="1">
      <alignment horizontal="right"/>
    </xf>
    <xf numFmtId="0" fontId="16" fillId="0" borderId="9" xfId="0" applyFont="1" applyBorder="1" applyAlignment="1">
      <alignment horizontal="center" vertical="center"/>
    </xf>
    <xf numFmtId="0" fontId="16" fillId="0" borderId="0" xfId="0" applyFont="1" applyFill="1" applyBorder="1"/>
    <xf numFmtId="0" fontId="16" fillId="0" borderId="0" xfId="0" applyFont="1" applyFill="1" applyBorder="1" applyAlignment="1"/>
    <xf numFmtId="0" fontId="14" fillId="0" borderId="14" xfId="0" applyFont="1" applyFill="1" applyBorder="1" applyAlignment="1">
      <alignment horizontal="center" vertical="center"/>
    </xf>
    <xf numFmtId="0" fontId="0" fillId="0" borderId="11" xfId="0" applyBorder="1"/>
    <xf numFmtId="0" fontId="13" fillId="0" borderId="11" xfId="0" applyFont="1" applyFill="1" applyBorder="1" applyAlignment="1">
      <alignment horizontal="right" vertical="center"/>
    </xf>
    <xf numFmtId="1" fontId="13" fillId="0" borderId="11" xfId="0" applyNumberFormat="1" applyFont="1" applyFill="1" applyBorder="1"/>
    <xf numFmtId="0" fontId="15" fillId="0" borderId="7" xfId="0" applyFont="1" applyBorder="1"/>
    <xf numFmtId="0" fontId="0" fillId="0" borderId="0" xfId="0" applyAlignment="1"/>
    <xf numFmtId="0" fontId="15" fillId="5" borderId="10" xfId="0" applyFont="1" applyFill="1" applyBorder="1" applyAlignment="1">
      <alignment horizontal="center" vertical="center"/>
    </xf>
    <xf numFmtId="0" fontId="17" fillId="0" borderId="0" xfId="0" applyFont="1" applyBorder="1"/>
    <xf numFmtId="0" fontId="14" fillId="0" borderId="0" xfId="0" applyFont="1"/>
    <xf numFmtId="0" fontId="7" fillId="0" borderId="0" xfId="3"/>
    <xf numFmtId="0" fontId="0" fillId="0" borderId="7" xfId="0" applyBorder="1"/>
    <xf numFmtId="0" fontId="14" fillId="0" borderId="14" xfId="0" applyFont="1" applyFill="1" applyBorder="1" applyAlignment="1"/>
    <xf numFmtId="0" fontId="14" fillId="0" borderId="0" xfId="0" applyFont="1" applyFill="1" applyAlignment="1"/>
    <xf numFmtId="0" fontId="0" fillId="0" borderId="0" xfId="0" applyFill="1" applyAlignment="1"/>
    <xf numFmtId="14" fontId="13" fillId="0" borderId="11" xfId="0" applyNumberFormat="1" applyFont="1" applyFill="1" applyBorder="1"/>
    <xf numFmtId="0" fontId="0" fillId="0" borderId="7" xfId="0" applyFill="1" applyBorder="1" applyAlignment="1">
      <alignment wrapText="1"/>
    </xf>
    <xf numFmtId="49" fontId="13" fillId="0" borderId="11" xfId="0" applyNumberFormat="1" applyFont="1" applyFill="1" applyBorder="1"/>
    <xf numFmtId="0" fontId="17" fillId="0" borderId="0" xfId="0" applyFont="1"/>
    <xf numFmtId="0" fontId="15" fillId="0" borderId="7" xfId="0" applyFont="1" applyFill="1" applyBorder="1"/>
    <xf numFmtId="0" fontId="14" fillId="0" borderId="14" xfId="0" applyFont="1" applyBorder="1"/>
    <xf numFmtId="0" fontId="14" fillId="0" borderId="0" xfId="0" applyFont="1" applyFill="1" applyBorder="1" applyAlignment="1"/>
    <xf numFmtId="0" fontId="16" fillId="0" borderId="0" xfId="0" applyFont="1" applyBorder="1" applyAlignment="1"/>
    <xf numFmtId="0" fontId="14" fillId="0" borderId="0" xfId="0" applyFont="1" applyAlignment="1"/>
    <xf numFmtId="0" fontId="14" fillId="0" borderId="14" xfId="0" applyFont="1" applyBorder="1" applyAlignment="1">
      <alignment horizontal="center" vertical="center"/>
    </xf>
    <xf numFmtId="14" fontId="13" fillId="0" borderId="11" xfId="0" applyNumberFormat="1" applyFont="1" applyFill="1" applyBorder="1" applyAlignment="1">
      <alignment wrapText="1"/>
    </xf>
    <xf numFmtId="0" fontId="0" fillId="0" borderId="0" xfId="0" applyBorder="1" applyAlignment="1"/>
    <xf numFmtId="0" fontId="0" fillId="0" borderId="0" xfId="0" applyFill="1" applyBorder="1"/>
    <xf numFmtId="0" fontId="14" fillId="0" borderId="0" xfId="0" applyFont="1" applyBorder="1" applyAlignment="1">
      <alignment horizontal="center" vertical="center"/>
    </xf>
    <xf numFmtId="0" fontId="15" fillId="4" borderId="20" xfId="0" applyFont="1" applyFill="1" applyBorder="1" applyAlignment="1">
      <alignment horizontal="center" vertical="center"/>
    </xf>
    <xf numFmtId="0" fontId="15" fillId="4" borderId="21" xfId="0" applyFont="1" applyFill="1" applyBorder="1" applyAlignment="1">
      <alignment horizontal="center" vertical="center"/>
    </xf>
    <xf numFmtId="0" fontId="15" fillId="4" borderId="22" xfId="0" applyFont="1" applyFill="1" applyBorder="1"/>
    <xf numFmtId="0" fontId="15" fillId="4" borderId="23" xfId="0" applyFont="1" applyFill="1" applyBorder="1"/>
    <xf numFmtId="0" fontId="15" fillId="4" borderId="24" xfId="0" applyFont="1" applyFill="1" applyBorder="1"/>
    <xf numFmtId="0" fontId="15" fillId="4" borderId="25" xfId="0" applyFont="1" applyFill="1" applyBorder="1"/>
    <xf numFmtId="0" fontId="13" fillId="0" borderId="11" xfId="0" applyFont="1" applyFill="1" applyBorder="1" applyAlignment="1">
      <alignment horizontal="center" vertical="center"/>
    </xf>
    <xf numFmtId="164" fontId="21" fillId="0" borderId="0" xfId="4" applyNumberFormat="1" applyFont="1" applyFill="1" applyBorder="1" applyAlignment="1" applyProtection="1">
      <alignment horizontal="center" vertical="center" wrapText="1"/>
      <protection locked="0"/>
    </xf>
    <xf numFmtId="0" fontId="21" fillId="0" borderId="0" xfId="5" applyFont="1" applyFill="1" applyBorder="1" applyAlignment="1">
      <alignment horizontal="center" vertical="center"/>
    </xf>
    <xf numFmtId="0" fontId="15" fillId="4" borderId="26" xfId="0" applyFont="1" applyFill="1" applyBorder="1"/>
    <xf numFmtId="0" fontId="15" fillId="4" borderId="27" xfId="0" applyFont="1" applyFill="1" applyBorder="1"/>
    <xf numFmtId="0" fontId="15" fillId="3" borderId="10" xfId="0" applyFont="1" applyFill="1" applyBorder="1" applyAlignment="1">
      <alignment horizontal="center" vertical="center"/>
    </xf>
    <xf numFmtId="0" fontId="15" fillId="0" borderId="0" xfId="0" applyFont="1" applyFill="1" applyBorder="1"/>
    <xf numFmtId="0" fontId="15" fillId="3" borderId="28" xfId="0" applyFont="1" applyFill="1" applyBorder="1"/>
    <xf numFmtId="0" fontId="13" fillId="0" borderId="0" xfId="0" applyFont="1" applyFill="1" applyBorder="1"/>
    <xf numFmtId="0" fontId="15" fillId="3" borderId="29" xfId="0" applyFont="1" applyFill="1" applyBorder="1"/>
    <xf numFmtId="0" fontId="15" fillId="0" borderId="0" xfId="0" applyFont="1" applyFill="1"/>
    <xf numFmtId="0" fontId="15" fillId="3" borderId="30" xfId="0" applyFont="1" applyFill="1" applyBorder="1"/>
    <xf numFmtId="0" fontId="14" fillId="0" borderId="0" xfId="0" applyFont="1" applyBorder="1" applyAlignment="1"/>
    <xf numFmtId="0" fontId="14" fillId="0" borderId="0" xfId="0" applyFont="1" applyAlignment="1">
      <alignment horizontal="center" vertical="center"/>
    </xf>
    <xf numFmtId="0" fontId="4" fillId="0" borderId="0" xfId="0" applyFont="1" applyAlignment="1" applyProtection="1">
      <alignment wrapText="1"/>
    </xf>
    <xf numFmtId="14" fontId="4" fillId="0" borderId="0" xfId="0" applyNumberFormat="1" applyFont="1" applyAlignment="1">
      <alignment horizontal="center" vertical="center" wrapText="1"/>
    </xf>
    <xf numFmtId="0" fontId="4" fillId="0" borderId="0" xfId="0" applyFont="1" applyAlignment="1">
      <alignment horizontal="center" vertical="center"/>
    </xf>
    <xf numFmtId="0" fontId="4" fillId="0" borderId="0" xfId="0" applyNumberFormat="1" applyFont="1" applyAlignment="1">
      <alignment horizontal="center" vertical="center" wrapText="1"/>
    </xf>
    <xf numFmtId="0" fontId="24" fillId="9" borderId="31" xfId="0" applyFont="1" applyFill="1" applyBorder="1" applyAlignment="1">
      <alignment horizontal="center" vertical="center" wrapText="1"/>
    </xf>
    <xf numFmtId="0" fontId="24" fillId="9" borderId="32" xfId="0" applyFont="1" applyFill="1" applyBorder="1" applyAlignment="1">
      <alignment horizontal="center" vertical="center" wrapText="1"/>
    </xf>
    <xf numFmtId="14" fontId="6" fillId="0" borderId="0" xfId="0" applyNumberFormat="1" applyFont="1" applyAlignment="1" applyProtection="1">
      <alignment horizontal="center" vertical="center" wrapText="1"/>
      <protection locked="0"/>
    </xf>
    <xf numFmtId="20" fontId="6" fillId="0" borderId="0" xfId="0" applyNumberFormat="1" applyFont="1" applyAlignment="1" applyProtection="1">
      <alignment horizontal="center" vertical="center" wrapText="1"/>
      <protection locked="0"/>
    </xf>
    <xf numFmtId="0" fontId="25" fillId="10" borderId="0" xfId="0" applyFont="1" applyFill="1" applyAlignment="1" applyProtection="1">
      <alignment horizontal="center" vertical="center" wrapText="1"/>
    </xf>
    <xf numFmtId="0" fontId="6" fillId="5" borderId="0" xfId="0" applyFont="1" applyFill="1" applyAlignment="1" applyProtection="1">
      <alignment horizontal="center" vertical="center" wrapText="1"/>
      <protection locked="0"/>
    </xf>
    <xf numFmtId="0" fontId="6" fillId="6" borderId="0" xfId="0" applyFont="1" applyFill="1" applyAlignment="1">
      <alignment vertical="center" wrapText="1"/>
    </xf>
    <xf numFmtId="20" fontId="6" fillId="0" borderId="0" xfId="0" applyNumberFormat="1" applyFont="1" applyAlignment="1">
      <alignment horizontal="center" vertical="center" wrapText="1"/>
    </xf>
    <xf numFmtId="14" fontId="6" fillId="0" borderId="0" xfId="0" applyNumberFormat="1" applyFont="1" applyAlignment="1">
      <alignment horizontal="center" vertical="center" wrapText="1"/>
    </xf>
    <xf numFmtId="0" fontId="6" fillId="18" borderId="0" xfId="0" applyFont="1" applyFill="1" applyAlignment="1" applyProtection="1">
      <alignment horizontal="center" vertical="center" wrapText="1"/>
      <protection locked="0"/>
    </xf>
    <xf numFmtId="0" fontId="25" fillId="19" borderId="0" xfId="0" applyFont="1" applyFill="1" applyAlignment="1" applyProtection="1">
      <alignment horizontal="center" vertical="center" wrapText="1"/>
    </xf>
    <xf numFmtId="0" fontId="9" fillId="11" borderId="15" xfId="0" applyFont="1" applyFill="1" applyBorder="1" applyAlignment="1">
      <alignment horizontal="center" vertical="center" wrapText="1"/>
    </xf>
    <xf numFmtId="0" fontId="9" fillId="12" borderId="15"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26" fillId="14" borderId="15" xfId="0" applyNumberFormat="1" applyFont="1" applyFill="1" applyBorder="1" applyAlignment="1" applyProtection="1">
      <alignment horizontal="center" wrapText="1"/>
    </xf>
    <xf numFmtId="0" fontId="9" fillId="11" borderId="17" xfId="0" applyFont="1" applyFill="1" applyBorder="1" applyAlignment="1">
      <alignment horizontal="center" vertical="center" wrapText="1"/>
    </xf>
    <xf numFmtId="0" fontId="9" fillId="12" borderId="17" xfId="0" applyFont="1" applyFill="1" applyBorder="1" applyAlignment="1">
      <alignment horizontal="center" vertical="center" wrapText="1"/>
    </xf>
    <xf numFmtId="0" fontId="9" fillId="13" borderId="17" xfId="0" applyFont="1" applyFill="1" applyBorder="1" applyAlignment="1">
      <alignment horizontal="center" vertical="center"/>
    </xf>
    <xf numFmtId="0" fontId="26" fillId="14" borderId="17" xfId="0" applyNumberFormat="1" applyFont="1" applyFill="1" applyBorder="1" applyAlignment="1" applyProtection="1">
      <alignment horizontal="center" wrapText="1"/>
    </xf>
    <xf numFmtId="165" fontId="6" fillId="0" borderId="0" xfId="0" applyNumberFormat="1" applyFont="1" applyAlignment="1">
      <alignment horizontal="center" vertical="center" wrapText="1"/>
    </xf>
    <xf numFmtId="0" fontId="6" fillId="0" borderId="0" xfId="0" applyNumberFormat="1" applyFont="1" applyAlignment="1">
      <alignment horizontal="center" vertical="center" wrapText="1"/>
    </xf>
    <xf numFmtId="166" fontId="24" fillId="9" borderId="32" xfId="0" applyNumberFormat="1" applyFont="1" applyFill="1" applyBorder="1" applyAlignment="1">
      <alignment horizontal="center" vertical="center" wrapText="1"/>
    </xf>
    <xf numFmtId="166" fontId="6" fillId="0" borderId="0" xfId="0" applyNumberFormat="1" applyFont="1" applyAlignment="1" applyProtection="1">
      <alignment horizontal="center" vertical="center" wrapText="1"/>
      <protection locked="0"/>
    </xf>
    <xf numFmtId="0" fontId="13" fillId="0" borderId="0" xfId="0" applyFont="1" applyFill="1" applyBorder="1" applyAlignment="1">
      <alignment horizontal="center" vertical="center"/>
    </xf>
    <xf numFmtId="0" fontId="13" fillId="0" borderId="0" xfId="0" applyFont="1" applyFill="1" applyBorder="1" applyAlignment="1">
      <alignment horizontal="right"/>
    </xf>
    <xf numFmtId="0" fontId="13" fillId="0" borderId="0" xfId="0" applyFont="1" applyFill="1" applyBorder="1" applyAlignment="1">
      <alignment horizontal="left"/>
    </xf>
    <xf numFmtId="0" fontId="13" fillId="0" borderId="0" xfId="0" applyFont="1" applyFill="1" applyAlignment="1">
      <alignment horizontal="left"/>
    </xf>
    <xf numFmtId="0" fontId="9" fillId="15" borderId="15" xfId="0" applyNumberFormat="1" applyFont="1" applyFill="1" applyBorder="1" applyAlignment="1">
      <alignment horizontal="center" vertical="center"/>
    </xf>
    <xf numFmtId="0" fontId="9" fillId="16" borderId="15" xfId="0" applyNumberFormat="1" applyFont="1" applyFill="1" applyBorder="1" applyAlignment="1">
      <alignment horizontal="center" vertical="center"/>
    </xf>
    <xf numFmtId="0" fontId="9" fillId="17" borderId="15" xfId="0" applyNumberFormat="1" applyFont="1" applyFill="1" applyBorder="1" applyAlignment="1">
      <alignment horizontal="center" vertical="center"/>
    </xf>
    <xf numFmtId="0" fontId="27" fillId="14" borderId="15" xfId="5" applyNumberFormat="1" applyFont="1" applyFill="1" applyBorder="1" applyAlignment="1">
      <alignment horizontal="center" vertical="center" wrapText="1"/>
    </xf>
    <xf numFmtId="22" fontId="12" fillId="0" borderId="0" xfId="0" applyNumberFormat="1" applyFont="1" applyFill="1" applyAlignment="1">
      <alignment horizontal="center" vertical="center" wrapText="1"/>
    </xf>
    <xf numFmtId="0" fontId="6" fillId="6" borderId="0" xfId="0" applyFont="1" applyFill="1" applyAlignment="1">
      <alignment horizontal="center" vertical="center" wrapText="1"/>
    </xf>
    <xf numFmtId="0" fontId="6" fillId="6" borderId="0" xfId="0" applyFont="1" applyFill="1" applyAlignment="1" applyProtection="1">
      <alignment vertical="center" wrapText="1"/>
      <protection locked="0"/>
    </xf>
    <xf numFmtId="0" fontId="3" fillId="6" borderId="0" xfId="0" applyFont="1" applyFill="1" applyAlignment="1">
      <alignment horizontal="center" vertical="center"/>
    </xf>
    <xf numFmtId="0" fontId="4" fillId="6" borderId="0" xfId="0" applyFont="1" applyFill="1" applyAlignment="1">
      <alignment horizontal="center" vertical="center" wrapText="1"/>
    </xf>
    <xf numFmtId="0" fontId="4" fillId="6" borderId="0" xfId="0" applyFont="1" applyFill="1" applyAlignment="1">
      <alignment horizontal="center" wrapText="1"/>
    </xf>
    <xf numFmtId="0" fontId="8" fillId="4" borderId="1"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xf>
    <xf numFmtId="0" fontId="8" fillId="4" borderId="5"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4" fillId="6" borderId="0" xfId="0" applyFont="1" applyFill="1" applyAlignment="1" applyProtection="1">
      <alignment horizontal="center" vertical="center" wrapText="1"/>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5" fillId="7" borderId="15" xfId="0" applyFont="1" applyFill="1" applyBorder="1" applyAlignment="1">
      <alignment horizontal="center" vertical="center" wrapText="1"/>
    </xf>
    <xf numFmtId="0" fontId="15" fillId="7" borderId="14" xfId="0" applyFont="1" applyFill="1" applyBorder="1" applyAlignment="1">
      <alignment horizontal="center" vertical="center" wrapText="1"/>
    </xf>
    <xf numFmtId="0" fontId="15" fillId="7" borderId="17" xfId="0" applyFont="1" applyFill="1" applyBorder="1" applyAlignment="1">
      <alignment horizontal="center" vertical="center" wrapText="1"/>
    </xf>
    <xf numFmtId="0" fontId="15" fillId="8" borderId="14" xfId="0" applyFont="1" applyFill="1" applyBorder="1" applyAlignment="1">
      <alignment horizontal="center" vertical="center" wrapText="1"/>
    </xf>
    <xf numFmtId="0" fontId="15" fillId="8" borderId="14" xfId="0" applyFont="1" applyFill="1" applyBorder="1" applyAlignment="1">
      <alignment horizontal="center" vertical="center"/>
    </xf>
    <xf numFmtId="0" fontId="15" fillId="8" borderId="17" xfId="0" applyFont="1" applyFill="1" applyBorder="1" applyAlignment="1">
      <alignment horizontal="center" vertical="center"/>
    </xf>
    <xf numFmtId="0" fontId="15" fillId="4" borderId="18" xfId="0" applyFont="1" applyFill="1" applyBorder="1" applyAlignment="1">
      <alignment horizontal="center"/>
    </xf>
    <xf numFmtId="0" fontId="15" fillId="4" borderId="19" xfId="0" applyFont="1" applyFill="1" applyBorder="1" applyAlignment="1">
      <alignment horizontal="center"/>
    </xf>
    <xf numFmtId="0" fontId="15" fillId="4" borderId="15" xfId="0" applyFont="1" applyFill="1" applyBorder="1" applyAlignment="1">
      <alignment horizontal="center" vertical="center" wrapText="1"/>
    </xf>
    <xf numFmtId="0" fontId="0" fillId="4" borderId="14" xfId="0" applyFill="1" applyBorder="1" applyAlignment="1">
      <alignment horizontal="center" vertical="center" wrapText="1"/>
    </xf>
    <xf numFmtId="0" fontId="0" fillId="4" borderId="17" xfId="0" applyFill="1" applyBorder="1" applyAlignment="1">
      <alignment horizontal="center" vertical="center" wrapText="1"/>
    </xf>
  </cellXfs>
  <cellStyles count="6">
    <cellStyle name="Lien hypertexte" xfId="2" builtinId="8"/>
    <cellStyle name="Normal" xfId="0" builtinId="0"/>
    <cellStyle name="Normal 2" xfId="5" xr:uid="{00000000-0005-0000-0000-000002000000}"/>
    <cellStyle name="Normal 3" xfId="4" xr:uid="{00000000-0005-0000-0000-000003000000}"/>
    <cellStyle name="Normal 4" xfId="3" xr:uid="{00000000-0005-0000-0000-000004000000}"/>
    <cellStyle name="Pourcentage" xfId="1" builtinId="5"/>
  </cellStyles>
  <dxfs count="144">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family val="1"/>
        <scheme val="none"/>
      </font>
      <alignment horizontal="general" vertical="bottom" textRotation="0" wrapText="1" indent="0" justifyLastLine="0" shrinkToFit="0" readingOrder="0"/>
      <protection locked="1" hidden="0"/>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numFmt numFmtId="166" formatCode="[$-F400]h:mm:ss\ AM/PM"/>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i val="0"/>
        <strike val="0"/>
        <condense val="0"/>
        <extend val="0"/>
        <outline val="0"/>
        <shadow val="0"/>
        <u val="none"/>
        <vertAlign val="baseline"/>
        <sz val="8"/>
        <color theme="0"/>
        <name val="Times New Roman"/>
        <scheme val="none"/>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border>
        <bottom style="thin">
          <color indexed="64"/>
        </bottom>
      </border>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800" b="0"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layout>
                <c:manualLayout>
                  <c:x val="-8.2265088430791028E-2"/>
                  <c:y val="-0.550191522466877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trendlineLbl>
          </c:trendline>
          <c:val>
            <c:numRef>
              <c:f>'Amortissement dégressif'!$F$16:$F$25</c:f>
              <c:numCache>
                <c:formatCode>General</c:formatCode>
                <c:ptCount val="10"/>
                <c:pt idx="0">
                  <c:v>4531250</c:v>
                </c:pt>
                <c:pt idx="1">
                  <c:v>3511718.75</c:v>
                </c:pt>
                <c:pt idx="2">
                  <c:v>2721582.03125</c:v>
                </c:pt>
                <c:pt idx="3">
                  <c:v>2109226.07421875</c:v>
                </c:pt>
                <c:pt idx="4">
                  <c:v>1634650.2075195313</c:v>
                </c:pt>
                <c:pt idx="5">
                  <c:v>1266853.9108276367</c:v>
                </c:pt>
                <c:pt idx="6">
                  <c:v>950140.43312072754</c:v>
                </c:pt>
                <c:pt idx="7">
                  <c:v>633426.95541381836</c:v>
                </c:pt>
                <c:pt idx="8">
                  <c:v>316713.47770690918</c:v>
                </c:pt>
                <c:pt idx="9">
                  <c:v>0</c:v>
                </c:pt>
              </c:numCache>
            </c:numRef>
          </c:val>
          <c:smooth val="0"/>
          <c:extLst>
            <c:ext xmlns:c16="http://schemas.microsoft.com/office/drawing/2014/chart" uri="{C3380CC4-5D6E-409C-BE32-E72D297353CC}">
              <c16:uniqueId val="{00000002-B4E5-4498-BF6A-9AE0FFF92B16}"/>
            </c:ext>
          </c:extLst>
        </c:ser>
        <c: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'Amortissement dégressif'!$I$16:$I$25</c:f>
              <c:numCache>
                <c:formatCode>#,##0</c:formatCode>
                <c:ptCount val="10"/>
                <c:pt idx="0">
                  <c:v>300000</c:v>
                </c:pt>
                <c:pt idx="1">
                  <c:v>300000</c:v>
                </c:pt>
                <c:pt idx="2">
                  <c:v>300000</c:v>
                </c:pt>
                <c:pt idx="3">
                  <c:v>300000</c:v>
                </c:pt>
                <c:pt idx="4">
                  <c:v>300000</c:v>
                </c:pt>
                <c:pt idx="5">
                  <c:v>300000</c:v>
                </c:pt>
                <c:pt idx="6">
                  <c:v>300000</c:v>
                </c:pt>
                <c:pt idx="7">
                  <c:v>300000</c:v>
                </c:pt>
                <c:pt idx="8">
                  <c:v>300000</c:v>
                </c:pt>
                <c:pt idx="9">
                  <c:v>300000</c:v>
                </c:pt>
              </c:numCache>
            </c:numRef>
          </c:val>
          <c:smooth val="0"/>
          <c:extLst>
            <c:ext xmlns:c16="http://schemas.microsoft.com/office/drawing/2014/chart" uri="{C3380CC4-5D6E-409C-BE32-E72D297353CC}">
              <c16:uniqueId val="{00000003-B4E5-4498-BF6A-9AE0FFF92B16}"/>
            </c:ext>
          </c:extLst>
        </c:ser>
        <c:dLbls>
          <c:showLegendKey val="0"/>
          <c:showVal val="0"/>
          <c:showCatName val="0"/>
          <c:showSerName val="0"/>
          <c:showPercent val="0"/>
          <c:showBubbleSize val="0"/>
        </c:dLbls>
        <c:marker val="1"/>
        <c:smooth val="0"/>
        <c:axId val="225178704"/>
        <c:axId val="225176744"/>
      </c:lineChart>
      <c:catAx>
        <c:axId val="22517870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25176744"/>
        <c:crosses val="autoZero"/>
        <c:auto val="1"/>
        <c:lblAlgn val="ctr"/>
        <c:lblOffset val="100"/>
        <c:noMultiLvlLbl val="0"/>
      </c:catAx>
      <c:valAx>
        <c:axId val="225176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251787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tx1"/>
    </a:solidFill>
    <a:ln w="9525" cap="flat" cmpd="sng" algn="ctr">
      <a:solidFill>
        <a:schemeClr val="tx1">
          <a:lumMod val="15000"/>
          <a:lumOff val="85000"/>
        </a:schemeClr>
      </a:solidFill>
      <a:round/>
    </a:ln>
    <a:effectLst/>
  </c:spPr>
  <c:txPr>
    <a:bodyPr/>
    <a:lstStyle/>
    <a:p>
      <a:pPr>
        <a:defRPr>
          <a:solidFill>
            <a:schemeClr val="bg1"/>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3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6.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2.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1.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3.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6.emf"/><Relationship Id="rId2" Type="http://schemas.openxmlformats.org/officeDocument/2006/relationships/image" Target="../media/image15.emf"/><Relationship Id="rId1" Type="http://schemas.openxmlformats.org/officeDocument/2006/relationships/image" Target="../media/image14.emf"/><Relationship Id="rId6" Type="http://schemas.openxmlformats.org/officeDocument/2006/relationships/image" Target="../media/image19.emf"/><Relationship Id="rId5" Type="http://schemas.openxmlformats.org/officeDocument/2006/relationships/image" Target="../media/image18.emf"/><Relationship Id="rId4" Type="http://schemas.openxmlformats.org/officeDocument/2006/relationships/image" Target="../media/image17.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2.emf"/><Relationship Id="rId2" Type="http://schemas.openxmlformats.org/officeDocument/2006/relationships/image" Target="../media/image20.emf"/><Relationship Id="rId1" Type="http://schemas.openxmlformats.org/officeDocument/2006/relationships/image" Target="../media/image21.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25.emf"/><Relationship Id="rId2" Type="http://schemas.openxmlformats.org/officeDocument/2006/relationships/image" Target="../media/image24.emf"/><Relationship Id="rId1" Type="http://schemas.openxmlformats.org/officeDocument/2006/relationships/image" Target="../media/image23.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28.emf"/><Relationship Id="rId2" Type="http://schemas.openxmlformats.org/officeDocument/2006/relationships/image" Target="../media/image27.emf"/><Relationship Id="rId1" Type="http://schemas.openxmlformats.org/officeDocument/2006/relationships/image" Target="../media/image26.emf"/><Relationship Id="rId4" Type="http://schemas.openxmlformats.org/officeDocument/2006/relationships/image" Target="../media/image29.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image" Target="../media/image30.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34.emf"/><Relationship Id="rId2" Type="http://schemas.openxmlformats.org/officeDocument/2006/relationships/image" Target="../media/image33.emf"/><Relationship Id="rId1" Type="http://schemas.openxmlformats.org/officeDocument/2006/relationships/image" Target="../media/image32.emf"/><Relationship Id="rId4"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xdr:twoCellAnchor>
    <xdr:from>
      <xdr:col>0</xdr:col>
      <xdr:colOff>76200</xdr:colOff>
      <xdr:row>3</xdr:row>
      <xdr:rowOff>47625</xdr:rowOff>
    </xdr:from>
    <xdr:to>
      <xdr:col>3</xdr:col>
      <xdr:colOff>28575</xdr:colOff>
      <xdr:row>12</xdr:row>
      <xdr:rowOff>76200</xdr:rowOff>
    </xdr:to>
    <xdr:grpSp>
      <xdr:nvGrpSpPr>
        <xdr:cNvPr id="11" name="Groupe 10">
          <a:extLst>
            <a:ext uri="{FF2B5EF4-FFF2-40B4-BE49-F238E27FC236}">
              <a16:creationId xmlns:a16="http://schemas.microsoft.com/office/drawing/2014/main" id="{00000000-0008-0000-0000-00000B000000}"/>
            </a:ext>
          </a:extLst>
        </xdr:cNvPr>
        <xdr:cNvGrpSpPr/>
      </xdr:nvGrpSpPr>
      <xdr:grpSpPr>
        <a:xfrm>
          <a:off x="76200" y="581025"/>
          <a:ext cx="2238375" cy="1743075"/>
          <a:chOff x="457200" y="1314450"/>
          <a:chExt cx="2238375" cy="1257300"/>
        </a:xfrm>
      </xdr:grpSpPr>
      <xdr:sp macro="" textlink="">
        <xdr:nvSpPr>
          <xdr:cNvPr id="3" name="Rectangle 2">
            <a:extLst>
              <a:ext uri="{FF2B5EF4-FFF2-40B4-BE49-F238E27FC236}">
                <a16:creationId xmlns:a16="http://schemas.microsoft.com/office/drawing/2014/main" id="{00000000-0008-0000-0000-000003000000}"/>
              </a:ext>
            </a:extLst>
          </xdr:cNvPr>
          <xdr:cNvSpPr/>
        </xdr:nvSpPr>
        <xdr:spPr>
          <a:xfrm>
            <a:off x="4572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Equipements</a:t>
            </a:r>
          </a:p>
        </xdr:txBody>
      </xdr:sp>
      <mc:AlternateContent xmlns:mc="http://schemas.openxmlformats.org/markup-compatibility/2006">
        <mc:Choice xmlns:a14="http://schemas.microsoft.com/office/drawing/2010/main" Requires="a14">
          <xdr:sp macro="" textlink="">
            <xdr:nvSpPr>
              <xdr:cNvPr id="2057" name="Button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552450" y="1876581"/>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Listening équipement</a:t>
                </a:r>
              </a:p>
            </xdr:txBody>
          </xdr:sp>
        </mc:Choice>
        <mc:Fallback/>
      </mc:AlternateContent>
      <xdr:grpSp>
        <xdr:nvGrpSpPr>
          <xdr:cNvPr id="10" name="Groupe 9">
            <a:extLst>
              <a:ext uri="{FF2B5EF4-FFF2-40B4-BE49-F238E27FC236}">
                <a16:creationId xmlns:a16="http://schemas.microsoft.com/office/drawing/2014/main" id="{00000000-0008-0000-0000-00000A000000}"/>
              </a:ext>
            </a:extLst>
          </xdr:cNvPr>
          <xdr:cNvGrpSpPr/>
        </xdr:nvGrpSpPr>
        <xdr:grpSpPr>
          <a:xfrm>
            <a:off x="1609725" y="1314450"/>
            <a:ext cx="1085850" cy="1257300"/>
            <a:chOff x="1609725" y="1314450"/>
            <a:chExt cx="1085850" cy="1257300"/>
          </a:xfrm>
        </xdr:grpSpPr>
        <xdr:sp macro="" textlink="">
          <xdr:nvSpPr>
            <xdr:cNvPr id="22" name="Rectangle 21">
              <a:extLst>
                <a:ext uri="{FF2B5EF4-FFF2-40B4-BE49-F238E27FC236}">
                  <a16:creationId xmlns:a16="http://schemas.microsoft.com/office/drawing/2014/main" id="{00000000-0008-0000-0000-000016000000}"/>
                </a:ext>
              </a:extLst>
            </xdr:cNvPr>
            <xdr:cNvSpPr/>
          </xdr:nvSpPr>
          <xdr:spPr>
            <a:xfrm>
              <a:off x="1609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Correctif</a:t>
              </a:r>
            </a:p>
          </xdr:txBody>
        </xdr:sp>
        <mc:AlternateContent xmlns:mc="http://schemas.openxmlformats.org/markup-compatibility/2006">
          <mc:Choice xmlns:a14="http://schemas.microsoft.com/office/drawing/2010/main" Requires="a14">
            <xdr:sp macro="" textlink="">
              <xdr:nvSpPr>
                <xdr:cNvPr id="2058" name="Button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1714500" y="1886106"/>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Historique correctif</a:t>
                  </a:r>
                </a:p>
              </xdr:txBody>
            </xdr:sp>
          </mc:Choice>
          <mc:Fallback/>
        </mc:AlternateContent>
      </xdr:grpSp>
    </xdr:grpSp>
    <xdr:clientData/>
  </xdr:twoCellAnchor>
  <xdr:twoCellAnchor>
    <xdr:from>
      <xdr:col>3</xdr:col>
      <xdr:colOff>85725</xdr:colOff>
      <xdr:row>3</xdr:row>
      <xdr:rowOff>47625</xdr:rowOff>
    </xdr:from>
    <xdr:to>
      <xdr:col>6</xdr:col>
      <xdr:colOff>38100</xdr:colOff>
      <xdr:row>12</xdr:row>
      <xdr:rowOff>76200</xdr:rowOff>
    </xdr:to>
    <xdr:grpSp>
      <xdr:nvGrpSpPr>
        <xdr:cNvPr id="9" name="Groupe 8">
          <a:extLst>
            <a:ext uri="{FF2B5EF4-FFF2-40B4-BE49-F238E27FC236}">
              <a16:creationId xmlns:a16="http://schemas.microsoft.com/office/drawing/2014/main" id="{00000000-0008-0000-0000-000009000000}"/>
            </a:ext>
          </a:extLst>
        </xdr:cNvPr>
        <xdr:cNvGrpSpPr/>
      </xdr:nvGrpSpPr>
      <xdr:grpSpPr>
        <a:xfrm>
          <a:off x="2371725" y="581025"/>
          <a:ext cx="2238375" cy="1743075"/>
          <a:chOff x="2752725" y="1314450"/>
          <a:chExt cx="2238375" cy="1257300"/>
        </a:xfrm>
      </xdr:grpSpPr>
      <xdr:sp macro="" textlink="">
        <xdr:nvSpPr>
          <xdr:cNvPr id="23" name="Rectangle 22">
            <a:extLst>
              <a:ext uri="{FF2B5EF4-FFF2-40B4-BE49-F238E27FC236}">
                <a16:creationId xmlns:a16="http://schemas.microsoft.com/office/drawing/2014/main" id="{00000000-0008-0000-0000-000017000000}"/>
              </a:ext>
            </a:extLst>
          </xdr:cNvPr>
          <xdr:cNvSpPr/>
        </xdr:nvSpPr>
        <xdr:spPr>
          <a:xfrm>
            <a:off x="2752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Préventif</a:t>
            </a:r>
          </a:p>
        </xdr:txBody>
      </xdr:sp>
      <mc:AlternateContent xmlns:mc="http://schemas.openxmlformats.org/markup-compatibility/2006">
        <mc:Choice xmlns:a14="http://schemas.microsoft.com/office/drawing/2010/main" Requires="a14">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2857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Ajouter une intervention préventive</a:t>
                </a:r>
              </a:p>
            </xdr:txBody>
          </xdr:sp>
        </mc:Choice>
        <mc:Fallback/>
      </mc:AlternateContent>
      <xdr:grpSp>
        <xdr:nvGrpSpPr>
          <xdr:cNvPr id="8" name="Groupe 7">
            <a:extLst>
              <a:ext uri="{FF2B5EF4-FFF2-40B4-BE49-F238E27FC236}">
                <a16:creationId xmlns:a16="http://schemas.microsoft.com/office/drawing/2014/main" id="{00000000-0008-0000-0000-000008000000}"/>
              </a:ext>
            </a:extLst>
          </xdr:cNvPr>
          <xdr:cNvGrpSpPr/>
        </xdr:nvGrpSpPr>
        <xdr:grpSpPr>
          <a:xfrm>
            <a:off x="3905250" y="1314450"/>
            <a:ext cx="1085850" cy="1257300"/>
            <a:chOff x="3905250" y="1314450"/>
            <a:chExt cx="1085850" cy="1257300"/>
          </a:xfrm>
        </xdr:grpSpPr>
        <xdr:sp macro="" textlink="">
          <xdr:nvSpPr>
            <xdr:cNvPr id="24" name="Rectangle 23">
              <a:extLst>
                <a:ext uri="{FF2B5EF4-FFF2-40B4-BE49-F238E27FC236}">
                  <a16:creationId xmlns:a16="http://schemas.microsoft.com/office/drawing/2014/main" id="{00000000-0008-0000-0000-000018000000}"/>
                </a:ext>
              </a:extLst>
            </xdr:cNvPr>
            <xdr:cNvSpPr/>
          </xdr:nvSpPr>
          <xdr:spPr>
            <a:xfrm>
              <a:off x="390525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Fournisseurs</a:t>
              </a:r>
            </a:p>
          </xdr:txBody>
        </xdr:sp>
        <mc:AlternateContent xmlns:mc="http://schemas.openxmlformats.org/markup-compatibility/2006">
          <mc:Choice xmlns:a14="http://schemas.microsoft.com/office/drawing/2010/main" Requires="a14">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4000500" y="188876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Listening fournisseurs</a:t>
                  </a:r>
                </a:p>
              </xdr:txBody>
            </xdr:sp>
          </mc:Choice>
          <mc:Fallback/>
        </mc:AlternateContent>
      </xdr:grpSp>
      <mc:AlternateContent xmlns:mc="http://schemas.openxmlformats.org/markup-compatibility/2006">
        <mc:Choice xmlns:a14="http://schemas.microsoft.com/office/drawing/2010/main" Requires="a14">
          <xdr:sp macro="" textlink="">
            <xdr:nvSpPr>
              <xdr:cNvPr id="2062" name="Button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2857500" y="188454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Listening préventif</a:t>
                </a:r>
              </a:p>
            </xdr:txBody>
          </xdr:sp>
        </mc:Choice>
        <mc:Fallback/>
      </mc:AlternateContent>
    </xdr:grpSp>
    <xdr:clientData/>
  </xdr:twoCellAnchor>
  <xdr:twoCellAnchor>
    <xdr:from>
      <xdr:col>6</xdr:col>
      <xdr:colOff>114300</xdr:colOff>
      <xdr:row>3</xdr:row>
      <xdr:rowOff>47625</xdr:rowOff>
    </xdr:from>
    <xdr:to>
      <xdr:col>7</xdr:col>
      <xdr:colOff>438150</xdr:colOff>
      <xdr:row>12</xdr:row>
      <xdr:rowOff>76200</xdr:rowOff>
    </xdr:to>
    <xdr:grpSp>
      <xdr:nvGrpSpPr>
        <xdr:cNvPr id="7" name="Groupe 6">
          <a:extLst>
            <a:ext uri="{FF2B5EF4-FFF2-40B4-BE49-F238E27FC236}">
              <a16:creationId xmlns:a16="http://schemas.microsoft.com/office/drawing/2014/main" id="{00000000-0008-0000-0000-000007000000}"/>
            </a:ext>
          </a:extLst>
        </xdr:cNvPr>
        <xdr:cNvGrpSpPr/>
      </xdr:nvGrpSpPr>
      <xdr:grpSpPr>
        <a:xfrm>
          <a:off x="4686300" y="581025"/>
          <a:ext cx="1085850" cy="1743075"/>
          <a:chOff x="5067300" y="1314450"/>
          <a:chExt cx="1085850" cy="1257300"/>
        </a:xfrm>
      </xdr:grpSpPr>
      <xdr:sp macro="" textlink="">
        <xdr:nvSpPr>
          <xdr:cNvPr id="25" name="Rectangle 24">
            <a:extLst>
              <a:ext uri="{FF2B5EF4-FFF2-40B4-BE49-F238E27FC236}">
                <a16:creationId xmlns:a16="http://schemas.microsoft.com/office/drawing/2014/main" id="{00000000-0008-0000-0000-000019000000}"/>
              </a:ext>
            </a:extLst>
          </xdr:cNvPr>
          <xdr:cNvSpPr/>
        </xdr:nvSpPr>
        <xdr:spPr>
          <a:xfrm>
            <a:off x="50673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Commandes</a:t>
            </a:r>
          </a:p>
        </xdr:txBody>
      </xdr:sp>
      <mc:AlternateContent xmlns:mc="http://schemas.openxmlformats.org/markup-compatibility/2006">
        <mc:Choice xmlns:a14="http://schemas.microsoft.com/office/drawing/2010/main" Requires="a14">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5162550" y="1586459"/>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Nouvelle commande</a:t>
                </a:r>
              </a:p>
            </xdr:txBody>
          </xdr:sp>
        </mc:Choice>
        <mc:Fallback/>
      </mc:AlternateContent>
      <mc:AlternateContent xmlns:mc="http://schemas.openxmlformats.org/markup-compatibility/2006">
        <mc:Choice xmlns:a14="http://schemas.microsoft.com/office/drawing/2010/main" Requires="a14">
          <xdr:sp macro="" textlink="">
            <xdr:nvSpPr>
              <xdr:cNvPr id="2063" name="Button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5162550" y="188189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Historiques des commandes</a:t>
                </a:r>
              </a:p>
            </xdr:txBody>
          </xdr:sp>
        </mc:Choice>
        <mc:Fallback/>
      </mc:AlternateContent>
    </xdr:grpSp>
    <xdr:clientData/>
  </xdr:twoCellAnchor>
  <xdr:twoCellAnchor>
    <xdr:from>
      <xdr:col>9</xdr:col>
      <xdr:colOff>142875</xdr:colOff>
      <xdr:row>3</xdr:row>
      <xdr:rowOff>47625</xdr:rowOff>
    </xdr:from>
    <xdr:to>
      <xdr:col>10</xdr:col>
      <xdr:colOff>466725</xdr:colOff>
      <xdr:row>12</xdr:row>
      <xdr:rowOff>76200</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7000875" y="581025"/>
          <a:ext cx="1085850" cy="1743075"/>
          <a:chOff x="7381875" y="1314450"/>
          <a:chExt cx="1085850" cy="1257300"/>
        </a:xfrm>
      </xdr:grpSpPr>
      <xdr:sp macro="" textlink="">
        <xdr:nvSpPr>
          <xdr:cNvPr id="27" name="Rectangle 26">
            <a:extLst>
              <a:ext uri="{FF2B5EF4-FFF2-40B4-BE49-F238E27FC236}">
                <a16:creationId xmlns:a16="http://schemas.microsoft.com/office/drawing/2014/main" id="{00000000-0008-0000-0000-00001B000000}"/>
              </a:ext>
            </a:extLst>
          </xdr:cNvPr>
          <xdr:cNvSpPr/>
        </xdr:nvSpPr>
        <xdr:spPr>
          <a:xfrm>
            <a:off x="73818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Pièces</a:t>
            </a:r>
          </a:p>
        </xdr:txBody>
      </xdr:sp>
      <mc:AlternateContent xmlns:mc="http://schemas.openxmlformats.org/markup-compatibility/2006">
        <mc:Choice xmlns:a14="http://schemas.microsoft.com/office/drawing/2010/main" Requires="a14">
          <xdr:sp macro="" textlink="">
            <xdr:nvSpPr>
              <xdr:cNvPr id="2067" name="Button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7486650" y="1877674"/>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Listening pièces</a:t>
                </a:r>
              </a:p>
            </xdr:txBody>
          </xdr:sp>
        </mc:Choice>
        <mc:Fallback/>
      </mc:AlternateContent>
    </xdr:grpSp>
    <xdr:clientData/>
  </xdr:twoCellAnchor>
  <xdr:twoCellAnchor>
    <xdr:from>
      <xdr:col>7</xdr:col>
      <xdr:colOff>504825</xdr:colOff>
      <xdr:row>3</xdr:row>
      <xdr:rowOff>47625</xdr:rowOff>
    </xdr:from>
    <xdr:to>
      <xdr:col>9</xdr:col>
      <xdr:colOff>66675</xdr:colOff>
      <xdr:row>12</xdr:row>
      <xdr:rowOff>76200</xdr:rowOff>
    </xdr:to>
    <xdr:grpSp>
      <xdr:nvGrpSpPr>
        <xdr:cNvPr id="6" name="Groupe 5">
          <a:extLst>
            <a:ext uri="{FF2B5EF4-FFF2-40B4-BE49-F238E27FC236}">
              <a16:creationId xmlns:a16="http://schemas.microsoft.com/office/drawing/2014/main" id="{00000000-0008-0000-0000-000006000000}"/>
            </a:ext>
          </a:extLst>
        </xdr:cNvPr>
        <xdr:cNvGrpSpPr/>
      </xdr:nvGrpSpPr>
      <xdr:grpSpPr>
        <a:xfrm>
          <a:off x="5838825" y="581025"/>
          <a:ext cx="1085850" cy="1743075"/>
          <a:chOff x="6162675" y="1314450"/>
          <a:chExt cx="1085850" cy="1257300"/>
        </a:xfrm>
      </xdr:grpSpPr>
      <xdr:sp macro="" textlink="">
        <xdr:nvSpPr>
          <xdr:cNvPr id="26" name="Rectangle 25">
            <a:extLst>
              <a:ext uri="{FF2B5EF4-FFF2-40B4-BE49-F238E27FC236}">
                <a16:creationId xmlns:a16="http://schemas.microsoft.com/office/drawing/2014/main" id="{00000000-0008-0000-0000-00001A000000}"/>
              </a:ext>
            </a:extLst>
          </xdr:cNvPr>
          <xdr:cNvSpPr/>
        </xdr:nvSpPr>
        <xdr:spPr>
          <a:xfrm>
            <a:off x="61626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Entrée/sortie</a:t>
            </a:r>
          </a:p>
        </xdr:txBody>
      </xdr:sp>
      <mc:AlternateContent xmlns:mc="http://schemas.openxmlformats.org/markup-compatibility/2006">
        <mc:Choice xmlns:a14="http://schemas.microsoft.com/office/drawing/2010/main" Requires="a14">
          <xdr:sp macro="" textlink="">
            <xdr:nvSpPr>
              <xdr:cNvPr id="2065" name="Button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6257925" y="189563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Historique des entrées/sorties</a:t>
                </a:r>
              </a:p>
            </xdr:txBody>
          </xdr:sp>
        </mc:Choice>
        <mc:Fallback/>
      </mc:AlternateContent>
    </xdr:grpSp>
    <xdr:clientData/>
  </xdr:twoCellAnchor>
  <xdr:twoCellAnchor>
    <xdr:from>
      <xdr:col>10</xdr:col>
      <xdr:colOff>533400</xdr:colOff>
      <xdr:row>3</xdr:row>
      <xdr:rowOff>47625</xdr:rowOff>
    </xdr:from>
    <xdr:to>
      <xdr:col>12</xdr:col>
      <xdr:colOff>95250</xdr:colOff>
      <xdr:row>12</xdr:row>
      <xdr:rowOff>76200</xdr:rowOff>
    </xdr:to>
    <xdr:grpSp>
      <xdr:nvGrpSpPr>
        <xdr:cNvPr id="4" name="Groupe 3">
          <a:extLst>
            <a:ext uri="{FF2B5EF4-FFF2-40B4-BE49-F238E27FC236}">
              <a16:creationId xmlns:a16="http://schemas.microsoft.com/office/drawing/2014/main" id="{00000000-0008-0000-0000-000004000000}"/>
            </a:ext>
          </a:extLst>
        </xdr:cNvPr>
        <xdr:cNvGrpSpPr/>
      </xdr:nvGrpSpPr>
      <xdr:grpSpPr>
        <a:xfrm>
          <a:off x="8153400" y="581025"/>
          <a:ext cx="1085850" cy="1743075"/>
          <a:chOff x="8524875" y="1323975"/>
          <a:chExt cx="1085850" cy="1257300"/>
        </a:xfrm>
      </xdr:grpSpPr>
      <xdr:sp macro="" textlink="">
        <xdr:nvSpPr>
          <xdr:cNvPr id="29" name="Rectangle 28">
            <a:extLst>
              <a:ext uri="{FF2B5EF4-FFF2-40B4-BE49-F238E27FC236}">
                <a16:creationId xmlns:a16="http://schemas.microsoft.com/office/drawing/2014/main" id="{00000000-0008-0000-0000-00001D000000}"/>
              </a:ext>
            </a:extLst>
          </xdr:cNvPr>
          <xdr:cNvSpPr/>
        </xdr:nvSpPr>
        <xdr:spPr>
          <a:xfrm>
            <a:off x="8524875" y="13239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Rentabilité</a:t>
            </a:r>
          </a:p>
        </xdr:txBody>
      </xdr:sp>
      <mc:AlternateContent xmlns:mc="http://schemas.openxmlformats.org/markup-compatibility/2006">
        <mc:Choice xmlns:a14="http://schemas.microsoft.com/office/drawing/2010/main" Requires="a14">
          <xdr:sp macro="" textlink="">
            <xdr:nvSpPr>
              <xdr:cNvPr id="2070" name="Button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8620125" y="1584898"/>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Amortissement</a:t>
                </a:r>
              </a:p>
            </xdr:txBody>
          </xdr:sp>
        </mc:Choice>
        <mc:Fallback/>
      </mc:AlternateContent>
    </xdr:grpSp>
    <xdr:clientData/>
  </xdr:twoCellAnchor>
  <xdr:twoCellAnchor>
    <xdr:from>
      <xdr:col>5</xdr:col>
      <xdr:colOff>304800</xdr:colOff>
      <xdr:row>13</xdr:row>
      <xdr:rowOff>104775</xdr:rowOff>
    </xdr:from>
    <xdr:to>
      <xdr:col>6</xdr:col>
      <xdr:colOff>628650</xdr:colOff>
      <xdr:row>20</xdr:row>
      <xdr:rowOff>28575</xdr:rowOff>
    </xdr:to>
    <xdr:grpSp>
      <xdr:nvGrpSpPr>
        <xdr:cNvPr id="12" name="Groupe 11">
          <a:extLst>
            <a:ext uri="{FF2B5EF4-FFF2-40B4-BE49-F238E27FC236}">
              <a16:creationId xmlns:a16="http://schemas.microsoft.com/office/drawing/2014/main" id="{00000000-0008-0000-0000-00000C000000}"/>
            </a:ext>
          </a:extLst>
        </xdr:cNvPr>
        <xdr:cNvGrpSpPr/>
      </xdr:nvGrpSpPr>
      <xdr:grpSpPr>
        <a:xfrm>
          <a:off x="4114800" y="2543175"/>
          <a:ext cx="1085850" cy="1257300"/>
          <a:chOff x="3905250" y="2657475"/>
          <a:chExt cx="1085850" cy="1257300"/>
        </a:xfrm>
      </xdr:grpSpPr>
      <xdr:sp macro="" textlink="">
        <xdr:nvSpPr>
          <xdr:cNvPr id="28" name="Rectangle 27">
            <a:extLst>
              <a:ext uri="{FF2B5EF4-FFF2-40B4-BE49-F238E27FC236}">
                <a16:creationId xmlns:a16="http://schemas.microsoft.com/office/drawing/2014/main" id="{00000000-0008-0000-0000-00001C000000}"/>
              </a:ext>
            </a:extLst>
          </xdr:cNvPr>
          <xdr:cNvSpPr/>
        </xdr:nvSpPr>
        <xdr:spPr>
          <a:xfrm>
            <a:off x="3905250" y="26574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Utilisateur</a:t>
            </a:r>
          </a:p>
        </xdr:txBody>
      </xdr:sp>
      <mc:AlternateContent xmlns:mc="http://schemas.openxmlformats.org/markup-compatibility/2006">
        <mc:Choice xmlns:a14="http://schemas.microsoft.com/office/drawing/2010/main" Requires="a14">
          <xdr:sp macro="" textlink="">
            <xdr:nvSpPr>
              <xdr:cNvPr id="2072" name="Button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4000500" y="3419475"/>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Mode admin</a:t>
                </a:r>
              </a:p>
            </xdr:txBody>
          </xdr:sp>
        </mc:Choice>
        <mc:Fallback/>
      </mc:AlternateContent>
      <mc:AlternateContent xmlns:mc="http://schemas.openxmlformats.org/markup-compatibility/2006">
        <mc:Choice xmlns:a14="http://schemas.microsoft.com/office/drawing/2010/main" Requires="a14">
          <xdr:sp macro="" textlink="">
            <xdr:nvSpPr>
              <xdr:cNvPr id="2074" name="Button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4000500" y="2990850"/>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Stop admin</a:t>
                </a:r>
              </a:p>
            </xdr:txBody>
          </xdr:sp>
        </mc:Choice>
        <mc:Fallback/>
      </mc:AlternateContent>
    </xdr:grpSp>
    <xdr:clientData/>
  </xdr:twoCellAnchor>
  <xdr:twoCellAnchor>
    <xdr:from>
      <xdr:col>2</xdr:col>
      <xdr:colOff>238125</xdr:colOff>
      <xdr:row>0</xdr:row>
      <xdr:rowOff>57150</xdr:rowOff>
    </xdr:from>
    <xdr:to>
      <xdr:col>9</xdr:col>
      <xdr:colOff>666750</xdr:colOff>
      <xdr:row>3</xdr:row>
      <xdr:rowOff>0</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1762125" y="57150"/>
          <a:ext cx="5762625" cy="476250"/>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Menu</a:t>
          </a:r>
          <a:r>
            <a:rPr lang="fr-FR" sz="2000" b="1" baseline="0">
              <a:ln>
                <a:noFill/>
              </a:ln>
              <a:solidFill>
                <a:srgbClr val="FF0000"/>
              </a:solidFill>
              <a:latin typeface="Times New Roman" panose="02020603050405020304" pitchFamily="18" charset="0"/>
              <a:cs typeface="Times New Roman" panose="02020603050405020304" pitchFamily="18" charset="0"/>
            </a:rPr>
            <a:t> principal</a:t>
          </a:r>
          <a:endParaRPr lang="fr-FR" sz="2000" b="1">
            <a:ln>
              <a:noFill/>
            </a:ln>
            <a:solidFill>
              <a:srgbClr val="FF0000"/>
            </a:solidFill>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7</xdr:col>
          <xdr:colOff>609600</xdr:colOff>
          <xdr:row>5</xdr:row>
          <xdr:rowOff>19050</xdr:rowOff>
        </xdr:from>
        <xdr:to>
          <xdr:col>8</xdr:col>
          <xdr:colOff>742950</xdr:colOff>
          <xdr:row>7</xdr:row>
          <xdr:rowOff>28575</xdr:rowOff>
        </xdr:to>
        <xdr:sp macro="" textlink="">
          <xdr:nvSpPr>
            <xdr:cNvPr id="2083" name="CommandButton1"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xdr:colOff>
          <xdr:row>4</xdr:row>
          <xdr:rowOff>171450</xdr:rowOff>
        </xdr:from>
        <xdr:to>
          <xdr:col>1</xdr:col>
          <xdr:colOff>304800</xdr:colOff>
          <xdr:row>7</xdr:row>
          <xdr:rowOff>9525</xdr:rowOff>
        </xdr:to>
        <xdr:sp macro="" textlink="">
          <xdr:nvSpPr>
            <xdr:cNvPr id="2084" name="CommandButton8"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5</xdr:row>
          <xdr:rowOff>47625</xdr:rowOff>
        </xdr:from>
        <xdr:to>
          <xdr:col>5</xdr:col>
          <xdr:colOff>704850</xdr:colOff>
          <xdr:row>7</xdr:row>
          <xdr:rowOff>47625</xdr:rowOff>
        </xdr:to>
        <xdr:sp macro="" textlink="">
          <xdr:nvSpPr>
            <xdr:cNvPr id="2085" name="CommandButton9"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4</xdr:row>
          <xdr:rowOff>180975</xdr:rowOff>
        </xdr:from>
        <xdr:to>
          <xdr:col>10</xdr:col>
          <xdr:colOff>381000</xdr:colOff>
          <xdr:row>7</xdr:row>
          <xdr:rowOff>19050</xdr:rowOff>
        </xdr:to>
        <xdr:sp macro="" textlink="">
          <xdr:nvSpPr>
            <xdr:cNvPr id="2086" name="CommandButton10"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571500</xdr:colOff>
          <xdr:row>4</xdr:row>
          <xdr:rowOff>66675</xdr:rowOff>
        </xdr:from>
        <xdr:to>
          <xdr:col>2</xdr:col>
          <xdr:colOff>723900</xdr:colOff>
          <xdr:row>7</xdr:row>
          <xdr:rowOff>38100</xdr:rowOff>
        </xdr:to>
        <xdr:sp macro="" textlink="">
          <xdr:nvSpPr>
            <xdr:cNvPr id="2087" name="CommandButton11"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xdr:row>
          <xdr:rowOff>171450</xdr:rowOff>
        </xdr:from>
        <xdr:to>
          <xdr:col>1</xdr:col>
          <xdr:colOff>295275</xdr:colOff>
          <xdr:row>11</xdr:row>
          <xdr:rowOff>114300</xdr:rowOff>
        </xdr:to>
        <xdr:sp macro="" textlink="">
          <xdr:nvSpPr>
            <xdr:cNvPr id="2088" name="CommandButton2"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609600</xdr:colOff>
          <xdr:row>10</xdr:row>
          <xdr:rowOff>9525</xdr:rowOff>
        </xdr:from>
        <xdr:to>
          <xdr:col>2</xdr:col>
          <xdr:colOff>714375</xdr:colOff>
          <xdr:row>11</xdr:row>
          <xdr:rowOff>142875</xdr:rowOff>
        </xdr:to>
        <xdr:sp macro="" textlink="">
          <xdr:nvSpPr>
            <xdr:cNvPr id="2091" name="CommandButton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228600</xdr:colOff>
          <xdr:row>10</xdr:row>
          <xdr:rowOff>0</xdr:rowOff>
        </xdr:from>
        <xdr:to>
          <xdr:col>4</xdr:col>
          <xdr:colOff>333375</xdr:colOff>
          <xdr:row>11</xdr:row>
          <xdr:rowOff>133350</xdr:rowOff>
        </xdr:to>
        <xdr:sp macro="" textlink="">
          <xdr:nvSpPr>
            <xdr:cNvPr id="2092" name="CommandButton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600075</xdr:colOff>
          <xdr:row>10</xdr:row>
          <xdr:rowOff>0</xdr:rowOff>
        </xdr:from>
        <xdr:to>
          <xdr:col>5</xdr:col>
          <xdr:colOff>704850</xdr:colOff>
          <xdr:row>11</xdr:row>
          <xdr:rowOff>133350</xdr:rowOff>
        </xdr:to>
        <xdr:sp macro="" textlink="">
          <xdr:nvSpPr>
            <xdr:cNvPr id="2093" name="CommandButton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10</xdr:row>
          <xdr:rowOff>28575</xdr:rowOff>
        </xdr:from>
        <xdr:to>
          <xdr:col>7</xdr:col>
          <xdr:colOff>342900</xdr:colOff>
          <xdr:row>11</xdr:row>
          <xdr:rowOff>161925</xdr:rowOff>
        </xdr:to>
        <xdr:sp macro="" textlink="">
          <xdr:nvSpPr>
            <xdr:cNvPr id="2094" name="CommandButton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619125</xdr:colOff>
          <xdr:row>10</xdr:row>
          <xdr:rowOff>9525</xdr:rowOff>
        </xdr:from>
        <xdr:to>
          <xdr:col>8</xdr:col>
          <xdr:colOff>723900</xdr:colOff>
          <xdr:row>11</xdr:row>
          <xdr:rowOff>142875</xdr:rowOff>
        </xdr:to>
        <xdr:sp macro="" textlink="">
          <xdr:nvSpPr>
            <xdr:cNvPr id="2095" name="CommandButton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10</xdr:row>
          <xdr:rowOff>28575</xdr:rowOff>
        </xdr:from>
        <xdr:to>
          <xdr:col>10</xdr:col>
          <xdr:colOff>352425</xdr:colOff>
          <xdr:row>11</xdr:row>
          <xdr:rowOff>161925</xdr:rowOff>
        </xdr:to>
        <xdr:sp macro="" textlink="">
          <xdr:nvSpPr>
            <xdr:cNvPr id="2096" name="CommandButton12"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38100</xdr:rowOff>
        </xdr:from>
        <xdr:to>
          <xdr:col>0</xdr:col>
          <xdr:colOff>971550</xdr:colOff>
          <xdr:row>1</xdr:row>
          <xdr:rowOff>400050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5</xdr:col>
      <xdr:colOff>790575</xdr:colOff>
      <xdr:row>0</xdr:row>
      <xdr:rowOff>428625</xdr:rowOff>
    </xdr:to>
    <xdr:sp macro="" textlink="">
      <xdr:nvSpPr>
        <xdr:cNvPr id="5" name="Rectangle 4">
          <a:extLst>
            <a:ext uri="{FF2B5EF4-FFF2-40B4-BE49-F238E27FC236}">
              <a16:creationId xmlns:a16="http://schemas.microsoft.com/office/drawing/2014/main" id="{00000000-0008-0000-0100-000005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Equipements</a:t>
          </a:r>
        </a:p>
      </xdr:txBody>
    </xdr:sp>
    <xdr:clientData/>
  </xdr:twoCellAnchor>
  <mc:AlternateContent xmlns:mc="http://schemas.openxmlformats.org/markup-compatibility/2006">
    <mc:Choice xmlns:a14="http://schemas.microsoft.com/office/drawing/2010/main" Requires="a14">
      <xdr:twoCellAnchor editAs="oneCell">
        <xdr:from>
          <xdr:col>0</xdr:col>
          <xdr:colOff>76200</xdr:colOff>
          <xdr:row>1</xdr:row>
          <xdr:rowOff>476250</xdr:rowOff>
        </xdr:from>
        <xdr:to>
          <xdr:col>0</xdr:col>
          <xdr:colOff>1076325</xdr:colOff>
          <xdr:row>2</xdr:row>
          <xdr:rowOff>438150</xdr:rowOff>
        </xdr:to>
        <xdr:sp macro="" textlink="">
          <xdr:nvSpPr>
            <xdr:cNvPr id="3076" name="CommandButton1"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66674</xdr:colOff>
          <xdr:row>1</xdr:row>
          <xdr:rowOff>0</xdr:rowOff>
        </xdr:from>
        <xdr:to>
          <xdr:col>1</xdr:col>
          <xdr:colOff>628649</xdr:colOff>
          <xdr:row>1</xdr:row>
          <xdr:rowOff>304800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4</xdr:col>
      <xdr:colOff>238125</xdr:colOff>
      <xdr:row>0</xdr:row>
      <xdr:rowOff>428625</xdr:rowOff>
    </xdr:to>
    <xdr:sp macro="" textlink="">
      <xdr:nvSpPr>
        <xdr:cNvPr id="4" name="Rectangle 3">
          <a:extLst>
            <a:ext uri="{FF2B5EF4-FFF2-40B4-BE49-F238E27FC236}">
              <a16:creationId xmlns:a16="http://schemas.microsoft.com/office/drawing/2014/main" id="{00000000-0008-0000-0200-000004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Correctif</a:t>
          </a:r>
        </a:p>
      </xdr:txBody>
    </xdr:sp>
    <xdr:clientData/>
  </xdr:twoCellAnchor>
  <mc:AlternateContent xmlns:mc="http://schemas.openxmlformats.org/markup-compatibility/2006">
    <mc:Choice xmlns:a14="http://schemas.microsoft.com/office/drawing/2010/main" Requires="a14">
      <xdr:twoCellAnchor editAs="oneCell">
        <xdr:from>
          <xdr:col>1</xdr:col>
          <xdr:colOff>685800</xdr:colOff>
          <xdr:row>1</xdr:row>
          <xdr:rowOff>0</xdr:rowOff>
        </xdr:from>
        <xdr:to>
          <xdr:col>2</xdr:col>
          <xdr:colOff>476250</xdr:colOff>
          <xdr:row>1</xdr:row>
          <xdr:rowOff>304800</xdr:rowOff>
        </xdr:to>
        <xdr:sp macro="" textlink="">
          <xdr:nvSpPr>
            <xdr:cNvPr id="4099" name="CommandButton1"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xdr:row>
          <xdr:rowOff>47626</xdr:rowOff>
        </xdr:from>
        <xdr:to>
          <xdr:col>1</xdr:col>
          <xdr:colOff>438150</xdr:colOff>
          <xdr:row>2</xdr:row>
          <xdr:rowOff>352426</xdr:rowOff>
        </xdr:to>
        <xdr:sp macro="" textlink="">
          <xdr:nvSpPr>
            <xdr:cNvPr id="4100" name="CommandButton2"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866775</xdr:colOff>
          <xdr:row>2</xdr:row>
          <xdr:rowOff>38100</xdr:rowOff>
        </xdr:from>
        <xdr:to>
          <xdr:col>2</xdr:col>
          <xdr:colOff>1000125</xdr:colOff>
          <xdr:row>2</xdr:row>
          <xdr:rowOff>352425</xdr:rowOff>
        </xdr:to>
        <xdr:sp macro="" textlink="">
          <xdr:nvSpPr>
            <xdr:cNvPr id="4101" name="CommandButton_derniere_ligne"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609600</xdr:colOff>
          <xdr:row>1</xdr:row>
          <xdr:rowOff>0</xdr:rowOff>
        </xdr:from>
        <xdr:to>
          <xdr:col>3</xdr:col>
          <xdr:colOff>733425</xdr:colOff>
          <xdr:row>1</xdr:row>
          <xdr:rowOff>295275</xdr:rowOff>
        </xdr:to>
        <xdr:sp macro="" textlink="">
          <xdr:nvSpPr>
            <xdr:cNvPr id="4102" name="CommandButton3"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1114425</xdr:colOff>
          <xdr:row>2</xdr:row>
          <xdr:rowOff>47624</xdr:rowOff>
        </xdr:from>
        <xdr:to>
          <xdr:col>3</xdr:col>
          <xdr:colOff>1266825</xdr:colOff>
          <xdr:row>2</xdr:row>
          <xdr:rowOff>342899</xdr:rowOff>
        </xdr:to>
        <xdr:sp macro="" textlink="">
          <xdr:nvSpPr>
            <xdr:cNvPr id="4103" name="CommandButton_en_cours" hidden="1">
              <a:extLst>
                <a:ext uri="{63B3BB69-23CF-44E3-9099-C40C66FF867C}">
                  <a14:compatExt spid="_x0000_s4103"/>
                </a:ext>
                <a:ext uri="{FF2B5EF4-FFF2-40B4-BE49-F238E27FC236}">
                  <a16:creationId xmlns:a16="http://schemas.microsoft.com/office/drawing/2014/main" id="{00000000-0008-0000-02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1028700</xdr:colOff>
          <xdr:row>1</xdr:row>
          <xdr:rowOff>19050</xdr:rowOff>
        </xdr:from>
        <xdr:to>
          <xdr:col>4</xdr:col>
          <xdr:colOff>1104900</xdr:colOff>
          <xdr:row>1</xdr:row>
          <xdr:rowOff>285750</xdr:rowOff>
        </xdr:to>
        <xdr:sp macro="" textlink="">
          <xdr:nvSpPr>
            <xdr:cNvPr id="4104" name="CommandButton_recherche"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57150</xdr:rowOff>
        </xdr:from>
        <xdr:to>
          <xdr:col>1</xdr:col>
          <xdr:colOff>1238250</xdr:colOff>
          <xdr:row>2</xdr:row>
          <xdr:rowOff>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3</xdr:col>
      <xdr:colOff>0</xdr:colOff>
      <xdr:row>0</xdr:row>
      <xdr:rowOff>428625</xdr:rowOff>
    </xdr:to>
    <xdr:sp macro="" textlink="">
      <xdr:nvSpPr>
        <xdr:cNvPr id="4" name="Rectangle 3">
          <a:extLst>
            <a:ext uri="{FF2B5EF4-FFF2-40B4-BE49-F238E27FC236}">
              <a16:creationId xmlns:a16="http://schemas.microsoft.com/office/drawing/2014/main" id="{00000000-0008-0000-0300-000004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Préventif</a:t>
          </a:r>
        </a:p>
      </xdr:txBody>
    </xdr:sp>
    <xdr:clientData/>
  </xdr:twoCellAnchor>
  <mc:AlternateContent xmlns:mc="http://schemas.openxmlformats.org/markup-compatibility/2006">
    <mc:Choice xmlns:a14="http://schemas.microsoft.com/office/drawing/2010/main" Requires="a14">
      <xdr:twoCellAnchor editAs="oneCell">
        <xdr:from>
          <xdr:col>2</xdr:col>
          <xdr:colOff>371475</xdr:colOff>
          <xdr:row>2</xdr:row>
          <xdr:rowOff>0</xdr:rowOff>
        </xdr:from>
        <xdr:to>
          <xdr:col>3</xdr:col>
          <xdr:colOff>790575</xdr:colOff>
          <xdr:row>2</xdr:row>
          <xdr:rowOff>314325</xdr:rowOff>
        </xdr:to>
        <xdr:sp macro="" textlink="">
          <xdr:nvSpPr>
            <xdr:cNvPr id="5130" name="CommandButton1" hidden="1">
              <a:extLst>
                <a:ext uri="{63B3BB69-23CF-44E3-9099-C40C66FF867C}">
                  <a14:compatExt spid="_x0000_s5130"/>
                </a:ext>
                <a:ext uri="{FF2B5EF4-FFF2-40B4-BE49-F238E27FC236}">
                  <a16:creationId xmlns:a16="http://schemas.microsoft.com/office/drawing/2014/main" id="{00000000-0008-0000-0300-00000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1</xdr:row>
          <xdr:rowOff>47625</xdr:rowOff>
        </xdr:from>
        <xdr:to>
          <xdr:col>3</xdr:col>
          <xdr:colOff>1295400</xdr:colOff>
          <xdr:row>1</xdr:row>
          <xdr:rowOff>361950</xdr:rowOff>
        </xdr:to>
        <xdr:sp macro="" textlink="">
          <xdr:nvSpPr>
            <xdr:cNvPr id="5131" name="CommandButton2" hidden="1">
              <a:extLst>
                <a:ext uri="{63B3BB69-23CF-44E3-9099-C40C66FF867C}">
                  <a14:compatExt spid="_x0000_s5131"/>
                </a:ext>
                <a:ext uri="{FF2B5EF4-FFF2-40B4-BE49-F238E27FC236}">
                  <a16:creationId xmlns:a16="http://schemas.microsoft.com/office/drawing/2014/main" id="{00000000-0008-0000-0300-00000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xdr:row>
          <xdr:rowOff>47625</xdr:rowOff>
        </xdr:from>
        <xdr:to>
          <xdr:col>1</xdr:col>
          <xdr:colOff>1371600</xdr:colOff>
          <xdr:row>2</xdr:row>
          <xdr:rowOff>361950</xdr:rowOff>
        </xdr:to>
        <xdr:sp macro="" textlink="">
          <xdr:nvSpPr>
            <xdr:cNvPr id="5133" name="CommandButton3" hidden="1">
              <a:extLst>
                <a:ext uri="{63B3BB69-23CF-44E3-9099-C40C66FF867C}">
                  <a14:compatExt spid="_x0000_s5133"/>
                </a:ext>
                <a:ext uri="{FF2B5EF4-FFF2-40B4-BE49-F238E27FC236}">
                  <a16:creationId xmlns:a16="http://schemas.microsoft.com/office/drawing/2014/main" id="{00000000-0008-0000-0300-00000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1</xdr:row>
          <xdr:rowOff>381000</xdr:rowOff>
        </xdr:from>
        <xdr:to>
          <xdr:col>0</xdr:col>
          <xdr:colOff>971550</xdr:colOff>
          <xdr:row>2</xdr:row>
          <xdr:rowOff>238125</xdr:rowOff>
        </xdr:to>
        <xdr:sp macro="" textlink="">
          <xdr:nvSpPr>
            <xdr:cNvPr id="6148" name="CommandButton_filtre_fournisseur" hidden="1">
              <a:extLst>
                <a:ext uri="{63B3BB69-23CF-44E3-9099-C40C66FF867C}">
                  <a14:compatExt spid="_x0000_s6148"/>
                </a:ext>
                <a:ext uri="{FF2B5EF4-FFF2-40B4-BE49-F238E27FC236}">
                  <a16:creationId xmlns:a16="http://schemas.microsoft.com/office/drawing/2014/main" id="{00000000-0008-0000-0400-000004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66675</xdr:colOff>
          <xdr:row>0</xdr:row>
          <xdr:rowOff>504825</xdr:rowOff>
        </xdr:from>
        <xdr:to>
          <xdr:col>0</xdr:col>
          <xdr:colOff>962025</xdr:colOff>
          <xdr:row>1</xdr:row>
          <xdr:rowOff>352425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4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3" name="Rectangle 2">
          <a:extLst>
            <a:ext uri="{FF2B5EF4-FFF2-40B4-BE49-F238E27FC236}">
              <a16:creationId xmlns:a16="http://schemas.microsoft.com/office/drawing/2014/main" id="{00000000-0008-0000-0400-000003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Fournisseurs</a:t>
          </a:r>
        </a:p>
      </xdr:txBody>
    </xdr:sp>
    <xdr:clientData/>
  </xdr:twoCellAnchor>
  <mc:AlternateContent xmlns:mc="http://schemas.openxmlformats.org/markup-compatibility/2006">
    <mc:Choice xmlns:a14="http://schemas.microsoft.com/office/drawing/2010/main" Requires="a14">
      <xdr:twoCellAnchor editAs="oneCell">
        <xdr:from>
          <xdr:col>0</xdr:col>
          <xdr:colOff>990600</xdr:colOff>
          <xdr:row>1</xdr:row>
          <xdr:rowOff>371475</xdr:rowOff>
        </xdr:from>
        <xdr:to>
          <xdr:col>1</xdr:col>
          <xdr:colOff>742950</xdr:colOff>
          <xdr:row>2</xdr:row>
          <xdr:rowOff>228600</xdr:rowOff>
        </xdr:to>
        <xdr:sp macro="" textlink="">
          <xdr:nvSpPr>
            <xdr:cNvPr id="6150" name="CommandButton1" hidden="1">
              <a:extLst>
                <a:ext uri="{63B3BB69-23CF-44E3-9099-C40C66FF867C}">
                  <a14:compatExt spid="_x0000_s6150"/>
                </a:ext>
                <a:ext uri="{FF2B5EF4-FFF2-40B4-BE49-F238E27FC236}">
                  <a16:creationId xmlns:a16="http://schemas.microsoft.com/office/drawing/2014/main" id="{00000000-0008-0000-0400-000006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990600</xdr:colOff>
          <xdr:row>1</xdr:row>
          <xdr:rowOff>0</xdr:rowOff>
        </xdr:from>
        <xdr:to>
          <xdr:col>1</xdr:col>
          <xdr:colOff>742950</xdr:colOff>
          <xdr:row>1</xdr:row>
          <xdr:rowOff>361950</xdr:rowOff>
        </xdr:to>
        <xdr:sp macro="" textlink="">
          <xdr:nvSpPr>
            <xdr:cNvPr id="6152" name="CommandButton2" hidden="1">
              <a:extLst>
                <a:ext uri="{63B3BB69-23CF-44E3-9099-C40C66FF867C}">
                  <a14:compatExt spid="_x0000_s6152"/>
                </a:ext>
                <a:ext uri="{FF2B5EF4-FFF2-40B4-BE49-F238E27FC236}">
                  <a16:creationId xmlns:a16="http://schemas.microsoft.com/office/drawing/2014/main" id="{00000000-0008-0000-04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95250</xdr:colOff>
          <xdr:row>1</xdr:row>
          <xdr:rowOff>314325</xdr:rowOff>
        </xdr:from>
        <xdr:to>
          <xdr:col>2</xdr:col>
          <xdr:colOff>104775</xdr:colOff>
          <xdr:row>2</xdr:row>
          <xdr:rowOff>171450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123825</xdr:colOff>
          <xdr:row>1</xdr:row>
          <xdr:rowOff>142875</xdr:rowOff>
        </xdr:from>
        <xdr:to>
          <xdr:col>2</xdr:col>
          <xdr:colOff>1562100</xdr:colOff>
          <xdr:row>2</xdr:row>
          <xdr:rowOff>0</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Nouvelle commande</a:t>
              </a:r>
            </a:p>
          </xdr:txBody>
        </xdr:sp>
        <xdr:clientData/>
      </xdr:twoCellAnchor>
    </mc:Choice>
    <mc:Fallback/>
  </mc:AlternateContent>
  <xdr:twoCellAnchor>
    <xdr:from>
      <xdr:col>0</xdr:col>
      <xdr:colOff>0</xdr:colOff>
      <xdr:row>0</xdr:row>
      <xdr:rowOff>0</xdr:rowOff>
    </xdr:from>
    <xdr:to>
      <xdr:col>3</xdr:col>
      <xdr:colOff>1666875</xdr:colOff>
      <xdr:row>0</xdr:row>
      <xdr:rowOff>428625</xdr:rowOff>
    </xdr:to>
    <xdr:sp macro="" textlink="">
      <xdr:nvSpPr>
        <xdr:cNvPr id="4" name="Rectangle 3">
          <a:extLst>
            <a:ext uri="{FF2B5EF4-FFF2-40B4-BE49-F238E27FC236}">
              <a16:creationId xmlns:a16="http://schemas.microsoft.com/office/drawing/2014/main" id="{00000000-0008-0000-0500-000004000000}"/>
            </a:ext>
          </a:extLst>
        </xdr:cNvPr>
        <xdr:cNvSpPr/>
      </xdr:nvSpPr>
      <xdr:spPr>
        <a:xfrm>
          <a:off x="0" y="0"/>
          <a:ext cx="5143500"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Commandes</a:t>
          </a:r>
        </a:p>
      </xdr:txBody>
    </xdr:sp>
    <xdr:clientData/>
  </xdr:twoCellAnchor>
  <mc:AlternateContent xmlns:mc="http://schemas.openxmlformats.org/markup-compatibility/2006">
    <mc:Choice xmlns:a14="http://schemas.microsoft.com/office/drawing/2010/main" Requires="a14">
      <xdr:twoCellAnchor editAs="oneCell">
        <xdr:from>
          <xdr:col>2</xdr:col>
          <xdr:colOff>123825</xdr:colOff>
          <xdr:row>2</xdr:row>
          <xdr:rowOff>19050</xdr:rowOff>
        </xdr:from>
        <xdr:to>
          <xdr:col>2</xdr:col>
          <xdr:colOff>1562100</xdr:colOff>
          <xdr:row>2</xdr:row>
          <xdr:rowOff>381000</xdr:rowOff>
        </xdr:to>
        <xdr:sp macro="" textlink="">
          <xdr:nvSpPr>
            <xdr:cNvPr id="7171" name="CommandButton1" hidden="1">
              <a:extLst>
                <a:ext uri="{63B3BB69-23CF-44E3-9099-C40C66FF867C}">
                  <a14:compatExt spid="_x0000_s7171"/>
                </a:ext>
                <a:ext uri="{FF2B5EF4-FFF2-40B4-BE49-F238E27FC236}">
                  <a16:creationId xmlns:a16="http://schemas.microsoft.com/office/drawing/2014/main" id="{00000000-0008-0000-05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971550</xdr:colOff>
          <xdr:row>2</xdr:row>
          <xdr:rowOff>19050</xdr:rowOff>
        </xdr:from>
        <xdr:to>
          <xdr:col>4</xdr:col>
          <xdr:colOff>361950</xdr:colOff>
          <xdr:row>2</xdr:row>
          <xdr:rowOff>381000</xdr:rowOff>
        </xdr:to>
        <xdr:sp macro="" textlink="">
          <xdr:nvSpPr>
            <xdr:cNvPr id="7172" name="CommandButton2" hidden="1">
              <a:extLst>
                <a:ext uri="{63B3BB69-23CF-44E3-9099-C40C66FF867C}">
                  <a14:compatExt spid="_x0000_s7172"/>
                </a:ext>
                <a:ext uri="{FF2B5EF4-FFF2-40B4-BE49-F238E27FC236}">
                  <a16:creationId xmlns:a16="http://schemas.microsoft.com/office/drawing/2014/main" id="{00000000-0008-0000-05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1581150</xdr:colOff>
          <xdr:row>1</xdr:row>
          <xdr:rowOff>152400</xdr:rowOff>
        </xdr:from>
        <xdr:to>
          <xdr:col>3</xdr:col>
          <xdr:colOff>971550</xdr:colOff>
          <xdr:row>2</xdr:row>
          <xdr:rowOff>9525</xdr:rowOff>
        </xdr:to>
        <xdr:sp macro="" textlink="">
          <xdr:nvSpPr>
            <xdr:cNvPr id="7173" name="CommandButton3" hidden="1">
              <a:extLst>
                <a:ext uri="{63B3BB69-23CF-44E3-9099-C40C66FF867C}">
                  <a14:compatExt spid="_x0000_s7173"/>
                </a:ext>
                <a:ext uri="{FF2B5EF4-FFF2-40B4-BE49-F238E27FC236}">
                  <a16:creationId xmlns:a16="http://schemas.microsoft.com/office/drawing/2014/main" id="{00000000-0008-0000-0500-000005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981075</xdr:colOff>
          <xdr:row>1</xdr:row>
          <xdr:rowOff>152400</xdr:rowOff>
        </xdr:from>
        <xdr:to>
          <xdr:col>4</xdr:col>
          <xdr:colOff>371475</xdr:colOff>
          <xdr:row>2</xdr:row>
          <xdr:rowOff>9525</xdr:rowOff>
        </xdr:to>
        <xdr:sp macro="" textlink="">
          <xdr:nvSpPr>
            <xdr:cNvPr id="7174" name="CommandButton4" hidden="1">
              <a:extLst>
                <a:ext uri="{63B3BB69-23CF-44E3-9099-C40C66FF867C}">
                  <a14:compatExt spid="_x0000_s7174"/>
                </a:ext>
                <a:ext uri="{FF2B5EF4-FFF2-40B4-BE49-F238E27FC236}">
                  <a16:creationId xmlns:a16="http://schemas.microsoft.com/office/drawing/2014/main" id="{00000000-0008-0000-0500-000006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1</xdr:row>
          <xdr:rowOff>266700</xdr:rowOff>
        </xdr:from>
        <xdr:to>
          <xdr:col>1</xdr:col>
          <xdr:colOff>95250</xdr:colOff>
          <xdr:row>2</xdr:row>
          <xdr:rowOff>123825</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190500</xdr:colOff>
          <xdr:row>1</xdr:row>
          <xdr:rowOff>85725</xdr:rowOff>
        </xdr:from>
        <xdr:to>
          <xdr:col>2</xdr:col>
          <xdr:colOff>1628775</xdr:colOff>
          <xdr:row>1</xdr:row>
          <xdr:rowOff>447675</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Nouvelle entrée/sortie</a:t>
              </a:r>
            </a:p>
          </xdr:txBody>
        </xdr:sp>
        <xdr:clientData/>
      </xdr:twoCellAnchor>
    </mc:Choice>
    <mc:Fallback/>
  </mc:AlternateContent>
  <xdr:twoCellAnchor>
    <xdr:from>
      <xdr:col>0</xdr:col>
      <xdr:colOff>0</xdr:colOff>
      <xdr:row>0</xdr:row>
      <xdr:rowOff>0</xdr:rowOff>
    </xdr:from>
    <xdr:to>
      <xdr:col>2</xdr:col>
      <xdr:colOff>0</xdr:colOff>
      <xdr:row>0</xdr:row>
      <xdr:rowOff>428625</xdr:rowOff>
    </xdr:to>
    <xdr:sp macro="" textlink="">
      <xdr:nvSpPr>
        <xdr:cNvPr id="4" name="Rectangle 3">
          <a:extLst>
            <a:ext uri="{FF2B5EF4-FFF2-40B4-BE49-F238E27FC236}">
              <a16:creationId xmlns:a16="http://schemas.microsoft.com/office/drawing/2014/main" id="{00000000-0008-0000-0600-000004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Entrée/sortie</a:t>
          </a: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1</xdr:row>
          <xdr:rowOff>95250</xdr:rowOff>
        </xdr:from>
        <xdr:to>
          <xdr:col>2</xdr:col>
          <xdr:colOff>171450</xdr:colOff>
          <xdr:row>1</xdr:row>
          <xdr:rowOff>457200</xdr:rowOff>
        </xdr:to>
        <xdr:sp macro="" textlink="">
          <xdr:nvSpPr>
            <xdr:cNvPr id="8195" name="CommandButton1"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xdr:row>
          <xdr:rowOff>476250</xdr:rowOff>
        </xdr:from>
        <xdr:to>
          <xdr:col>2</xdr:col>
          <xdr:colOff>171450</xdr:colOff>
          <xdr:row>2</xdr:row>
          <xdr:rowOff>333375</xdr:rowOff>
        </xdr:to>
        <xdr:sp macro="" textlink="">
          <xdr:nvSpPr>
            <xdr:cNvPr id="8197" name="CommandButton2" hidden="1">
              <a:extLst>
                <a:ext uri="{63B3BB69-23CF-44E3-9099-C40C66FF867C}">
                  <a14:compatExt spid="_x0000_s8197"/>
                </a:ext>
                <a:ext uri="{FF2B5EF4-FFF2-40B4-BE49-F238E27FC236}">
                  <a16:creationId xmlns:a16="http://schemas.microsoft.com/office/drawing/2014/main" id="{00000000-0008-0000-0600-000005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304800</xdr:rowOff>
        </xdr:from>
        <xdr:to>
          <xdr:col>1</xdr:col>
          <xdr:colOff>1009650</xdr:colOff>
          <xdr:row>2</xdr:row>
          <xdr:rowOff>161925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700-000001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7" name="Rectangle 6">
          <a:extLst>
            <a:ext uri="{FF2B5EF4-FFF2-40B4-BE49-F238E27FC236}">
              <a16:creationId xmlns:a16="http://schemas.microsoft.com/office/drawing/2014/main" id="{00000000-0008-0000-0700-000007000000}"/>
            </a:ext>
          </a:extLst>
        </xdr:cNvPr>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Pièces</a:t>
          </a:r>
        </a:p>
      </xdr:txBody>
    </xdr:sp>
    <xdr:clientData/>
  </xdr:twoCellAnchor>
  <mc:AlternateContent xmlns:mc="http://schemas.openxmlformats.org/markup-compatibility/2006">
    <mc:Choice xmlns:a14="http://schemas.microsoft.com/office/drawing/2010/main" Requires="a14">
      <xdr:twoCellAnchor editAs="oneCell">
        <xdr:from>
          <xdr:col>2</xdr:col>
          <xdr:colOff>438150</xdr:colOff>
          <xdr:row>1</xdr:row>
          <xdr:rowOff>123825</xdr:rowOff>
        </xdr:from>
        <xdr:to>
          <xdr:col>2</xdr:col>
          <xdr:colOff>1876425</xdr:colOff>
          <xdr:row>1</xdr:row>
          <xdr:rowOff>485775</xdr:rowOff>
        </xdr:to>
        <xdr:sp macro="" textlink="">
          <xdr:nvSpPr>
            <xdr:cNvPr id="9220" name="CommandButton1" hidden="1">
              <a:extLst>
                <a:ext uri="{63B3BB69-23CF-44E3-9099-C40C66FF867C}">
                  <a14:compatExt spid="_x0000_s9220"/>
                </a:ext>
                <a:ext uri="{FF2B5EF4-FFF2-40B4-BE49-F238E27FC236}">
                  <a16:creationId xmlns:a16="http://schemas.microsoft.com/office/drawing/2014/main" id="{00000000-0008-0000-07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1038225</xdr:colOff>
          <xdr:row>1</xdr:row>
          <xdr:rowOff>495300</xdr:rowOff>
        </xdr:from>
        <xdr:to>
          <xdr:col>2</xdr:col>
          <xdr:colOff>428625</xdr:colOff>
          <xdr:row>2</xdr:row>
          <xdr:rowOff>352425</xdr:rowOff>
        </xdr:to>
        <xdr:sp macro="" textlink="">
          <xdr:nvSpPr>
            <xdr:cNvPr id="9221" name="CommandButton2" hidden="1">
              <a:extLst>
                <a:ext uri="{63B3BB69-23CF-44E3-9099-C40C66FF867C}">
                  <a14:compatExt spid="_x0000_s9221"/>
                </a:ext>
                <a:ext uri="{FF2B5EF4-FFF2-40B4-BE49-F238E27FC236}">
                  <a16:creationId xmlns:a16="http://schemas.microsoft.com/office/drawing/2014/main" id="{00000000-0008-0000-07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438150</xdr:colOff>
          <xdr:row>1</xdr:row>
          <xdr:rowOff>495300</xdr:rowOff>
        </xdr:from>
        <xdr:to>
          <xdr:col>2</xdr:col>
          <xdr:colOff>1876425</xdr:colOff>
          <xdr:row>2</xdr:row>
          <xdr:rowOff>352425</xdr:rowOff>
        </xdr:to>
        <xdr:sp macro="" textlink="">
          <xdr:nvSpPr>
            <xdr:cNvPr id="9222" name="CommandButton3" hidden="1">
              <a:extLst>
                <a:ext uri="{63B3BB69-23CF-44E3-9099-C40C66FF867C}">
                  <a14:compatExt spid="_x0000_s9222"/>
                </a:ext>
                <a:ext uri="{FF2B5EF4-FFF2-40B4-BE49-F238E27FC236}">
                  <a16:creationId xmlns:a16="http://schemas.microsoft.com/office/drawing/2014/main" id="{00000000-0008-0000-07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1038225</xdr:colOff>
          <xdr:row>1</xdr:row>
          <xdr:rowOff>133350</xdr:rowOff>
        </xdr:from>
        <xdr:to>
          <xdr:col>2</xdr:col>
          <xdr:colOff>428625</xdr:colOff>
          <xdr:row>1</xdr:row>
          <xdr:rowOff>495300</xdr:rowOff>
        </xdr:to>
        <xdr:sp macro="" textlink="">
          <xdr:nvSpPr>
            <xdr:cNvPr id="9223" name="CommandButton4" hidden="1">
              <a:extLst>
                <a:ext uri="{63B3BB69-23CF-44E3-9099-C40C66FF867C}">
                  <a14:compatExt spid="_x0000_s9223"/>
                </a:ext>
                <a:ext uri="{FF2B5EF4-FFF2-40B4-BE49-F238E27FC236}">
                  <a16:creationId xmlns:a16="http://schemas.microsoft.com/office/drawing/2014/main" id="{00000000-0008-0000-07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295275</xdr:rowOff>
        </xdr:from>
        <xdr:to>
          <xdr:col>1</xdr:col>
          <xdr:colOff>409575</xdr:colOff>
          <xdr:row>2</xdr:row>
          <xdr:rowOff>295275</xdr:rowOff>
        </xdr:to>
        <xdr:sp macro="" textlink="">
          <xdr:nvSpPr>
            <xdr:cNvPr id="10287" name="Button 47" hidden="1">
              <a:extLst>
                <a:ext uri="{63B3BB69-23CF-44E3-9099-C40C66FF867C}">
                  <a14:compatExt spid="_x0000_s10287"/>
                </a:ext>
                <a:ext uri="{FF2B5EF4-FFF2-40B4-BE49-F238E27FC236}">
                  <a16:creationId xmlns:a16="http://schemas.microsoft.com/office/drawing/2014/main" id="{00000000-0008-0000-0800-00002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2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1</xdr:col>
      <xdr:colOff>1248832</xdr:colOff>
      <xdr:row>24</xdr:row>
      <xdr:rowOff>190499</xdr:rowOff>
    </xdr:from>
    <xdr:to>
      <xdr:col>7</xdr:col>
      <xdr:colOff>148166</xdr:colOff>
      <xdr:row>51</xdr:row>
      <xdr:rowOff>63499</xdr:rowOff>
    </xdr:to>
    <xdr:graphicFrame macro="">
      <xdr:nvGraphicFramePr>
        <xdr:cNvPr id="9" name="Graphique 8">
          <a:extLst>
            <a:ext uri="{FF2B5EF4-FFF2-40B4-BE49-F238E27FC236}">
              <a16:creationId xmlns:a16="http://schemas.microsoft.com/office/drawing/2014/main" id="{00000000-0008-0000-08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3</xdr:col>
      <xdr:colOff>936625</xdr:colOff>
      <xdr:row>0</xdr:row>
      <xdr:rowOff>390525</xdr:rowOff>
    </xdr:to>
    <xdr:sp macro="" textlink="">
      <xdr:nvSpPr>
        <xdr:cNvPr id="4" name="Rectangle 3">
          <a:extLst>
            <a:ext uri="{FF2B5EF4-FFF2-40B4-BE49-F238E27FC236}">
              <a16:creationId xmlns:a16="http://schemas.microsoft.com/office/drawing/2014/main" id="{00000000-0008-0000-0800-000004000000}"/>
            </a:ext>
          </a:extLst>
        </xdr:cNvPr>
        <xdr:cNvSpPr/>
      </xdr:nvSpPr>
      <xdr:spPr>
        <a:xfrm>
          <a:off x="0" y="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Rentabilité</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180975</xdr:colOff>
      <xdr:row>11</xdr:row>
      <xdr:rowOff>171450</xdr:rowOff>
    </xdr:to>
    <xdr:pic>
      <xdr:nvPicPr>
        <xdr:cNvPr id="2" name="Image 1" descr="Lien.jp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xdr:wsDr>
</file>

<file path=xl/drawings/drawing11.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180975</xdr:colOff>
      <xdr:row>11</xdr:row>
      <xdr:rowOff>171450</xdr:rowOff>
    </xdr:to>
    <xdr:pic>
      <xdr:nvPicPr>
        <xdr:cNvPr id="2" name="Image 1" descr="Lien.jpg">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tretch>
          <a:fillRect/>
        </a:stretch>
      </xdr:blipFill>
      <xdr:spPr>
        <a:xfrm>
          <a:off x="14154150" y="1323975"/>
          <a:ext cx="0" cy="1619250"/>
        </a:xfrm>
        <a:prstGeom prst="rect">
          <a:avLst/>
        </a:prstGeom>
      </xdr:spPr>
    </xdr:pic>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4:P7" totalsRowShown="0" headerRowDxfId="143" dataDxfId="141" headerRowBorderDxfId="142">
  <autoFilter ref="A4:P7" xr:uid="{571ECDB5-2CD8-4B80-92C4-63BC960952AD}">
    <filterColumn colId="0">
      <filters>
        <filter val="dfbdfbdf"/>
      </filters>
    </filterColumn>
  </autoFilter>
  <sortState ref="A5:P7">
    <sortCondition ref="A4"/>
  </sortState>
  <tableColumns count="16">
    <tableColumn id="1" xr3:uid="{00000000-0010-0000-0000-000001000000}" name="Nom" dataDxfId="140"/>
    <tableColumn id="2" xr3:uid="{00000000-0010-0000-0000-000002000000}" name="Nombre" dataDxfId="139"/>
    <tableColumn id="3" xr3:uid="{00000000-0010-0000-0000-000003000000}" name="Marque" dataDxfId="138"/>
    <tableColumn id="4" xr3:uid="{00000000-0010-0000-0000-000004000000}" name="Localisation" dataDxfId="137"/>
    <tableColumn id="5" xr3:uid="{00000000-0010-0000-0000-000005000000}" name="Type/model" dataDxfId="136"/>
    <tableColumn id="6" xr3:uid="{00000000-0010-0000-0000-000006000000}" name="N° série" dataDxfId="135"/>
    <tableColumn id="7" xr3:uid="{00000000-0010-0000-0000-000007000000}" name="Code" dataDxfId="134"/>
    <tableColumn id="8" xr3:uid="{00000000-0010-0000-0000-000008000000}" name="Date de fabrication" dataDxfId="133"/>
    <tableColumn id="9" xr3:uid="{00000000-0010-0000-0000-000009000000}" name="Date de mise en service" dataDxfId="132"/>
    <tableColumn id="10" xr3:uid="{00000000-0010-0000-0000-00000A000000}" name="Prix d'achat TTC" dataDxfId="131"/>
    <tableColumn id="11" xr3:uid="{00000000-0010-0000-0000-00000B000000}" name="Nombre de defaillance (n)" dataDxfId="130"/>
    <tableColumn id="12" xr3:uid="{00000000-0010-0000-0000-00000C000000}" name="TBF" dataDxfId="129"/>
    <tableColumn id="13" xr3:uid="{00000000-0010-0000-0000-00000D000000}" name="MTBF" dataDxfId="128"/>
    <tableColumn id="14" xr3:uid="{00000000-0010-0000-0000-00000E000000}" name="TTR" dataDxfId="127"/>
    <tableColumn id="15" xr3:uid="{00000000-0010-0000-0000-00000F000000}" name="MTTR" dataDxfId="126"/>
    <tableColumn id="16" xr3:uid="{00000000-0010-0000-0000-000010000000}" name="Durée de vie (N)" dataDxfId="12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A4:W18" headerRowDxfId="124" dataDxfId="123">
  <autoFilter ref="A4:W18" xr:uid="{B593007A-0AA4-474E-AF20-A0B6B1232C0B}">
    <filterColumn colId="0">
      <filters>
        <filter val="5"/>
      </filters>
    </filterColumn>
  </autoFilter>
  <tableColumns count="23">
    <tableColumn id="1" xr3:uid="{00000000-0010-0000-0100-000001000000}" name="Numero" totalsRowLabel="Total" dataDxfId="122" totalsRowDxfId="121"/>
    <tableColumn id="2" xr3:uid="{00000000-0010-0000-0100-000002000000}" name="Catégorie" dataDxfId="120" totalsRowDxfId="119"/>
    <tableColumn id="3" xr3:uid="{00000000-0010-0000-0100-000003000000}" name="Type" dataDxfId="118" totalsRowDxfId="117"/>
    <tableColumn id="4" xr3:uid="{00000000-0010-0000-0100-000004000000}" name="Lieu" dataDxfId="116" totalsRowDxfId="115"/>
    <tableColumn id="5" xr3:uid="{00000000-0010-0000-0100-000005000000}" name="Intervenants" dataDxfId="114" totalsRowDxfId="113"/>
    <tableColumn id="6" xr3:uid="{00000000-0010-0000-0100-000006000000}" name="Priorité" dataDxfId="112" totalsRowDxfId="111"/>
    <tableColumn id="7" xr3:uid="{00000000-0010-0000-0100-000007000000}" name="Equipement concerné" dataDxfId="110" totalsRowDxfId="109"/>
    <tableColumn id="8" xr3:uid="{00000000-0010-0000-0100-000008000000}" name="Travaux à effectuer" dataDxfId="108" totalsRowDxfId="107"/>
    <tableColumn id="9" xr3:uid="{00000000-0010-0000-0100-000009000000}" name="Date de demande" dataDxfId="106" totalsRowDxfId="105"/>
    <tableColumn id="10" xr3:uid="{00000000-0010-0000-0100-00000A000000}" name="Date prévue" dataDxfId="104" totalsRowDxfId="103"/>
    <tableColumn id="11" xr3:uid="{00000000-0010-0000-0100-00000B000000}" name="Date de réalisation" dataDxfId="102" totalsRowDxfId="101"/>
    <tableColumn id="12" xr3:uid="{00000000-0010-0000-0100-00000C000000}" name="Délai" dataDxfId="100" totalsRowDxfId="99"/>
    <tableColumn id="13" xr3:uid="{00000000-0010-0000-0100-00000D000000}" name="Suivi" dataDxfId="98" totalsRowDxfId="97"/>
    <tableColumn id="14" xr3:uid="{00000000-0010-0000-0100-00000E000000}" name="Commentaires" dataDxfId="96" totalsRowDxfId="95"/>
    <tableColumn id="15" xr3:uid="{00000000-0010-0000-0100-00000F000000}" name="Heure de début d'intervention" dataDxfId="94" totalsRowDxfId="93"/>
    <tableColumn id="16" xr3:uid="{00000000-0010-0000-0100-000010000000}" name="Heure de fin d'intervention" dataDxfId="92" totalsRowDxfId="91"/>
    <tableColumn id="17" xr3:uid="{00000000-0010-0000-0100-000011000000}" name="TI" dataDxfId="90" totalsRowDxfId="89"/>
    <tableColumn id="18" xr3:uid="{00000000-0010-0000-0100-000012000000}" name="Taux horaire de maintenance" dataDxfId="88" totalsRowDxfId="87"/>
    <tableColumn id="19" xr3:uid="{00000000-0010-0000-0100-000013000000}" name="Coût de la main d'œuvre" dataDxfId="86" totalsRowDxfId="85"/>
    <tableColumn id="20" xr3:uid="{00000000-0010-0000-0100-000014000000}" name="Coût des pièces de rechange" dataDxfId="84" totalsRowDxfId="83"/>
    <tableColumn id="21" xr3:uid="{00000000-0010-0000-0100-000015000000}" name="Coût de la main d'œuvre externe" dataDxfId="82" totalsRowDxfId="81"/>
    <tableColumn id="22" xr3:uid="{00000000-0010-0000-0100-000016000000}" name="Coût direct correctif" dataDxfId="80" totalsRowDxfId="79"/>
    <tableColumn id="23" xr3:uid="{00000000-0010-0000-0100-000017000000}" name="Marque" totalsRowFunction="count" dataDxfId="78" totalsRowDxfId="77"/>
  </tableColumns>
  <tableStyleInfo name="TableStyleLight9" showFirstColumn="0" showLastColumn="0" showRowStripes="1" showColumnStripes="1"/>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eau5" displayName="Tableau5" ref="A4:O7" totalsRowShown="0" headerRowDxfId="16" dataDxfId="15">
  <autoFilter ref="A4:O7" xr:uid="{4B30BB8C-C2D7-47F5-880B-B5459356CBE6}">
    <filterColumn colId="0">
      <filters>
        <filter val="2"/>
      </filters>
    </filterColumn>
  </autoFilter>
  <sortState ref="A5:O4">
    <sortCondition descending="1" ref="C4:C5"/>
  </sortState>
  <tableColumns count="15">
    <tableColumn id="1" xr3:uid="{00000000-0010-0000-0200-000001000000}" name="N°" dataDxfId="14"/>
    <tableColumn id="2" xr3:uid="{00000000-0010-0000-0200-000002000000}" name="Catégorie" dataDxfId="13"/>
    <tableColumn id="3" xr3:uid="{00000000-0010-0000-0200-000003000000}" name="Lieu" dataDxfId="12"/>
    <tableColumn id="5" xr3:uid="{00000000-0010-0000-0200-000005000000}" name="Equipement concerné" dataDxfId="11"/>
    <tableColumn id="6" xr3:uid="{00000000-0010-0000-0200-000006000000}" name="Intervenants" dataDxfId="10"/>
    <tableColumn id="7" xr3:uid="{00000000-0010-0000-0200-000007000000}" name="Tâches" dataDxfId="9"/>
    <tableColumn id="11" xr3:uid="{00000000-0010-0000-0200-00000B000000}" name="Frequence (jours)" dataDxfId="8"/>
    <tableColumn id="12" xr3:uid="{00000000-0010-0000-0200-00000C000000}" name="Date de dernière réalisation" dataDxfId="7"/>
    <tableColumn id="13" xr3:uid="{00000000-0010-0000-0200-00000D000000}" name="Date à planifier" dataDxfId="6"/>
    <tableColumn id="10" xr3:uid="{00000000-0010-0000-0200-00000A000000}" name="Semaine à planifier" dataDxfId="5"/>
    <tableColumn id="14" xr3:uid="{00000000-0010-0000-0200-00000E000000}" name="Etat" dataDxfId="4"/>
    <tableColumn id="16" xr3:uid="{00000000-0010-0000-0200-000010000000}" name="Coût de l'opération" dataDxfId="3"/>
    <tableColumn id="8" xr3:uid="{00000000-0010-0000-0200-000008000000}" name="Marque" dataDxfId="2"/>
    <tableColumn id="9" xr3:uid="{00000000-0010-0000-0200-000009000000}" name="Temps" dataDxfId="1"/>
    <tableColumn id="15" xr3:uid="{00000000-0010-0000-0200-00000F000000}" name="En prod" dataDxfId="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eau6" displayName="Tableau6" ref="A4:T10" totalsRowShown="0" headerRowDxfId="76" dataDxfId="75">
  <autoFilter ref="A4:T10" xr:uid="{6A93D323-99F7-4F74-9CF9-B06FFAD934A4}">
    <filterColumn colId="0">
      <filters>
        <filter val="xvdfv"/>
      </filters>
    </filterColumn>
  </autoFilter>
  <tableColumns count="20">
    <tableColumn id="1" xr3:uid="{00000000-0010-0000-0300-000001000000}" name="Entreprise" dataDxfId="74"/>
    <tableColumn id="2" xr3:uid="{00000000-0010-0000-0300-000002000000}" name="Activité" dataDxfId="73"/>
    <tableColumn id="3" xr3:uid="{00000000-0010-0000-0300-000003000000}" name="Adresse" dataDxfId="72"/>
    <tableColumn id="4" xr3:uid="{00000000-0010-0000-0300-000004000000}" name="Code postal" dataDxfId="71"/>
    <tableColumn id="5" xr3:uid="{00000000-0010-0000-0300-000005000000}" name="Boîte postale" dataDxfId="70"/>
    <tableColumn id="6" xr3:uid="{00000000-0010-0000-0300-000006000000}" name="Pays" dataDxfId="69"/>
    <tableColumn id="7" xr3:uid="{00000000-0010-0000-0300-000007000000}" name="Ville" dataDxfId="68"/>
    <tableColumn id="8" xr3:uid="{00000000-0010-0000-0300-000008000000}" name="Contact" dataDxfId="67"/>
    <tableColumn id="9" xr3:uid="{00000000-0010-0000-0300-000009000000}" name="Courriel" dataDxfId="66"/>
    <tableColumn id="10" xr3:uid="{00000000-0010-0000-0300-00000A000000}" name="Téléphone" dataDxfId="65"/>
    <tableColumn id="11" xr3:uid="{00000000-0010-0000-0300-00000B000000}" name="Fax" dataDxfId="64"/>
    <tableColumn id="12" xr3:uid="{00000000-0010-0000-0300-00000C000000}" name="Site web" dataDxfId="63"/>
    <tableColumn id="13" xr3:uid="{00000000-0010-0000-0300-00000D000000}" name="Contact 1" dataDxfId="62"/>
    <tableColumn id="14" xr3:uid="{00000000-0010-0000-0300-00000E000000}" name="Fonction" dataDxfId="61"/>
    <tableColumn id="15" xr3:uid="{00000000-0010-0000-0300-00000F000000}" name="Téléphone 1" dataDxfId="60"/>
    <tableColumn id="16" xr3:uid="{00000000-0010-0000-0300-000010000000}" name="Courriel 1" dataDxfId="59"/>
    <tableColumn id="17" xr3:uid="{00000000-0010-0000-0300-000011000000}" name="Contact 2" dataDxfId="58"/>
    <tableColumn id="18" xr3:uid="{00000000-0010-0000-0300-000012000000}" name="Fonction2" dataDxfId="57"/>
    <tableColumn id="19" xr3:uid="{00000000-0010-0000-0300-000013000000}" name="Téléphone 2" dataDxfId="56"/>
    <tableColumn id="20" xr3:uid="{00000000-0010-0000-0300-000014000000}" name="Courriel 2" dataDxfId="5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au7" displayName="Tableau7" ref="A4:L7" totalsRowShown="0" headerRowDxfId="54" dataDxfId="53">
  <autoFilter ref="A4:L7" xr:uid="{2CEC9B7A-B9F7-453E-B688-AD6122D54019}">
    <filterColumn colId="0">
      <filters>
        <filter val="2"/>
      </filters>
    </filterColumn>
  </autoFilter>
  <tableColumns count="12">
    <tableColumn id="1" xr3:uid="{00000000-0010-0000-0400-000001000000}" name="N°" dataDxfId="52"/>
    <tableColumn id="2" xr3:uid="{00000000-0010-0000-0400-000002000000}" name="Référence interne de la pièce" dataDxfId="51"/>
    <tableColumn id="13" xr3:uid="{00000000-0010-0000-0400-00000D000000}" name="Fournisseur" dataDxfId="50"/>
    <tableColumn id="3" xr3:uid="{00000000-0010-0000-0400-000003000000}" name="Date de commande" dataDxfId="49"/>
    <tableColumn id="4" xr3:uid="{00000000-0010-0000-0400-000004000000}" name="Date prévue de livraison" dataDxfId="48"/>
    <tableColumn id="5" xr3:uid="{00000000-0010-0000-0400-000005000000}" name="Date de réception" dataDxfId="47"/>
    <tableColumn id="6" xr3:uid="{00000000-0010-0000-0400-000006000000}" name="Etat" dataDxfId="46">
      <calculatedColumnFormula>IF(D5="","",IF(F5&lt;&gt;"","OK",IF(AND(E5&lt;&gt;"",E5&lt;TODAY()),"Retard","Attente")))</calculatedColumnFormula>
    </tableColumn>
    <tableColumn id="7" xr3:uid="{00000000-0010-0000-0400-000007000000}" name="Désignation" dataDxfId="45"/>
    <tableColumn id="8" xr3:uid="{00000000-0010-0000-0400-000008000000}" name="Descriptif" dataDxfId="44"/>
    <tableColumn id="10" xr3:uid="{00000000-0010-0000-0400-00000A000000}" name="Prix unitaire (TTC)" dataDxfId="43"/>
    <tableColumn id="11" xr3:uid="{00000000-0010-0000-0400-00000B000000}" name="Quantité" dataDxfId="42"/>
    <tableColumn id="12" xr3:uid="{00000000-0010-0000-0400-00000C000000}" name="Prix total TTC" dataDxfId="4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Tableau8" displayName="Tableau8" ref="A4:E34" totalsRowShown="0" headerRowDxfId="40" dataDxfId="39">
  <autoFilter ref="A4:E34" xr:uid="{7B8C589D-02C4-46A6-B729-7817A45C7F4D}">
    <filterColumn colId="0">
      <filters>
        <filter val="3"/>
      </filters>
    </filterColumn>
  </autoFilter>
  <tableColumns count="5">
    <tableColumn id="1" xr3:uid="{00000000-0010-0000-0500-000001000000}" name="Référence interne" dataDxfId="38"/>
    <tableColumn id="2" xr3:uid="{00000000-0010-0000-0500-000002000000}" name="Désignation" dataDxfId="37"/>
    <tableColumn id="7" xr3:uid="{00000000-0010-0000-0500-000007000000}" name="Type (entrée ou sortie)" dataDxfId="36"/>
    <tableColumn id="8" xr3:uid="{00000000-0010-0000-0500-000008000000}" name="Date d'entrée/sortie" dataDxfId="35"/>
    <tableColumn id="3" xr3:uid="{00000000-0010-0000-0500-000003000000}" name="Quantité" dataDxfId="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ableau9" displayName="Tableau9" ref="A4:O12" totalsRowShown="0" headerRowDxfId="33" dataDxfId="32">
  <autoFilter ref="A4:O12" xr:uid="{656745E4-B57A-4BF2-ACCC-B7298E2E96DE}">
    <filterColumn colId="0">
      <filters>
        <filter val="2"/>
      </filters>
    </filterColumn>
  </autoFilter>
  <tableColumns count="15">
    <tableColumn id="1" xr3:uid="{00000000-0010-0000-0600-000001000000}" name="Référence" dataDxfId="31"/>
    <tableColumn id="2" xr3:uid="{00000000-0010-0000-0600-000002000000}" name="Désignation" dataDxfId="30"/>
    <tableColumn id="3" xr3:uid="{00000000-0010-0000-0600-000003000000}" name="Descriptif" dataDxfId="29"/>
    <tableColumn id="4" xr3:uid="{00000000-0010-0000-0600-000004000000}" name="Quantité" dataDxfId="28"/>
    <tableColumn id="5" xr3:uid="{00000000-0010-0000-0600-000005000000}" name="Fournisseur 1" dataDxfId="27"/>
    <tableColumn id="6" xr3:uid="{00000000-0010-0000-0600-000006000000}" name="Délai fournisseur 1" dataDxfId="26"/>
    <tableColumn id="7" xr3:uid="{00000000-0010-0000-0600-000007000000}" name="Prix unitaire TTC 1" dataDxfId="25"/>
    <tableColumn id="8" xr3:uid="{00000000-0010-0000-0600-000008000000}" name="Fournisseur 2" dataDxfId="24"/>
    <tableColumn id="9" xr3:uid="{00000000-0010-0000-0600-000009000000}" name="Délai fournisseur 2" dataDxfId="23"/>
    <tableColumn id="10" xr3:uid="{00000000-0010-0000-0600-00000A000000}" name="Prix unitaire TTC 2" dataDxfId="22"/>
    <tableColumn id="11" xr3:uid="{00000000-0010-0000-0600-00000B000000}" name="Stock" dataDxfId="21"/>
    <tableColumn id="12" xr3:uid="{00000000-0010-0000-0600-00000C000000}" name="Stock mini" dataDxfId="20"/>
    <tableColumn id="13" xr3:uid="{00000000-0010-0000-0600-00000D000000}" name="Coût du stock" dataDxfId="19"/>
    <tableColumn id="14" xr3:uid="{00000000-0010-0000-0600-00000E000000}" name="Lieu de stockage" dataDxfId="18"/>
    <tableColumn id="15" xr3:uid="{00000000-0010-0000-0600-00000F000000}" name="Equipement concerné" dataDxfId="17"/>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ctrlProp" Target="../ctrlProps/ctrlProp12.xml"/><Relationship Id="rId3" Type="http://schemas.openxmlformats.org/officeDocument/2006/relationships/vmlDrawing" Target="../drawings/vmlDrawing1.vml"/><Relationship Id="rId21" Type="http://schemas.openxmlformats.org/officeDocument/2006/relationships/image" Target="../media/image9.emf"/><Relationship Id="rId34" Type="http://schemas.openxmlformats.org/officeDocument/2006/relationships/ctrlProp" Target="../ctrlProps/ctrlProp7.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ctrlProp" Target="../ctrlProps/ctrlProp6.xml"/><Relationship Id="rId38" Type="http://schemas.openxmlformats.org/officeDocument/2006/relationships/ctrlProp" Target="../ctrlProps/ctrlProp11.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ctrlProp" Target="../ctrlProps/ctrlProp2.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trlProp" Target="../ctrlProps/ctrlProp5.xml"/><Relationship Id="rId37" Type="http://schemas.openxmlformats.org/officeDocument/2006/relationships/ctrlProp" Target="../ctrlProps/ctrlProp10.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trlProp" Target="../ctrlProps/ctrlProp1.xml"/><Relationship Id="rId36" Type="http://schemas.openxmlformats.org/officeDocument/2006/relationships/ctrlProp" Target="../ctrlProps/ctrlProp9.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ctrlProp" Target="../ctrlProps/ctrlProp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trlProp" Target="../ctrlProps/ctrlProp3.xml"/><Relationship Id="rId35" Type="http://schemas.openxmlformats.org/officeDocument/2006/relationships/ctrlProp" Target="../ctrlProps/ctrlProp8.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5" Type="http://schemas.openxmlformats.org/officeDocument/2006/relationships/image" Target="../media/image13.emf"/><Relationship Id="rId4" Type="http://schemas.openxmlformats.org/officeDocument/2006/relationships/control" Target="../activeX/activeX13.xml"/></Relationships>
</file>

<file path=xl/worksheets/_rels/sheet3.xml.rels><?xml version="1.0" encoding="UTF-8" standalone="yes"?>
<Relationships xmlns="http://schemas.openxmlformats.org/package/2006/relationships"><Relationship Id="rId8" Type="http://schemas.openxmlformats.org/officeDocument/2006/relationships/image" Target="../media/image16.emf"/><Relationship Id="rId13" Type="http://schemas.openxmlformats.org/officeDocument/2006/relationships/control" Target="../activeX/activeX19.xml"/><Relationship Id="rId3" Type="http://schemas.openxmlformats.org/officeDocument/2006/relationships/control" Target="../activeX/activeX14.xml"/><Relationship Id="rId7" Type="http://schemas.openxmlformats.org/officeDocument/2006/relationships/control" Target="../activeX/activeX16.xml"/><Relationship Id="rId12" Type="http://schemas.openxmlformats.org/officeDocument/2006/relationships/image" Target="../media/image18.emf"/><Relationship Id="rId2" Type="http://schemas.openxmlformats.org/officeDocument/2006/relationships/vmlDrawing" Target="../drawings/vmlDrawing3.vml"/><Relationship Id="rId16" Type="http://schemas.openxmlformats.org/officeDocument/2006/relationships/table" Target="../tables/table2.xml"/><Relationship Id="rId1" Type="http://schemas.openxmlformats.org/officeDocument/2006/relationships/drawing" Target="../drawings/drawing3.xml"/><Relationship Id="rId6" Type="http://schemas.openxmlformats.org/officeDocument/2006/relationships/image" Target="../media/image15.emf"/><Relationship Id="rId11" Type="http://schemas.openxmlformats.org/officeDocument/2006/relationships/control" Target="../activeX/activeX18.xml"/><Relationship Id="rId5" Type="http://schemas.openxmlformats.org/officeDocument/2006/relationships/control" Target="../activeX/activeX15.xml"/><Relationship Id="rId15" Type="http://schemas.openxmlformats.org/officeDocument/2006/relationships/ctrlProp" Target="../ctrlProps/ctrlProp14.xml"/><Relationship Id="rId10" Type="http://schemas.openxmlformats.org/officeDocument/2006/relationships/image" Target="../media/image17.emf"/><Relationship Id="rId4" Type="http://schemas.openxmlformats.org/officeDocument/2006/relationships/image" Target="../media/image14.emf"/><Relationship Id="rId9" Type="http://schemas.openxmlformats.org/officeDocument/2006/relationships/control" Target="../activeX/activeX17.xml"/><Relationship Id="rId14" Type="http://schemas.openxmlformats.org/officeDocument/2006/relationships/image" Target="../media/image19.emf"/></Relationships>
</file>

<file path=xl/worksheets/_rels/sheet4.xml.rels><?xml version="1.0" encoding="UTF-8" standalone="yes"?>
<Relationships xmlns="http://schemas.openxmlformats.org/package/2006/relationships"><Relationship Id="rId8" Type="http://schemas.openxmlformats.org/officeDocument/2006/relationships/image" Target="../media/image22.emf"/><Relationship Id="rId3" Type="http://schemas.openxmlformats.org/officeDocument/2006/relationships/control" Target="../activeX/activeX20.xml"/><Relationship Id="rId7" Type="http://schemas.openxmlformats.org/officeDocument/2006/relationships/control" Target="../activeX/activeX22.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image" Target="../media/image21.emf"/><Relationship Id="rId11" Type="http://schemas.openxmlformats.org/officeDocument/2006/relationships/comments" Target="../comments1.xml"/><Relationship Id="rId5" Type="http://schemas.openxmlformats.org/officeDocument/2006/relationships/control" Target="../activeX/activeX21.xml"/><Relationship Id="rId10" Type="http://schemas.openxmlformats.org/officeDocument/2006/relationships/table" Target="../tables/table3.xml"/><Relationship Id="rId4" Type="http://schemas.openxmlformats.org/officeDocument/2006/relationships/image" Target="../media/image20.emf"/><Relationship Id="rId9" Type="http://schemas.openxmlformats.org/officeDocument/2006/relationships/ctrlProp" Target="../ctrlProps/ctrlProp15.xml"/></Relationships>
</file>

<file path=xl/worksheets/_rels/sheet5.xml.rels><?xml version="1.0" encoding="UTF-8" standalone="yes"?>
<Relationships xmlns="http://schemas.openxmlformats.org/package/2006/relationships"><Relationship Id="rId8" Type="http://schemas.openxmlformats.org/officeDocument/2006/relationships/image" Target="../media/image25.emf"/><Relationship Id="rId3" Type="http://schemas.openxmlformats.org/officeDocument/2006/relationships/control" Target="../activeX/activeX23.xml"/><Relationship Id="rId7" Type="http://schemas.openxmlformats.org/officeDocument/2006/relationships/control" Target="../activeX/activeX25.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image" Target="../media/image24.emf"/><Relationship Id="rId5" Type="http://schemas.openxmlformats.org/officeDocument/2006/relationships/control" Target="../activeX/activeX24.xml"/><Relationship Id="rId10" Type="http://schemas.openxmlformats.org/officeDocument/2006/relationships/table" Target="../tables/table4.xml"/><Relationship Id="rId4" Type="http://schemas.openxmlformats.org/officeDocument/2006/relationships/image" Target="../media/image23.emf"/><Relationship Id="rId9" Type="http://schemas.openxmlformats.org/officeDocument/2006/relationships/ctrlProp" Target="../ctrlProps/ctrlProp16.xml"/></Relationships>
</file>

<file path=xl/worksheets/_rels/sheet6.xml.rels><?xml version="1.0" encoding="UTF-8" standalone="yes"?>
<Relationships xmlns="http://schemas.openxmlformats.org/package/2006/relationships"><Relationship Id="rId8" Type="http://schemas.openxmlformats.org/officeDocument/2006/relationships/image" Target="../media/image28.emf"/><Relationship Id="rId13" Type="http://schemas.openxmlformats.org/officeDocument/2006/relationships/table" Target="../tables/table5.xml"/><Relationship Id="rId3" Type="http://schemas.openxmlformats.org/officeDocument/2006/relationships/control" Target="../activeX/activeX26.xml"/><Relationship Id="rId7" Type="http://schemas.openxmlformats.org/officeDocument/2006/relationships/control" Target="../activeX/activeX28.xml"/><Relationship Id="rId12" Type="http://schemas.openxmlformats.org/officeDocument/2006/relationships/ctrlProp" Target="../ctrlProps/ctrlProp18.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image" Target="../media/image27.emf"/><Relationship Id="rId11" Type="http://schemas.openxmlformats.org/officeDocument/2006/relationships/ctrlProp" Target="../ctrlProps/ctrlProp17.xml"/><Relationship Id="rId5" Type="http://schemas.openxmlformats.org/officeDocument/2006/relationships/control" Target="../activeX/activeX27.xml"/><Relationship Id="rId10" Type="http://schemas.openxmlformats.org/officeDocument/2006/relationships/image" Target="../media/image29.emf"/><Relationship Id="rId4" Type="http://schemas.openxmlformats.org/officeDocument/2006/relationships/image" Target="../media/image26.emf"/><Relationship Id="rId9" Type="http://schemas.openxmlformats.org/officeDocument/2006/relationships/control" Target="../activeX/activeX2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control" Target="../activeX/activeX30.xml"/><Relationship Id="rId7"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 Id="rId6" Type="http://schemas.openxmlformats.org/officeDocument/2006/relationships/image" Target="../media/image31.emf"/><Relationship Id="rId5" Type="http://schemas.openxmlformats.org/officeDocument/2006/relationships/control" Target="../activeX/activeX31.xml"/><Relationship Id="rId4" Type="http://schemas.openxmlformats.org/officeDocument/2006/relationships/image" Target="../media/image30.emf"/><Relationship Id="rId9" Type="http://schemas.openxmlformats.org/officeDocument/2006/relationships/table" Target="../tables/table6.xml"/></Relationships>
</file>

<file path=xl/worksheets/_rels/sheet8.xml.rels><?xml version="1.0" encoding="UTF-8" standalone="yes"?>
<Relationships xmlns="http://schemas.openxmlformats.org/package/2006/relationships"><Relationship Id="rId8" Type="http://schemas.openxmlformats.org/officeDocument/2006/relationships/image" Target="../media/image34.emf"/><Relationship Id="rId3" Type="http://schemas.openxmlformats.org/officeDocument/2006/relationships/control" Target="../activeX/activeX32.xml"/><Relationship Id="rId7" Type="http://schemas.openxmlformats.org/officeDocument/2006/relationships/control" Target="../activeX/activeX34.xml"/><Relationship Id="rId12" Type="http://schemas.openxmlformats.org/officeDocument/2006/relationships/table" Target="../tables/table7.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image" Target="../media/image33.emf"/><Relationship Id="rId11" Type="http://schemas.openxmlformats.org/officeDocument/2006/relationships/ctrlProp" Target="../ctrlProps/ctrlProp21.xml"/><Relationship Id="rId5" Type="http://schemas.openxmlformats.org/officeDocument/2006/relationships/control" Target="../activeX/activeX33.xml"/><Relationship Id="rId10" Type="http://schemas.openxmlformats.org/officeDocument/2006/relationships/image" Target="../media/image35.emf"/><Relationship Id="rId4" Type="http://schemas.openxmlformats.org/officeDocument/2006/relationships/image" Target="../media/image32.emf"/><Relationship Id="rId9" Type="http://schemas.openxmlformats.org/officeDocument/2006/relationships/control" Target="../activeX/activeX35.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2.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comments" Target="../comments2.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hyperlink" Target="file:///\\SRVDC01\..\..\mat\AppData\Local\Microsoft\Windows\Temporary%20Internet%20Files\Content.Outlook\Downloads\Gmao%20en%20modif\" TargetMode="External"/><Relationship Id="rId6" Type="http://schemas.openxmlformats.org/officeDocument/2006/relationships/vmlDrawing" Target="../drawings/vmlDrawing10.vml"/><Relationship Id="rId5" Type="http://schemas.openxmlformats.org/officeDocument/2006/relationships/drawing" Target="../drawings/drawing10.xml"/><Relationship Id="rId4" Type="http://schemas.openxmlformats.org/officeDocument/2006/relationships/hyperlink" Target="file:///\\SRVDC01\..\..\mat\AppData\Local\Microsoft\Windows\Temporary%20Internet%20Files\Content.Outlook\Downloads\Gmao%20en%20modif\"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comments" Target="../comments3.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hyperlink" Target="file:///\\SRVDC01\..\..\mat\AppData\Local\Microsoft\Windows\Temporary%20Internet%20Files\Content.Outlook\Downloads\Gmao%20en%20modif\" TargetMode="External"/><Relationship Id="rId6" Type="http://schemas.openxmlformats.org/officeDocument/2006/relationships/vmlDrawing" Target="../drawings/vmlDrawing11.vml"/><Relationship Id="rId5" Type="http://schemas.openxmlformats.org/officeDocument/2006/relationships/drawing" Target="../drawings/drawing11.xml"/><Relationship Id="rId4" Type="http://schemas.openxmlformats.org/officeDocument/2006/relationships/hyperlink" Target="file:///\\SRVDC01\..\..\mat\AppData\Local\Microsoft\Windows\Temporary%20Internet%20Files\Content.Outlook\Downloads\Gmao%20en%20modi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_menu_principal"/>
  <dimension ref="K1:L3"/>
  <sheetViews>
    <sheetView tabSelected="1" zoomScaleNormal="100" workbookViewId="0">
      <selection activeCell="D16" sqref="D16"/>
    </sheetView>
  </sheetViews>
  <sheetFormatPr baseColWidth="10" defaultRowHeight="15" x14ac:dyDescent="0.25"/>
  <cols>
    <col min="1" max="11" width="11.42578125" style="4"/>
    <col min="12" max="12" width="11.42578125" style="4" customWidth="1"/>
    <col min="13" max="16384" width="11.42578125" style="4"/>
  </cols>
  <sheetData>
    <row r="1" spans="11:12" ht="5.25" customHeight="1" x14ac:dyDescent="0.25"/>
    <row r="2" spans="11:12" ht="21.75" customHeight="1" x14ac:dyDescent="0.25">
      <c r="K2" s="159">
        <f ca="1">NOW()</f>
        <v>43199.503049768522</v>
      </c>
      <c r="L2" s="159"/>
    </row>
    <row r="3" spans="11:12" x14ac:dyDescent="0.25">
      <c r="K3" s="159"/>
      <c r="L3" s="159"/>
    </row>
  </sheetData>
  <sheetProtection selectLockedCells="1" selectUnlockedCells="1"/>
  <customSheetViews>
    <customSheetView guid="{6F591A43-FDBD-47BB-B53D-2E401491C373}" showPageBreaks="1">
      <selection activeCell="E5" sqref="E5"/>
    </customSheetView>
  </customSheetViews>
  <mergeCells count="1">
    <mergeCell ref="K2:L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086" r:id="rId4" name="CommandButton10">
          <controlPr autoLine="0" r:id="rId5">
            <anchor moveWithCells="1">
              <from>
                <xdr:col>9</xdr:col>
                <xdr:colOff>247650</xdr:colOff>
                <xdr:row>4</xdr:row>
                <xdr:rowOff>180975</xdr:rowOff>
              </from>
              <to>
                <xdr:col>10</xdr:col>
                <xdr:colOff>381000</xdr:colOff>
                <xdr:row>7</xdr:row>
                <xdr:rowOff>19050</xdr:rowOff>
              </to>
            </anchor>
          </controlPr>
        </control>
      </mc:Choice>
      <mc:Fallback>
        <control shapeId="2086" r:id="rId4" name="CommandButton10"/>
      </mc:Fallback>
    </mc:AlternateContent>
    <mc:AlternateContent xmlns:mc="http://schemas.openxmlformats.org/markup-compatibility/2006">
      <mc:Choice Requires="x14">
        <control shapeId="2085" r:id="rId6" name="CommandButton9">
          <controlPr autoLine="0" r:id="rId7">
            <anchor moveWithCells="1">
              <from>
                <xdr:col>4</xdr:col>
                <xdr:colOff>571500</xdr:colOff>
                <xdr:row>5</xdr:row>
                <xdr:rowOff>47625</xdr:rowOff>
              </from>
              <to>
                <xdr:col>5</xdr:col>
                <xdr:colOff>704850</xdr:colOff>
                <xdr:row>7</xdr:row>
                <xdr:rowOff>47625</xdr:rowOff>
              </to>
            </anchor>
          </controlPr>
        </control>
      </mc:Choice>
      <mc:Fallback>
        <control shapeId="2085" r:id="rId6" name="CommandButton9"/>
      </mc:Fallback>
    </mc:AlternateContent>
    <mc:AlternateContent xmlns:mc="http://schemas.openxmlformats.org/markup-compatibility/2006">
      <mc:Choice Requires="x14">
        <control shapeId="2083" r:id="rId8" name="CommandButton1">
          <controlPr defaultSize="0" autoLine="0" autoPict="0" r:id="rId9">
            <anchor moveWithCells="1">
              <from>
                <xdr:col>7</xdr:col>
                <xdr:colOff>609600</xdr:colOff>
                <xdr:row>5</xdr:row>
                <xdr:rowOff>19050</xdr:rowOff>
              </from>
              <to>
                <xdr:col>8</xdr:col>
                <xdr:colOff>742950</xdr:colOff>
                <xdr:row>7</xdr:row>
                <xdr:rowOff>28575</xdr:rowOff>
              </to>
            </anchor>
          </controlPr>
        </control>
      </mc:Choice>
      <mc:Fallback>
        <control shapeId="2083" r:id="rId8" name="CommandButton1"/>
      </mc:Fallback>
    </mc:AlternateContent>
    <mc:AlternateContent xmlns:mc="http://schemas.openxmlformats.org/markup-compatibility/2006">
      <mc:Choice Requires="x14">
        <control shapeId="2084" r:id="rId10" name="CommandButton8">
          <controlPr defaultSize="0" autoFill="0" autoLine="0" autoPict="0" r:id="rId11">
            <anchor moveWithCells="1">
              <from>
                <xdr:col>0</xdr:col>
                <xdr:colOff>171450</xdr:colOff>
                <xdr:row>4</xdr:row>
                <xdr:rowOff>171450</xdr:rowOff>
              </from>
              <to>
                <xdr:col>1</xdr:col>
                <xdr:colOff>304800</xdr:colOff>
                <xdr:row>7</xdr:row>
                <xdr:rowOff>9525</xdr:rowOff>
              </to>
            </anchor>
          </controlPr>
        </control>
      </mc:Choice>
      <mc:Fallback>
        <control shapeId="2084" r:id="rId10" name="CommandButton8"/>
      </mc:Fallback>
    </mc:AlternateContent>
    <mc:AlternateContent xmlns:mc="http://schemas.openxmlformats.org/markup-compatibility/2006">
      <mc:Choice Requires="x14">
        <control shapeId="2087" r:id="rId12" name="CommandButton11">
          <controlPr autoLine="0" autoPict="0" r:id="rId13">
            <anchor moveWithCells="1">
              <from>
                <xdr:col>1</xdr:col>
                <xdr:colOff>571500</xdr:colOff>
                <xdr:row>4</xdr:row>
                <xdr:rowOff>66675</xdr:rowOff>
              </from>
              <to>
                <xdr:col>2</xdr:col>
                <xdr:colOff>723900</xdr:colOff>
                <xdr:row>7</xdr:row>
                <xdr:rowOff>38100</xdr:rowOff>
              </to>
            </anchor>
          </controlPr>
        </control>
      </mc:Choice>
      <mc:Fallback>
        <control shapeId="2087" r:id="rId12" name="CommandButton11"/>
      </mc:Fallback>
    </mc:AlternateContent>
    <mc:AlternateContent xmlns:mc="http://schemas.openxmlformats.org/markup-compatibility/2006">
      <mc:Choice Requires="x14">
        <control shapeId="2088" r:id="rId14" name="CommandButton2">
          <controlPr defaultSize="0" autoLine="0" r:id="rId15">
            <anchor moveWithCells="1">
              <from>
                <xdr:col>0</xdr:col>
                <xdr:colOff>190500</xdr:colOff>
                <xdr:row>9</xdr:row>
                <xdr:rowOff>171450</xdr:rowOff>
              </from>
              <to>
                <xdr:col>1</xdr:col>
                <xdr:colOff>295275</xdr:colOff>
                <xdr:row>11</xdr:row>
                <xdr:rowOff>114300</xdr:rowOff>
              </to>
            </anchor>
          </controlPr>
        </control>
      </mc:Choice>
      <mc:Fallback>
        <control shapeId="2088" r:id="rId14" name="CommandButton2"/>
      </mc:Fallback>
    </mc:AlternateContent>
    <mc:AlternateContent xmlns:mc="http://schemas.openxmlformats.org/markup-compatibility/2006">
      <mc:Choice Requires="x14">
        <control shapeId="2091" r:id="rId16" name="CommandButton3">
          <controlPr defaultSize="0" autoLine="0" r:id="rId17">
            <anchor moveWithCells="1">
              <from>
                <xdr:col>1</xdr:col>
                <xdr:colOff>609600</xdr:colOff>
                <xdr:row>10</xdr:row>
                <xdr:rowOff>9525</xdr:rowOff>
              </from>
              <to>
                <xdr:col>2</xdr:col>
                <xdr:colOff>714375</xdr:colOff>
                <xdr:row>11</xdr:row>
                <xdr:rowOff>142875</xdr:rowOff>
              </to>
            </anchor>
          </controlPr>
        </control>
      </mc:Choice>
      <mc:Fallback>
        <control shapeId="2091" r:id="rId16" name="CommandButton3"/>
      </mc:Fallback>
    </mc:AlternateContent>
    <mc:AlternateContent xmlns:mc="http://schemas.openxmlformats.org/markup-compatibility/2006">
      <mc:Choice Requires="x14">
        <control shapeId="2092" r:id="rId18" name="CommandButton4">
          <controlPr defaultSize="0" autoLine="0" r:id="rId19">
            <anchor moveWithCells="1">
              <from>
                <xdr:col>3</xdr:col>
                <xdr:colOff>228600</xdr:colOff>
                <xdr:row>10</xdr:row>
                <xdr:rowOff>0</xdr:rowOff>
              </from>
              <to>
                <xdr:col>4</xdr:col>
                <xdr:colOff>333375</xdr:colOff>
                <xdr:row>11</xdr:row>
                <xdr:rowOff>133350</xdr:rowOff>
              </to>
            </anchor>
          </controlPr>
        </control>
      </mc:Choice>
      <mc:Fallback>
        <control shapeId="2092" r:id="rId18" name="CommandButton4"/>
      </mc:Fallback>
    </mc:AlternateContent>
    <mc:AlternateContent xmlns:mc="http://schemas.openxmlformats.org/markup-compatibility/2006">
      <mc:Choice Requires="x14">
        <control shapeId="2093" r:id="rId20" name="CommandButton5">
          <controlPr defaultSize="0" autoLine="0" r:id="rId21">
            <anchor moveWithCells="1">
              <from>
                <xdr:col>4</xdr:col>
                <xdr:colOff>600075</xdr:colOff>
                <xdr:row>10</xdr:row>
                <xdr:rowOff>0</xdr:rowOff>
              </from>
              <to>
                <xdr:col>5</xdr:col>
                <xdr:colOff>704850</xdr:colOff>
                <xdr:row>11</xdr:row>
                <xdr:rowOff>133350</xdr:rowOff>
              </to>
            </anchor>
          </controlPr>
        </control>
      </mc:Choice>
      <mc:Fallback>
        <control shapeId="2093" r:id="rId20" name="CommandButton5"/>
      </mc:Fallback>
    </mc:AlternateContent>
    <mc:AlternateContent xmlns:mc="http://schemas.openxmlformats.org/markup-compatibility/2006">
      <mc:Choice Requires="x14">
        <control shapeId="2094" r:id="rId22" name="CommandButton6">
          <controlPr defaultSize="0" autoLine="0" r:id="rId23">
            <anchor moveWithCells="1">
              <from>
                <xdr:col>6</xdr:col>
                <xdr:colOff>238125</xdr:colOff>
                <xdr:row>10</xdr:row>
                <xdr:rowOff>28575</xdr:rowOff>
              </from>
              <to>
                <xdr:col>7</xdr:col>
                <xdr:colOff>342900</xdr:colOff>
                <xdr:row>11</xdr:row>
                <xdr:rowOff>161925</xdr:rowOff>
              </to>
            </anchor>
          </controlPr>
        </control>
      </mc:Choice>
      <mc:Fallback>
        <control shapeId="2094" r:id="rId22" name="CommandButton6"/>
      </mc:Fallback>
    </mc:AlternateContent>
    <mc:AlternateContent xmlns:mc="http://schemas.openxmlformats.org/markup-compatibility/2006">
      <mc:Choice Requires="x14">
        <control shapeId="2095" r:id="rId24" name="CommandButton7">
          <controlPr defaultSize="0" autoLine="0" r:id="rId25">
            <anchor moveWithCells="1">
              <from>
                <xdr:col>7</xdr:col>
                <xdr:colOff>619125</xdr:colOff>
                <xdr:row>10</xdr:row>
                <xdr:rowOff>9525</xdr:rowOff>
              </from>
              <to>
                <xdr:col>8</xdr:col>
                <xdr:colOff>723900</xdr:colOff>
                <xdr:row>11</xdr:row>
                <xdr:rowOff>142875</xdr:rowOff>
              </to>
            </anchor>
          </controlPr>
        </control>
      </mc:Choice>
      <mc:Fallback>
        <control shapeId="2095" r:id="rId24" name="CommandButton7"/>
      </mc:Fallback>
    </mc:AlternateContent>
    <mc:AlternateContent xmlns:mc="http://schemas.openxmlformats.org/markup-compatibility/2006">
      <mc:Choice Requires="x14">
        <control shapeId="2096" r:id="rId26" name="CommandButton12">
          <controlPr defaultSize="0" autoLine="0" r:id="rId27">
            <anchor moveWithCells="1">
              <from>
                <xdr:col>9</xdr:col>
                <xdr:colOff>247650</xdr:colOff>
                <xdr:row>10</xdr:row>
                <xdr:rowOff>28575</xdr:rowOff>
              </from>
              <to>
                <xdr:col>10</xdr:col>
                <xdr:colOff>352425</xdr:colOff>
                <xdr:row>11</xdr:row>
                <xdr:rowOff>161925</xdr:rowOff>
              </to>
            </anchor>
          </controlPr>
        </control>
      </mc:Choice>
      <mc:Fallback>
        <control shapeId="2096" r:id="rId26" name="CommandButton12"/>
      </mc:Fallback>
    </mc:AlternateContent>
    <mc:AlternateContent xmlns:mc="http://schemas.openxmlformats.org/markup-compatibility/2006">
      <mc:Choice Requires="x14">
        <control shapeId="2052" r:id="rId28" name="Button 4">
          <controlPr defaultSize="0" autoFill="0" autoPict="0" macro="[0]!lancer_intervention_preventive">
            <anchor moveWithCells="1" sizeWithCells="1">
              <from>
                <xdr:col>3</xdr:col>
                <xdr:colOff>190500</xdr:colOff>
                <xdr:row>5</xdr:row>
                <xdr:rowOff>47625</xdr:rowOff>
              </from>
              <to>
                <xdr:col>4</xdr:col>
                <xdr:colOff>323850</xdr:colOff>
                <xdr:row>7</xdr:row>
                <xdr:rowOff>28575</xdr:rowOff>
              </to>
            </anchor>
          </controlPr>
        </control>
      </mc:Choice>
    </mc:AlternateContent>
    <mc:AlternateContent xmlns:mc="http://schemas.openxmlformats.org/markup-compatibility/2006">
      <mc:Choice Requires="x14">
        <control shapeId="2056" r:id="rId29" name="Button 8">
          <controlPr defaultSize="0" autoFill="0" autoPict="0" macro="[0]!lancer_commande">
            <anchor moveWithCells="1" sizeWithCells="1">
              <from>
                <xdr:col>6</xdr:col>
                <xdr:colOff>209550</xdr:colOff>
                <xdr:row>5</xdr:row>
                <xdr:rowOff>47625</xdr:rowOff>
              </from>
              <to>
                <xdr:col>7</xdr:col>
                <xdr:colOff>342900</xdr:colOff>
                <xdr:row>7</xdr:row>
                <xdr:rowOff>19050</xdr:rowOff>
              </to>
            </anchor>
          </controlPr>
        </control>
      </mc:Choice>
    </mc:AlternateContent>
    <mc:AlternateContent xmlns:mc="http://schemas.openxmlformats.org/markup-compatibility/2006">
      <mc:Choice Requires="x14">
        <control shapeId="2057" r:id="rId30" name="Button 9">
          <controlPr defaultSize="0" autoFill="0" autoPict="0" macro="[0]!nouvel_equipement">
            <anchor moveWithCells="1" sizeWithCells="1">
              <from>
                <xdr:col>0</xdr:col>
                <xdr:colOff>171450</xdr:colOff>
                <xdr:row>7</xdr:row>
                <xdr:rowOff>66675</xdr:rowOff>
              </from>
              <to>
                <xdr:col>1</xdr:col>
                <xdr:colOff>304800</xdr:colOff>
                <xdr:row>9</xdr:row>
                <xdr:rowOff>47625</xdr:rowOff>
              </to>
            </anchor>
          </controlPr>
        </control>
      </mc:Choice>
    </mc:AlternateContent>
    <mc:AlternateContent xmlns:mc="http://schemas.openxmlformats.org/markup-compatibility/2006">
      <mc:Choice Requires="x14">
        <control shapeId="2058" r:id="rId31" name="Button 10">
          <controlPr defaultSize="0" autoFill="0" autoPict="0" macro="[0]!historique_intervention_corrective">
            <anchor moveWithCells="1" sizeWithCells="1">
              <from>
                <xdr:col>1</xdr:col>
                <xdr:colOff>571500</xdr:colOff>
                <xdr:row>7</xdr:row>
                <xdr:rowOff>76200</xdr:rowOff>
              </from>
              <to>
                <xdr:col>2</xdr:col>
                <xdr:colOff>704850</xdr:colOff>
                <xdr:row>9</xdr:row>
                <xdr:rowOff>57150</xdr:rowOff>
              </to>
            </anchor>
          </controlPr>
        </control>
      </mc:Choice>
    </mc:AlternateContent>
    <mc:AlternateContent xmlns:mc="http://schemas.openxmlformats.org/markup-compatibility/2006">
      <mc:Choice Requires="x14">
        <control shapeId="2061" r:id="rId32" name="Button 13">
          <controlPr defaultSize="0" autoFill="0" autoPict="0" macro="[0]!listening_fournisseur">
            <anchor moveWithCells="1" sizeWithCells="1">
              <from>
                <xdr:col>4</xdr:col>
                <xdr:colOff>571500</xdr:colOff>
                <xdr:row>7</xdr:row>
                <xdr:rowOff>85725</xdr:rowOff>
              </from>
              <to>
                <xdr:col>5</xdr:col>
                <xdr:colOff>704850</xdr:colOff>
                <xdr:row>9</xdr:row>
                <xdr:rowOff>57150</xdr:rowOff>
              </to>
            </anchor>
          </controlPr>
        </control>
      </mc:Choice>
    </mc:AlternateContent>
    <mc:AlternateContent xmlns:mc="http://schemas.openxmlformats.org/markup-compatibility/2006">
      <mc:Choice Requires="x14">
        <control shapeId="2062" r:id="rId33" name="Button 14">
          <controlPr defaultSize="0" autoFill="0" autoPict="0" macro="[0]!listening_intervention_preventive">
            <anchor moveWithCells="1" sizeWithCells="1">
              <from>
                <xdr:col>3</xdr:col>
                <xdr:colOff>190500</xdr:colOff>
                <xdr:row>7</xdr:row>
                <xdr:rowOff>76200</xdr:rowOff>
              </from>
              <to>
                <xdr:col>4</xdr:col>
                <xdr:colOff>323850</xdr:colOff>
                <xdr:row>9</xdr:row>
                <xdr:rowOff>57150</xdr:rowOff>
              </to>
            </anchor>
          </controlPr>
        </control>
      </mc:Choice>
    </mc:AlternateContent>
    <mc:AlternateContent xmlns:mc="http://schemas.openxmlformats.org/markup-compatibility/2006">
      <mc:Choice Requires="x14">
        <control shapeId="2063" r:id="rId34" name="Button 15">
          <controlPr defaultSize="0" autoFill="0" autoPict="0" macro="[0]!historique_commande">
            <anchor moveWithCells="1" sizeWithCells="1">
              <from>
                <xdr:col>6</xdr:col>
                <xdr:colOff>209550</xdr:colOff>
                <xdr:row>7</xdr:row>
                <xdr:rowOff>76200</xdr:rowOff>
              </from>
              <to>
                <xdr:col>7</xdr:col>
                <xdr:colOff>342900</xdr:colOff>
                <xdr:row>9</xdr:row>
                <xdr:rowOff>47625</xdr:rowOff>
              </to>
            </anchor>
          </controlPr>
        </control>
      </mc:Choice>
    </mc:AlternateContent>
    <mc:AlternateContent xmlns:mc="http://schemas.openxmlformats.org/markup-compatibility/2006">
      <mc:Choice Requires="x14">
        <control shapeId="2065" r:id="rId35" name="Button 17">
          <controlPr defaultSize="0" autoFill="0" autoPict="0" macro="[0]!historique_entree_sortie">
            <anchor moveWithCells="1" sizeWithCells="1">
              <from>
                <xdr:col>7</xdr:col>
                <xdr:colOff>600075</xdr:colOff>
                <xdr:row>7</xdr:row>
                <xdr:rowOff>95250</xdr:rowOff>
              </from>
              <to>
                <xdr:col>8</xdr:col>
                <xdr:colOff>733425</xdr:colOff>
                <xdr:row>9</xdr:row>
                <xdr:rowOff>66675</xdr:rowOff>
              </to>
            </anchor>
          </controlPr>
        </control>
      </mc:Choice>
    </mc:AlternateContent>
    <mc:AlternateContent xmlns:mc="http://schemas.openxmlformats.org/markup-compatibility/2006">
      <mc:Choice Requires="x14">
        <control shapeId="2067" r:id="rId36" name="Button 19">
          <controlPr defaultSize="0" autoFill="0" autoPict="0" macro="[0]!listening_piece">
            <anchor moveWithCells="1" sizeWithCells="1">
              <from>
                <xdr:col>9</xdr:col>
                <xdr:colOff>247650</xdr:colOff>
                <xdr:row>7</xdr:row>
                <xdr:rowOff>66675</xdr:rowOff>
              </from>
              <to>
                <xdr:col>10</xdr:col>
                <xdr:colOff>381000</xdr:colOff>
                <xdr:row>9</xdr:row>
                <xdr:rowOff>47625</xdr:rowOff>
              </to>
            </anchor>
          </controlPr>
        </control>
      </mc:Choice>
    </mc:AlternateContent>
    <mc:AlternateContent xmlns:mc="http://schemas.openxmlformats.org/markup-compatibility/2006">
      <mc:Choice Requires="x14">
        <control shapeId="2070" r:id="rId37" name="Button 22">
          <controlPr defaultSize="0" autoFill="0" autoPict="0" macro="[0]!amortissement">
            <anchor moveWithCells="1" sizeWithCells="1">
              <from>
                <xdr:col>10</xdr:col>
                <xdr:colOff>628650</xdr:colOff>
                <xdr:row>5</xdr:row>
                <xdr:rowOff>28575</xdr:rowOff>
              </from>
              <to>
                <xdr:col>12</xdr:col>
                <xdr:colOff>0</xdr:colOff>
                <xdr:row>7</xdr:row>
                <xdr:rowOff>9525</xdr:rowOff>
              </to>
            </anchor>
          </controlPr>
        </control>
      </mc:Choice>
    </mc:AlternateContent>
    <mc:AlternateContent xmlns:mc="http://schemas.openxmlformats.org/markup-compatibility/2006">
      <mc:Choice Requires="x14">
        <control shapeId="2072" r:id="rId38" name="Button 24">
          <controlPr defaultSize="0" autoFill="0" autoPict="0" macro="[0]!afficher">
            <anchor moveWithCells="1">
              <from>
                <xdr:col>5</xdr:col>
                <xdr:colOff>400050</xdr:colOff>
                <xdr:row>17</xdr:row>
                <xdr:rowOff>104775</xdr:rowOff>
              </from>
              <to>
                <xdr:col>6</xdr:col>
                <xdr:colOff>533400</xdr:colOff>
                <xdr:row>19</xdr:row>
                <xdr:rowOff>85725</xdr:rowOff>
              </to>
            </anchor>
          </controlPr>
        </control>
      </mc:Choice>
    </mc:AlternateContent>
    <mc:AlternateContent xmlns:mc="http://schemas.openxmlformats.org/markup-compatibility/2006">
      <mc:Choice Requires="x14">
        <control shapeId="2074" r:id="rId39" name="Button 26">
          <controlPr defaultSize="0" autoFill="0" autoPict="0" macro="[0]!masquer">
            <anchor moveWithCells="1">
              <from>
                <xdr:col>5</xdr:col>
                <xdr:colOff>400050</xdr:colOff>
                <xdr:row>15</xdr:row>
                <xdr:rowOff>57150</xdr:rowOff>
              </from>
              <to>
                <xdr:col>6</xdr:col>
                <xdr:colOff>533400</xdr:colOff>
                <xdr:row>17</xdr:row>
                <xdr:rowOff>38100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_nouvel_equipement"/>
  <dimension ref="A1:U7"/>
  <sheetViews>
    <sheetView showGridLines="0" workbookViewId="0">
      <pane ySplit="4" topLeftCell="A5" activePane="bottomLeft" state="frozen"/>
      <selection pane="bottomLeft" sqref="A1:XFD3"/>
    </sheetView>
  </sheetViews>
  <sheetFormatPr baseColWidth="10" defaultColWidth="20.7109375" defaultRowHeight="30" customHeight="1" x14ac:dyDescent="0.25"/>
  <cols>
    <col min="1" max="1" width="20.7109375" style="5"/>
    <col min="2" max="2" width="7.7109375" style="5" customWidth="1"/>
    <col min="3" max="4" width="12.7109375" style="5" customWidth="1"/>
    <col min="5" max="7" width="20.7109375" style="5"/>
    <col min="8" max="9" width="12.7109375" style="5" customWidth="1"/>
    <col min="10" max="10" width="8.7109375" style="5" customWidth="1"/>
    <col min="11" max="11" width="10.7109375" style="5" customWidth="1"/>
    <col min="12" max="15" width="5.7109375" style="5" customWidth="1"/>
    <col min="16" max="37" width="10.7109375" style="5" customWidth="1"/>
    <col min="38" max="16384" width="20.7109375" style="5"/>
  </cols>
  <sheetData>
    <row r="1" spans="1:21" s="160" customFormat="1" ht="39.950000000000003" customHeight="1" x14ac:dyDescent="0.25"/>
    <row r="2" spans="1:21" s="160" customFormat="1" ht="39.950000000000003" customHeight="1" x14ac:dyDescent="0.25"/>
    <row r="3" spans="1:21" s="160" customFormat="1" ht="39.950000000000003" customHeight="1" x14ac:dyDescent="0.25"/>
    <row r="4" spans="1:21" s="34" customFormat="1" ht="39.950000000000003" customHeight="1" x14ac:dyDescent="0.25">
      <c r="A4" s="33" t="s">
        <v>8</v>
      </c>
      <c r="B4" s="33" t="s">
        <v>0</v>
      </c>
      <c r="C4" s="33" t="s">
        <v>4</v>
      </c>
      <c r="D4" s="33" t="s">
        <v>3</v>
      </c>
      <c r="E4" s="33" t="s">
        <v>1</v>
      </c>
      <c r="F4" s="33" t="s">
        <v>2</v>
      </c>
      <c r="G4" s="33" t="s">
        <v>5</v>
      </c>
      <c r="H4" s="33" t="s">
        <v>6</v>
      </c>
      <c r="I4" s="33" t="s">
        <v>7</v>
      </c>
      <c r="J4" s="33" t="s">
        <v>9</v>
      </c>
      <c r="K4" s="33" t="s">
        <v>70</v>
      </c>
      <c r="L4" s="33" t="s">
        <v>77</v>
      </c>
      <c r="M4" s="33" t="s">
        <v>71</v>
      </c>
      <c r="N4" s="33" t="s">
        <v>78</v>
      </c>
      <c r="O4" s="33" t="s">
        <v>72</v>
      </c>
      <c r="P4" s="33" t="s">
        <v>76</v>
      </c>
    </row>
    <row r="5" spans="1:21" s="7" customFormat="1" ht="30" hidden="1" customHeight="1" x14ac:dyDescent="0.25">
      <c r="A5" s="31" t="s">
        <v>126</v>
      </c>
      <c r="B5" s="31">
        <v>8756</v>
      </c>
      <c r="C5" s="31" t="s">
        <v>127</v>
      </c>
      <c r="D5" s="31" t="s">
        <v>128</v>
      </c>
      <c r="E5" s="31" t="s">
        <v>129</v>
      </c>
      <c r="F5" s="31" t="s">
        <v>130</v>
      </c>
      <c r="G5" s="31" t="s">
        <v>131</v>
      </c>
      <c r="H5" s="32" t="s">
        <v>132</v>
      </c>
      <c r="I5" s="31" t="s">
        <v>133</v>
      </c>
      <c r="J5" s="31">
        <v>55585</v>
      </c>
      <c r="K5" s="31"/>
      <c r="L5" s="31"/>
      <c r="M5" s="31"/>
      <c r="N5" s="31"/>
      <c r="O5" s="31"/>
      <c r="P5" s="31">
        <v>82</v>
      </c>
    </row>
    <row r="6" spans="1:21" ht="30" hidden="1" customHeight="1" x14ac:dyDescent="0.25">
      <c r="A6" s="31" t="s">
        <v>228</v>
      </c>
      <c r="B6" s="31">
        <v>2</v>
      </c>
      <c r="C6" s="31" t="s">
        <v>229</v>
      </c>
      <c r="D6" s="31" t="s">
        <v>230</v>
      </c>
      <c r="E6" s="31" t="s">
        <v>231</v>
      </c>
      <c r="F6" s="31" t="s">
        <v>232</v>
      </c>
      <c r="G6" s="31" t="s">
        <v>233</v>
      </c>
      <c r="H6" s="32">
        <v>43284</v>
      </c>
      <c r="I6" s="32">
        <v>43437</v>
      </c>
      <c r="J6" s="31">
        <v>5336453</v>
      </c>
      <c r="K6" s="31"/>
      <c r="L6" s="31"/>
      <c r="M6" s="31"/>
      <c r="N6" s="31"/>
      <c r="O6" s="31"/>
      <c r="P6" s="31">
        <v>10</v>
      </c>
      <c r="U6" s="6"/>
    </row>
    <row r="7" spans="1:21" ht="30" customHeight="1" x14ac:dyDescent="0.25">
      <c r="A7" s="7" t="s">
        <v>119</v>
      </c>
      <c r="B7" s="7">
        <v>12</v>
      </c>
      <c r="C7" s="7" t="s">
        <v>120</v>
      </c>
      <c r="D7" s="7" t="s">
        <v>121</v>
      </c>
      <c r="E7" s="7" t="s">
        <v>122</v>
      </c>
      <c r="F7" s="7" t="s">
        <v>123</v>
      </c>
      <c r="G7" s="7" t="s">
        <v>124</v>
      </c>
      <c r="H7" s="30">
        <v>43437</v>
      </c>
      <c r="I7" s="7" t="s">
        <v>125</v>
      </c>
      <c r="J7" s="7">
        <v>48145542</v>
      </c>
      <c r="K7" s="7"/>
      <c r="L7" s="7"/>
      <c r="M7" s="7"/>
      <c r="N7" s="7"/>
      <c r="O7" s="7"/>
      <c r="P7" s="7">
        <v>8</v>
      </c>
    </row>
  </sheetData>
  <customSheetViews>
    <customSheetView guid="{6F591A43-FDBD-47BB-B53D-2E401491C373}">
      <selection sqref="A1:XFD1"/>
    </customSheetView>
  </customSheetViews>
  <mergeCells count="1">
    <mergeCell ref="A1:XFD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3076" r:id="rId4" name="CommandButton1">
          <controlPr defaultSize="0" autoLine="0" r:id="rId5">
            <anchor moveWithCells="1">
              <from>
                <xdr:col>0</xdr:col>
                <xdr:colOff>76200</xdr:colOff>
                <xdr:row>1</xdr:row>
                <xdr:rowOff>476250</xdr:rowOff>
              </from>
              <to>
                <xdr:col>0</xdr:col>
                <xdr:colOff>1076325</xdr:colOff>
                <xdr:row>2</xdr:row>
                <xdr:rowOff>438150</xdr:rowOff>
              </to>
            </anchor>
          </controlPr>
        </control>
      </mc:Choice>
      <mc:Fallback>
        <control shapeId="3076" r:id="rId4" name="CommandButton1"/>
      </mc:Fallback>
    </mc:AlternateContent>
    <mc:AlternateContent xmlns:mc="http://schemas.openxmlformats.org/markup-compatibility/2006">
      <mc:Choice Requires="x14">
        <control shapeId="3075" r:id="rId6" name="Button 3">
          <controlPr defaultSize="0" print="0" autoFill="0" autoPict="0" macro="[0]!menu_principal">
            <anchor moveWithCells="1" sizeWithCells="1">
              <from>
                <xdr:col>0</xdr:col>
                <xdr:colOff>76200</xdr:colOff>
                <xdr:row>1</xdr:row>
                <xdr:rowOff>38100</xdr:rowOff>
              </from>
              <to>
                <xdr:col>0</xdr:col>
                <xdr:colOff>971550</xdr:colOff>
                <xdr:row>1</xdr:row>
                <xdr:rowOff>400050</xdr:rowOff>
              </to>
            </anchor>
          </controlPr>
        </control>
      </mc:Choice>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_interventions_correctives"/>
  <dimension ref="A1:W18"/>
  <sheetViews>
    <sheetView workbookViewId="0">
      <pane ySplit="4" topLeftCell="A5" activePane="bottomLeft" state="frozen"/>
      <selection pane="bottomLeft" activeCell="A13" sqref="A13"/>
    </sheetView>
  </sheetViews>
  <sheetFormatPr baseColWidth="10" defaultColWidth="20.7109375" defaultRowHeight="30" customHeight="1" x14ac:dyDescent="0.25"/>
  <cols>
    <col min="1" max="1" width="10.7109375" style="38" customWidth="1"/>
    <col min="2" max="8" width="20.7109375" style="38"/>
    <col min="9" max="11" width="9.28515625" style="38" customWidth="1"/>
    <col min="12" max="12" width="5.7109375" style="39" customWidth="1"/>
    <col min="13" max="13" width="8.7109375" style="39" customWidth="1"/>
    <col min="14" max="14" width="20.7109375" style="38"/>
    <col min="15" max="15" width="25.5703125" style="38" customWidth="1"/>
    <col min="16" max="16" width="23.5703125" style="38" customWidth="1"/>
    <col min="17" max="17" width="14.7109375" style="150" customWidth="1"/>
    <col min="18" max="18" width="25" style="38" customWidth="1"/>
    <col min="19" max="19" width="21.28515625" style="38" customWidth="1"/>
    <col min="20" max="20" width="24.140625" style="38" customWidth="1"/>
    <col min="21" max="21" width="27.42578125" style="38" customWidth="1"/>
    <col min="22" max="22" width="18.28515625" style="38" customWidth="1"/>
    <col min="23" max="16384" width="20.7109375" style="38"/>
  </cols>
  <sheetData>
    <row r="1" spans="1:23" s="161" customFormat="1" ht="30" customHeight="1" x14ac:dyDescent="0.25"/>
    <row r="2" spans="1:23" s="161" customFormat="1" ht="30" customHeight="1" x14ac:dyDescent="0.25"/>
    <row r="3" spans="1:23" s="161" customFormat="1" ht="30" customHeight="1" x14ac:dyDescent="0.25"/>
    <row r="4" spans="1:23" ht="30" customHeight="1" x14ac:dyDescent="0.25">
      <c r="A4" s="128" t="s">
        <v>316</v>
      </c>
      <c r="B4" s="129" t="s">
        <v>11</v>
      </c>
      <c r="C4" s="129" t="s">
        <v>12</v>
      </c>
      <c r="D4" s="129" t="s">
        <v>13</v>
      </c>
      <c r="E4" s="129" t="s">
        <v>14</v>
      </c>
      <c r="F4" s="129" t="s">
        <v>15</v>
      </c>
      <c r="G4" s="129" t="s">
        <v>65</v>
      </c>
      <c r="H4" s="129" t="s">
        <v>16</v>
      </c>
      <c r="I4" s="129" t="s">
        <v>17</v>
      </c>
      <c r="J4" s="129" t="s">
        <v>18</v>
      </c>
      <c r="K4" s="129" t="s">
        <v>19</v>
      </c>
      <c r="L4" s="129" t="s">
        <v>27</v>
      </c>
      <c r="M4" s="129" t="s">
        <v>20</v>
      </c>
      <c r="N4" s="129" t="s">
        <v>21</v>
      </c>
      <c r="O4" s="129" t="s">
        <v>23</v>
      </c>
      <c r="P4" s="129" t="s">
        <v>24</v>
      </c>
      <c r="Q4" s="149" t="s">
        <v>22</v>
      </c>
      <c r="R4" s="129" t="s">
        <v>69</v>
      </c>
      <c r="S4" s="129" t="s">
        <v>66</v>
      </c>
      <c r="T4" s="129" t="s">
        <v>64</v>
      </c>
      <c r="U4" s="129" t="s">
        <v>67</v>
      </c>
      <c r="V4" s="129" t="s">
        <v>68</v>
      </c>
      <c r="W4" s="38" t="s">
        <v>4</v>
      </c>
    </row>
    <row r="5" spans="1:23" ht="30" hidden="1" customHeight="1" x14ac:dyDescent="0.25">
      <c r="A5" s="38">
        <v>1</v>
      </c>
      <c r="B5" s="38" t="s">
        <v>157</v>
      </c>
      <c r="C5" s="38" t="s">
        <v>258</v>
      </c>
      <c r="D5" s="38" t="s">
        <v>128</v>
      </c>
      <c r="E5" s="38" t="s">
        <v>259</v>
      </c>
      <c r="F5" s="133">
        <v>1</v>
      </c>
      <c r="G5" s="38" t="s">
        <v>260</v>
      </c>
      <c r="H5" s="38" t="s">
        <v>126</v>
      </c>
      <c r="I5" s="130"/>
      <c r="J5" s="130" t="s">
        <v>262</v>
      </c>
      <c r="K5" s="130" t="s">
        <v>262</v>
      </c>
      <c r="L5" s="132">
        <v>11</v>
      </c>
      <c r="M5" s="39" t="s">
        <v>262</v>
      </c>
      <c r="N5" s="38" t="s">
        <v>261</v>
      </c>
      <c r="O5" s="131">
        <v>0</v>
      </c>
      <c r="P5" s="131">
        <v>0</v>
      </c>
      <c r="Q5" s="150">
        <f>P5-O5</f>
        <v>0</v>
      </c>
      <c r="R5" s="38">
        <v>65165</v>
      </c>
      <c r="S5" s="38">
        <v>959</v>
      </c>
      <c r="T5" s="38">
        <v>698</v>
      </c>
      <c r="U5" s="38">
        <v>9569</v>
      </c>
      <c r="V5" s="38">
        <v>6622123</v>
      </c>
      <c r="W5" s="38" t="s">
        <v>127</v>
      </c>
    </row>
    <row r="6" spans="1:23" ht="30" hidden="1" customHeight="1" x14ac:dyDescent="0.25">
      <c r="A6" s="38">
        <v>2</v>
      </c>
      <c r="B6" s="38" t="s">
        <v>164</v>
      </c>
      <c r="C6" s="38" t="s">
        <v>275</v>
      </c>
      <c r="D6" s="38" t="s">
        <v>121</v>
      </c>
      <c r="E6" s="38" t="s">
        <v>270</v>
      </c>
      <c r="F6" s="137">
        <v>3</v>
      </c>
      <c r="G6" s="38" t="s">
        <v>119</v>
      </c>
      <c r="H6" s="38" t="s">
        <v>271</v>
      </c>
      <c r="I6" s="130"/>
      <c r="J6" s="130">
        <v>43202</v>
      </c>
      <c r="K6" s="130">
        <v>43194</v>
      </c>
      <c r="L6" s="39">
        <v>8</v>
      </c>
      <c r="M6" s="138"/>
      <c r="N6" s="38" t="s">
        <v>277</v>
      </c>
      <c r="O6" s="131">
        <v>8.3333333333333329E-2</v>
      </c>
      <c r="P6" s="131">
        <v>4.1666666666666664E-2</v>
      </c>
      <c r="Q6" s="150">
        <v>3.125E-2</v>
      </c>
    </row>
    <row r="7" spans="1:23" ht="30" hidden="1" customHeight="1" x14ac:dyDescent="0.25">
      <c r="A7" s="38">
        <v>3</v>
      </c>
      <c r="B7" s="38" t="s">
        <v>164</v>
      </c>
      <c r="C7" s="38" t="s">
        <v>275</v>
      </c>
      <c r="D7" s="38" t="s">
        <v>121</v>
      </c>
      <c r="E7" s="38" t="s">
        <v>270</v>
      </c>
      <c r="F7" s="137">
        <v>3</v>
      </c>
      <c r="G7" s="38" t="s">
        <v>119</v>
      </c>
      <c r="H7" s="38" t="s">
        <v>271</v>
      </c>
      <c r="I7" s="130">
        <v>42837</v>
      </c>
      <c r="J7" s="130">
        <v>43202</v>
      </c>
      <c r="K7" s="130">
        <v>43194</v>
      </c>
      <c r="L7" s="39">
        <v>-8</v>
      </c>
      <c r="M7" s="138" t="s">
        <v>276</v>
      </c>
      <c r="N7" s="38" t="s">
        <v>277</v>
      </c>
      <c r="Q7" s="150">
        <v>0</v>
      </c>
    </row>
    <row r="8" spans="1:23" ht="30" hidden="1" customHeight="1" x14ac:dyDescent="0.25">
      <c r="A8" s="38">
        <v>4</v>
      </c>
      <c r="B8" s="38" t="s">
        <v>164</v>
      </c>
      <c r="C8" s="38" t="s">
        <v>275</v>
      </c>
      <c r="D8" s="38" t="s">
        <v>121</v>
      </c>
      <c r="E8" s="38" t="s">
        <v>270</v>
      </c>
      <c r="F8" s="137">
        <v>3</v>
      </c>
      <c r="G8" s="38" t="s">
        <v>119</v>
      </c>
      <c r="H8" s="38" t="s">
        <v>271</v>
      </c>
      <c r="I8" s="130">
        <v>42837</v>
      </c>
      <c r="J8" s="130">
        <v>43202</v>
      </c>
      <c r="K8" s="130">
        <v>43202</v>
      </c>
      <c r="L8" s="39">
        <v>0</v>
      </c>
      <c r="M8" s="138" t="s">
        <v>276</v>
      </c>
      <c r="N8" s="38" t="s">
        <v>277</v>
      </c>
      <c r="Q8" s="150">
        <v>0</v>
      </c>
    </row>
    <row r="9" spans="1:23" ht="30" customHeight="1" x14ac:dyDescent="0.25">
      <c r="A9" s="38">
        <v>5</v>
      </c>
      <c r="B9" s="38" t="s">
        <v>164</v>
      </c>
      <c r="C9" s="38" t="s">
        <v>275</v>
      </c>
      <c r="D9" s="38" t="s">
        <v>121</v>
      </c>
      <c r="E9" s="38" t="s">
        <v>270</v>
      </c>
      <c r="F9" s="137">
        <v>3</v>
      </c>
      <c r="G9" s="38" t="s">
        <v>119</v>
      </c>
      <c r="H9" s="38" t="s">
        <v>271</v>
      </c>
      <c r="I9" s="130">
        <v>42837</v>
      </c>
      <c r="J9" s="130">
        <v>43202</v>
      </c>
      <c r="K9" s="130">
        <v>43193</v>
      </c>
      <c r="L9" s="39">
        <v>-9</v>
      </c>
      <c r="M9" s="138" t="s">
        <v>276</v>
      </c>
      <c r="N9" s="38" t="s">
        <v>277</v>
      </c>
      <c r="Q9" s="150">
        <v>0</v>
      </c>
    </row>
    <row r="10" spans="1:23" ht="30" hidden="1" customHeight="1" x14ac:dyDescent="0.25">
      <c r="A10" s="38">
        <v>6</v>
      </c>
      <c r="B10" s="38" t="s">
        <v>164</v>
      </c>
      <c r="C10" s="38" t="s">
        <v>275</v>
      </c>
      <c r="D10" s="38" t="s">
        <v>121</v>
      </c>
      <c r="E10" s="38" t="s">
        <v>270</v>
      </c>
      <c r="F10" s="137">
        <v>3</v>
      </c>
      <c r="G10" s="38" t="s">
        <v>119</v>
      </c>
      <c r="H10" s="38" t="s">
        <v>271</v>
      </c>
      <c r="I10" s="130">
        <v>42837</v>
      </c>
      <c r="J10" s="130">
        <v>43202</v>
      </c>
      <c r="K10" s="130">
        <v>42830</v>
      </c>
      <c r="L10" s="39">
        <v>-372</v>
      </c>
      <c r="M10" s="138" t="s">
        <v>276</v>
      </c>
      <c r="N10" s="38" t="s">
        <v>277</v>
      </c>
      <c r="Q10" s="150">
        <v>0</v>
      </c>
    </row>
    <row r="11" spans="1:23" ht="30" hidden="1" customHeight="1" x14ac:dyDescent="0.25">
      <c r="A11" s="38">
        <v>7</v>
      </c>
      <c r="B11" s="38" t="s">
        <v>164</v>
      </c>
      <c r="C11" s="38" t="s">
        <v>278</v>
      </c>
      <c r="D11" s="38" t="s">
        <v>121</v>
      </c>
      <c r="E11" s="38" t="s">
        <v>270</v>
      </c>
      <c r="F11" s="137">
        <v>3</v>
      </c>
      <c r="G11" s="38" t="s">
        <v>119</v>
      </c>
      <c r="H11" s="38" t="s">
        <v>271</v>
      </c>
      <c r="I11" s="130">
        <v>42837</v>
      </c>
      <c r="J11" s="130">
        <v>43202</v>
      </c>
      <c r="K11" s="130">
        <v>43202</v>
      </c>
      <c r="L11" s="39">
        <v>0</v>
      </c>
      <c r="M11" s="138" t="s">
        <v>276</v>
      </c>
      <c r="N11" s="38" t="s">
        <v>277</v>
      </c>
      <c r="Q11" s="150">
        <v>0</v>
      </c>
    </row>
    <row r="12" spans="1:23" ht="30" hidden="1" customHeight="1" x14ac:dyDescent="0.25">
      <c r="A12" s="38">
        <v>8</v>
      </c>
      <c r="B12" s="38" t="s">
        <v>164</v>
      </c>
      <c r="C12" s="38" t="s">
        <v>278</v>
      </c>
      <c r="D12" s="38" t="s">
        <v>128</v>
      </c>
      <c r="E12" s="38" t="s">
        <v>279</v>
      </c>
      <c r="F12" s="137">
        <v>3</v>
      </c>
      <c r="G12" s="38" t="s">
        <v>126</v>
      </c>
      <c r="H12" s="38" t="s">
        <v>280</v>
      </c>
      <c r="I12" s="130">
        <v>42837</v>
      </c>
      <c r="J12" s="130">
        <v>43202</v>
      </c>
      <c r="K12" s="130">
        <v>43200</v>
      </c>
      <c r="L12" s="39">
        <v>-2</v>
      </c>
      <c r="M12" s="138" t="s">
        <v>276</v>
      </c>
      <c r="N12" s="38" t="s">
        <v>281</v>
      </c>
      <c r="Q12" s="150">
        <v>3.125E-2</v>
      </c>
    </row>
    <row r="13" spans="1:23" ht="30" hidden="1" customHeight="1" x14ac:dyDescent="0.25">
      <c r="A13" s="38">
        <v>9</v>
      </c>
      <c r="B13" s="38" t="s">
        <v>164</v>
      </c>
      <c r="C13" s="38" t="s">
        <v>278</v>
      </c>
      <c r="D13" s="38" t="s">
        <v>121</v>
      </c>
      <c r="E13" s="38" t="s">
        <v>270</v>
      </c>
      <c r="F13" s="137">
        <v>3</v>
      </c>
      <c r="G13" s="38" t="s">
        <v>119</v>
      </c>
      <c r="H13" s="38" t="s">
        <v>271</v>
      </c>
      <c r="I13" s="130">
        <v>42472</v>
      </c>
      <c r="J13" s="130">
        <v>42837</v>
      </c>
      <c r="K13" s="130">
        <v>42837</v>
      </c>
      <c r="L13" s="39">
        <v>0</v>
      </c>
      <c r="M13" s="138" t="s">
        <v>276</v>
      </c>
      <c r="N13" s="38" t="s">
        <v>277</v>
      </c>
      <c r="Q13" s="150">
        <v>0</v>
      </c>
    </row>
    <row r="14" spans="1:23" ht="30" hidden="1" customHeight="1" x14ac:dyDescent="0.25">
      <c r="A14" s="38">
        <v>10</v>
      </c>
      <c r="B14" s="38" t="s">
        <v>164</v>
      </c>
      <c r="C14" s="38" t="s">
        <v>278</v>
      </c>
      <c r="D14" s="38" t="s">
        <v>121</v>
      </c>
      <c r="E14" s="38" t="s">
        <v>270</v>
      </c>
      <c r="F14" s="137">
        <v>3</v>
      </c>
      <c r="G14" s="38" t="s">
        <v>119</v>
      </c>
      <c r="H14" s="38" t="s">
        <v>271</v>
      </c>
      <c r="I14" s="130">
        <v>42472</v>
      </c>
      <c r="J14" s="130">
        <v>42837</v>
      </c>
      <c r="K14" s="130">
        <v>43202</v>
      </c>
      <c r="L14" s="39">
        <v>365</v>
      </c>
      <c r="M14" s="138" t="s">
        <v>276</v>
      </c>
      <c r="N14" s="38" t="s">
        <v>277</v>
      </c>
      <c r="Q14" s="150">
        <v>0</v>
      </c>
    </row>
    <row r="15" spans="1:23" ht="30" hidden="1" customHeight="1" x14ac:dyDescent="0.25">
      <c r="A15" s="38">
        <v>11</v>
      </c>
      <c r="B15" s="38" t="s">
        <v>164</v>
      </c>
      <c r="C15" s="38" t="s">
        <v>278</v>
      </c>
      <c r="D15" s="38" t="s">
        <v>128</v>
      </c>
      <c r="E15" s="38" t="s">
        <v>279</v>
      </c>
      <c r="F15" s="137">
        <v>3</v>
      </c>
      <c r="G15" s="38" t="s">
        <v>126</v>
      </c>
      <c r="H15" s="38" t="s">
        <v>280</v>
      </c>
      <c r="I15" s="130">
        <v>42837</v>
      </c>
      <c r="J15" s="130">
        <v>43202</v>
      </c>
      <c r="K15" s="130">
        <v>43202</v>
      </c>
      <c r="L15" s="39">
        <v>0</v>
      </c>
      <c r="M15" s="138" t="s">
        <v>276</v>
      </c>
      <c r="N15" s="38" t="s">
        <v>281</v>
      </c>
      <c r="Q15" s="150">
        <v>3.125E-2</v>
      </c>
    </row>
    <row r="16" spans="1:23" ht="30" hidden="1" customHeight="1" x14ac:dyDescent="0.25">
      <c r="A16" s="38">
        <v>12</v>
      </c>
      <c r="B16" s="38" t="s">
        <v>164</v>
      </c>
      <c r="C16" s="38" t="s">
        <v>278</v>
      </c>
      <c r="D16" s="38" t="s">
        <v>121</v>
      </c>
      <c r="E16" s="38" t="s">
        <v>270</v>
      </c>
      <c r="F16" s="137">
        <v>3</v>
      </c>
      <c r="G16" s="38" t="s">
        <v>119</v>
      </c>
      <c r="H16" s="38" t="s">
        <v>271</v>
      </c>
      <c r="I16" s="130">
        <v>42472</v>
      </c>
      <c r="J16" s="130">
        <v>42837</v>
      </c>
      <c r="K16" s="130">
        <v>43195</v>
      </c>
      <c r="L16" s="39">
        <v>358</v>
      </c>
      <c r="M16" s="138" t="s">
        <v>276</v>
      </c>
      <c r="N16" s="38" t="s">
        <v>277</v>
      </c>
      <c r="Q16" s="150">
        <v>0</v>
      </c>
    </row>
    <row r="17" spans="1:17" ht="30" hidden="1" customHeight="1" x14ac:dyDescent="0.25">
      <c r="A17" s="38">
        <v>13</v>
      </c>
      <c r="B17" s="38" t="s">
        <v>157</v>
      </c>
      <c r="C17" s="38" t="s">
        <v>278</v>
      </c>
      <c r="D17" s="38" t="s">
        <v>128</v>
      </c>
      <c r="E17" s="38" t="s">
        <v>282</v>
      </c>
      <c r="F17" s="137">
        <v>3</v>
      </c>
      <c r="G17" s="38" t="s">
        <v>126</v>
      </c>
      <c r="H17" s="38" t="s">
        <v>283</v>
      </c>
      <c r="I17" s="130">
        <v>42855</v>
      </c>
      <c r="J17" s="130">
        <v>43220</v>
      </c>
      <c r="K17" s="130">
        <v>43195</v>
      </c>
      <c r="L17" s="39">
        <v>-25</v>
      </c>
      <c r="M17" s="138" t="s">
        <v>276</v>
      </c>
      <c r="N17" s="38" t="s">
        <v>284</v>
      </c>
      <c r="Q17" s="150">
        <v>4.1666666666666699E-2</v>
      </c>
    </row>
    <row r="18" spans="1:17" ht="30" hidden="1" customHeight="1" x14ac:dyDescent="0.25"/>
  </sheetData>
  <customSheetViews>
    <customSheetView guid="{6F591A43-FDBD-47BB-B53D-2E401491C373}">
      <selection activeCell="B8" sqref="B8"/>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4099" r:id="rId3" name="CommandButton1">
          <controlPr defaultSize="0" autoLine="0" autoPict="0" r:id="rId4">
            <anchor moveWithCells="1">
              <from>
                <xdr:col>1</xdr:col>
                <xdr:colOff>685800</xdr:colOff>
                <xdr:row>1</xdr:row>
                <xdr:rowOff>0</xdr:rowOff>
              </from>
              <to>
                <xdr:col>2</xdr:col>
                <xdr:colOff>476250</xdr:colOff>
                <xdr:row>1</xdr:row>
                <xdr:rowOff>304800</xdr:rowOff>
              </to>
            </anchor>
          </controlPr>
        </control>
      </mc:Choice>
      <mc:Fallback>
        <control shapeId="4099" r:id="rId3" name="CommandButton1"/>
      </mc:Fallback>
    </mc:AlternateContent>
    <mc:AlternateContent xmlns:mc="http://schemas.openxmlformats.org/markup-compatibility/2006">
      <mc:Choice Requires="x14">
        <control shapeId="4100" r:id="rId5" name="CommandButton2">
          <controlPr defaultSize="0" autoLine="0" r:id="rId6">
            <anchor moveWithCells="1">
              <from>
                <xdr:col>0</xdr:col>
                <xdr:colOff>57150</xdr:colOff>
                <xdr:row>2</xdr:row>
                <xdr:rowOff>47625</xdr:rowOff>
              </from>
              <to>
                <xdr:col>1</xdr:col>
                <xdr:colOff>438150</xdr:colOff>
                <xdr:row>2</xdr:row>
                <xdr:rowOff>352425</xdr:rowOff>
              </to>
            </anchor>
          </controlPr>
        </control>
      </mc:Choice>
      <mc:Fallback>
        <control shapeId="4100" r:id="rId5" name="CommandButton2"/>
      </mc:Fallback>
    </mc:AlternateContent>
    <mc:AlternateContent xmlns:mc="http://schemas.openxmlformats.org/markup-compatibility/2006">
      <mc:Choice Requires="x14">
        <control shapeId="4101" r:id="rId7" name="CommandButton_derniere_ligne">
          <controlPr autoLine="0" r:id="rId8">
            <anchor moveWithCells="1">
              <from>
                <xdr:col>1</xdr:col>
                <xdr:colOff>866775</xdr:colOff>
                <xdr:row>2</xdr:row>
                <xdr:rowOff>38100</xdr:rowOff>
              </from>
              <to>
                <xdr:col>2</xdr:col>
                <xdr:colOff>1000125</xdr:colOff>
                <xdr:row>2</xdr:row>
                <xdr:rowOff>352425</xdr:rowOff>
              </to>
            </anchor>
          </controlPr>
        </control>
      </mc:Choice>
      <mc:Fallback>
        <control shapeId="4101" r:id="rId7" name="CommandButton_derniere_ligne"/>
      </mc:Fallback>
    </mc:AlternateContent>
    <mc:AlternateContent xmlns:mc="http://schemas.openxmlformats.org/markup-compatibility/2006">
      <mc:Choice Requires="x14">
        <control shapeId="4102" r:id="rId9" name="CommandButton3">
          <controlPr defaultSize="0" autoLine="0" autoPict="0" r:id="rId10">
            <anchor moveWithCells="1">
              <from>
                <xdr:col>2</xdr:col>
                <xdr:colOff>609600</xdr:colOff>
                <xdr:row>1</xdr:row>
                <xdr:rowOff>0</xdr:rowOff>
              </from>
              <to>
                <xdr:col>3</xdr:col>
                <xdr:colOff>733425</xdr:colOff>
                <xdr:row>1</xdr:row>
                <xdr:rowOff>295275</xdr:rowOff>
              </to>
            </anchor>
          </controlPr>
        </control>
      </mc:Choice>
      <mc:Fallback>
        <control shapeId="4102" r:id="rId9" name="CommandButton3"/>
      </mc:Fallback>
    </mc:AlternateContent>
    <mc:AlternateContent xmlns:mc="http://schemas.openxmlformats.org/markup-compatibility/2006">
      <mc:Choice Requires="x14">
        <control shapeId="4103" r:id="rId11" name="CommandButton_en_cours">
          <controlPr defaultSize="0" autoLine="0" autoPict="0" r:id="rId12">
            <anchor moveWithCells="1">
              <from>
                <xdr:col>2</xdr:col>
                <xdr:colOff>1114425</xdr:colOff>
                <xdr:row>2</xdr:row>
                <xdr:rowOff>47625</xdr:rowOff>
              </from>
              <to>
                <xdr:col>3</xdr:col>
                <xdr:colOff>1266825</xdr:colOff>
                <xdr:row>2</xdr:row>
                <xdr:rowOff>342900</xdr:rowOff>
              </to>
            </anchor>
          </controlPr>
        </control>
      </mc:Choice>
      <mc:Fallback>
        <control shapeId="4103" r:id="rId11" name="CommandButton_en_cours"/>
      </mc:Fallback>
    </mc:AlternateContent>
    <mc:AlternateContent xmlns:mc="http://schemas.openxmlformats.org/markup-compatibility/2006">
      <mc:Choice Requires="x14">
        <control shapeId="4104" r:id="rId13" name="CommandButton_recherche">
          <controlPr defaultSize="0" autoLine="0" autoPict="0" r:id="rId14">
            <anchor moveWithCells="1">
              <from>
                <xdr:col>3</xdr:col>
                <xdr:colOff>1028700</xdr:colOff>
                <xdr:row>1</xdr:row>
                <xdr:rowOff>19050</xdr:rowOff>
              </from>
              <to>
                <xdr:col>4</xdr:col>
                <xdr:colOff>1104900</xdr:colOff>
                <xdr:row>1</xdr:row>
                <xdr:rowOff>285750</xdr:rowOff>
              </to>
            </anchor>
          </controlPr>
        </control>
      </mc:Choice>
      <mc:Fallback>
        <control shapeId="4104" r:id="rId13" name="CommandButton_recherche"/>
      </mc:Fallback>
    </mc:AlternateContent>
    <mc:AlternateContent xmlns:mc="http://schemas.openxmlformats.org/markup-compatibility/2006">
      <mc:Choice Requires="x14">
        <control shapeId="4097" r:id="rId15" name="Button 1">
          <controlPr defaultSize="0" print="0" autoFill="0" autoPict="0" macro="[0]!menu_principal">
            <anchor moveWithCells="1" sizeWithCells="1">
              <from>
                <xdr:col>0</xdr:col>
                <xdr:colOff>66675</xdr:colOff>
                <xdr:row>1</xdr:row>
                <xdr:rowOff>0</xdr:rowOff>
              </from>
              <to>
                <xdr:col>1</xdr:col>
                <xdr:colOff>628650</xdr:colOff>
                <xdr:row>1</xdr:row>
                <xdr:rowOff>304800</xdr:rowOff>
              </to>
            </anchor>
          </controlPr>
        </control>
      </mc:Choice>
    </mc:AlternateContent>
  </controls>
  <tableParts count="1">
    <tablePart r:id="rId1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_preventif"/>
  <dimension ref="A1:O97"/>
  <sheetViews>
    <sheetView workbookViewId="0">
      <pane ySplit="4" topLeftCell="A5" activePane="bottomLeft" state="frozen"/>
      <selection pane="bottomLeft" activeCell="D9" sqref="D9"/>
    </sheetView>
  </sheetViews>
  <sheetFormatPr baseColWidth="10" defaultColWidth="30.7109375" defaultRowHeight="30" customHeight="1" x14ac:dyDescent="0.25"/>
  <cols>
    <col min="1" max="1" width="3.7109375" style="5" customWidth="1"/>
    <col min="2" max="3" width="20.7109375" style="5" customWidth="1"/>
    <col min="4" max="6" width="30.7109375" style="5"/>
    <col min="7" max="7" width="10.7109375" style="5" customWidth="1"/>
    <col min="8" max="8" width="12.7109375" style="5" customWidth="1"/>
    <col min="9" max="9" width="10.7109375" style="5" customWidth="1"/>
    <col min="10" max="10" width="12.7109375" style="5" customWidth="1"/>
    <col min="11" max="11" width="8" style="5" customWidth="1"/>
    <col min="12" max="12" width="12.7109375" style="5" customWidth="1"/>
    <col min="13" max="13" width="22" style="5" customWidth="1"/>
    <col min="14" max="14" width="5.7109375" style="5" customWidth="1"/>
    <col min="15" max="15" width="4.5703125" style="5" customWidth="1"/>
    <col min="16" max="16384" width="30.7109375" style="5"/>
  </cols>
  <sheetData>
    <row r="1" spans="1:15" s="134" customFormat="1" ht="30" customHeight="1" x14ac:dyDescent="0.2">
      <c r="G1" s="139" t="s">
        <v>272</v>
      </c>
      <c r="H1" s="140" t="s">
        <v>273</v>
      </c>
      <c r="I1" s="141" t="s">
        <v>274</v>
      </c>
      <c r="J1" s="142" t="s">
        <v>263</v>
      </c>
    </row>
    <row r="2" spans="1:15" s="134" customFormat="1" ht="30" customHeight="1" thickBot="1" x14ac:dyDescent="0.25">
      <c r="G2" s="143"/>
      <c r="H2" s="144"/>
      <c r="I2" s="145"/>
      <c r="J2" s="146"/>
    </row>
    <row r="3" spans="1:15" s="134" customFormat="1" ht="30" customHeight="1" x14ac:dyDescent="0.25">
      <c r="G3" s="155">
        <f ca="1">COUNTIF($K:$K,"OK")</f>
        <v>1</v>
      </c>
      <c r="H3" s="156">
        <f ca="1">COUNTIF($K:$K,"A faire")</f>
        <v>1</v>
      </c>
      <c r="I3" s="157">
        <f ca="1">COUNTIF($K:$K,"retard")</f>
        <v>1</v>
      </c>
      <c r="J3" s="158">
        <v>7</v>
      </c>
    </row>
    <row r="4" spans="1:15" ht="20.25" customHeight="1" x14ac:dyDescent="0.25">
      <c r="A4" s="5" t="s">
        <v>10</v>
      </c>
      <c r="B4" s="5" t="s">
        <v>11</v>
      </c>
      <c r="C4" s="5" t="s">
        <v>13</v>
      </c>
      <c r="D4" s="5" t="s">
        <v>65</v>
      </c>
      <c r="E4" s="5" t="s">
        <v>14</v>
      </c>
      <c r="F4" s="5" t="s">
        <v>73</v>
      </c>
      <c r="G4" s="5" t="s">
        <v>74</v>
      </c>
      <c r="H4" s="5" t="s">
        <v>25</v>
      </c>
      <c r="I4" s="5" t="s">
        <v>265</v>
      </c>
      <c r="J4" s="5" t="s">
        <v>264</v>
      </c>
      <c r="K4" s="5" t="s">
        <v>26</v>
      </c>
      <c r="L4" s="5" t="s">
        <v>75</v>
      </c>
      <c r="M4" s="5" t="s">
        <v>4</v>
      </c>
      <c r="N4" s="5" t="s">
        <v>182</v>
      </c>
      <c r="O4" s="5" t="s">
        <v>179</v>
      </c>
    </row>
    <row r="5" spans="1:15" ht="21" hidden="1" customHeight="1" x14ac:dyDescent="0.25">
      <c r="A5" s="5">
        <v>1</v>
      </c>
      <c r="B5" s="5" t="s">
        <v>164</v>
      </c>
      <c r="C5" s="5" t="s">
        <v>121</v>
      </c>
      <c r="D5" s="5" t="s">
        <v>119</v>
      </c>
      <c r="E5" s="5" t="s">
        <v>270</v>
      </c>
      <c r="F5" s="5" t="s">
        <v>271</v>
      </c>
      <c r="G5" s="5">
        <v>365</v>
      </c>
      <c r="H5" s="5">
        <v>42472</v>
      </c>
      <c r="I5" s="5">
        <v>42837</v>
      </c>
      <c r="J5" s="5">
        <v>16</v>
      </c>
      <c r="K5" s="5" t="s">
        <v>317</v>
      </c>
      <c r="L5" s="5">
        <v>100000</v>
      </c>
      <c r="M5" s="5" t="s">
        <v>120</v>
      </c>
      <c r="N5" s="5">
        <v>0</v>
      </c>
      <c r="O5" s="5">
        <v>1</v>
      </c>
    </row>
    <row r="6" spans="1:15" ht="21" hidden="1" customHeight="1" x14ac:dyDescent="0.25">
      <c r="A6" s="5">
        <v>3</v>
      </c>
      <c r="B6" s="5" t="s">
        <v>157</v>
      </c>
      <c r="C6" s="5" t="s">
        <v>128</v>
      </c>
      <c r="D6" s="5" t="s">
        <v>126</v>
      </c>
      <c r="E6" s="5" t="s">
        <v>282</v>
      </c>
      <c r="F6" s="5" t="s">
        <v>283</v>
      </c>
      <c r="G6" s="5">
        <v>365</v>
      </c>
      <c r="H6" s="136">
        <v>43195</v>
      </c>
      <c r="I6" s="136">
        <f t="shared" ref="I6" si="0">IF(H6="","",H6+G6)</f>
        <v>43560</v>
      </c>
      <c r="J6" s="148">
        <f t="shared" ref="J6" si="1">IF(H6="","",WEEKNUM(I6,2))</f>
        <v>14</v>
      </c>
      <c r="K6" s="5" t="str">
        <f ca="1">IF(H6="","",IF(TODAY()&gt; I6,"Retard",IF(TODAY()&gt;=(I6-$J$3),"A Faire","OK")))</f>
        <v>OK</v>
      </c>
      <c r="L6" s="5">
        <v>100000</v>
      </c>
      <c r="M6" s="5" t="s">
        <v>127</v>
      </c>
      <c r="N6" s="135">
        <v>2.0833333333333332E-2</v>
      </c>
      <c r="O6" s="5">
        <v>0</v>
      </c>
    </row>
    <row r="7" spans="1:15" ht="21" customHeight="1" x14ac:dyDescent="0.25">
      <c r="A7" s="5">
        <v>2</v>
      </c>
      <c r="B7" s="5" t="s">
        <v>164</v>
      </c>
      <c r="C7" s="5" t="s">
        <v>128</v>
      </c>
      <c r="D7" s="5" t="s">
        <v>126</v>
      </c>
      <c r="E7" s="5" t="s">
        <v>279</v>
      </c>
      <c r="F7" s="5" t="s">
        <v>280</v>
      </c>
      <c r="G7" s="5">
        <v>365</v>
      </c>
      <c r="H7" s="136">
        <v>42837</v>
      </c>
      <c r="I7" s="136">
        <f t="shared" ref="I7" si="2">IF(H7="","",H7+G7)</f>
        <v>43202</v>
      </c>
      <c r="J7" s="148">
        <f t="shared" ref="J7" si="3">IF(H7="","",WEEKNUM(I7,2))</f>
        <v>15</v>
      </c>
      <c r="K7" s="5" t="str">
        <f ca="1">IF(H7="","",IF(TODAY()&gt; I7,"Retard",IF(TODAY()&gt;=(I7-$J$3),"A Faire","OK")))</f>
        <v>A Faire</v>
      </c>
      <c r="L7" s="5">
        <v>100000</v>
      </c>
      <c r="M7" s="5" t="s">
        <v>127</v>
      </c>
      <c r="N7" s="135">
        <v>3.125E-2</v>
      </c>
      <c r="O7" s="5">
        <v>0</v>
      </c>
    </row>
    <row r="8" spans="1:15" ht="21" customHeight="1" x14ac:dyDescent="0.25">
      <c r="H8" s="136"/>
      <c r="I8" s="136"/>
      <c r="J8" s="148"/>
      <c r="L8" s="147"/>
      <c r="N8" s="135"/>
    </row>
    <row r="9" spans="1:15" ht="21" customHeight="1" x14ac:dyDescent="0.25">
      <c r="H9" s="136"/>
      <c r="I9" s="136"/>
      <c r="J9" s="148"/>
      <c r="N9" s="135"/>
    </row>
    <row r="10" spans="1:15" ht="21" customHeight="1" x14ac:dyDescent="0.25">
      <c r="H10" s="136"/>
      <c r="I10" s="136"/>
      <c r="J10" s="148"/>
      <c r="N10" s="135"/>
    </row>
    <row r="11" spans="1:15" ht="21" customHeight="1" x14ac:dyDescent="0.25">
      <c r="I11" s="136"/>
      <c r="J11" s="148"/>
    </row>
    <row r="12" spans="1:15" ht="21" customHeight="1" x14ac:dyDescent="0.25">
      <c r="J12" s="148" t="str">
        <f t="shared" ref="J9:J72" si="4">IF(H12="","",WEEKNUM(I12,2))</f>
        <v/>
      </c>
      <c r="K12" s="5" t="str">
        <f ca="1">IF(H12="","",IF(TODAY()&gt; I12,"Retard",IF(TODAY()&gt;=(I12-$J$3),"A Faire","OK")))</f>
        <v/>
      </c>
    </row>
    <row r="13" spans="1:15" ht="30" customHeight="1" x14ac:dyDescent="0.25">
      <c r="J13" s="148" t="str">
        <f t="shared" si="4"/>
        <v/>
      </c>
      <c r="K13" s="5" t="str">
        <f ca="1">IF(H13="","",IF(TODAY()&gt; I13,"Retard",IF(TODAY()&gt;=(I13-$J$3),"A Faire","OK")))</f>
        <v/>
      </c>
    </row>
    <row r="14" spans="1:15" ht="30" customHeight="1" x14ac:dyDescent="0.25">
      <c r="J14" s="148" t="str">
        <f t="shared" si="4"/>
        <v/>
      </c>
      <c r="K14" s="5" t="str">
        <f ca="1">IF(H14="","",IF(TODAY()&gt; I14,"Retard",IF(TODAY()&gt;=(I14-$J$3),"A Faire","OK")))</f>
        <v/>
      </c>
    </row>
    <row r="15" spans="1:15" ht="30" customHeight="1" x14ac:dyDescent="0.25">
      <c r="J15" s="148" t="str">
        <f t="shared" si="4"/>
        <v/>
      </c>
      <c r="K15" s="5" t="str">
        <f ca="1">IF(H15="","",IF(TODAY()&gt; I15,"Retard",IF(TODAY()&gt;=(I15-$J$3),"A Faire","OK")))</f>
        <v/>
      </c>
    </row>
    <row r="16" spans="1:15" ht="30" customHeight="1" x14ac:dyDescent="0.25">
      <c r="J16" s="148" t="str">
        <f t="shared" si="4"/>
        <v/>
      </c>
      <c r="K16" s="5" t="str">
        <f ca="1">IF(H16="","",IF(TODAY()&gt; I16,"Retard",IF(TODAY()&gt;=(I16-$J$3),"A Faire","OK")))</f>
        <v/>
      </c>
    </row>
    <row r="17" spans="10:11" ht="30" customHeight="1" x14ac:dyDescent="0.25">
      <c r="J17" s="148" t="str">
        <f t="shared" si="4"/>
        <v/>
      </c>
      <c r="K17" s="5" t="str">
        <f ca="1">IF(H17="","",IF(TODAY()&gt; I17,"Retard",IF(TODAY()&gt;=(I17-$J$3),"A Faire","OK")))</f>
        <v/>
      </c>
    </row>
    <row r="18" spans="10:11" ht="30" customHeight="1" x14ac:dyDescent="0.25">
      <c r="J18" s="148" t="str">
        <f t="shared" si="4"/>
        <v/>
      </c>
      <c r="K18" s="5" t="str">
        <f ca="1">IF(H18="","",IF(TODAY()&gt; I18,"Retard",IF(TODAY()&gt;=(I18-$J$3),"A Faire","OK")))</f>
        <v/>
      </c>
    </row>
    <row r="19" spans="10:11" ht="30" customHeight="1" x14ac:dyDescent="0.25">
      <c r="J19" s="148" t="str">
        <f t="shared" si="4"/>
        <v/>
      </c>
      <c r="K19" s="5" t="str">
        <f ca="1">IF(H19="","",IF(TODAY()&gt; I19,"Retard",IF(TODAY()&gt;=(I19-$J$3),"A Faire","OK")))</f>
        <v/>
      </c>
    </row>
    <row r="20" spans="10:11" ht="30" customHeight="1" x14ac:dyDescent="0.25">
      <c r="J20" s="148" t="str">
        <f t="shared" si="4"/>
        <v/>
      </c>
      <c r="K20" s="5" t="str">
        <f ca="1">IF(H20="","",IF(TODAY()&gt; I20,"Retard",IF(TODAY()&gt;=(I20-$J$3),"A Faire","OK")))</f>
        <v/>
      </c>
    </row>
    <row r="21" spans="10:11" ht="30" customHeight="1" x14ac:dyDescent="0.25">
      <c r="J21" s="148" t="str">
        <f t="shared" si="4"/>
        <v/>
      </c>
      <c r="K21" s="5" t="str">
        <f ca="1">IF(H21="","",IF(TODAY()&gt; I21,"Retard",IF(TODAY()&gt;=(I21-$J$3),"A Faire","OK")))</f>
        <v/>
      </c>
    </row>
    <row r="22" spans="10:11" ht="30" customHeight="1" x14ac:dyDescent="0.25">
      <c r="J22" s="148" t="str">
        <f t="shared" si="4"/>
        <v/>
      </c>
      <c r="K22" s="5" t="str">
        <f ca="1">IF(H22="","",IF(TODAY()&gt; I22,"Retard",IF(TODAY()&gt;=(I22-$J$3),"A Faire","OK")))</f>
        <v/>
      </c>
    </row>
    <row r="23" spans="10:11" ht="30" customHeight="1" x14ac:dyDescent="0.25">
      <c r="J23" s="148" t="str">
        <f t="shared" si="4"/>
        <v/>
      </c>
      <c r="K23" s="5" t="str">
        <f ca="1">IF(H23="","",IF(TODAY()&gt; I23,"Retard",IF(TODAY()&gt;=(I23-$J$3),"A Faire","OK")))</f>
        <v/>
      </c>
    </row>
    <row r="24" spans="10:11" ht="30" customHeight="1" x14ac:dyDescent="0.25">
      <c r="J24" s="148" t="str">
        <f t="shared" si="4"/>
        <v/>
      </c>
      <c r="K24" s="5" t="str">
        <f ca="1">IF(H24="","",IF(TODAY()&gt; I24,"Retard",IF(TODAY()&gt;=(I24-$J$3),"A Faire","OK")))</f>
        <v/>
      </c>
    </row>
    <row r="25" spans="10:11" ht="30" customHeight="1" x14ac:dyDescent="0.25">
      <c r="J25" s="148" t="str">
        <f t="shared" si="4"/>
        <v/>
      </c>
      <c r="K25" s="5" t="str">
        <f ca="1">IF(H25="","",IF(TODAY()&gt; I25,"Retard",IF(TODAY()&gt;=(I25-$J$3),"A Faire","OK")))</f>
        <v/>
      </c>
    </row>
    <row r="26" spans="10:11" ht="30" customHeight="1" x14ac:dyDescent="0.25">
      <c r="J26" s="148" t="str">
        <f t="shared" si="4"/>
        <v/>
      </c>
      <c r="K26" s="5" t="str">
        <f ca="1">IF(H26="","",IF(TODAY()&gt; I26,"Retard",IF(TODAY()&gt;=(I26-$J$3),"A Faire","OK")))</f>
        <v/>
      </c>
    </row>
    <row r="27" spans="10:11" ht="30" customHeight="1" x14ac:dyDescent="0.25">
      <c r="J27" s="148" t="str">
        <f t="shared" si="4"/>
        <v/>
      </c>
      <c r="K27" s="5" t="str">
        <f ca="1">IF(H27="","",IF(TODAY()&gt; I27,"Retard",IF(TODAY()&gt;=(I27-$J$3),"A Faire","OK")))</f>
        <v/>
      </c>
    </row>
    <row r="28" spans="10:11" ht="30" customHeight="1" x14ac:dyDescent="0.25">
      <c r="J28" s="148" t="str">
        <f t="shared" si="4"/>
        <v/>
      </c>
      <c r="K28" s="5" t="str">
        <f ca="1">IF(H28="","",IF(TODAY()&gt; I28,"Retard",IF(TODAY()&gt;=(I28-$J$3),"A Faire","OK")))</f>
        <v/>
      </c>
    </row>
    <row r="29" spans="10:11" ht="30" customHeight="1" x14ac:dyDescent="0.25">
      <c r="J29" s="148" t="str">
        <f t="shared" si="4"/>
        <v/>
      </c>
      <c r="K29" s="5" t="str">
        <f ca="1">IF(H29="","",IF(TODAY()&gt; I29,"Retard",IF(TODAY()&gt;=(I29-$J$3),"A Faire","OK")))</f>
        <v/>
      </c>
    </row>
    <row r="30" spans="10:11" ht="30" customHeight="1" x14ac:dyDescent="0.25">
      <c r="J30" s="148" t="str">
        <f t="shared" si="4"/>
        <v/>
      </c>
      <c r="K30" s="5" t="str">
        <f ca="1">IF(H30="","",IF(TODAY()&gt; I30,"Retard",IF(TODAY()&gt;=(I30-$J$3),"A Faire","OK")))</f>
        <v/>
      </c>
    </row>
    <row r="31" spans="10:11" ht="30" customHeight="1" x14ac:dyDescent="0.25">
      <c r="J31" s="148" t="str">
        <f t="shared" si="4"/>
        <v/>
      </c>
      <c r="K31" s="5" t="str">
        <f ca="1">IF(H31="","",IF(TODAY()&gt; I31,"Retard",IF(TODAY()&gt;=(I31-$J$3),"A Faire","OK")))</f>
        <v/>
      </c>
    </row>
    <row r="32" spans="10:11" ht="30" customHeight="1" x14ac:dyDescent="0.25">
      <c r="J32" s="148" t="str">
        <f t="shared" si="4"/>
        <v/>
      </c>
      <c r="K32" s="5" t="str">
        <f ca="1">IF(H32="","",IF(TODAY()&gt; I32,"Retard",IF(TODAY()&gt;=(I32-$J$3),"A Faire","OK")))</f>
        <v/>
      </c>
    </row>
    <row r="33" spans="10:11" ht="30" customHeight="1" x14ac:dyDescent="0.25">
      <c r="J33" s="148" t="str">
        <f t="shared" si="4"/>
        <v/>
      </c>
      <c r="K33" s="5" t="str">
        <f ca="1">IF(H33="","",IF(TODAY()&gt; I33,"Retard",IF(TODAY()&gt;=(I33-$J$3),"A Faire","OK")))</f>
        <v/>
      </c>
    </row>
    <row r="34" spans="10:11" ht="30" customHeight="1" x14ac:dyDescent="0.25">
      <c r="J34" s="148" t="str">
        <f t="shared" si="4"/>
        <v/>
      </c>
      <c r="K34" s="5" t="str">
        <f ca="1">IF(H34="","",IF(TODAY()&gt; I34,"Retard",IF(TODAY()&gt;=(I34-$J$3),"A Faire","OK")))</f>
        <v/>
      </c>
    </row>
    <row r="35" spans="10:11" ht="30" customHeight="1" x14ac:dyDescent="0.25">
      <c r="J35" s="148" t="str">
        <f t="shared" si="4"/>
        <v/>
      </c>
      <c r="K35" s="5" t="str">
        <f ca="1">IF(H35="","",IF(TODAY()&gt; I35,"Retard",IF(TODAY()&gt;=(I35-$J$3),"A Faire","OK")))</f>
        <v/>
      </c>
    </row>
    <row r="36" spans="10:11" ht="30" customHeight="1" x14ac:dyDescent="0.25">
      <c r="J36" s="148" t="str">
        <f t="shared" si="4"/>
        <v/>
      </c>
      <c r="K36" s="5" t="str">
        <f ca="1">IF(H36="","",IF(TODAY()&gt; I36,"Retard",IF(TODAY()&gt;=(I36-$J$3),"A Faire","OK")))</f>
        <v/>
      </c>
    </row>
    <row r="37" spans="10:11" ht="30" customHeight="1" x14ac:dyDescent="0.25">
      <c r="J37" s="148" t="str">
        <f t="shared" si="4"/>
        <v/>
      </c>
      <c r="K37" s="5" t="str">
        <f ca="1">IF(H37="","",IF(TODAY()&gt; I37,"Retard",IF(TODAY()&gt;=(I37-$J$3),"A Faire","OK")))</f>
        <v/>
      </c>
    </row>
    <row r="38" spans="10:11" ht="30" customHeight="1" x14ac:dyDescent="0.25">
      <c r="J38" s="148" t="str">
        <f t="shared" si="4"/>
        <v/>
      </c>
      <c r="K38" s="5" t="str">
        <f ca="1">IF(H38="","",IF(TODAY()&gt; I38,"Retard",IF(TODAY()&gt;=(I38-$J$3),"A Faire","OK")))</f>
        <v/>
      </c>
    </row>
    <row r="39" spans="10:11" ht="30" customHeight="1" x14ac:dyDescent="0.25">
      <c r="J39" s="148" t="str">
        <f t="shared" si="4"/>
        <v/>
      </c>
      <c r="K39" s="5" t="str">
        <f ca="1">IF(H39="","",IF(TODAY()&gt; I39,"Retard",IF(TODAY()&gt;=(I39-$J$3),"A Faire","OK")))</f>
        <v/>
      </c>
    </row>
    <row r="40" spans="10:11" ht="30" customHeight="1" x14ac:dyDescent="0.25">
      <c r="J40" s="148" t="str">
        <f t="shared" si="4"/>
        <v/>
      </c>
      <c r="K40" s="5" t="str">
        <f ca="1">IF(H40="","",IF(TODAY()&gt; I40,"Retard",IF(TODAY()&gt;=(I40-$J$3),"A Faire","OK")))</f>
        <v/>
      </c>
    </row>
    <row r="41" spans="10:11" ht="30" customHeight="1" x14ac:dyDescent="0.25">
      <c r="J41" s="148" t="str">
        <f t="shared" si="4"/>
        <v/>
      </c>
      <c r="K41" s="5" t="str">
        <f ca="1">IF(H41="","",IF(TODAY()&gt; I41,"Retard",IF(TODAY()&gt;=(I41-$J$3),"A Faire","OK")))</f>
        <v/>
      </c>
    </row>
    <row r="42" spans="10:11" ht="30" customHeight="1" x14ac:dyDescent="0.25">
      <c r="J42" s="148" t="str">
        <f t="shared" si="4"/>
        <v/>
      </c>
      <c r="K42" s="5" t="str">
        <f ca="1">IF(H42="","",IF(TODAY()&gt; I42,"Retard",IF(TODAY()&gt;=(I42-$J$3),"A Faire","OK")))</f>
        <v/>
      </c>
    </row>
    <row r="43" spans="10:11" ht="30" customHeight="1" x14ac:dyDescent="0.25">
      <c r="J43" s="148" t="str">
        <f t="shared" si="4"/>
        <v/>
      </c>
      <c r="K43" s="5" t="str">
        <f ca="1">IF(H43="","",IF(TODAY()&gt; I43,"Retard",IF(TODAY()&gt;=(I43-$J$3),"A Faire","OK")))</f>
        <v/>
      </c>
    </row>
    <row r="44" spans="10:11" ht="30" customHeight="1" x14ac:dyDescent="0.25">
      <c r="J44" s="148" t="str">
        <f t="shared" si="4"/>
        <v/>
      </c>
      <c r="K44" s="5" t="str">
        <f ca="1">IF(H44="","",IF(TODAY()&gt; I44,"Retard",IF(TODAY()&gt;=(I44-$J$3),"A Faire","OK")))</f>
        <v/>
      </c>
    </row>
    <row r="45" spans="10:11" ht="30" customHeight="1" x14ac:dyDescent="0.25">
      <c r="J45" s="148" t="str">
        <f t="shared" si="4"/>
        <v/>
      </c>
      <c r="K45" s="5" t="str">
        <f ca="1">IF(H45="","",IF(TODAY()&gt; I45,"Retard",IF(TODAY()&gt;=(I45-$J$3),"A Faire","OK")))</f>
        <v/>
      </c>
    </row>
    <row r="46" spans="10:11" ht="30" customHeight="1" x14ac:dyDescent="0.25">
      <c r="J46" s="148" t="str">
        <f t="shared" si="4"/>
        <v/>
      </c>
      <c r="K46" s="5" t="str">
        <f ca="1">IF(H46="","",IF(TODAY()&gt; I46,"Retard",IF(TODAY()&gt;=(I46-$J$3),"A Faire","OK")))</f>
        <v/>
      </c>
    </row>
    <row r="47" spans="10:11" ht="30" customHeight="1" x14ac:dyDescent="0.25">
      <c r="J47" s="148" t="str">
        <f t="shared" si="4"/>
        <v/>
      </c>
      <c r="K47" s="5" t="str">
        <f ca="1">IF(H47="","",IF(TODAY()&gt; I47,"Retard",IF(TODAY()&gt;=(I47-$J$3),"A Faire","OK")))</f>
        <v/>
      </c>
    </row>
    <row r="48" spans="10:11" ht="30" customHeight="1" x14ac:dyDescent="0.25">
      <c r="J48" s="148" t="str">
        <f t="shared" si="4"/>
        <v/>
      </c>
      <c r="K48" s="5" t="str">
        <f ca="1">IF(H48="","",IF(TODAY()&gt; I48,"Retard",IF(TODAY()&gt;=(I48-$J$3),"A Faire","OK")))</f>
        <v/>
      </c>
    </row>
    <row r="49" spans="10:11" ht="30" customHeight="1" x14ac:dyDescent="0.25">
      <c r="J49" s="148" t="str">
        <f t="shared" si="4"/>
        <v/>
      </c>
      <c r="K49" s="5" t="str">
        <f ca="1">IF(H49="","",IF(TODAY()&gt; I49,"Retard",IF(TODAY()&gt;=(I49-$J$3),"A Faire","OK")))</f>
        <v/>
      </c>
    </row>
    <row r="50" spans="10:11" ht="30" customHeight="1" x14ac:dyDescent="0.25">
      <c r="J50" s="148" t="str">
        <f t="shared" si="4"/>
        <v/>
      </c>
      <c r="K50" s="5" t="str">
        <f ca="1">IF(H50="","",IF(TODAY()&gt; I50,"Retard",IF(TODAY()&gt;=(I50-$J$3),"A Faire","OK")))</f>
        <v/>
      </c>
    </row>
    <row r="51" spans="10:11" ht="30" customHeight="1" x14ac:dyDescent="0.25">
      <c r="J51" s="148" t="str">
        <f t="shared" si="4"/>
        <v/>
      </c>
      <c r="K51" s="5" t="str">
        <f ca="1">IF(H51="","",IF(TODAY()&gt; I51,"Retard",IF(TODAY()&gt;=(I51-$J$3),"A Faire","OK")))</f>
        <v/>
      </c>
    </row>
    <row r="52" spans="10:11" ht="30" customHeight="1" x14ac:dyDescent="0.25">
      <c r="J52" s="148" t="str">
        <f t="shared" si="4"/>
        <v/>
      </c>
      <c r="K52" s="5" t="str">
        <f ca="1">IF(H52="","",IF(TODAY()&gt; I52,"Retard",IF(TODAY()&gt;=(I52-$J$3),"A Faire","OK")))</f>
        <v/>
      </c>
    </row>
    <row r="53" spans="10:11" ht="30" customHeight="1" x14ac:dyDescent="0.25">
      <c r="J53" s="148" t="str">
        <f t="shared" si="4"/>
        <v/>
      </c>
      <c r="K53" s="5" t="str">
        <f ca="1">IF(H53="","",IF(TODAY()&gt; I53,"Retard",IF(TODAY()&gt;=(I53-$J$3),"A Faire","OK")))</f>
        <v/>
      </c>
    </row>
    <row r="54" spans="10:11" ht="30" customHeight="1" x14ac:dyDescent="0.25">
      <c r="J54" s="148" t="str">
        <f t="shared" si="4"/>
        <v/>
      </c>
      <c r="K54" s="5" t="str">
        <f ca="1">IF(H54="","",IF(TODAY()&gt; I54,"Retard",IF(TODAY()&gt;=(I54-$J$3),"A Faire","OK")))</f>
        <v/>
      </c>
    </row>
    <row r="55" spans="10:11" ht="30" customHeight="1" x14ac:dyDescent="0.25">
      <c r="J55" s="148" t="str">
        <f t="shared" si="4"/>
        <v/>
      </c>
      <c r="K55" s="5" t="str">
        <f ca="1">IF(H55="","",IF(TODAY()&gt; I55,"Retard",IF(TODAY()&gt;=(I55-$J$3),"A Faire","OK")))</f>
        <v/>
      </c>
    </row>
    <row r="56" spans="10:11" ht="30" customHeight="1" x14ac:dyDescent="0.25">
      <c r="J56" s="148" t="str">
        <f t="shared" si="4"/>
        <v/>
      </c>
      <c r="K56" s="5" t="str">
        <f ca="1">IF(H56="","",IF(TODAY()&gt; I56,"Retard",IF(TODAY()&gt;=(I56-$J$3),"A Faire","OK")))</f>
        <v/>
      </c>
    </row>
    <row r="57" spans="10:11" ht="30" customHeight="1" x14ac:dyDescent="0.25">
      <c r="J57" s="148" t="str">
        <f t="shared" si="4"/>
        <v/>
      </c>
      <c r="K57" s="5" t="str">
        <f ca="1">IF(H57="","",IF(TODAY()&gt; I57,"Retard",IF(TODAY()&gt;=(I57-$J$3),"A Faire","OK")))</f>
        <v/>
      </c>
    </row>
    <row r="58" spans="10:11" ht="30" customHeight="1" x14ac:dyDescent="0.25">
      <c r="J58" s="148" t="str">
        <f t="shared" si="4"/>
        <v/>
      </c>
      <c r="K58" s="5" t="str">
        <f ca="1">IF(H58="","",IF(TODAY()&gt; I58,"Retard",IF(TODAY()&gt;=(I58-$J$3),"A Faire","OK")))</f>
        <v/>
      </c>
    </row>
    <row r="59" spans="10:11" ht="30" customHeight="1" x14ac:dyDescent="0.25">
      <c r="J59" s="148" t="str">
        <f t="shared" si="4"/>
        <v/>
      </c>
      <c r="K59" s="5" t="str">
        <f ca="1">IF(H59="","",IF(TODAY()&gt; I59,"Retard",IF(TODAY()&gt;=(I59-$J$3),"A Faire","OK")))</f>
        <v/>
      </c>
    </row>
    <row r="60" spans="10:11" ht="30" customHeight="1" x14ac:dyDescent="0.25">
      <c r="J60" s="148" t="str">
        <f t="shared" si="4"/>
        <v/>
      </c>
      <c r="K60" s="5" t="str">
        <f ca="1">IF(H60="","",IF(TODAY()&gt; I60,"Retard",IF(TODAY()&gt;=(I60-$J$3),"A Faire","OK")))</f>
        <v/>
      </c>
    </row>
    <row r="61" spans="10:11" ht="30" customHeight="1" x14ac:dyDescent="0.25">
      <c r="J61" s="148" t="str">
        <f t="shared" si="4"/>
        <v/>
      </c>
      <c r="K61" s="5" t="str">
        <f ca="1">IF(H61="","",IF(TODAY()&gt; I61,"Retard",IF(TODAY()&gt;=(I61-$J$3),"A Faire","OK")))</f>
        <v/>
      </c>
    </row>
    <row r="62" spans="10:11" ht="30" customHeight="1" x14ac:dyDescent="0.25">
      <c r="J62" s="148" t="str">
        <f t="shared" si="4"/>
        <v/>
      </c>
      <c r="K62" s="5" t="str">
        <f ca="1">IF(H62="","",IF(TODAY()&gt; I62,"Retard",IF(TODAY()&gt;=(I62-$J$3),"A Faire","OK")))</f>
        <v/>
      </c>
    </row>
    <row r="63" spans="10:11" ht="30" customHeight="1" x14ac:dyDescent="0.25">
      <c r="J63" s="148" t="str">
        <f t="shared" si="4"/>
        <v/>
      </c>
      <c r="K63" s="5" t="str">
        <f ca="1">IF(H63="","",IF(TODAY()&gt; I63,"Retard",IF(TODAY()&gt;=(I63-$J$3),"A Faire","OK")))</f>
        <v/>
      </c>
    </row>
    <row r="64" spans="10:11" ht="30" customHeight="1" x14ac:dyDescent="0.25">
      <c r="J64" s="148" t="str">
        <f t="shared" si="4"/>
        <v/>
      </c>
      <c r="K64" s="5" t="str">
        <f ca="1">IF(H64="","",IF(TODAY()&gt; I64,"Retard",IF(TODAY()&gt;=(I64-$J$3),"A Faire","OK")))</f>
        <v/>
      </c>
    </row>
    <row r="65" spans="10:11" ht="30" customHeight="1" x14ac:dyDescent="0.25">
      <c r="J65" s="148" t="str">
        <f t="shared" si="4"/>
        <v/>
      </c>
      <c r="K65" s="5" t="str">
        <f ca="1">IF(H65="","",IF(TODAY()&gt; I65,"Retard",IF(TODAY()&gt;=(I65-$J$3),"A Faire","OK")))</f>
        <v/>
      </c>
    </row>
    <row r="66" spans="10:11" ht="30" customHeight="1" x14ac:dyDescent="0.25">
      <c r="J66" s="148" t="str">
        <f t="shared" si="4"/>
        <v/>
      </c>
      <c r="K66" s="5" t="str">
        <f ca="1">IF(H66="","",IF(TODAY()&gt; I66,"Retard",IF(TODAY()&gt;=(I66-$J$3),"A Faire","OK")))</f>
        <v/>
      </c>
    </row>
    <row r="67" spans="10:11" ht="30" customHeight="1" x14ac:dyDescent="0.25">
      <c r="J67" s="148" t="str">
        <f t="shared" si="4"/>
        <v/>
      </c>
      <c r="K67" s="5" t="str">
        <f ca="1">IF(H67="","",IF(TODAY()&gt; I67,"Retard",IF(TODAY()&gt;=(I67-$J$3),"A Faire","OK")))</f>
        <v/>
      </c>
    </row>
    <row r="68" spans="10:11" ht="30" customHeight="1" x14ac:dyDescent="0.25">
      <c r="J68" s="148" t="str">
        <f t="shared" si="4"/>
        <v/>
      </c>
      <c r="K68" s="5" t="str">
        <f ca="1">IF(H68="","",IF(TODAY()&gt; I68,"Retard",IF(TODAY()&gt;=(I68-$J$3),"A Faire","OK")))</f>
        <v/>
      </c>
    </row>
    <row r="69" spans="10:11" ht="30" customHeight="1" x14ac:dyDescent="0.25">
      <c r="J69" s="148" t="str">
        <f t="shared" si="4"/>
        <v/>
      </c>
      <c r="K69" s="5" t="str">
        <f ca="1">IF(H69="","",IF(TODAY()&gt; I69,"Retard",IF(TODAY()&gt;=(I69-$J$3),"A Faire","OK")))</f>
        <v/>
      </c>
    </row>
    <row r="70" spans="10:11" ht="30" customHeight="1" x14ac:dyDescent="0.25">
      <c r="J70" s="148" t="str">
        <f t="shared" si="4"/>
        <v/>
      </c>
      <c r="K70" s="5" t="str">
        <f ca="1">IF(H70="","",IF(TODAY()&gt; I70,"Retard",IF(TODAY()&gt;=(I70-$J$3),"A Faire","OK")))</f>
        <v/>
      </c>
    </row>
    <row r="71" spans="10:11" ht="30" customHeight="1" x14ac:dyDescent="0.25">
      <c r="J71" s="148" t="str">
        <f t="shared" si="4"/>
        <v/>
      </c>
      <c r="K71" s="5" t="str">
        <f ca="1">IF(H71="","",IF(TODAY()&gt; I71,"Retard",IF(TODAY()&gt;=(I71-$J$3),"A Faire","OK")))</f>
        <v/>
      </c>
    </row>
    <row r="72" spans="10:11" ht="30" customHeight="1" x14ac:dyDescent="0.25">
      <c r="J72" s="148" t="str">
        <f t="shared" si="4"/>
        <v/>
      </c>
      <c r="K72" s="5" t="str">
        <f ca="1">IF(H72="","",IF(TODAY()&gt; I72,"Retard",IF(TODAY()&gt;=(I72-$J$3),"A Faire","OK")))</f>
        <v/>
      </c>
    </row>
    <row r="73" spans="10:11" ht="30" customHeight="1" x14ac:dyDescent="0.25">
      <c r="J73" s="148" t="str">
        <f t="shared" ref="J73:J97" si="5">IF(H73="","",WEEKNUM(I73,2))</f>
        <v/>
      </c>
      <c r="K73" s="5" t="str">
        <f ca="1">IF(H73="","",IF(TODAY()&gt; I73,"Retard",IF(TODAY()&gt;=(I73-$J$3),"A Faire","OK")))</f>
        <v/>
      </c>
    </row>
    <row r="74" spans="10:11" ht="30" customHeight="1" x14ac:dyDescent="0.25">
      <c r="J74" s="148" t="str">
        <f t="shared" si="5"/>
        <v/>
      </c>
      <c r="K74" s="5" t="str">
        <f ca="1">IF(H74="","",IF(TODAY()&gt; I74,"Retard",IF(TODAY()&gt;=(I74-$J$3),"A Faire","OK")))</f>
        <v/>
      </c>
    </row>
    <row r="75" spans="10:11" ht="30" customHeight="1" x14ac:dyDescent="0.25">
      <c r="J75" s="148" t="str">
        <f t="shared" si="5"/>
        <v/>
      </c>
      <c r="K75" s="5" t="str">
        <f ca="1">IF(H75="","",IF(TODAY()&gt; I75,"Retard",IF(TODAY()&gt;=(I75-$J$3),"A Faire","OK")))</f>
        <v/>
      </c>
    </row>
    <row r="76" spans="10:11" ht="30" customHeight="1" x14ac:dyDescent="0.25">
      <c r="J76" s="148" t="str">
        <f t="shared" si="5"/>
        <v/>
      </c>
      <c r="K76" s="5" t="str">
        <f ca="1">IF(H76="","",IF(TODAY()&gt; I76,"Retard",IF(TODAY()&gt;=(I76-$J$3),"A Faire","OK")))</f>
        <v/>
      </c>
    </row>
    <row r="77" spans="10:11" ht="30" customHeight="1" x14ac:dyDescent="0.25">
      <c r="J77" s="148" t="str">
        <f t="shared" si="5"/>
        <v/>
      </c>
      <c r="K77" s="5" t="str">
        <f ca="1">IF(H77="","",IF(TODAY()&gt; I77,"Retard",IF(TODAY()&gt;=(I77-$J$3),"A Faire","OK")))</f>
        <v/>
      </c>
    </row>
    <row r="78" spans="10:11" ht="30" customHeight="1" x14ac:dyDescent="0.25">
      <c r="J78" s="148" t="str">
        <f t="shared" si="5"/>
        <v/>
      </c>
      <c r="K78" s="5" t="str">
        <f ca="1">IF(H78="","",IF(TODAY()&gt; I78,"Retard",IF(TODAY()&gt;=(I78-$J$3),"A Faire","OK")))</f>
        <v/>
      </c>
    </row>
    <row r="79" spans="10:11" ht="30" customHeight="1" x14ac:dyDescent="0.25">
      <c r="J79" s="148" t="str">
        <f t="shared" si="5"/>
        <v/>
      </c>
      <c r="K79" s="5" t="str">
        <f ca="1">IF(H79="","",IF(TODAY()&gt; I79,"Retard",IF(TODAY()&gt;=(I79-$J$3),"A Faire","OK")))</f>
        <v/>
      </c>
    </row>
    <row r="80" spans="10:11" ht="30" customHeight="1" x14ac:dyDescent="0.25">
      <c r="J80" s="148" t="str">
        <f t="shared" si="5"/>
        <v/>
      </c>
      <c r="K80" s="5" t="str">
        <f ca="1">IF(H80="","",IF(TODAY()&gt; I80,"Retard",IF(TODAY()&gt;=(I80-$J$3),"A Faire","OK")))</f>
        <v/>
      </c>
    </row>
    <row r="81" spans="10:11" ht="30" customHeight="1" x14ac:dyDescent="0.25">
      <c r="J81" s="148" t="str">
        <f t="shared" si="5"/>
        <v/>
      </c>
      <c r="K81" s="5" t="str">
        <f ca="1">IF(H81="","",IF(TODAY()&gt; I81,"Retard",IF(TODAY()&gt;=(I81-$J$3),"A Faire","OK")))</f>
        <v/>
      </c>
    </row>
    <row r="82" spans="10:11" ht="30" customHeight="1" x14ac:dyDescent="0.25">
      <c r="J82" s="148" t="str">
        <f t="shared" si="5"/>
        <v/>
      </c>
      <c r="K82" s="5" t="str">
        <f ca="1">IF(H82="","",IF(TODAY()&gt; I82,"Retard",IF(TODAY()&gt;=(I82-$J$3),"A Faire","OK")))</f>
        <v/>
      </c>
    </row>
    <row r="83" spans="10:11" ht="30" customHeight="1" x14ac:dyDescent="0.25">
      <c r="J83" s="148" t="str">
        <f t="shared" si="5"/>
        <v/>
      </c>
      <c r="K83" s="5" t="str">
        <f ca="1">IF(H83="","",IF(TODAY()&gt; I83,"Retard",IF(TODAY()&gt;=(I83-$J$3),"A Faire","OK")))</f>
        <v/>
      </c>
    </row>
    <row r="84" spans="10:11" ht="30" customHeight="1" x14ac:dyDescent="0.25">
      <c r="J84" s="148" t="str">
        <f t="shared" si="5"/>
        <v/>
      </c>
      <c r="K84" s="5" t="str">
        <f ca="1">IF(H84="","",IF(TODAY()&gt; I84,"Retard",IF(TODAY()&gt;=(I84-$J$3),"A Faire","OK")))</f>
        <v/>
      </c>
    </row>
    <row r="85" spans="10:11" ht="30" customHeight="1" x14ac:dyDescent="0.25">
      <c r="J85" s="148" t="str">
        <f t="shared" si="5"/>
        <v/>
      </c>
      <c r="K85" s="5" t="str">
        <f ca="1">IF(H85="","",IF(TODAY()&gt; I85,"Retard",IF(TODAY()&gt;=(I85-$J$3),"A Faire","OK")))</f>
        <v/>
      </c>
    </row>
    <row r="86" spans="10:11" ht="30" customHeight="1" x14ac:dyDescent="0.25">
      <c r="J86" s="148" t="str">
        <f t="shared" si="5"/>
        <v/>
      </c>
      <c r="K86" s="5" t="str">
        <f ca="1">IF(H86="","",IF(TODAY()&gt; I86,"Retard",IF(TODAY()&gt;=(I86-$J$3),"A Faire","OK")))</f>
        <v/>
      </c>
    </row>
    <row r="87" spans="10:11" ht="30" customHeight="1" x14ac:dyDescent="0.25">
      <c r="J87" s="148" t="str">
        <f t="shared" si="5"/>
        <v/>
      </c>
      <c r="K87" s="5" t="str">
        <f ca="1">IF(H87="","",IF(TODAY()&gt; I87,"Retard",IF(TODAY()&gt;=(I87-$J$3),"A Faire","OK")))</f>
        <v/>
      </c>
    </row>
    <row r="88" spans="10:11" ht="30" customHeight="1" x14ac:dyDescent="0.25">
      <c r="J88" s="148" t="str">
        <f t="shared" si="5"/>
        <v/>
      </c>
      <c r="K88" s="5" t="str">
        <f ca="1">IF(H88="","",IF(TODAY()&gt; I88,"Retard",IF(TODAY()&gt;=(I88-$J$3),"A Faire","OK")))</f>
        <v/>
      </c>
    </row>
    <row r="89" spans="10:11" ht="30" customHeight="1" x14ac:dyDescent="0.25">
      <c r="J89" s="148" t="str">
        <f t="shared" si="5"/>
        <v/>
      </c>
      <c r="K89" s="5" t="str">
        <f ca="1">IF(H89="","",IF(TODAY()&gt; I89,"Retard",IF(TODAY()&gt;=(I89-$J$3),"A Faire","OK")))</f>
        <v/>
      </c>
    </row>
    <row r="90" spans="10:11" ht="30" customHeight="1" x14ac:dyDescent="0.25">
      <c r="J90" s="148" t="str">
        <f t="shared" si="5"/>
        <v/>
      </c>
      <c r="K90" s="5" t="str">
        <f ca="1">IF(H90="","",IF(TODAY()&gt; I90,"Retard",IF(TODAY()&gt;=(I90-$J$3),"A Faire","OK")))</f>
        <v/>
      </c>
    </row>
    <row r="91" spans="10:11" ht="30" customHeight="1" x14ac:dyDescent="0.25">
      <c r="J91" s="148" t="str">
        <f t="shared" si="5"/>
        <v/>
      </c>
      <c r="K91" s="5" t="str">
        <f ca="1">IF(H91="","",IF(TODAY()&gt; I91,"Retard",IF(TODAY()&gt;=(I91-$J$3),"A Faire","OK")))</f>
        <v/>
      </c>
    </row>
    <row r="92" spans="10:11" ht="30" customHeight="1" x14ac:dyDescent="0.25">
      <c r="J92" s="148" t="str">
        <f t="shared" si="5"/>
        <v/>
      </c>
      <c r="K92" s="5" t="str">
        <f ca="1">IF(H92="","",IF(TODAY()&gt; I92,"Retard",IF(TODAY()&gt;=(I92-$J$3),"A Faire","OK")))</f>
        <v/>
      </c>
    </row>
    <row r="93" spans="10:11" ht="30" customHeight="1" x14ac:dyDescent="0.25">
      <c r="J93" s="148" t="str">
        <f t="shared" si="5"/>
        <v/>
      </c>
      <c r="K93" s="5" t="str">
        <f ca="1">IF(H93="","",IF(TODAY()&gt; I93,"Retard",IF(TODAY()&gt;=(I93-$J$3),"A Faire","OK")))</f>
        <v/>
      </c>
    </row>
    <row r="94" spans="10:11" ht="30" customHeight="1" x14ac:dyDescent="0.25">
      <c r="J94" s="148" t="str">
        <f t="shared" si="5"/>
        <v/>
      </c>
      <c r="K94" s="5" t="str">
        <f ca="1">IF(H94="","",IF(TODAY()&gt; I94,"Retard",IF(TODAY()&gt;=(I94-$J$3),"A Faire","OK")))</f>
        <v/>
      </c>
    </row>
    <row r="95" spans="10:11" ht="30" customHeight="1" x14ac:dyDescent="0.25">
      <c r="J95" s="148" t="str">
        <f t="shared" si="5"/>
        <v/>
      </c>
      <c r="K95" s="5" t="str">
        <f ca="1">IF(H95="","",IF(TODAY()&gt; I95,"Retard",IF(TODAY()&gt;=(I95-$J$3),"A Faire","OK")))</f>
        <v/>
      </c>
    </row>
    <row r="96" spans="10:11" ht="30" customHeight="1" x14ac:dyDescent="0.25">
      <c r="J96" s="148" t="str">
        <f t="shared" si="5"/>
        <v/>
      </c>
      <c r="K96" s="5" t="str">
        <f ca="1">IF(H96="","",IF(TODAY()&gt; I96,"Retard",IF(TODAY()&gt;=(I96-$J$3),"A Faire","OK")))</f>
        <v/>
      </c>
    </row>
    <row r="97" spans="10:11" ht="30" customHeight="1" x14ac:dyDescent="0.25">
      <c r="J97" s="148" t="str">
        <f t="shared" si="5"/>
        <v/>
      </c>
      <c r="K97" s="5" t="str">
        <f ca="1">IF(H97="","",IF(TODAY()&gt; I97,"Retard",IF(TODAY()&gt;=(I97-$J$3),"A Faire","OK")))</f>
        <v/>
      </c>
    </row>
  </sheetData>
  <customSheetViews>
    <customSheetView guid="{6F591A43-FDBD-47BB-B53D-2E401491C373}">
      <selection activeCell="C14" sqref="C14"/>
    </customSheetView>
  </customSheetViews>
  <dataValidations count="1">
    <dataValidation allowBlank="1" sqref="G1:J3" xr:uid="{00000000-0002-0000-0300-000000000000}"/>
  </dataValidations>
  <pageMargins left="0.7" right="0.7" top="0.75" bottom="0.75" header="0.3" footer="0.3"/>
  <drawing r:id="rId1"/>
  <legacyDrawing r:id="rId2"/>
  <controls>
    <mc:AlternateContent xmlns:mc="http://schemas.openxmlformats.org/markup-compatibility/2006">
      <mc:Choice Requires="x14">
        <control shapeId="5131" r:id="rId3" name="CommandButton2">
          <controlPr defaultSize="0" autoLine="0" r:id="rId4">
            <anchor moveWithCells="1">
              <from>
                <xdr:col>2</xdr:col>
                <xdr:colOff>342900</xdr:colOff>
                <xdr:row>1</xdr:row>
                <xdr:rowOff>47625</xdr:rowOff>
              </from>
              <to>
                <xdr:col>3</xdr:col>
                <xdr:colOff>1295400</xdr:colOff>
                <xdr:row>1</xdr:row>
                <xdr:rowOff>361950</xdr:rowOff>
              </to>
            </anchor>
          </controlPr>
        </control>
      </mc:Choice>
      <mc:Fallback>
        <control shapeId="5131" r:id="rId3" name="CommandButton2"/>
      </mc:Fallback>
    </mc:AlternateContent>
    <mc:AlternateContent xmlns:mc="http://schemas.openxmlformats.org/markup-compatibility/2006">
      <mc:Choice Requires="x14">
        <control shapeId="5130" r:id="rId5" name="CommandButton1">
          <controlPr defaultSize="0" autoLine="0" autoPict="0" r:id="rId6">
            <anchor moveWithCells="1">
              <from>
                <xdr:col>2</xdr:col>
                <xdr:colOff>371475</xdr:colOff>
                <xdr:row>2</xdr:row>
                <xdr:rowOff>0</xdr:rowOff>
              </from>
              <to>
                <xdr:col>3</xdr:col>
                <xdr:colOff>790575</xdr:colOff>
                <xdr:row>2</xdr:row>
                <xdr:rowOff>314325</xdr:rowOff>
              </to>
            </anchor>
          </controlPr>
        </control>
      </mc:Choice>
      <mc:Fallback>
        <control shapeId="5130" r:id="rId5" name="CommandButton1"/>
      </mc:Fallback>
    </mc:AlternateContent>
    <mc:AlternateContent xmlns:mc="http://schemas.openxmlformats.org/markup-compatibility/2006">
      <mc:Choice Requires="x14">
        <control shapeId="5133" r:id="rId7" name="CommandButton3">
          <controlPr defaultSize="0" autoLine="0" autoPict="0" r:id="rId8">
            <anchor moveWithCells="1">
              <from>
                <xdr:col>0</xdr:col>
                <xdr:colOff>57150</xdr:colOff>
                <xdr:row>2</xdr:row>
                <xdr:rowOff>47625</xdr:rowOff>
              </from>
              <to>
                <xdr:col>1</xdr:col>
                <xdr:colOff>1371600</xdr:colOff>
                <xdr:row>2</xdr:row>
                <xdr:rowOff>361950</xdr:rowOff>
              </to>
            </anchor>
          </controlPr>
        </control>
      </mc:Choice>
      <mc:Fallback>
        <control shapeId="5133" r:id="rId7" name="CommandButton3"/>
      </mc:Fallback>
    </mc:AlternateContent>
    <mc:AlternateContent xmlns:mc="http://schemas.openxmlformats.org/markup-compatibility/2006">
      <mc:Choice Requires="x14">
        <control shapeId="5121" r:id="rId9" name="Button 1">
          <controlPr defaultSize="0" print="0" autoFill="0" autoPict="0" macro="[0]!menu_principal">
            <anchor moveWithCells="1" sizeWithCells="1">
              <from>
                <xdr:col>0</xdr:col>
                <xdr:colOff>47625</xdr:colOff>
                <xdr:row>1</xdr:row>
                <xdr:rowOff>57150</xdr:rowOff>
              </from>
              <to>
                <xdr:col>1</xdr:col>
                <xdr:colOff>1238250</xdr:colOff>
                <xdr:row>2</xdr:row>
                <xdr:rowOff>0</xdr:rowOff>
              </to>
            </anchor>
          </controlPr>
        </control>
      </mc:Choice>
    </mc:AlternateContent>
  </controls>
  <tableParts count="1">
    <tablePart r:id="rId10"/>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_fournisseur"/>
  <dimension ref="A1:T10"/>
  <sheetViews>
    <sheetView showGridLines="0" workbookViewId="0">
      <pane ySplit="4" topLeftCell="A5" activePane="bottomLeft" state="frozen"/>
      <selection pane="bottomLeft" activeCell="T4" sqref="T4"/>
    </sheetView>
  </sheetViews>
  <sheetFormatPr baseColWidth="10" defaultColWidth="30.7109375" defaultRowHeight="15.95" customHeight="1" x14ac:dyDescent="0.25"/>
  <cols>
    <col min="1" max="6" width="30.7109375" style="2"/>
    <col min="7" max="7" width="30.7109375" style="3"/>
    <col min="8" max="16384" width="30.7109375" style="2"/>
  </cols>
  <sheetData>
    <row r="1" spans="1:20" s="162" customFormat="1" ht="39.950000000000003" customHeight="1" x14ac:dyDescent="0.25"/>
    <row r="2" spans="1:20" s="162" customFormat="1" ht="39.950000000000003" customHeight="1" x14ac:dyDescent="0.25"/>
    <row r="3" spans="1:20" s="162" customFormat="1" ht="39.950000000000003" customHeight="1" x14ac:dyDescent="0.25"/>
    <row r="4" spans="1:20" s="1" customFormat="1" ht="15.95" customHeight="1" x14ac:dyDescent="0.25">
      <c r="A4" s="1" t="s">
        <v>28</v>
      </c>
      <c r="B4" s="1" t="s">
        <v>29</v>
      </c>
      <c r="C4" s="1" t="s">
        <v>30</v>
      </c>
      <c r="D4" s="1" t="s">
        <v>31</v>
      </c>
      <c r="E4" s="1" t="s">
        <v>32</v>
      </c>
      <c r="F4" s="1" t="s">
        <v>34</v>
      </c>
      <c r="G4" s="1" t="s">
        <v>33</v>
      </c>
      <c r="H4" s="1" t="s">
        <v>35</v>
      </c>
      <c r="I4" s="1" t="s">
        <v>36</v>
      </c>
      <c r="J4" s="1" t="s">
        <v>37</v>
      </c>
      <c r="K4" s="1" t="s">
        <v>38</v>
      </c>
      <c r="L4" s="1" t="s">
        <v>39</v>
      </c>
      <c r="M4" s="1" t="s">
        <v>40</v>
      </c>
      <c r="N4" s="1" t="s">
        <v>41</v>
      </c>
      <c r="O4" s="1" t="s">
        <v>287</v>
      </c>
      <c r="P4" s="1" t="s">
        <v>288</v>
      </c>
      <c r="Q4" s="1" t="s">
        <v>289</v>
      </c>
      <c r="R4" s="1" t="s">
        <v>290</v>
      </c>
      <c r="S4" s="1" t="s">
        <v>291</v>
      </c>
      <c r="T4" s="1" t="s">
        <v>292</v>
      </c>
    </row>
    <row r="5" spans="1:20" ht="15.95" hidden="1" customHeight="1" x14ac:dyDescent="0.25">
      <c r="A5" s="2" t="s">
        <v>116</v>
      </c>
      <c r="B5" s="2" t="s">
        <v>117</v>
      </c>
      <c r="C5" s="2" t="s">
        <v>118</v>
      </c>
      <c r="D5" s="2" t="s">
        <v>208</v>
      </c>
      <c r="E5" s="2" t="s">
        <v>208</v>
      </c>
      <c r="F5" s="2" t="s">
        <v>208</v>
      </c>
      <c r="G5" s="3" t="s">
        <v>208</v>
      </c>
      <c r="H5" s="2" t="s">
        <v>208</v>
      </c>
      <c r="I5" s="2" t="s">
        <v>208</v>
      </c>
      <c r="J5" s="2" t="s">
        <v>208</v>
      </c>
      <c r="K5" s="2" t="s">
        <v>208</v>
      </c>
      <c r="L5" s="2" t="s">
        <v>208</v>
      </c>
      <c r="M5" s="2" t="s">
        <v>208</v>
      </c>
      <c r="N5" s="2" t="s">
        <v>208</v>
      </c>
      <c r="O5" s="2" t="s">
        <v>208</v>
      </c>
      <c r="P5" s="2" t="s">
        <v>208</v>
      </c>
      <c r="Q5" s="2" t="s">
        <v>208</v>
      </c>
      <c r="R5" s="2" t="s">
        <v>208</v>
      </c>
      <c r="S5" s="2" t="s">
        <v>208</v>
      </c>
      <c r="T5" s="2" t="s">
        <v>208</v>
      </c>
    </row>
    <row r="6" spans="1:20" ht="15.95" customHeight="1" x14ac:dyDescent="0.25">
      <c r="A6" s="2" t="s">
        <v>217</v>
      </c>
      <c r="B6" s="2" t="s">
        <v>218</v>
      </c>
      <c r="C6" s="2" t="s">
        <v>219</v>
      </c>
      <c r="D6" s="2" t="s">
        <v>220</v>
      </c>
      <c r="E6" s="2" t="s">
        <v>219</v>
      </c>
      <c r="F6" s="2" t="s">
        <v>221</v>
      </c>
      <c r="G6" s="3" t="s">
        <v>222</v>
      </c>
      <c r="H6" s="2" t="s">
        <v>223</v>
      </c>
      <c r="I6" s="2" t="s">
        <v>220</v>
      </c>
      <c r="J6" s="2">
        <v>2222222222</v>
      </c>
      <c r="K6" s="2">
        <v>2222222222</v>
      </c>
      <c r="L6" s="2" t="s">
        <v>224</v>
      </c>
      <c r="M6" s="2" t="s">
        <v>225</v>
      </c>
      <c r="N6" s="2" t="s">
        <v>226</v>
      </c>
      <c r="O6" s="2">
        <v>222222222222</v>
      </c>
      <c r="P6" s="2" t="s">
        <v>227</v>
      </c>
      <c r="Q6" s="2" t="s">
        <v>225</v>
      </c>
      <c r="R6" s="2" t="s">
        <v>213</v>
      </c>
      <c r="S6" s="2">
        <v>21222222222</v>
      </c>
      <c r="T6" s="2" t="s">
        <v>221</v>
      </c>
    </row>
    <row r="7" spans="1:20" ht="15.95" hidden="1" customHeight="1" x14ac:dyDescent="0.25">
      <c r="A7" s="2" t="s">
        <v>238</v>
      </c>
      <c r="B7" s="2" t="s">
        <v>239</v>
      </c>
      <c r="C7" s="2" t="s">
        <v>240</v>
      </c>
      <c r="D7" s="2" t="s">
        <v>241</v>
      </c>
      <c r="E7" s="2" t="s">
        <v>242</v>
      </c>
      <c r="F7" s="2" t="s">
        <v>243</v>
      </c>
      <c r="G7" s="3" t="s">
        <v>244</v>
      </c>
      <c r="H7" s="2" t="s">
        <v>245</v>
      </c>
      <c r="I7" s="2" t="s">
        <v>246</v>
      </c>
      <c r="J7" s="2">
        <v>22222222222222</v>
      </c>
      <c r="K7" s="2">
        <v>2222222222</v>
      </c>
      <c r="L7" s="2" t="s">
        <v>247</v>
      </c>
      <c r="M7" s="2" t="s">
        <v>248</v>
      </c>
      <c r="N7" s="2" t="s">
        <v>249</v>
      </c>
      <c r="O7" s="2">
        <v>222222222</v>
      </c>
      <c r="P7" s="2" t="s">
        <v>250</v>
      </c>
      <c r="Q7" s="2" t="s">
        <v>251</v>
      </c>
      <c r="R7" s="2" t="s">
        <v>252</v>
      </c>
      <c r="S7" s="2">
        <v>222255</v>
      </c>
      <c r="T7" s="2" t="s">
        <v>253</v>
      </c>
    </row>
    <row r="8" spans="1:20" ht="15.95" hidden="1" customHeight="1" x14ac:dyDescent="0.25"/>
    <row r="9" spans="1:20" ht="15.95" hidden="1" customHeight="1" x14ac:dyDescent="0.25"/>
    <row r="10" spans="1:20" ht="15.95" hidden="1" customHeight="1" x14ac:dyDescent="0.25"/>
  </sheetData>
  <customSheetViews>
    <customSheetView guid="{6F591A43-FDBD-47BB-B53D-2E401491C373}">
      <selection activeCell="D13" sqref="D13"/>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6148" r:id="rId3" name="CommandButton_filtre_fournisseur">
          <controlPr defaultSize="0" autoLine="0" r:id="rId4">
            <anchor moveWithCells="1">
              <from>
                <xdr:col>0</xdr:col>
                <xdr:colOff>76200</xdr:colOff>
                <xdr:row>1</xdr:row>
                <xdr:rowOff>381000</xdr:rowOff>
              </from>
              <to>
                <xdr:col>0</xdr:col>
                <xdr:colOff>971550</xdr:colOff>
                <xdr:row>2</xdr:row>
                <xdr:rowOff>238125</xdr:rowOff>
              </to>
            </anchor>
          </controlPr>
        </control>
      </mc:Choice>
      <mc:Fallback>
        <control shapeId="6148" r:id="rId3" name="CommandButton_filtre_fournisseur"/>
      </mc:Fallback>
    </mc:AlternateContent>
    <mc:AlternateContent xmlns:mc="http://schemas.openxmlformats.org/markup-compatibility/2006">
      <mc:Choice Requires="x14">
        <control shapeId="6150" r:id="rId5" name="CommandButton1">
          <controlPr defaultSize="0" autoLine="0" r:id="rId6">
            <anchor moveWithCells="1">
              <from>
                <xdr:col>0</xdr:col>
                <xdr:colOff>990600</xdr:colOff>
                <xdr:row>1</xdr:row>
                <xdr:rowOff>371475</xdr:rowOff>
              </from>
              <to>
                <xdr:col>1</xdr:col>
                <xdr:colOff>742950</xdr:colOff>
                <xdr:row>2</xdr:row>
                <xdr:rowOff>228600</xdr:rowOff>
              </to>
            </anchor>
          </controlPr>
        </control>
      </mc:Choice>
      <mc:Fallback>
        <control shapeId="6150" r:id="rId5" name="CommandButton1"/>
      </mc:Fallback>
    </mc:AlternateContent>
    <mc:AlternateContent xmlns:mc="http://schemas.openxmlformats.org/markup-compatibility/2006">
      <mc:Choice Requires="x14">
        <control shapeId="6152" r:id="rId7" name="CommandButton2">
          <controlPr autoLine="0" r:id="rId8">
            <anchor moveWithCells="1">
              <from>
                <xdr:col>0</xdr:col>
                <xdr:colOff>990600</xdr:colOff>
                <xdr:row>1</xdr:row>
                <xdr:rowOff>0</xdr:rowOff>
              </from>
              <to>
                <xdr:col>1</xdr:col>
                <xdr:colOff>742950</xdr:colOff>
                <xdr:row>1</xdr:row>
                <xdr:rowOff>361950</xdr:rowOff>
              </to>
            </anchor>
          </controlPr>
        </control>
      </mc:Choice>
      <mc:Fallback>
        <control shapeId="6152" r:id="rId7" name="CommandButton2"/>
      </mc:Fallback>
    </mc:AlternateContent>
    <mc:AlternateContent xmlns:mc="http://schemas.openxmlformats.org/markup-compatibility/2006">
      <mc:Choice Requires="x14">
        <control shapeId="6145" r:id="rId9" name="Button 1">
          <controlPr defaultSize="0" print="0" autoFill="0" autoPict="0" macro="[0]!menu_principal">
            <anchor moveWithCells="1" sizeWithCells="1">
              <from>
                <xdr:col>0</xdr:col>
                <xdr:colOff>66675</xdr:colOff>
                <xdr:row>0</xdr:row>
                <xdr:rowOff>504825</xdr:rowOff>
              </from>
              <to>
                <xdr:col>0</xdr:col>
                <xdr:colOff>962025</xdr:colOff>
                <xdr:row>1</xdr:row>
                <xdr:rowOff>352425</xdr:rowOff>
              </to>
            </anchor>
          </controlPr>
        </control>
      </mc:Choice>
    </mc:AlternateContent>
  </controls>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_commande"/>
  <dimension ref="A1:O7"/>
  <sheetViews>
    <sheetView workbookViewId="0">
      <pane ySplit="4" topLeftCell="A5" activePane="bottomLeft" state="frozen"/>
      <selection pane="bottomLeft" sqref="A1:XFD3"/>
    </sheetView>
  </sheetViews>
  <sheetFormatPr baseColWidth="10" defaultColWidth="30.7109375" defaultRowHeight="15.95" customHeight="1" x14ac:dyDescent="0.25"/>
  <cols>
    <col min="1" max="2" width="10.7109375" style="34" customWidth="1"/>
    <col min="3" max="6" width="30.7109375" style="34"/>
    <col min="7" max="7" width="8.7109375" style="34" customWidth="1"/>
    <col min="8" max="11" width="30.7109375" style="34"/>
    <col min="12" max="15" width="30.7109375" style="126"/>
    <col min="16" max="16384" width="30.7109375" style="34"/>
  </cols>
  <sheetData>
    <row r="1" spans="1:12" s="163" customFormat="1" ht="39.950000000000003" customHeight="1" x14ac:dyDescent="0.25"/>
    <row r="2" spans="1:12" s="163" customFormat="1" ht="39.950000000000003" customHeight="1" x14ac:dyDescent="0.25"/>
    <row r="3" spans="1:12" s="163" customFormat="1" ht="39.950000000000003" customHeight="1" x14ac:dyDescent="0.25"/>
    <row r="4" spans="1:12" ht="39.75" customHeight="1" x14ac:dyDescent="0.25">
      <c r="A4" s="34" t="s">
        <v>10</v>
      </c>
      <c r="B4" s="34" t="s">
        <v>216</v>
      </c>
      <c r="C4" s="34" t="s">
        <v>45</v>
      </c>
      <c r="D4" s="34" t="s">
        <v>47</v>
      </c>
      <c r="E4" s="34" t="s">
        <v>48</v>
      </c>
      <c r="F4" s="34" t="s">
        <v>49</v>
      </c>
      <c r="G4" s="34" t="s">
        <v>26</v>
      </c>
      <c r="H4" s="34" t="s">
        <v>43</v>
      </c>
      <c r="I4" s="34" t="s">
        <v>44</v>
      </c>
      <c r="J4" s="34" t="s">
        <v>50</v>
      </c>
      <c r="K4" s="34" t="s">
        <v>46</v>
      </c>
      <c r="L4" s="126" t="s">
        <v>51</v>
      </c>
    </row>
    <row r="5" spans="1:12" ht="15.95" hidden="1" customHeight="1" x14ac:dyDescent="0.25">
      <c r="A5" s="34">
        <v>1</v>
      </c>
      <c r="B5" s="34">
        <v>1</v>
      </c>
      <c r="C5" s="34" t="s">
        <v>211</v>
      </c>
      <c r="D5" s="125">
        <v>43160</v>
      </c>
      <c r="E5" s="125">
        <v>43171</v>
      </c>
      <c r="F5" s="125"/>
      <c r="G5" s="127" t="str">
        <f ca="1">IF(D5="","",IF(F5&lt;&gt;"","OK",IF(AND(E5&lt;&gt;"",E5&lt;TODAY()),"Retard","Attente")))</f>
        <v>Retard</v>
      </c>
      <c r="H5" s="34" t="s">
        <v>209</v>
      </c>
      <c r="I5" s="34" t="s">
        <v>210</v>
      </c>
      <c r="J5" s="34">
        <v>2</v>
      </c>
      <c r="K5" s="34">
        <v>15</v>
      </c>
      <c r="L5" s="126">
        <v>30</v>
      </c>
    </row>
    <row r="6" spans="1:12" ht="15.95" customHeight="1" x14ac:dyDescent="0.25">
      <c r="A6" s="34">
        <v>2</v>
      </c>
      <c r="B6" s="34">
        <v>1</v>
      </c>
      <c r="C6" s="34" t="s">
        <v>211</v>
      </c>
      <c r="D6" s="125">
        <v>43160</v>
      </c>
      <c r="E6" s="125">
        <v>43189</v>
      </c>
      <c r="F6" s="125"/>
      <c r="G6" s="127" t="str">
        <f ca="1">IF(D6="","",IF(F6&lt;&gt;"","OK",IF(AND(E6&lt;&gt;"",E6&lt;TODAY()),"Retard","Attente")))</f>
        <v>Retard</v>
      </c>
      <c r="H6" s="34" t="s">
        <v>209</v>
      </c>
      <c r="I6" s="34" t="s">
        <v>210</v>
      </c>
      <c r="J6" s="34">
        <v>2</v>
      </c>
      <c r="K6" s="34">
        <v>12</v>
      </c>
      <c r="L6" s="126">
        <v>24</v>
      </c>
    </row>
    <row r="7" spans="1:12" ht="15.95" hidden="1" customHeight="1" x14ac:dyDescent="0.25">
      <c r="D7" s="125"/>
      <c r="E7" s="125"/>
      <c r="F7" s="125"/>
      <c r="G7" s="127"/>
    </row>
  </sheetData>
  <customSheetViews>
    <customSheetView guid="{6F591A43-FDBD-47BB-B53D-2E401491C373}">
      <selection activeCell="B14" sqref="B14"/>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7171" r:id="rId3" name="CommandButton1">
          <controlPr defaultSize="0" autoLine="0" r:id="rId4">
            <anchor moveWithCells="1">
              <from>
                <xdr:col>2</xdr:col>
                <xdr:colOff>123825</xdr:colOff>
                <xdr:row>2</xdr:row>
                <xdr:rowOff>19050</xdr:rowOff>
              </from>
              <to>
                <xdr:col>2</xdr:col>
                <xdr:colOff>1562100</xdr:colOff>
                <xdr:row>2</xdr:row>
                <xdr:rowOff>381000</xdr:rowOff>
              </to>
            </anchor>
          </controlPr>
        </control>
      </mc:Choice>
      <mc:Fallback>
        <control shapeId="7171" r:id="rId3" name="CommandButton1"/>
      </mc:Fallback>
    </mc:AlternateContent>
    <mc:AlternateContent xmlns:mc="http://schemas.openxmlformats.org/markup-compatibility/2006">
      <mc:Choice Requires="x14">
        <control shapeId="7172" r:id="rId5" name="CommandButton2">
          <controlPr defaultSize="0" autoLine="0" r:id="rId6">
            <anchor moveWithCells="1">
              <from>
                <xdr:col>3</xdr:col>
                <xdr:colOff>971550</xdr:colOff>
                <xdr:row>2</xdr:row>
                <xdr:rowOff>19050</xdr:rowOff>
              </from>
              <to>
                <xdr:col>4</xdr:col>
                <xdr:colOff>361950</xdr:colOff>
                <xdr:row>2</xdr:row>
                <xdr:rowOff>381000</xdr:rowOff>
              </to>
            </anchor>
          </controlPr>
        </control>
      </mc:Choice>
      <mc:Fallback>
        <control shapeId="7172" r:id="rId5" name="CommandButton2"/>
      </mc:Fallback>
    </mc:AlternateContent>
    <mc:AlternateContent xmlns:mc="http://schemas.openxmlformats.org/markup-compatibility/2006">
      <mc:Choice Requires="x14">
        <control shapeId="7173" r:id="rId7" name="CommandButton3">
          <controlPr defaultSize="0" autoLine="0" r:id="rId8">
            <anchor moveWithCells="1">
              <from>
                <xdr:col>2</xdr:col>
                <xdr:colOff>1581150</xdr:colOff>
                <xdr:row>1</xdr:row>
                <xdr:rowOff>152400</xdr:rowOff>
              </from>
              <to>
                <xdr:col>3</xdr:col>
                <xdr:colOff>971550</xdr:colOff>
                <xdr:row>2</xdr:row>
                <xdr:rowOff>9525</xdr:rowOff>
              </to>
            </anchor>
          </controlPr>
        </control>
      </mc:Choice>
      <mc:Fallback>
        <control shapeId="7173" r:id="rId7" name="CommandButton3"/>
      </mc:Fallback>
    </mc:AlternateContent>
    <mc:AlternateContent xmlns:mc="http://schemas.openxmlformats.org/markup-compatibility/2006">
      <mc:Choice Requires="x14">
        <control shapeId="7174" r:id="rId9" name="CommandButton4">
          <controlPr autoLine="0" r:id="rId10">
            <anchor moveWithCells="1">
              <from>
                <xdr:col>3</xdr:col>
                <xdr:colOff>981075</xdr:colOff>
                <xdr:row>1</xdr:row>
                <xdr:rowOff>152400</xdr:rowOff>
              </from>
              <to>
                <xdr:col>4</xdr:col>
                <xdr:colOff>371475</xdr:colOff>
                <xdr:row>2</xdr:row>
                <xdr:rowOff>9525</xdr:rowOff>
              </to>
            </anchor>
          </controlPr>
        </control>
      </mc:Choice>
      <mc:Fallback>
        <control shapeId="7174" r:id="rId9" name="CommandButton4"/>
      </mc:Fallback>
    </mc:AlternateContent>
    <mc:AlternateContent xmlns:mc="http://schemas.openxmlformats.org/markup-compatibility/2006">
      <mc:Choice Requires="x14">
        <control shapeId="7169" r:id="rId11" name="Button 1">
          <controlPr defaultSize="0" print="0" autoFill="0" autoPict="0" macro="[0]!menu_principal">
            <anchor moveWithCells="1" sizeWithCells="1">
              <from>
                <xdr:col>0</xdr:col>
                <xdr:colOff>95250</xdr:colOff>
                <xdr:row>1</xdr:row>
                <xdr:rowOff>314325</xdr:rowOff>
              </from>
              <to>
                <xdr:col>2</xdr:col>
                <xdr:colOff>104775</xdr:colOff>
                <xdr:row>2</xdr:row>
                <xdr:rowOff>171450</xdr:rowOff>
              </to>
            </anchor>
          </controlPr>
        </control>
      </mc:Choice>
    </mc:AlternateContent>
    <mc:AlternateContent xmlns:mc="http://schemas.openxmlformats.org/markup-compatibility/2006">
      <mc:Choice Requires="x14">
        <control shapeId="7170" r:id="rId12" name="Button 2">
          <controlPr defaultSize="0" autoFill="0" autoPict="0" macro="[0]!lancer_commande">
            <anchor moveWithCells="1" sizeWithCells="1">
              <from>
                <xdr:col>2</xdr:col>
                <xdr:colOff>123825</xdr:colOff>
                <xdr:row>1</xdr:row>
                <xdr:rowOff>142875</xdr:rowOff>
              </from>
              <to>
                <xdr:col>2</xdr:col>
                <xdr:colOff>1562100</xdr:colOff>
                <xdr:row>2</xdr:row>
                <xdr:rowOff>0</xdr:rowOff>
              </to>
            </anchor>
          </controlPr>
        </control>
      </mc:Choice>
    </mc:AlternateContent>
  </controls>
  <tableParts count="1">
    <tablePart r:id="rId1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_entree_sortie"/>
  <dimension ref="A1:E34"/>
  <sheetViews>
    <sheetView workbookViewId="0">
      <pane ySplit="4" topLeftCell="A5" activePane="bottomLeft" state="frozen"/>
      <selection pane="bottomLeft" activeCell="G40" sqref="G40"/>
    </sheetView>
  </sheetViews>
  <sheetFormatPr baseColWidth="10" defaultColWidth="20.7109375" defaultRowHeight="15.95" customHeight="1" x14ac:dyDescent="0.2"/>
  <cols>
    <col min="1" max="2" width="20.7109375" style="34"/>
    <col min="3" max="3" width="25" style="34" customWidth="1"/>
    <col min="4" max="4" width="22.28515625" style="34" customWidth="1"/>
    <col min="5" max="5" width="20.7109375" style="35"/>
    <col min="6" max="16384" width="20.7109375" style="34"/>
  </cols>
  <sheetData>
    <row r="1" spans="1:5" s="163" customFormat="1" ht="39.950000000000003" customHeight="1" x14ac:dyDescent="0.25"/>
    <row r="2" spans="1:5" s="163" customFormat="1" ht="39.950000000000003" customHeight="1" x14ac:dyDescent="0.25"/>
    <row r="3" spans="1:5" s="163" customFormat="1" ht="39.950000000000003" customHeight="1" x14ac:dyDescent="0.25"/>
    <row r="4" spans="1:5" ht="26.25" customHeight="1" x14ac:dyDescent="0.25">
      <c r="A4" s="34" t="s">
        <v>154</v>
      </c>
      <c r="B4" s="34" t="s">
        <v>43</v>
      </c>
      <c r="C4" s="34" t="s">
        <v>52</v>
      </c>
      <c r="D4" s="34" t="s">
        <v>53</v>
      </c>
      <c r="E4" s="34" t="s">
        <v>46</v>
      </c>
    </row>
    <row r="5" spans="1:5" ht="15.95" hidden="1" customHeight="1" x14ac:dyDescent="0.25">
      <c r="E5" s="34"/>
    </row>
    <row r="6" spans="1:5" ht="15.95" hidden="1" customHeight="1" x14ac:dyDescent="0.25">
      <c r="A6" s="34">
        <v>1</v>
      </c>
      <c r="B6" s="34" t="s">
        <v>209</v>
      </c>
      <c r="C6" s="34" t="s">
        <v>214</v>
      </c>
      <c r="D6" s="125">
        <v>43186</v>
      </c>
      <c r="E6" s="34">
        <v>2</v>
      </c>
    </row>
    <row r="7" spans="1:5" ht="15.95" hidden="1" customHeight="1" x14ac:dyDescent="0.25">
      <c r="A7" s="34">
        <v>1</v>
      </c>
      <c r="B7" s="34" t="s">
        <v>209</v>
      </c>
      <c r="C7" s="34" t="s">
        <v>214</v>
      </c>
      <c r="D7" s="125">
        <v>43186</v>
      </c>
      <c r="E7" s="34">
        <v>2</v>
      </c>
    </row>
    <row r="8" spans="1:5" ht="15.95" hidden="1" customHeight="1" x14ac:dyDescent="0.25">
      <c r="A8" s="34">
        <v>1</v>
      </c>
      <c r="B8" s="34" t="s">
        <v>209</v>
      </c>
      <c r="C8" s="34" t="s">
        <v>215</v>
      </c>
      <c r="D8" s="125">
        <v>43186</v>
      </c>
      <c r="E8" s="34">
        <v>1</v>
      </c>
    </row>
    <row r="9" spans="1:5" ht="15.95" hidden="1" customHeight="1" x14ac:dyDescent="0.25">
      <c r="A9" s="34">
        <v>1</v>
      </c>
      <c r="B9" s="34" t="s">
        <v>209</v>
      </c>
      <c r="C9" s="34" t="s">
        <v>214</v>
      </c>
      <c r="D9" s="125">
        <v>43186</v>
      </c>
      <c r="E9" s="34">
        <v>2</v>
      </c>
    </row>
    <row r="10" spans="1:5" ht="15.95" hidden="1" customHeight="1" x14ac:dyDescent="0.25">
      <c r="A10" s="34">
        <v>1</v>
      </c>
      <c r="B10" s="34" t="s">
        <v>209</v>
      </c>
      <c r="C10" s="34" t="s">
        <v>214</v>
      </c>
      <c r="D10" s="125">
        <v>43186</v>
      </c>
      <c r="E10" s="34">
        <v>5</v>
      </c>
    </row>
    <row r="11" spans="1:5" ht="15.95" hidden="1" customHeight="1" x14ac:dyDescent="0.25">
      <c r="A11" s="34">
        <v>1</v>
      </c>
      <c r="B11" s="34" t="s">
        <v>209</v>
      </c>
      <c r="C11" s="34" t="s">
        <v>215</v>
      </c>
      <c r="D11" s="125">
        <v>43186</v>
      </c>
      <c r="E11" s="34">
        <v>1</v>
      </c>
    </row>
    <row r="12" spans="1:5" ht="15.95" hidden="1" customHeight="1" x14ac:dyDescent="0.25">
      <c r="A12" s="34">
        <v>1</v>
      </c>
      <c r="B12" s="34" t="s">
        <v>209</v>
      </c>
      <c r="C12" s="34" t="s">
        <v>214</v>
      </c>
      <c r="D12" s="125">
        <v>43186</v>
      </c>
      <c r="E12" s="34">
        <v>7</v>
      </c>
    </row>
    <row r="13" spans="1:5" ht="15.95" hidden="1" customHeight="1" x14ac:dyDescent="0.25">
      <c r="A13" s="34">
        <v>1</v>
      </c>
      <c r="B13" s="34" t="s">
        <v>209</v>
      </c>
      <c r="C13" s="34" t="s">
        <v>215</v>
      </c>
      <c r="D13" s="125">
        <v>43186</v>
      </c>
      <c r="E13" s="34">
        <v>1</v>
      </c>
    </row>
    <row r="14" spans="1:5" ht="15.95" hidden="1" customHeight="1" x14ac:dyDescent="0.25">
      <c r="A14" s="34">
        <v>1</v>
      </c>
      <c r="B14" s="34" t="s">
        <v>209</v>
      </c>
      <c r="C14" s="34" t="s">
        <v>214</v>
      </c>
      <c r="D14" s="125">
        <v>43187</v>
      </c>
      <c r="E14" s="34">
        <v>10</v>
      </c>
    </row>
    <row r="15" spans="1:5" ht="15.95" hidden="1" customHeight="1" x14ac:dyDescent="0.25">
      <c r="A15" s="34">
        <v>1</v>
      </c>
      <c r="B15" s="34" t="s">
        <v>209</v>
      </c>
      <c r="C15" s="34" t="s">
        <v>215</v>
      </c>
      <c r="D15" s="125">
        <v>43187</v>
      </c>
      <c r="E15" s="34">
        <v>1</v>
      </c>
    </row>
    <row r="16" spans="1:5" ht="15.95" hidden="1" customHeight="1" x14ac:dyDescent="0.25">
      <c r="A16" s="34">
        <v>1</v>
      </c>
      <c r="B16" s="34" t="s">
        <v>209</v>
      </c>
      <c r="C16" s="34" t="s">
        <v>214</v>
      </c>
      <c r="D16" s="125">
        <v>43187</v>
      </c>
      <c r="E16" s="34">
        <v>10</v>
      </c>
    </row>
    <row r="17" spans="1:5" ht="15.95" hidden="1" customHeight="1" x14ac:dyDescent="0.25">
      <c r="A17" s="34">
        <v>1</v>
      </c>
      <c r="B17" s="34" t="s">
        <v>209</v>
      </c>
      <c r="C17" s="34" t="s">
        <v>215</v>
      </c>
      <c r="D17" s="125">
        <v>43192</v>
      </c>
      <c r="E17" s="34">
        <v>2</v>
      </c>
    </row>
    <row r="18" spans="1:5" ht="15.95" hidden="1" customHeight="1" x14ac:dyDescent="0.25">
      <c r="A18" s="34">
        <v>1</v>
      </c>
      <c r="B18" s="34" t="s">
        <v>209</v>
      </c>
      <c r="C18" s="34" t="s">
        <v>215</v>
      </c>
      <c r="D18" s="125">
        <v>43192</v>
      </c>
      <c r="E18" s="34">
        <v>2</v>
      </c>
    </row>
    <row r="19" spans="1:5" ht="15.95" hidden="1" customHeight="1" x14ac:dyDescent="0.25">
      <c r="A19" s="34">
        <v>1</v>
      </c>
      <c r="B19" s="34" t="s">
        <v>209</v>
      </c>
      <c r="C19" s="34" t="s">
        <v>214</v>
      </c>
      <c r="D19" s="125">
        <v>43192</v>
      </c>
      <c r="E19" s="34">
        <v>1</v>
      </c>
    </row>
    <row r="20" spans="1:5" ht="15.95" hidden="1" customHeight="1" x14ac:dyDescent="0.25">
      <c r="A20" s="34">
        <v>1</v>
      </c>
      <c r="B20" s="34" t="s">
        <v>209</v>
      </c>
      <c r="C20" s="34" t="s">
        <v>214</v>
      </c>
      <c r="D20" s="125">
        <v>43192</v>
      </c>
      <c r="E20" s="34">
        <v>20</v>
      </c>
    </row>
    <row r="21" spans="1:5" ht="15.95" hidden="1" customHeight="1" x14ac:dyDescent="0.25">
      <c r="A21" s="34">
        <v>1</v>
      </c>
      <c r="B21" s="34" t="s">
        <v>209</v>
      </c>
      <c r="C21" s="34" t="s">
        <v>215</v>
      </c>
      <c r="D21" s="125">
        <v>43192</v>
      </c>
      <c r="E21" s="34">
        <v>1</v>
      </c>
    </row>
    <row r="22" spans="1:5" ht="15.95" hidden="1" customHeight="1" x14ac:dyDescent="0.25">
      <c r="A22" s="34">
        <v>1</v>
      </c>
      <c r="B22" s="34" t="s">
        <v>209</v>
      </c>
      <c r="C22" s="34" t="s">
        <v>214</v>
      </c>
      <c r="D22" s="125">
        <v>43192</v>
      </c>
      <c r="E22" s="34">
        <v>10</v>
      </c>
    </row>
    <row r="23" spans="1:5" ht="15.95" hidden="1" customHeight="1" x14ac:dyDescent="0.25">
      <c r="A23" s="34">
        <v>1</v>
      </c>
      <c r="B23" s="34" t="s">
        <v>209</v>
      </c>
      <c r="C23" s="34" t="s">
        <v>214</v>
      </c>
      <c r="D23" s="125">
        <v>43192</v>
      </c>
      <c r="E23" s="34">
        <v>10</v>
      </c>
    </row>
    <row r="24" spans="1:5" ht="15.95" hidden="1" customHeight="1" x14ac:dyDescent="0.25">
      <c r="A24" s="34">
        <v>1</v>
      </c>
      <c r="B24" s="34" t="s">
        <v>209</v>
      </c>
      <c r="C24" s="34" t="s">
        <v>214</v>
      </c>
      <c r="D24" s="125">
        <v>43192</v>
      </c>
      <c r="E24" s="34">
        <v>15</v>
      </c>
    </row>
    <row r="25" spans="1:5" ht="15.95" hidden="1" customHeight="1" x14ac:dyDescent="0.25">
      <c r="A25" s="34">
        <v>1</v>
      </c>
      <c r="B25" s="34" t="s">
        <v>209</v>
      </c>
      <c r="C25" s="34" t="s">
        <v>215</v>
      </c>
      <c r="D25" s="125">
        <v>43192</v>
      </c>
      <c r="E25" s="34">
        <v>1</v>
      </c>
    </row>
    <row r="26" spans="1:5" ht="15.95" hidden="1" customHeight="1" x14ac:dyDescent="0.25">
      <c r="A26" s="34">
        <v>1</v>
      </c>
      <c r="B26" s="34" t="s">
        <v>209</v>
      </c>
      <c r="C26" s="34" t="s">
        <v>214</v>
      </c>
      <c r="D26" s="125">
        <v>43192</v>
      </c>
      <c r="E26" s="34">
        <v>40</v>
      </c>
    </row>
    <row r="27" spans="1:5" ht="15.95" hidden="1" customHeight="1" x14ac:dyDescent="0.25">
      <c r="A27" s="34">
        <v>1</v>
      </c>
      <c r="B27" s="34" t="s">
        <v>209</v>
      </c>
      <c r="C27" s="34" t="s">
        <v>215</v>
      </c>
      <c r="D27" s="125">
        <v>43192</v>
      </c>
      <c r="E27" s="34">
        <v>1</v>
      </c>
    </row>
    <row r="28" spans="1:5" ht="15.95" hidden="1" customHeight="1" x14ac:dyDescent="0.25">
      <c r="A28" s="34">
        <v>2</v>
      </c>
      <c r="B28" s="34" t="s">
        <v>209</v>
      </c>
      <c r="C28" s="34" t="s">
        <v>214</v>
      </c>
      <c r="D28" s="125">
        <v>43192</v>
      </c>
      <c r="E28" s="34">
        <v>2</v>
      </c>
    </row>
    <row r="29" spans="1:5" ht="15.95" hidden="1" customHeight="1" x14ac:dyDescent="0.25">
      <c r="A29" s="34">
        <v>2</v>
      </c>
      <c r="B29" s="34" t="s">
        <v>209</v>
      </c>
      <c r="C29" s="34" t="s">
        <v>214</v>
      </c>
      <c r="D29" s="125">
        <v>43135</v>
      </c>
      <c r="E29" s="34">
        <v>5</v>
      </c>
    </row>
    <row r="30" spans="1:5" ht="15.95" hidden="1" customHeight="1" x14ac:dyDescent="0.25">
      <c r="A30" s="34">
        <v>2</v>
      </c>
      <c r="B30" s="34" t="s">
        <v>234</v>
      </c>
      <c r="C30" s="34" t="s">
        <v>214</v>
      </c>
      <c r="D30" s="125">
        <v>43192</v>
      </c>
      <c r="E30" s="34">
        <v>20</v>
      </c>
    </row>
    <row r="31" spans="1:5" ht="15.95" customHeight="1" x14ac:dyDescent="0.25">
      <c r="A31" s="34">
        <v>3</v>
      </c>
      <c r="B31" s="34" t="s">
        <v>254</v>
      </c>
      <c r="C31" s="34" t="s">
        <v>214</v>
      </c>
      <c r="D31" s="125">
        <v>43192</v>
      </c>
      <c r="E31" s="34">
        <v>20</v>
      </c>
    </row>
    <row r="32" spans="1:5" ht="15.95" customHeight="1" x14ac:dyDescent="0.25">
      <c r="A32" s="34">
        <v>3</v>
      </c>
      <c r="B32" s="34" t="s">
        <v>254</v>
      </c>
      <c r="C32" s="34" t="s">
        <v>215</v>
      </c>
      <c r="D32" s="125">
        <v>43192</v>
      </c>
      <c r="E32" s="34">
        <v>20</v>
      </c>
    </row>
    <row r="33" spans="1:5" ht="15.95" customHeight="1" x14ac:dyDescent="0.25">
      <c r="A33" s="34">
        <v>3</v>
      </c>
      <c r="B33" s="34" t="s">
        <v>254</v>
      </c>
      <c r="C33" s="34" t="s">
        <v>215</v>
      </c>
      <c r="D33" s="125">
        <v>43192</v>
      </c>
      <c r="E33" s="34">
        <v>20</v>
      </c>
    </row>
    <row r="34" spans="1:5" ht="15.95" customHeight="1" x14ac:dyDescent="0.25">
      <c r="A34" s="34">
        <v>3</v>
      </c>
      <c r="B34" s="34" t="s">
        <v>254</v>
      </c>
      <c r="C34" s="34" t="s">
        <v>214</v>
      </c>
      <c r="D34" s="125">
        <v>43192</v>
      </c>
      <c r="E34" s="34">
        <v>5</v>
      </c>
    </row>
  </sheetData>
  <customSheetViews>
    <customSheetView guid="{6F591A43-FDBD-47BB-B53D-2E401491C373}">
      <selection activeCell="E7" sqref="E7"/>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8195" r:id="rId3" name="CommandButton1">
          <controlPr autoLine="0" r:id="rId4">
            <anchor moveWithCells="1">
              <from>
                <xdr:col>1</xdr:col>
                <xdr:colOff>114300</xdr:colOff>
                <xdr:row>1</xdr:row>
                <xdr:rowOff>95250</xdr:rowOff>
              </from>
              <to>
                <xdr:col>2</xdr:col>
                <xdr:colOff>171450</xdr:colOff>
                <xdr:row>1</xdr:row>
                <xdr:rowOff>457200</xdr:rowOff>
              </to>
            </anchor>
          </controlPr>
        </control>
      </mc:Choice>
      <mc:Fallback>
        <control shapeId="8195" r:id="rId3" name="CommandButton1"/>
      </mc:Fallback>
    </mc:AlternateContent>
    <mc:AlternateContent xmlns:mc="http://schemas.openxmlformats.org/markup-compatibility/2006">
      <mc:Choice Requires="x14">
        <control shapeId="8197" r:id="rId5" name="CommandButton2">
          <controlPr autoLine="0" r:id="rId6">
            <anchor moveWithCells="1">
              <from>
                <xdr:col>1</xdr:col>
                <xdr:colOff>114300</xdr:colOff>
                <xdr:row>1</xdr:row>
                <xdr:rowOff>476250</xdr:rowOff>
              </from>
              <to>
                <xdr:col>2</xdr:col>
                <xdr:colOff>171450</xdr:colOff>
                <xdr:row>2</xdr:row>
                <xdr:rowOff>333375</xdr:rowOff>
              </to>
            </anchor>
          </controlPr>
        </control>
      </mc:Choice>
      <mc:Fallback>
        <control shapeId="8197" r:id="rId5" name="CommandButton2"/>
      </mc:Fallback>
    </mc:AlternateContent>
    <mc:AlternateContent xmlns:mc="http://schemas.openxmlformats.org/markup-compatibility/2006">
      <mc:Choice Requires="x14">
        <control shapeId="8193" r:id="rId7" name="Button 1">
          <controlPr defaultSize="0" print="0" autoFill="0" autoPict="0" macro="[0]!menu_principal">
            <anchor moveWithCells="1" sizeWithCells="1">
              <from>
                <xdr:col>0</xdr:col>
                <xdr:colOff>38100</xdr:colOff>
                <xdr:row>1</xdr:row>
                <xdr:rowOff>266700</xdr:rowOff>
              </from>
              <to>
                <xdr:col>1</xdr:col>
                <xdr:colOff>95250</xdr:colOff>
                <xdr:row>2</xdr:row>
                <xdr:rowOff>123825</xdr:rowOff>
              </to>
            </anchor>
          </controlPr>
        </control>
      </mc:Choice>
    </mc:AlternateContent>
    <mc:AlternateContent xmlns:mc="http://schemas.openxmlformats.org/markup-compatibility/2006">
      <mc:Choice Requires="x14">
        <control shapeId="8194" r:id="rId8" name="Button 2">
          <controlPr defaultSize="0" autoFill="0" autoPict="0" macro="[0]!lancer_entree_sortie">
            <anchor moveWithCells="1" sizeWithCells="1">
              <from>
                <xdr:col>2</xdr:col>
                <xdr:colOff>190500</xdr:colOff>
                <xdr:row>1</xdr:row>
                <xdr:rowOff>85725</xdr:rowOff>
              </from>
              <to>
                <xdr:col>2</xdr:col>
                <xdr:colOff>1628775</xdr:colOff>
                <xdr:row>1</xdr:row>
                <xdr:rowOff>447675</xdr:rowOff>
              </to>
            </anchor>
          </controlPr>
        </control>
      </mc:Choice>
    </mc:AlternateContent>
  </controls>
  <tableParts count="1">
    <tablePart r:id="rId9"/>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_piece"/>
  <dimension ref="A1:O12"/>
  <sheetViews>
    <sheetView zoomScale="85" zoomScaleNormal="85" workbookViewId="0">
      <pane ySplit="4" topLeftCell="A5" activePane="bottomLeft" state="frozen"/>
      <selection pane="bottomLeft" activeCell="B20" sqref="B20"/>
    </sheetView>
  </sheetViews>
  <sheetFormatPr baseColWidth="10" defaultColWidth="30.7109375" defaultRowHeight="15.95" customHeight="1" x14ac:dyDescent="0.2"/>
  <cols>
    <col min="1" max="1" width="7.140625" style="36" customWidth="1"/>
    <col min="2" max="3" width="30.7109375" style="36"/>
    <col min="4" max="4" width="10.7109375" style="36" customWidth="1"/>
    <col min="5" max="5" width="30.7109375" style="36"/>
    <col min="6" max="7" width="10.7109375" style="36" customWidth="1"/>
    <col min="8" max="8" width="30.7109375" style="36"/>
    <col min="9" max="13" width="10.7109375" style="36" customWidth="1"/>
    <col min="14" max="16384" width="30.7109375" style="36"/>
  </cols>
  <sheetData>
    <row r="1" spans="1:15" s="164" customFormat="1" ht="39.950000000000003" customHeight="1" x14ac:dyDescent="0.25"/>
    <row r="2" spans="1:15" s="164" customFormat="1" ht="39.950000000000003" customHeight="1" x14ac:dyDescent="0.25"/>
    <row r="3" spans="1:15" s="164" customFormat="1" ht="39.950000000000003" customHeight="1" x14ac:dyDescent="0.25"/>
    <row r="4" spans="1:15" s="37" customFormat="1" ht="38.25" customHeight="1" x14ac:dyDescent="0.25">
      <c r="A4" s="37" t="s">
        <v>42</v>
      </c>
      <c r="B4" s="37" t="s">
        <v>43</v>
      </c>
      <c r="C4" s="37" t="s">
        <v>44</v>
      </c>
      <c r="D4" s="37" t="s">
        <v>46</v>
      </c>
      <c r="E4" s="37" t="s">
        <v>55</v>
      </c>
      <c r="F4" s="37" t="s">
        <v>56</v>
      </c>
      <c r="G4" s="37" t="s">
        <v>57</v>
      </c>
      <c r="H4" s="37" t="s">
        <v>58</v>
      </c>
      <c r="I4" s="37" t="s">
        <v>59</v>
      </c>
      <c r="J4" s="37" t="s">
        <v>60</v>
      </c>
      <c r="K4" s="37" t="s">
        <v>61</v>
      </c>
      <c r="L4" s="37" t="s">
        <v>62</v>
      </c>
      <c r="M4" s="37" t="s">
        <v>63</v>
      </c>
      <c r="N4" s="37" t="s">
        <v>54</v>
      </c>
      <c r="O4" s="37" t="s">
        <v>65</v>
      </c>
    </row>
    <row r="5" spans="1:15" s="124" customFormat="1" ht="15.75" hidden="1" customHeight="1" x14ac:dyDescent="0.2">
      <c r="A5" s="36">
        <v>1</v>
      </c>
      <c r="B5" s="36" t="s">
        <v>209</v>
      </c>
      <c r="C5" s="36" t="s">
        <v>210</v>
      </c>
      <c r="D5" s="36">
        <v>2</v>
      </c>
      <c r="E5" s="36" t="s">
        <v>211</v>
      </c>
      <c r="F5" s="36">
        <v>2</v>
      </c>
      <c r="G5" s="36">
        <v>2</v>
      </c>
      <c r="H5" s="36"/>
      <c r="I5" s="36">
        <v>2</v>
      </c>
      <c r="J5" s="36">
        <v>2</v>
      </c>
      <c r="K5" s="36">
        <v>46</v>
      </c>
      <c r="L5" s="36">
        <v>9</v>
      </c>
      <c r="M5" s="36"/>
      <c r="N5" s="36" t="s">
        <v>212</v>
      </c>
      <c r="O5" s="36"/>
    </row>
    <row r="6" spans="1:15" ht="15.95" customHeight="1" x14ac:dyDescent="0.2">
      <c r="A6" s="36">
        <v>2</v>
      </c>
      <c r="B6" s="36" t="s">
        <v>234</v>
      </c>
      <c r="C6" s="36" t="s">
        <v>235</v>
      </c>
      <c r="D6" s="36">
        <v>20</v>
      </c>
      <c r="E6" s="36" t="s">
        <v>236</v>
      </c>
      <c r="F6" s="36">
        <v>2</v>
      </c>
      <c r="G6" s="36">
        <v>2</v>
      </c>
      <c r="I6" s="36">
        <v>5</v>
      </c>
      <c r="J6" s="36">
        <v>2</v>
      </c>
      <c r="K6" s="36">
        <v>20</v>
      </c>
      <c r="L6" s="36">
        <v>5</v>
      </c>
      <c r="N6" s="36" t="s">
        <v>237</v>
      </c>
    </row>
    <row r="7" spans="1:15" ht="15.95" hidden="1" customHeight="1" x14ac:dyDescent="0.2">
      <c r="A7" s="36">
        <v>3</v>
      </c>
      <c r="B7" s="36" t="s">
        <v>254</v>
      </c>
      <c r="C7" s="36" t="s">
        <v>255</v>
      </c>
      <c r="D7" s="36">
        <v>25</v>
      </c>
      <c r="E7" s="36" t="s">
        <v>256</v>
      </c>
      <c r="F7" s="36">
        <v>20</v>
      </c>
      <c r="G7" s="36">
        <v>20</v>
      </c>
      <c r="I7" s="36">
        <v>20</v>
      </c>
      <c r="J7" s="36">
        <v>20</v>
      </c>
      <c r="K7" s="36">
        <v>10</v>
      </c>
      <c r="L7" s="36">
        <v>10</v>
      </c>
      <c r="N7" s="36" t="s">
        <v>257</v>
      </c>
      <c r="O7" s="36" t="s">
        <v>126</v>
      </c>
    </row>
    <row r="8" spans="1:15" ht="15.95" hidden="1" customHeight="1" x14ac:dyDescent="0.2">
      <c r="A8" s="36">
        <v>3</v>
      </c>
      <c r="B8" s="36" t="s">
        <v>254</v>
      </c>
      <c r="C8" s="36" t="s">
        <v>255</v>
      </c>
      <c r="D8" s="36">
        <v>25</v>
      </c>
      <c r="E8" s="36" t="s">
        <v>256</v>
      </c>
      <c r="F8" s="36">
        <v>20</v>
      </c>
      <c r="G8" s="36">
        <v>20</v>
      </c>
      <c r="I8" s="36">
        <v>20</v>
      </c>
      <c r="J8" s="36">
        <v>20</v>
      </c>
      <c r="K8" s="36">
        <v>10</v>
      </c>
      <c r="L8" s="36">
        <v>10</v>
      </c>
      <c r="N8" s="36" t="s">
        <v>257</v>
      </c>
      <c r="O8" s="36" t="s">
        <v>126</v>
      </c>
    </row>
    <row r="9" spans="1:15" ht="15.95" hidden="1" customHeight="1" x14ac:dyDescent="0.2">
      <c r="A9" s="36">
        <v>1</v>
      </c>
      <c r="B9" s="36" t="s">
        <v>209</v>
      </c>
      <c r="C9" s="36" t="s">
        <v>210</v>
      </c>
      <c r="D9" s="36">
        <v>2</v>
      </c>
      <c r="E9" s="36" t="s">
        <v>211</v>
      </c>
      <c r="F9" s="36">
        <v>2</v>
      </c>
      <c r="G9" s="36">
        <v>2</v>
      </c>
      <c r="I9" s="36">
        <v>2</v>
      </c>
      <c r="J9" s="36">
        <v>2</v>
      </c>
      <c r="K9" s="36">
        <v>46</v>
      </c>
      <c r="L9" s="36">
        <v>9</v>
      </c>
      <c r="N9" s="36" t="s">
        <v>212</v>
      </c>
    </row>
    <row r="10" spans="1:15" ht="15.95" customHeight="1" x14ac:dyDescent="0.2">
      <c r="A10" s="36">
        <v>2</v>
      </c>
      <c r="B10" s="36" t="s">
        <v>234</v>
      </c>
      <c r="C10" s="36" t="s">
        <v>235</v>
      </c>
      <c r="D10" s="36">
        <v>20</v>
      </c>
      <c r="E10" s="36" t="s">
        <v>236</v>
      </c>
      <c r="F10" s="36">
        <v>2</v>
      </c>
      <c r="G10" s="36">
        <v>2</v>
      </c>
      <c r="I10" s="36">
        <v>4</v>
      </c>
      <c r="J10" s="36">
        <v>2</v>
      </c>
      <c r="K10" s="36">
        <v>20</v>
      </c>
      <c r="L10" s="36">
        <v>5</v>
      </c>
      <c r="N10" s="36" t="s">
        <v>237</v>
      </c>
    </row>
    <row r="11" spans="1:15" ht="15.95" hidden="1" customHeight="1" x14ac:dyDescent="0.2">
      <c r="A11" s="36">
        <v>3</v>
      </c>
      <c r="B11" s="36" t="s">
        <v>254</v>
      </c>
      <c r="C11" s="36" t="s">
        <v>255</v>
      </c>
      <c r="D11" s="36">
        <v>25</v>
      </c>
      <c r="E11" s="36" t="s">
        <v>256</v>
      </c>
      <c r="F11" s="36">
        <v>20</v>
      </c>
      <c r="G11" s="36">
        <v>20</v>
      </c>
      <c r="I11" s="36">
        <v>20</v>
      </c>
      <c r="J11" s="36">
        <v>20</v>
      </c>
      <c r="K11" s="36">
        <v>10</v>
      </c>
      <c r="L11" s="36">
        <v>10</v>
      </c>
      <c r="N11" s="36" t="s">
        <v>257</v>
      </c>
      <c r="O11" s="36" t="s">
        <v>126</v>
      </c>
    </row>
    <row r="12" spans="1:15" ht="15.95" hidden="1" customHeight="1" x14ac:dyDescent="0.2">
      <c r="A12" s="36">
        <v>3</v>
      </c>
      <c r="B12" s="36" t="s">
        <v>254</v>
      </c>
      <c r="C12" s="36" t="s">
        <v>255</v>
      </c>
      <c r="D12" s="36">
        <v>25</v>
      </c>
      <c r="E12" s="36" t="s">
        <v>256</v>
      </c>
      <c r="F12" s="36">
        <v>20</v>
      </c>
      <c r="G12" s="36">
        <v>20</v>
      </c>
      <c r="I12" s="36">
        <v>20</v>
      </c>
      <c r="J12" s="36">
        <v>20</v>
      </c>
      <c r="K12" s="36">
        <v>10</v>
      </c>
      <c r="L12" s="36">
        <v>10</v>
      </c>
      <c r="N12" s="36" t="s">
        <v>257</v>
      </c>
      <c r="O12" s="36" t="s">
        <v>126</v>
      </c>
    </row>
  </sheetData>
  <customSheetViews>
    <customSheetView guid="{6F591A43-FDBD-47BB-B53D-2E401491C373}">
      <selection activeCell="B11" sqref="B11"/>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9220" r:id="rId3" name="CommandButton1">
          <controlPr defaultSize="0" autoLine="0" r:id="rId4">
            <anchor moveWithCells="1">
              <from>
                <xdr:col>2</xdr:col>
                <xdr:colOff>438150</xdr:colOff>
                <xdr:row>1</xdr:row>
                <xdr:rowOff>123825</xdr:rowOff>
              </from>
              <to>
                <xdr:col>2</xdr:col>
                <xdr:colOff>1876425</xdr:colOff>
                <xdr:row>1</xdr:row>
                <xdr:rowOff>485775</xdr:rowOff>
              </to>
            </anchor>
          </controlPr>
        </control>
      </mc:Choice>
      <mc:Fallback>
        <control shapeId="9220" r:id="rId3" name="CommandButton1"/>
      </mc:Fallback>
    </mc:AlternateContent>
    <mc:AlternateContent xmlns:mc="http://schemas.openxmlformats.org/markup-compatibility/2006">
      <mc:Choice Requires="x14">
        <control shapeId="9221" r:id="rId5" name="CommandButton2">
          <controlPr defaultSize="0" autoLine="0" r:id="rId6">
            <anchor moveWithCells="1">
              <from>
                <xdr:col>1</xdr:col>
                <xdr:colOff>1038225</xdr:colOff>
                <xdr:row>1</xdr:row>
                <xdr:rowOff>495300</xdr:rowOff>
              </from>
              <to>
                <xdr:col>2</xdr:col>
                <xdr:colOff>428625</xdr:colOff>
                <xdr:row>2</xdr:row>
                <xdr:rowOff>352425</xdr:rowOff>
              </to>
            </anchor>
          </controlPr>
        </control>
      </mc:Choice>
      <mc:Fallback>
        <control shapeId="9221" r:id="rId5" name="CommandButton2"/>
      </mc:Fallback>
    </mc:AlternateContent>
    <mc:AlternateContent xmlns:mc="http://schemas.openxmlformats.org/markup-compatibility/2006">
      <mc:Choice Requires="x14">
        <control shapeId="9222" r:id="rId7" name="CommandButton3">
          <controlPr autoLine="0" r:id="rId8">
            <anchor moveWithCells="1">
              <from>
                <xdr:col>2</xdr:col>
                <xdr:colOff>438150</xdr:colOff>
                <xdr:row>1</xdr:row>
                <xdr:rowOff>495300</xdr:rowOff>
              </from>
              <to>
                <xdr:col>2</xdr:col>
                <xdr:colOff>1876425</xdr:colOff>
                <xdr:row>2</xdr:row>
                <xdr:rowOff>352425</xdr:rowOff>
              </to>
            </anchor>
          </controlPr>
        </control>
      </mc:Choice>
      <mc:Fallback>
        <control shapeId="9222" r:id="rId7" name="CommandButton3"/>
      </mc:Fallback>
    </mc:AlternateContent>
    <mc:AlternateContent xmlns:mc="http://schemas.openxmlformats.org/markup-compatibility/2006">
      <mc:Choice Requires="x14">
        <control shapeId="9223" r:id="rId9" name="CommandButton4">
          <controlPr autoLine="0" r:id="rId10">
            <anchor moveWithCells="1">
              <from>
                <xdr:col>1</xdr:col>
                <xdr:colOff>1038225</xdr:colOff>
                <xdr:row>1</xdr:row>
                <xdr:rowOff>133350</xdr:rowOff>
              </from>
              <to>
                <xdr:col>2</xdr:col>
                <xdr:colOff>428625</xdr:colOff>
                <xdr:row>1</xdr:row>
                <xdr:rowOff>495300</xdr:rowOff>
              </to>
            </anchor>
          </controlPr>
        </control>
      </mc:Choice>
      <mc:Fallback>
        <control shapeId="9223" r:id="rId9" name="CommandButton4"/>
      </mc:Fallback>
    </mc:AlternateContent>
    <mc:AlternateContent xmlns:mc="http://schemas.openxmlformats.org/markup-compatibility/2006">
      <mc:Choice Requires="x14">
        <control shapeId="9217" r:id="rId11" name="Button 1">
          <controlPr defaultSize="0" print="0" autoFill="0" autoPict="0" macro="[0]!menu_principal">
            <anchor moveWithCells="1" sizeWithCells="1">
              <from>
                <xdr:col>0</xdr:col>
                <xdr:colOff>47625</xdr:colOff>
                <xdr:row>1</xdr:row>
                <xdr:rowOff>304800</xdr:rowOff>
              </from>
              <to>
                <xdr:col>1</xdr:col>
                <xdr:colOff>1009650</xdr:colOff>
                <xdr:row>2</xdr:row>
                <xdr:rowOff>161925</xdr:rowOff>
              </to>
            </anchor>
          </controlPr>
        </control>
      </mc:Choice>
    </mc:AlternateContent>
  </controls>
  <tableParts count="1">
    <tablePart r:id="rId12"/>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_amortissement"/>
  <dimension ref="B1:O303"/>
  <sheetViews>
    <sheetView zoomScale="90" zoomScaleNormal="90" workbookViewId="0">
      <selection activeCell="C12" sqref="C12"/>
    </sheetView>
  </sheetViews>
  <sheetFormatPr baseColWidth="10" defaultColWidth="20.7109375" defaultRowHeight="15.95" customHeight="1" x14ac:dyDescent="0.25"/>
  <cols>
    <col min="1" max="1" width="20.7109375" style="8"/>
    <col min="2" max="2" width="30.7109375" style="8" customWidth="1"/>
    <col min="3" max="6" width="20.7109375" style="8"/>
    <col min="7" max="7" width="20.7109375" style="10"/>
    <col min="8" max="12" width="20.7109375" style="8"/>
    <col min="13" max="13" width="20.7109375" style="8" customWidth="1"/>
    <col min="14" max="14" width="11.140625" style="8" customWidth="1"/>
    <col min="15" max="15" width="4.140625" style="8" customWidth="1"/>
    <col min="16" max="16384" width="20.7109375" style="8"/>
  </cols>
  <sheetData>
    <row r="1" spans="2:15" s="171" customFormat="1" ht="39.950000000000003" customHeight="1" x14ac:dyDescent="0.25"/>
    <row r="2" spans="2:15" s="171" customFormat="1" ht="39.950000000000003" customHeight="1" x14ac:dyDescent="0.25"/>
    <row r="3" spans="2:15" s="171" customFormat="1" ht="39.950000000000003" customHeight="1" x14ac:dyDescent="0.25"/>
    <row r="4" spans="2:15" ht="15.95" customHeight="1" x14ac:dyDescent="0.25">
      <c r="C4" s="9"/>
      <c r="D4" s="9"/>
    </row>
    <row r="5" spans="2:15" ht="15.95" customHeight="1" x14ac:dyDescent="0.25">
      <c r="B5" s="165" t="s">
        <v>79</v>
      </c>
      <c r="C5" s="166"/>
      <c r="E5" s="167" t="s">
        <v>87</v>
      </c>
      <c r="F5" s="168"/>
      <c r="N5" s="19" t="s">
        <v>92</v>
      </c>
      <c r="O5" s="19">
        <v>12</v>
      </c>
    </row>
    <row r="6" spans="2:15" ht="15.95" customHeight="1" x14ac:dyDescent="0.25">
      <c r="B6" s="12" t="s">
        <v>80</v>
      </c>
      <c r="C6" s="13">
        <v>5000000</v>
      </c>
      <c r="E6" s="21" t="s">
        <v>88</v>
      </c>
      <c r="F6" s="21" t="s">
        <v>82</v>
      </c>
      <c r="N6" s="19" t="s">
        <v>93</v>
      </c>
      <c r="O6" s="19">
        <v>11</v>
      </c>
    </row>
    <row r="7" spans="2:15" ht="15.95" customHeight="1" x14ac:dyDescent="0.25">
      <c r="B7" s="14" t="s">
        <v>81</v>
      </c>
      <c r="C7" s="15">
        <v>10</v>
      </c>
      <c r="E7" s="22" t="s">
        <v>89</v>
      </c>
      <c r="F7" s="23">
        <v>1.25</v>
      </c>
      <c r="N7" s="19" t="s">
        <v>86</v>
      </c>
      <c r="O7" s="19">
        <v>10</v>
      </c>
    </row>
    <row r="8" spans="2:15" ht="15.95" customHeight="1" x14ac:dyDescent="0.25">
      <c r="B8" s="14" t="s">
        <v>85</v>
      </c>
      <c r="C8" s="11" t="s">
        <v>98</v>
      </c>
      <c r="E8" s="22" t="s">
        <v>90</v>
      </c>
      <c r="F8" s="23">
        <v>1.75</v>
      </c>
      <c r="N8" s="19" t="s">
        <v>94</v>
      </c>
      <c r="O8" s="19">
        <v>9</v>
      </c>
    </row>
    <row r="9" spans="2:15" ht="15.95" customHeight="1" x14ac:dyDescent="0.25">
      <c r="B9" s="14" t="s">
        <v>82</v>
      </c>
      <c r="C9" s="19">
        <f>IF(OR(C6="",C7=""),"",IF(C7&lt;5,F7,IF(C7&lt;7,F8,F9)))</f>
        <v>2.25</v>
      </c>
      <c r="E9" s="22" t="s">
        <v>91</v>
      </c>
      <c r="F9" s="23">
        <v>2.25</v>
      </c>
      <c r="N9" s="19" t="s">
        <v>95</v>
      </c>
      <c r="O9" s="19">
        <v>8</v>
      </c>
    </row>
    <row r="10" spans="2:15" ht="15.95" customHeight="1" x14ac:dyDescent="0.25">
      <c r="B10" s="14" t="s">
        <v>83</v>
      </c>
      <c r="C10" s="20">
        <f>IF(OR(C6="",C7=""),"",(1/C7)*C9)</f>
        <v>0.22500000000000001</v>
      </c>
      <c r="N10" s="19" t="s">
        <v>96</v>
      </c>
      <c r="O10" s="19">
        <v>7</v>
      </c>
    </row>
    <row r="11" spans="2:15" ht="15.95" customHeight="1" x14ac:dyDescent="0.25">
      <c r="B11" s="14" t="s">
        <v>84</v>
      </c>
      <c r="C11" s="19">
        <f>IF(C8="","",VLOOKUP(C8,N5:O16,2,0))</f>
        <v>5</v>
      </c>
      <c r="N11" s="19" t="s">
        <v>97</v>
      </c>
      <c r="O11" s="19">
        <v>6</v>
      </c>
    </row>
    <row r="12" spans="2:15" ht="15.95" customHeight="1" x14ac:dyDescent="0.25">
      <c r="N12" s="19" t="s">
        <v>98</v>
      </c>
      <c r="O12" s="19">
        <v>5</v>
      </c>
    </row>
    <row r="13" spans="2:15" ht="15.75" customHeight="1" x14ac:dyDescent="0.25">
      <c r="N13" s="19" t="s">
        <v>99</v>
      </c>
      <c r="O13" s="19">
        <v>4</v>
      </c>
    </row>
    <row r="14" spans="2:15" ht="15.95" customHeight="1" x14ac:dyDescent="0.25">
      <c r="B14" s="169" t="s">
        <v>103</v>
      </c>
      <c r="C14" s="169"/>
      <c r="D14" s="169"/>
      <c r="E14" s="169"/>
      <c r="F14" s="169"/>
      <c r="G14" s="169"/>
      <c r="H14" s="169"/>
      <c r="I14" s="170" t="s">
        <v>112</v>
      </c>
      <c r="J14" s="170"/>
      <c r="K14" s="170"/>
      <c r="L14" s="170"/>
      <c r="M14" s="16"/>
      <c r="N14" s="19" t="s">
        <v>100</v>
      </c>
      <c r="O14" s="19">
        <v>3</v>
      </c>
    </row>
    <row r="15" spans="2:15" ht="40.5" customHeight="1" x14ac:dyDescent="0.25">
      <c r="B15" s="24" t="s">
        <v>104</v>
      </c>
      <c r="C15" s="24" t="s">
        <v>105</v>
      </c>
      <c r="D15" s="24" t="s">
        <v>106</v>
      </c>
      <c r="E15" s="24" t="s">
        <v>107</v>
      </c>
      <c r="F15" s="24" t="s">
        <v>108</v>
      </c>
      <c r="G15" s="25" t="s">
        <v>109</v>
      </c>
      <c r="H15" s="24" t="s">
        <v>110</v>
      </c>
      <c r="I15" s="24" t="s">
        <v>111</v>
      </c>
      <c r="J15" s="24" t="s">
        <v>113</v>
      </c>
      <c r="K15" s="24" t="s">
        <v>114</v>
      </c>
      <c r="L15" s="24" t="s">
        <v>115</v>
      </c>
      <c r="M15" s="17"/>
      <c r="N15" s="19" t="s">
        <v>101</v>
      </c>
      <c r="O15" s="19">
        <v>2</v>
      </c>
    </row>
    <row r="16" spans="2:15" ht="15.95" customHeight="1" x14ac:dyDescent="0.25">
      <c r="B16" s="26">
        <f>IF(OR(C7="",C6="",C8=""),"",1)</f>
        <v>1</v>
      </c>
      <c r="C16" s="26">
        <f>IF(OR(C6="",C7=""),"",C6)</f>
        <v>5000000</v>
      </c>
      <c r="D16" s="26">
        <f>IF(B16="","",(IF(C$10&gt;G16,C16*C$10,C16*G16))*C11/12)</f>
        <v>468750</v>
      </c>
      <c r="E16" s="26">
        <f>D16</f>
        <v>468750</v>
      </c>
      <c r="F16" s="26">
        <f>IF(B16="","",C16-D16)</f>
        <v>4531250</v>
      </c>
      <c r="G16" s="27">
        <f>IF(B16="","",1/H16)</f>
        <v>0.1</v>
      </c>
      <c r="H16" s="26">
        <f>IF(C7="","",C7)</f>
        <v>10</v>
      </c>
      <c r="I16" s="13">
        <v>300000</v>
      </c>
      <c r="J16" s="18">
        <f>I16+F16</f>
        <v>4831250</v>
      </c>
      <c r="K16" s="18"/>
      <c r="L16" s="18"/>
      <c r="M16" s="18"/>
      <c r="N16" s="19" t="s">
        <v>102</v>
      </c>
      <c r="O16" s="19">
        <v>1</v>
      </c>
    </row>
    <row r="17" spans="2:13" ht="15.95" customHeight="1" x14ac:dyDescent="0.25">
      <c r="B17" s="26">
        <f>IF(OR(B16="",C$6=""),"",IF(B16+1&gt;C$7,"",B16+1))</f>
        <v>2</v>
      </c>
      <c r="C17" s="26">
        <f>IF(B17="","",F16)</f>
        <v>4531250</v>
      </c>
      <c r="D17" s="26">
        <f>IF(B17="","",IF(C$10&gt;G17,C17*C$10,C17*G17))</f>
        <v>1019531.25</v>
      </c>
      <c r="E17" s="26">
        <f>IF(B17="","",E16+D17)</f>
        <v>1488281.25</v>
      </c>
      <c r="F17" s="26">
        <f>IF(B17="","",C17-D17)</f>
        <v>3511718.75</v>
      </c>
      <c r="G17" s="27">
        <f>IF(B17="","",1/H17)</f>
        <v>0.1111111111111111</v>
      </c>
      <c r="H17" s="26">
        <f>IF(B17="","",H16-1)</f>
        <v>9</v>
      </c>
      <c r="I17" s="13">
        <v>300000</v>
      </c>
      <c r="J17" s="18">
        <f t="shared" ref="J17:J25" si="0">I17+F17</f>
        <v>3811718.75</v>
      </c>
      <c r="K17" s="18"/>
      <c r="L17" s="18"/>
      <c r="M17" s="18"/>
    </row>
    <row r="18" spans="2:13" ht="15.95" customHeight="1" x14ac:dyDescent="0.25">
      <c r="B18" s="26">
        <f t="shared" ref="B18:B81" si="1">IF(OR(B17="",C$6=""),"",IF(B17+1&gt;C$7,"",B17+1))</f>
        <v>3</v>
      </c>
      <c r="C18" s="26">
        <f t="shared" ref="C18:C81" si="2">IF(B18="","",F17)</f>
        <v>3511718.75</v>
      </c>
      <c r="D18" s="26">
        <f>IF(B18="","",IF(C$10&gt;G18,C18*C$10,C18*G18))</f>
        <v>790136.71875</v>
      </c>
      <c r="E18" s="26">
        <f>IF(B18="","",E17+D18)</f>
        <v>2278417.96875</v>
      </c>
      <c r="F18" s="26">
        <f>IF(B18="","",C18-D18)</f>
        <v>2721582.03125</v>
      </c>
      <c r="G18" s="27">
        <f>IF(B18="","",1/H18)</f>
        <v>0.125</v>
      </c>
      <c r="H18" s="26">
        <f>IF(B18="","",H17-1)</f>
        <v>8</v>
      </c>
      <c r="I18" s="13">
        <v>300000</v>
      </c>
      <c r="J18" s="18">
        <f t="shared" si="0"/>
        <v>3021582.03125</v>
      </c>
      <c r="K18" s="18"/>
      <c r="L18" s="18"/>
      <c r="M18" s="18"/>
    </row>
    <row r="19" spans="2:13" ht="15.95" customHeight="1" x14ac:dyDescent="0.25">
      <c r="B19" s="26">
        <f t="shared" si="1"/>
        <v>4</v>
      </c>
      <c r="C19" s="26">
        <f t="shared" si="2"/>
        <v>2721582.03125</v>
      </c>
      <c r="D19" s="26">
        <f t="shared" ref="D19:D82" si="3">IF(B19="","",IF(C$10&gt;G19,C19*C$10,C19*G19))</f>
        <v>612355.95703125</v>
      </c>
      <c r="E19" s="26">
        <f t="shared" ref="E19:E82" si="4">IF(B19="","",E18+D19)</f>
        <v>2890773.92578125</v>
      </c>
      <c r="F19" s="26">
        <f t="shared" ref="F19:F82" si="5">IF(B19="","",C19-D19)</f>
        <v>2109226.07421875</v>
      </c>
      <c r="G19" s="27">
        <f t="shared" ref="G19:G82" si="6">IF(B19="","",1/H19)</f>
        <v>0.14285714285714285</v>
      </c>
      <c r="H19" s="26">
        <f t="shared" ref="H19:H82" si="7">IF(B19="","",H18-1)</f>
        <v>7</v>
      </c>
      <c r="I19" s="13">
        <v>300000</v>
      </c>
      <c r="J19" s="18">
        <f t="shared" si="0"/>
        <v>2409226.07421875</v>
      </c>
      <c r="K19" s="18"/>
      <c r="L19" s="18"/>
      <c r="M19" s="18"/>
    </row>
    <row r="20" spans="2:13" ht="15.95" customHeight="1" x14ac:dyDescent="0.25">
      <c r="B20" s="26">
        <f t="shared" si="1"/>
        <v>5</v>
      </c>
      <c r="C20" s="26">
        <f t="shared" si="2"/>
        <v>2109226.07421875</v>
      </c>
      <c r="D20" s="26">
        <f t="shared" si="3"/>
        <v>474575.86669921875</v>
      </c>
      <c r="E20" s="26">
        <f t="shared" si="4"/>
        <v>3365349.7924804688</v>
      </c>
      <c r="F20" s="26">
        <f t="shared" si="5"/>
        <v>1634650.2075195313</v>
      </c>
      <c r="G20" s="27">
        <f t="shared" si="6"/>
        <v>0.16666666666666666</v>
      </c>
      <c r="H20" s="26">
        <f t="shared" si="7"/>
        <v>6</v>
      </c>
      <c r="I20" s="13">
        <v>300000</v>
      </c>
      <c r="J20" s="18">
        <f t="shared" si="0"/>
        <v>1934650.2075195313</v>
      </c>
      <c r="K20" s="18"/>
      <c r="L20" s="18"/>
      <c r="M20" s="18"/>
    </row>
    <row r="21" spans="2:13" ht="15.95" customHeight="1" x14ac:dyDescent="0.25">
      <c r="B21" s="26">
        <f t="shared" si="1"/>
        <v>6</v>
      </c>
      <c r="C21" s="26">
        <f t="shared" si="2"/>
        <v>1634650.2075195313</v>
      </c>
      <c r="D21" s="26">
        <f t="shared" si="3"/>
        <v>367796.29669189453</v>
      </c>
      <c r="E21" s="26">
        <f t="shared" si="4"/>
        <v>3733146.0891723633</v>
      </c>
      <c r="F21" s="26">
        <f t="shared" si="5"/>
        <v>1266853.9108276367</v>
      </c>
      <c r="G21" s="27">
        <f t="shared" si="6"/>
        <v>0.2</v>
      </c>
      <c r="H21" s="26">
        <f t="shared" si="7"/>
        <v>5</v>
      </c>
      <c r="I21" s="13">
        <v>300000</v>
      </c>
      <c r="J21" s="18">
        <f t="shared" si="0"/>
        <v>1566853.9108276367</v>
      </c>
      <c r="K21" s="18"/>
      <c r="L21" s="18"/>
      <c r="M21" s="18"/>
    </row>
    <row r="22" spans="2:13" ht="15.95" customHeight="1" x14ac:dyDescent="0.25">
      <c r="B22" s="26">
        <f t="shared" si="1"/>
        <v>7</v>
      </c>
      <c r="C22" s="26">
        <f t="shared" si="2"/>
        <v>1266853.9108276367</v>
      </c>
      <c r="D22" s="26">
        <f t="shared" si="3"/>
        <v>316713.47770690918</v>
      </c>
      <c r="E22" s="26">
        <f t="shared" si="4"/>
        <v>4049859.5668792725</v>
      </c>
      <c r="F22" s="26">
        <f t="shared" si="5"/>
        <v>950140.43312072754</v>
      </c>
      <c r="G22" s="27">
        <f t="shared" si="6"/>
        <v>0.25</v>
      </c>
      <c r="H22" s="26">
        <f t="shared" si="7"/>
        <v>4</v>
      </c>
      <c r="I22" s="13">
        <v>300000</v>
      </c>
      <c r="J22" s="18">
        <f t="shared" si="0"/>
        <v>1250140.4331207275</v>
      </c>
      <c r="K22" s="18"/>
      <c r="L22" s="18"/>
      <c r="M22" s="18"/>
    </row>
    <row r="23" spans="2:13" ht="15.95" customHeight="1" x14ac:dyDescent="0.25">
      <c r="B23" s="26">
        <f t="shared" si="1"/>
        <v>8</v>
      </c>
      <c r="C23" s="26">
        <f t="shared" si="2"/>
        <v>950140.43312072754</v>
      </c>
      <c r="D23" s="26">
        <f t="shared" si="3"/>
        <v>316713.47770690918</v>
      </c>
      <c r="E23" s="26">
        <f t="shared" si="4"/>
        <v>4366573.0445861816</v>
      </c>
      <c r="F23" s="26">
        <f t="shared" si="5"/>
        <v>633426.95541381836</v>
      </c>
      <c r="G23" s="27">
        <f t="shared" si="6"/>
        <v>0.33333333333333331</v>
      </c>
      <c r="H23" s="26">
        <f t="shared" si="7"/>
        <v>3</v>
      </c>
      <c r="I23" s="13">
        <v>300000</v>
      </c>
      <c r="J23" s="18">
        <f t="shared" si="0"/>
        <v>933426.95541381836</v>
      </c>
      <c r="K23" s="18"/>
      <c r="L23" s="18"/>
    </row>
    <row r="24" spans="2:13" ht="15.95" customHeight="1" x14ac:dyDescent="0.25">
      <c r="B24" s="26">
        <f t="shared" si="1"/>
        <v>9</v>
      </c>
      <c r="C24" s="26">
        <f t="shared" si="2"/>
        <v>633426.95541381836</v>
      </c>
      <c r="D24" s="26">
        <f t="shared" si="3"/>
        <v>316713.47770690918</v>
      </c>
      <c r="E24" s="26">
        <f t="shared" si="4"/>
        <v>4683286.5222930908</v>
      </c>
      <c r="F24" s="26">
        <f t="shared" si="5"/>
        <v>316713.47770690918</v>
      </c>
      <c r="G24" s="27">
        <f t="shared" si="6"/>
        <v>0.5</v>
      </c>
      <c r="H24" s="26">
        <f t="shared" si="7"/>
        <v>2</v>
      </c>
      <c r="I24" s="13">
        <v>300000</v>
      </c>
      <c r="J24" s="18">
        <f t="shared" si="0"/>
        <v>616713.47770690918</v>
      </c>
      <c r="K24" s="18"/>
      <c r="L24" s="18"/>
    </row>
    <row r="25" spans="2:13" ht="15.95" customHeight="1" x14ac:dyDescent="0.25">
      <c r="B25" s="26">
        <f t="shared" si="1"/>
        <v>10</v>
      </c>
      <c r="C25" s="26">
        <f t="shared" si="2"/>
        <v>316713.47770690918</v>
      </c>
      <c r="D25" s="26">
        <f t="shared" si="3"/>
        <v>316713.47770690918</v>
      </c>
      <c r="E25" s="26">
        <f t="shared" si="4"/>
        <v>5000000</v>
      </c>
      <c r="F25" s="26">
        <f t="shared" si="5"/>
        <v>0</v>
      </c>
      <c r="G25" s="27">
        <f t="shared" si="6"/>
        <v>1</v>
      </c>
      <c r="H25" s="26">
        <f t="shared" si="7"/>
        <v>1</v>
      </c>
      <c r="I25" s="13">
        <v>300000</v>
      </c>
      <c r="J25" s="18">
        <f t="shared" si="0"/>
        <v>300000</v>
      </c>
      <c r="K25" s="18"/>
      <c r="L25" s="18"/>
    </row>
    <row r="26" spans="2:13" ht="15.95" customHeight="1" x14ac:dyDescent="0.25">
      <c r="B26" s="28" t="str">
        <f t="shared" si="1"/>
        <v/>
      </c>
      <c r="C26" s="28" t="str">
        <f t="shared" si="2"/>
        <v/>
      </c>
      <c r="D26" s="28" t="str">
        <f t="shared" si="3"/>
        <v/>
      </c>
      <c r="E26" s="28" t="str">
        <f t="shared" si="4"/>
        <v/>
      </c>
      <c r="F26" s="28" t="str">
        <f t="shared" si="5"/>
        <v/>
      </c>
      <c r="G26" s="29" t="str">
        <f t="shared" si="6"/>
        <v/>
      </c>
      <c r="H26" s="28" t="str">
        <f t="shared" si="7"/>
        <v/>
      </c>
      <c r="I26" s="13">
        <v>300000</v>
      </c>
      <c r="J26" s="18"/>
      <c r="L26" s="18"/>
    </row>
    <row r="27" spans="2:13" ht="15.95" customHeight="1" x14ac:dyDescent="0.25">
      <c r="B27" s="28" t="str">
        <f t="shared" si="1"/>
        <v/>
      </c>
      <c r="C27" s="28" t="str">
        <f t="shared" si="2"/>
        <v/>
      </c>
      <c r="D27" s="28" t="str">
        <f t="shared" si="3"/>
        <v/>
      </c>
      <c r="E27" s="28" t="str">
        <f t="shared" si="4"/>
        <v/>
      </c>
      <c r="F27" s="28" t="str">
        <f t="shared" si="5"/>
        <v/>
      </c>
      <c r="G27" s="29" t="str">
        <f t="shared" si="6"/>
        <v/>
      </c>
      <c r="H27" s="28" t="str">
        <f t="shared" si="7"/>
        <v/>
      </c>
      <c r="I27" s="13">
        <v>300000</v>
      </c>
      <c r="J27" s="18"/>
      <c r="L27" s="18"/>
    </row>
    <row r="28" spans="2:13" ht="15.95" customHeight="1" x14ac:dyDescent="0.25">
      <c r="B28" s="28" t="str">
        <f t="shared" si="1"/>
        <v/>
      </c>
      <c r="C28" s="28" t="str">
        <f t="shared" si="2"/>
        <v/>
      </c>
      <c r="D28" s="28" t="str">
        <f t="shared" si="3"/>
        <v/>
      </c>
      <c r="E28" s="28" t="str">
        <f t="shared" si="4"/>
        <v/>
      </c>
      <c r="F28" s="28" t="str">
        <f t="shared" si="5"/>
        <v/>
      </c>
      <c r="G28" s="29" t="str">
        <f t="shared" si="6"/>
        <v/>
      </c>
      <c r="H28" s="28" t="str">
        <f t="shared" si="7"/>
        <v/>
      </c>
      <c r="J28" s="18"/>
      <c r="L28" s="18"/>
    </row>
    <row r="29" spans="2:13" ht="15.95" customHeight="1" x14ac:dyDescent="0.25">
      <c r="B29" s="28" t="str">
        <f t="shared" si="1"/>
        <v/>
      </c>
      <c r="C29" s="28" t="str">
        <f t="shared" si="2"/>
        <v/>
      </c>
      <c r="D29" s="28" t="str">
        <f t="shared" si="3"/>
        <v/>
      </c>
      <c r="E29" s="28" t="str">
        <f t="shared" si="4"/>
        <v/>
      </c>
      <c r="F29" s="28" t="str">
        <f t="shared" si="5"/>
        <v/>
      </c>
      <c r="G29" s="29" t="str">
        <f t="shared" si="6"/>
        <v/>
      </c>
      <c r="H29" s="28" t="str">
        <f t="shared" si="7"/>
        <v/>
      </c>
      <c r="J29" s="18"/>
      <c r="L29" s="18"/>
    </row>
    <row r="30" spans="2:13" ht="15.95" customHeight="1" x14ac:dyDescent="0.25">
      <c r="B30" s="28" t="str">
        <f t="shared" si="1"/>
        <v/>
      </c>
      <c r="C30" s="28" t="str">
        <f t="shared" si="2"/>
        <v/>
      </c>
      <c r="D30" s="28" t="str">
        <f t="shared" si="3"/>
        <v/>
      </c>
      <c r="E30" s="28" t="str">
        <f t="shared" si="4"/>
        <v/>
      </c>
      <c r="F30" s="28" t="str">
        <f t="shared" si="5"/>
        <v/>
      </c>
      <c r="G30" s="29" t="str">
        <f t="shared" si="6"/>
        <v/>
      </c>
      <c r="H30" s="28" t="str">
        <f t="shared" si="7"/>
        <v/>
      </c>
      <c r="J30" s="18"/>
      <c r="L30" s="18"/>
    </row>
    <row r="31" spans="2:13" ht="15.95" customHeight="1" x14ac:dyDescent="0.25">
      <c r="B31" s="28" t="str">
        <f t="shared" si="1"/>
        <v/>
      </c>
      <c r="C31" s="28" t="str">
        <f t="shared" si="2"/>
        <v/>
      </c>
      <c r="D31" s="28" t="str">
        <f t="shared" si="3"/>
        <v/>
      </c>
      <c r="E31" s="28" t="str">
        <f t="shared" si="4"/>
        <v/>
      </c>
      <c r="F31" s="28" t="str">
        <f t="shared" si="5"/>
        <v/>
      </c>
      <c r="G31" s="29" t="str">
        <f t="shared" si="6"/>
        <v/>
      </c>
      <c r="H31" s="28" t="str">
        <f t="shared" si="7"/>
        <v/>
      </c>
      <c r="J31" s="18"/>
      <c r="L31" s="18"/>
    </row>
    <row r="32" spans="2:13" ht="15.95" customHeight="1" x14ac:dyDescent="0.25">
      <c r="B32" s="28" t="str">
        <f t="shared" si="1"/>
        <v/>
      </c>
      <c r="C32" s="28" t="str">
        <f t="shared" si="2"/>
        <v/>
      </c>
      <c r="D32" s="28" t="str">
        <f t="shared" si="3"/>
        <v/>
      </c>
      <c r="E32" s="28" t="str">
        <f t="shared" si="4"/>
        <v/>
      </c>
      <c r="F32" s="28" t="str">
        <f t="shared" si="5"/>
        <v/>
      </c>
      <c r="G32" s="29" t="str">
        <f t="shared" si="6"/>
        <v/>
      </c>
      <c r="H32" s="28" t="str">
        <f t="shared" si="7"/>
        <v/>
      </c>
      <c r="J32" s="18"/>
      <c r="L32" s="18"/>
    </row>
    <row r="33" spans="2:12" ht="15.95" customHeight="1" x14ac:dyDescent="0.25">
      <c r="B33" s="28" t="str">
        <f t="shared" si="1"/>
        <v/>
      </c>
      <c r="C33" s="28" t="str">
        <f t="shared" si="2"/>
        <v/>
      </c>
      <c r="D33" s="28" t="str">
        <f t="shared" si="3"/>
        <v/>
      </c>
      <c r="E33" s="28" t="str">
        <f t="shared" si="4"/>
        <v/>
      </c>
      <c r="F33" s="28" t="str">
        <f t="shared" si="5"/>
        <v/>
      </c>
      <c r="G33" s="29" t="str">
        <f t="shared" si="6"/>
        <v/>
      </c>
      <c r="H33" s="28" t="str">
        <f t="shared" si="7"/>
        <v/>
      </c>
      <c r="J33" s="18"/>
      <c r="L33" s="18"/>
    </row>
    <row r="34" spans="2:12" ht="15.95" customHeight="1" x14ac:dyDescent="0.25">
      <c r="B34" s="28" t="str">
        <f t="shared" si="1"/>
        <v/>
      </c>
      <c r="C34" s="28" t="str">
        <f t="shared" si="2"/>
        <v/>
      </c>
      <c r="D34" s="28" t="str">
        <f t="shared" si="3"/>
        <v/>
      </c>
      <c r="E34" s="28" t="str">
        <f t="shared" si="4"/>
        <v/>
      </c>
      <c r="F34" s="28" t="str">
        <f t="shared" si="5"/>
        <v/>
      </c>
      <c r="G34" s="29" t="str">
        <f t="shared" si="6"/>
        <v/>
      </c>
      <c r="H34" s="28" t="str">
        <f t="shared" si="7"/>
        <v/>
      </c>
      <c r="J34" s="18"/>
      <c r="L34" s="18"/>
    </row>
    <row r="35" spans="2:12" ht="15.95" customHeight="1" x14ac:dyDescent="0.25">
      <c r="B35" s="28" t="str">
        <f t="shared" si="1"/>
        <v/>
      </c>
      <c r="C35" s="28" t="str">
        <f t="shared" si="2"/>
        <v/>
      </c>
      <c r="D35" s="28" t="str">
        <f t="shared" si="3"/>
        <v/>
      </c>
      <c r="E35" s="28" t="str">
        <f t="shared" si="4"/>
        <v/>
      </c>
      <c r="F35" s="28" t="str">
        <f t="shared" si="5"/>
        <v/>
      </c>
      <c r="G35" s="29" t="str">
        <f t="shared" si="6"/>
        <v/>
      </c>
      <c r="H35" s="28" t="str">
        <f t="shared" si="7"/>
        <v/>
      </c>
      <c r="J35" s="18"/>
      <c r="L35" s="18"/>
    </row>
    <row r="36" spans="2:12" ht="15.95" customHeight="1" x14ac:dyDescent="0.25">
      <c r="B36" s="28" t="str">
        <f t="shared" si="1"/>
        <v/>
      </c>
      <c r="C36" s="28" t="str">
        <f t="shared" si="2"/>
        <v/>
      </c>
      <c r="D36" s="28" t="str">
        <f t="shared" si="3"/>
        <v/>
      </c>
      <c r="E36" s="28" t="str">
        <f t="shared" si="4"/>
        <v/>
      </c>
      <c r="F36" s="28" t="str">
        <f t="shared" si="5"/>
        <v/>
      </c>
      <c r="G36" s="29" t="str">
        <f t="shared" si="6"/>
        <v/>
      </c>
      <c r="H36" s="28" t="str">
        <f t="shared" si="7"/>
        <v/>
      </c>
      <c r="J36" s="18"/>
      <c r="L36" s="18"/>
    </row>
    <row r="37" spans="2:12" ht="15.95" customHeight="1" x14ac:dyDescent="0.25">
      <c r="B37" s="28" t="str">
        <f t="shared" si="1"/>
        <v/>
      </c>
      <c r="C37" s="28" t="str">
        <f t="shared" si="2"/>
        <v/>
      </c>
      <c r="D37" s="28" t="str">
        <f t="shared" si="3"/>
        <v/>
      </c>
      <c r="E37" s="28" t="str">
        <f t="shared" si="4"/>
        <v/>
      </c>
      <c r="F37" s="28" t="str">
        <f t="shared" si="5"/>
        <v/>
      </c>
      <c r="G37" s="29" t="str">
        <f t="shared" si="6"/>
        <v/>
      </c>
      <c r="H37" s="28" t="str">
        <f t="shared" si="7"/>
        <v/>
      </c>
      <c r="J37" s="18"/>
      <c r="L37" s="18"/>
    </row>
    <row r="38" spans="2:12" ht="15.95" customHeight="1" x14ac:dyDescent="0.25">
      <c r="B38" s="28" t="str">
        <f t="shared" si="1"/>
        <v/>
      </c>
      <c r="C38" s="28" t="str">
        <f t="shared" si="2"/>
        <v/>
      </c>
      <c r="D38" s="28" t="str">
        <f t="shared" si="3"/>
        <v/>
      </c>
      <c r="E38" s="28" t="str">
        <f t="shared" si="4"/>
        <v/>
      </c>
      <c r="F38" s="28" t="str">
        <f t="shared" si="5"/>
        <v/>
      </c>
      <c r="G38" s="29" t="str">
        <f t="shared" si="6"/>
        <v/>
      </c>
      <c r="H38" s="28" t="str">
        <f t="shared" si="7"/>
        <v/>
      </c>
      <c r="J38" s="18"/>
      <c r="L38" s="18"/>
    </row>
    <row r="39" spans="2:12" ht="15.95" customHeight="1" x14ac:dyDescent="0.25">
      <c r="B39" s="28" t="str">
        <f t="shared" si="1"/>
        <v/>
      </c>
      <c r="C39" s="28" t="str">
        <f t="shared" si="2"/>
        <v/>
      </c>
      <c r="D39" s="28" t="str">
        <f t="shared" si="3"/>
        <v/>
      </c>
      <c r="E39" s="28" t="str">
        <f t="shared" si="4"/>
        <v/>
      </c>
      <c r="F39" s="28" t="str">
        <f t="shared" si="5"/>
        <v/>
      </c>
      <c r="G39" s="29" t="str">
        <f t="shared" si="6"/>
        <v/>
      </c>
      <c r="H39" s="28" t="str">
        <f t="shared" si="7"/>
        <v/>
      </c>
      <c r="J39" s="18"/>
      <c r="L39" s="18"/>
    </row>
    <row r="40" spans="2:12" ht="15.95" customHeight="1" x14ac:dyDescent="0.25">
      <c r="B40" s="28" t="str">
        <f t="shared" si="1"/>
        <v/>
      </c>
      <c r="C40" s="28" t="str">
        <f t="shared" si="2"/>
        <v/>
      </c>
      <c r="D40" s="28" t="str">
        <f t="shared" si="3"/>
        <v/>
      </c>
      <c r="E40" s="28" t="str">
        <f t="shared" si="4"/>
        <v/>
      </c>
      <c r="F40" s="28" t="str">
        <f t="shared" si="5"/>
        <v/>
      </c>
      <c r="G40" s="29" t="str">
        <f t="shared" si="6"/>
        <v/>
      </c>
      <c r="H40" s="28" t="str">
        <f t="shared" si="7"/>
        <v/>
      </c>
      <c r="J40" s="18"/>
      <c r="L40" s="18"/>
    </row>
    <row r="41" spans="2:12" ht="15.95" customHeight="1" x14ac:dyDescent="0.25">
      <c r="B41" s="28" t="str">
        <f t="shared" si="1"/>
        <v/>
      </c>
      <c r="C41" s="28" t="str">
        <f t="shared" si="2"/>
        <v/>
      </c>
      <c r="D41" s="28" t="str">
        <f t="shared" si="3"/>
        <v/>
      </c>
      <c r="E41" s="28" t="str">
        <f t="shared" si="4"/>
        <v/>
      </c>
      <c r="F41" s="28" t="str">
        <f t="shared" si="5"/>
        <v/>
      </c>
      <c r="G41" s="29" t="str">
        <f t="shared" si="6"/>
        <v/>
      </c>
      <c r="H41" s="28" t="str">
        <f t="shared" si="7"/>
        <v/>
      </c>
      <c r="J41" s="18"/>
      <c r="L41" s="18"/>
    </row>
    <row r="42" spans="2:12" ht="15.95" customHeight="1" x14ac:dyDescent="0.25">
      <c r="B42" s="28" t="str">
        <f t="shared" si="1"/>
        <v/>
      </c>
      <c r="C42" s="28" t="str">
        <f t="shared" si="2"/>
        <v/>
      </c>
      <c r="D42" s="28" t="str">
        <f t="shared" si="3"/>
        <v/>
      </c>
      <c r="E42" s="28" t="str">
        <f t="shared" si="4"/>
        <v/>
      </c>
      <c r="F42" s="28" t="str">
        <f t="shared" si="5"/>
        <v/>
      </c>
      <c r="G42" s="29" t="str">
        <f t="shared" si="6"/>
        <v/>
      </c>
      <c r="H42" s="28" t="str">
        <f t="shared" si="7"/>
        <v/>
      </c>
      <c r="J42" s="18"/>
      <c r="L42" s="18"/>
    </row>
    <row r="43" spans="2:12" ht="15.95" customHeight="1" x14ac:dyDescent="0.25">
      <c r="B43" s="28" t="str">
        <f t="shared" si="1"/>
        <v/>
      </c>
      <c r="C43" s="28" t="str">
        <f t="shared" si="2"/>
        <v/>
      </c>
      <c r="D43" s="28" t="str">
        <f t="shared" si="3"/>
        <v/>
      </c>
      <c r="E43" s="28" t="str">
        <f t="shared" si="4"/>
        <v/>
      </c>
      <c r="F43" s="28" t="str">
        <f t="shared" si="5"/>
        <v/>
      </c>
      <c r="G43" s="29" t="str">
        <f t="shared" si="6"/>
        <v/>
      </c>
      <c r="H43" s="28" t="str">
        <f t="shared" si="7"/>
        <v/>
      </c>
      <c r="J43" s="18"/>
      <c r="L43" s="18"/>
    </row>
    <row r="44" spans="2:12" ht="15.95" customHeight="1" x14ac:dyDescent="0.25">
      <c r="B44" s="28" t="str">
        <f t="shared" si="1"/>
        <v/>
      </c>
      <c r="C44" s="28" t="str">
        <f t="shared" si="2"/>
        <v/>
      </c>
      <c r="D44" s="28" t="str">
        <f t="shared" si="3"/>
        <v/>
      </c>
      <c r="E44" s="28" t="str">
        <f t="shared" si="4"/>
        <v/>
      </c>
      <c r="F44" s="28" t="str">
        <f t="shared" si="5"/>
        <v/>
      </c>
      <c r="G44" s="29" t="str">
        <f t="shared" si="6"/>
        <v/>
      </c>
      <c r="H44" s="28" t="str">
        <f t="shared" si="7"/>
        <v/>
      </c>
      <c r="J44" s="18"/>
      <c r="L44" s="18"/>
    </row>
    <row r="45" spans="2:12" ht="15.95" customHeight="1" x14ac:dyDescent="0.25">
      <c r="B45" s="28" t="str">
        <f t="shared" si="1"/>
        <v/>
      </c>
      <c r="C45" s="28" t="str">
        <f t="shared" si="2"/>
        <v/>
      </c>
      <c r="D45" s="28" t="str">
        <f t="shared" si="3"/>
        <v/>
      </c>
      <c r="E45" s="28" t="str">
        <f t="shared" si="4"/>
        <v/>
      </c>
      <c r="F45" s="28" t="str">
        <f t="shared" si="5"/>
        <v/>
      </c>
      <c r="G45" s="29" t="str">
        <f t="shared" si="6"/>
        <v/>
      </c>
      <c r="H45" s="28" t="str">
        <f t="shared" si="7"/>
        <v/>
      </c>
      <c r="J45" s="18"/>
      <c r="L45" s="18"/>
    </row>
    <row r="46" spans="2:12" ht="15.95" customHeight="1" x14ac:dyDescent="0.25">
      <c r="B46" s="28" t="str">
        <f t="shared" si="1"/>
        <v/>
      </c>
      <c r="C46" s="28" t="str">
        <f t="shared" si="2"/>
        <v/>
      </c>
      <c r="D46" s="28" t="str">
        <f t="shared" si="3"/>
        <v/>
      </c>
      <c r="E46" s="28" t="str">
        <f t="shared" si="4"/>
        <v/>
      </c>
      <c r="F46" s="28" t="str">
        <f t="shared" si="5"/>
        <v/>
      </c>
      <c r="G46" s="29" t="str">
        <f t="shared" si="6"/>
        <v/>
      </c>
      <c r="H46" s="28" t="str">
        <f t="shared" si="7"/>
        <v/>
      </c>
      <c r="J46" s="18"/>
      <c r="L46" s="18"/>
    </row>
    <row r="47" spans="2:12" ht="15.95" customHeight="1" x14ac:dyDescent="0.25">
      <c r="B47" s="28" t="str">
        <f t="shared" si="1"/>
        <v/>
      </c>
      <c r="C47" s="28" t="str">
        <f t="shared" si="2"/>
        <v/>
      </c>
      <c r="D47" s="28" t="str">
        <f t="shared" si="3"/>
        <v/>
      </c>
      <c r="E47" s="28" t="str">
        <f t="shared" si="4"/>
        <v/>
      </c>
      <c r="F47" s="28" t="str">
        <f t="shared" si="5"/>
        <v/>
      </c>
      <c r="G47" s="29" t="str">
        <f t="shared" si="6"/>
        <v/>
      </c>
      <c r="H47" s="28" t="str">
        <f t="shared" si="7"/>
        <v/>
      </c>
      <c r="J47" s="18"/>
      <c r="L47" s="18"/>
    </row>
    <row r="48" spans="2:12" ht="15.95" customHeight="1" x14ac:dyDescent="0.25">
      <c r="B48" s="28" t="str">
        <f t="shared" si="1"/>
        <v/>
      </c>
      <c r="C48" s="28" t="str">
        <f t="shared" si="2"/>
        <v/>
      </c>
      <c r="D48" s="28" t="str">
        <f t="shared" si="3"/>
        <v/>
      </c>
      <c r="E48" s="28" t="str">
        <f t="shared" si="4"/>
        <v/>
      </c>
      <c r="F48" s="28" t="str">
        <f t="shared" si="5"/>
        <v/>
      </c>
      <c r="G48" s="29" t="str">
        <f t="shared" si="6"/>
        <v/>
      </c>
      <c r="H48" s="28" t="str">
        <f t="shared" si="7"/>
        <v/>
      </c>
      <c r="J48" s="18"/>
      <c r="L48" s="18"/>
    </row>
    <row r="49" spans="2:12" ht="15.95" customHeight="1" x14ac:dyDescent="0.25">
      <c r="B49" s="28" t="str">
        <f t="shared" si="1"/>
        <v/>
      </c>
      <c r="C49" s="28" t="str">
        <f t="shared" si="2"/>
        <v/>
      </c>
      <c r="D49" s="28" t="str">
        <f t="shared" si="3"/>
        <v/>
      </c>
      <c r="E49" s="28" t="str">
        <f t="shared" si="4"/>
        <v/>
      </c>
      <c r="F49" s="28" t="str">
        <f t="shared" si="5"/>
        <v/>
      </c>
      <c r="G49" s="29" t="str">
        <f t="shared" si="6"/>
        <v/>
      </c>
      <c r="H49" s="28" t="str">
        <f t="shared" si="7"/>
        <v/>
      </c>
      <c r="J49" s="18"/>
      <c r="L49" s="18"/>
    </row>
    <row r="50" spans="2:12" ht="15.95" customHeight="1" x14ac:dyDescent="0.25">
      <c r="B50" s="28" t="str">
        <f t="shared" si="1"/>
        <v/>
      </c>
      <c r="C50" s="28" t="str">
        <f t="shared" si="2"/>
        <v/>
      </c>
      <c r="D50" s="28" t="str">
        <f t="shared" si="3"/>
        <v/>
      </c>
      <c r="E50" s="28" t="str">
        <f t="shared" si="4"/>
        <v/>
      </c>
      <c r="F50" s="28" t="str">
        <f t="shared" si="5"/>
        <v/>
      </c>
      <c r="G50" s="29" t="str">
        <f t="shared" si="6"/>
        <v/>
      </c>
      <c r="H50" s="28" t="str">
        <f t="shared" si="7"/>
        <v/>
      </c>
      <c r="J50" s="18"/>
      <c r="L50" s="18"/>
    </row>
    <row r="51" spans="2:12" ht="15.95" customHeight="1" x14ac:dyDescent="0.25">
      <c r="B51" s="28" t="str">
        <f t="shared" si="1"/>
        <v/>
      </c>
      <c r="C51" s="28" t="str">
        <f t="shared" si="2"/>
        <v/>
      </c>
      <c r="D51" s="28" t="str">
        <f t="shared" si="3"/>
        <v/>
      </c>
      <c r="E51" s="28" t="str">
        <f t="shared" si="4"/>
        <v/>
      </c>
      <c r="F51" s="28" t="str">
        <f t="shared" si="5"/>
        <v/>
      </c>
      <c r="G51" s="29" t="str">
        <f t="shared" si="6"/>
        <v/>
      </c>
      <c r="H51" s="28" t="str">
        <f t="shared" si="7"/>
        <v/>
      </c>
      <c r="J51" s="18"/>
      <c r="L51" s="18"/>
    </row>
    <row r="52" spans="2:12" ht="15.95" customHeight="1" x14ac:dyDescent="0.25">
      <c r="B52" s="28" t="str">
        <f t="shared" si="1"/>
        <v/>
      </c>
      <c r="C52" s="28" t="str">
        <f t="shared" si="2"/>
        <v/>
      </c>
      <c r="D52" s="28" t="str">
        <f t="shared" si="3"/>
        <v/>
      </c>
      <c r="E52" s="28" t="str">
        <f t="shared" si="4"/>
        <v/>
      </c>
      <c r="F52" s="28" t="str">
        <f t="shared" si="5"/>
        <v/>
      </c>
      <c r="G52" s="29" t="str">
        <f t="shared" si="6"/>
        <v/>
      </c>
      <c r="H52" s="28" t="str">
        <f t="shared" si="7"/>
        <v/>
      </c>
      <c r="J52" s="18"/>
      <c r="L52" s="18"/>
    </row>
    <row r="53" spans="2:12" ht="15.95" customHeight="1" x14ac:dyDescent="0.25">
      <c r="B53" s="28" t="str">
        <f t="shared" si="1"/>
        <v/>
      </c>
      <c r="C53" s="28" t="str">
        <f t="shared" si="2"/>
        <v/>
      </c>
      <c r="D53" s="28" t="str">
        <f t="shared" si="3"/>
        <v/>
      </c>
      <c r="E53" s="28" t="str">
        <f t="shared" si="4"/>
        <v/>
      </c>
      <c r="F53" s="28" t="str">
        <f t="shared" si="5"/>
        <v/>
      </c>
      <c r="G53" s="29" t="str">
        <f t="shared" si="6"/>
        <v/>
      </c>
      <c r="H53" s="28" t="str">
        <f t="shared" si="7"/>
        <v/>
      </c>
      <c r="J53" s="18"/>
      <c r="L53" s="18"/>
    </row>
    <row r="54" spans="2:12" ht="15.95" customHeight="1" x14ac:dyDescent="0.25">
      <c r="B54" s="28" t="str">
        <f t="shared" si="1"/>
        <v/>
      </c>
      <c r="C54" s="28" t="str">
        <f t="shared" si="2"/>
        <v/>
      </c>
      <c r="D54" s="28" t="str">
        <f t="shared" si="3"/>
        <v/>
      </c>
      <c r="E54" s="28" t="str">
        <f t="shared" si="4"/>
        <v/>
      </c>
      <c r="F54" s="28" t="str">
        <f t="shared" si="5"/>
        <v/>
      </c>
      <c r="G54" s="29" t="str">
        <f t="shared" si="6"/>
        <v/>
      </c>
      <c r="H54" s="28" t="str">
        <f t="shared" si="7"/>
        <v/>
      </c>
      <c r="J54" s="18"/>
      <c r="L54" s="18"/>
    </row>
    <row r="55" spans="2:12" ht="15.95" customHeight="1" x14ac:dyDescent="0.25">
      <c r="B55" s="28" t="str">
        <f t="shared" si="1"/>
        <v/>
      </c>
      <c r="C55" s="28" t="str">
        <f t="shared" si="2"/>
        <v/>
      </c>
      <c r="D55" s="28" t="str">
        <f t="shared" si="3"/>
        <v/>
      </c>
      <c r="E55" s="28" t="str">
        <f t="shared" si="4"/>
        <v/>
      </c>
      <c r="F55" s="28" t="str">
        <f t="shared" si="5"/>
        <v/>
      </c>
      <c r="G55" s="29" t="str">
        <f t="shared" si="6"/>
        <v/>
      </c>
      <c r="H55" s="28" t="str">
        <f t="shared" si="7"/>
        <v/>
      </c>
      <c r="J55" s="18"/>
      <c r="L55" s="18"/>
    </row>
    <row r="56" spans="2:12" ht="15.95" customHeight="1" x14ac:dyDescent="0.25">
      <c r="B56" s="28" t="str">
        <f t="shared" si="1"/>
        <v/>
      </c>
      <c r="C56" s="28" t="str">
        <f t="shared" si="2"/>
        <v/>
      </c>
      <c r="D56" s="28" t="str">
        <f t="shared" si="3"/>
        <v/>
      </c>
      <c r="E56" s="28" t="str">
        <f t="shared" si="4"/>
        <v/>
      </c>
      <c r="F56" s="28" t="str">
        <f t="shared" si="5"/>
        <v/>
      </c>
      <c r="G56" s="29" t="str">
        <f t="shared" si="6"/>
        <v/>
      </c>
      <c r="H56" s="28" t="str">
        <f t="shared" si="7"/>
        <v/>
      </c>
      <c r="J56" s="18"/>
      <c r="L56" s="18"/>
    </row>
    <row r="57" spans="2:12" ht="15.95" customHeight="1" x14ac:dyDescent="0.25">
      <c r="B57" s="28" t="str">
        <f t="shared" si="1"/>
        <v/>
      </c>
      <c r="C57" s="28" t="str">
        <f t="shared" si="2"/>
        <v/>
      </c>
      <c r="D57" s="28" t="str">
        <f t="shared" si="3"/>
        <v/>
      </c>
      <c r="E57" s="28" t="str">
        <f t="shared" si="4"/>
        <v/>
      </c>
      <c r="F57" s="28" t="str">
        <f t="shared" si="5"/>
        <v/>
      </c>
      <c r="G57" s="29" t="str">
        <f t="shared" si="6"/>
        <v/>
      </c>
      <c r="H57" s="28" t="str">
        <f t="shared" si="7"/>
        <v/>
      </c>
      <c r="J57" s="18"/>
      <c r="L57" s="18"/>
    </row>
    <row r="58" spans="2:12" ht="15.95" customHeight="1" x14ac:dyDescent="0.25">
      <c r="B58" s="28" t="str">
        <f t="shared" si="1"/>
        <v/>
      </c>
      <c r="C58" s="28" t="str">
        <f t="shared" si="2"/>
        <v/>
      </c>
      <c r="D58" s="28" t="str">
        <f t="shared" si="3"/>
        <v/>
      </c>
      <c r="E58" s="28" t="str">
        <f t="shared" si="4"/>
        <v/>
      </c>
      <c r="F58" s="28" t="str">
        <f t="shared" si="5"/>
        <v/>
      </c>
      <c r="G58" s="29" t="str">
        <f t="shared" si="6"/>
        <v/>
      </c>
      <c r="H58" s="28" t="str">
        <f t="shared" si="7"/>
        <v/>
      </c>
      <c r="J58" s="18"/>
      <c r="L58" s="18"/>
    </row>
    <row r="59" spans="2:12" ht="15.95" customHeight="1" x14ac:dyDescent="0.25">
      <c r="B59" s="28" t="str">
        <f t="shared" si="1"/>
        <v/>
      </c>
      <c r="C59" s="28" t="str">
        <f t="shared" si="2"/>
        <v/>
      </c>
      <c r="D59" s="28" t="str">
        <f t="shared" si="3"/>
        <v/>
      </c>
      <c r="E59" s="28" t="str">
        <f t="shared" si="4"/>
        <v/>
      </c>
      <c r="F59" s="28" t="str">
        <f t="shared" si="5"/>
        <v/>
      </c>
      <c r="G59" s="29" t="str">
        <f t="shared" si="6"/>
        <v/>
      </c>
      <c r="H59" s="28" t="str">
        <f t="shared" si="7"/>
        <v/>
      </c>
      <c r="J59" s="18"/>
      <c r="L59" s="18"/>
    </row>
    <row r="60" spans="2:12" ht="15.95" customHeight="1" x14ac:dyDescent="0.25">
      <c r="B60" s="28" t="str">
        <f t="shared" si="1"/>
        <v/>
      </c>
      <c r="C60" s="28" t="str">
        <f t="shared" si="2"/>
        <v/>
      </c>
      <c r="D60" s="28" t="str">
        <f t="shared" si="3"/>
        <v/>
      </c>
      <c r="E60" s="28" t="str">
        <f t="shared" si="4"/>
        <v/>
      </c>
      <c r="F60" s="28" t="str">
        <f t="shared" si="5"/>
        <v/>
      </c>
      <c r="G60" s="29" t="str">
        <f t="shared" si="6"/>
        <v/>
      </c>
      <c r="H60" s="28" t="str">
        <f t="shared" si="7"/>
        <v/>
      </c>
      <c r="J60" s="18"/>
      <c r="L60" s="18"/>
    </row>
    <row r="61" spans="2:12" ht="15.95" customHeight="1" x14ac:dyDescent="0.25">
      <c r="B61" s="28" t="str">
        <f t="shared" si="1"/>
        <v/>
      </c>
      <c r="C61" s="28" t="str">
        <f t="shared" si="2"/>
        <v/>
      </c>
      <c r="D61" s="28" t="str">
        <f t="shared" si="3"/>
        <v/>
      </c>
      <c r="E61" s="28" t="str">
        <f t="shared" si="4"/>
        <v/>
      </c>
      <c r="F61" s="28" t="str">
        <f t="shared" si="5"/>
        <v/>
      </c>
      <c r="G61" s="29" t="str">
        <f t="shared" si="6"/>
        <v/>
      </c>
      <c r="H61" s="28" t="str">
        <f t="shared" si="7"/>
        <v/>
      </c>
      <c r="J61" s="18"/>
      <c r="L61" s="18"/>
    </row>
    <row r="62" spans="2:12" ht="15.95" customHeight="1" x14ac:dyDescent="0.25">
      <c r="B62" s="28" t="str">
        <f t="shared" si="1"/>
        <v/>
      </c>
      <c r="C62" s="28" t="str">
        <f t="shared" si="2"/>
        <v/>
      </c>
      <c r="D62" s="28" t="str">
        <f t="shared" si="3"/>
        <v/>
      </c>
      <c r="E62" s="28" t="str">
        <f t="shared" si="4"/>
        <v/>
      </c>
      <c r="F62" s="28" t="str">
        <f t="shared" si="5"/>
        <v/>
      </c>
      <c r="G62" s="29" t="str">
        <f t="shared" si="6"/>
        <v/>
      </c>
      <c r="H62" s="28" t="str">
        <f t="shared" si="7"/>
        <v/>
      </c>
      <c r="J62" s="18"/>
      <c r="L62" s="18"/>
    </row>
    <row r="63" spans="2:12" ht="15.95" customHeight="1" x14ac:dyDescent="0.25">
      <c r="B63" s="28" t="str">
        <f t="shared" si="1"/>
        <v/>
      </c>
      <c r="C63" s="28" t="str">
        <f t="shared" si="2"/>
        <v/>
      </c>
      <c r="D63" s="28" t="str">
        <f t="shared" si="3"/>
        <v/>
      </c>
      <c r="E63" s="28" t="str">
        <f t="shared" si="4"/>
        <v/>
      </c>
      <c r="F63" s="28" t="str">
        <f t="shared" si="5"/>
        <v/>
      </c>
      <c r="G63" s="29" t="str">
        <f t="shared" si="6"/>
        <v/>
      </c>
      <c r="H63" s="28" t="str">
        <f t="shared" si="7"/>
        <v/>
      </c>
      <c r="J63" s="18"/>
      <c r="L63" s="18"/>
    </row>
    <row r="64" spans="2:12" ht="15.95" customHeight="1" x14ac:dyDescent="0.25">
      <c r="B64" s="28" t="str">
        <f t="shared" si="1"/>
        <v/>
      </c>
      <c r="C64" s="28" t="str">
        <f t="shared" si="2"/>
        <v/>
      </c>
      <c r="D64" s="28" t="str">
        <f t="shared" si="3"/>
        <v/>
      </c>
      <c r="E64" s="28" t="str">
        <f t="shared" si="4"/>
        <v/>
      </c>
      <c r="F64" s="28" t="str">
        <f t="shared" si="5"/>
        <v/>
      </c>
      <c r="G64" s="29" t="str">
        <f t="shared" si="6"/>
        <v/>
      </c>
      <c r="H64" s="28" t="str">
        <f t="shared" si="7"/>
        <v/>
      </c>
      <c r="J64" s="18"/>
      <c r="L64" s="18"/>
    </row>
    <row r="65" spans="2:12" ht="15.95" customHeight="1" x14ac:dyDescent="0.25">
      <c r="B65" s="28" t="str">
        <f t="shared" si="1"/>
        <v/>
      </c>
      <c r="C65" s="28" t="str">
        <f t="shared" si="2"/>
        <v/>
      </c>
      <c r="D65" s="28" t="str">
        <f t="shared" si="3"/>
        <v/>
      </c>
      <c r="E65" s="28" t="str">
        <f t="shared" si="4"/>
        <v/>
      </c>
      <c r="F65" s="28" t="str">
        <f t="shared" si="5"/>
        <v/>
      </c>
      <c r="G65" s="29" t="str">
        <f t="shared" si="6"/>
        <v/>
      </c>
      <c r="H65" s="28" t="str">
        <f t="shared" si="7"/>
        <v/>
      </c>
      <c r="J65" s="18"/>
      <c r="L65" s="18"/>
    </row>
    <row r="66" spans="2:12" ht="15.95" customHeight="1" x14ac:dyDescent="0.25">
      <c r="B66" s="28" t="str">
        <f t="shared" si="1"/>
        <v/>
      </c>
      <c r="C66" s="28" t="str">
        <f t="shared" si="2"/>
        <v/>
      </c>
      <c r="D66" s="28" t="str">
        <f t="shared" si="3"/>
        <v/>
      </c>
      <c r="E66" s="28" t="str">
        <f t="shared" si="4"/>
        <v/>
      </c>
      <c r="F66" s="28" t="str">
        <f t="shared" si="5"/>
        <v/>
      </c>
      <c r="G66" s="29" t="str">
        <f t="shared" si="6"/>
        <v/>
      </c>
      <c r="H66" s="28" t="str">
        <f t="shared" si="7"/>
        <v/>
      </c>
      <c r="J66" s="18"/>
      <c r="L66" s="18"/>
    </row>
    <row r="67" spans="2:12" ht="15.95" customHeight="1" x14ac:dyDescent="0.25">
      <c r="B67" s="28" t="str">
        <f t="shared" si="1"/>
        <v/>
      </c>
      <c r="C67" s="28" t="str">
        <f t="shared" si="2"/>
        <v/>
      </c>
      <c r="D67" s="28" t="str">
        <f t="shared" si="3"/>
        <v/>
      </c>
      <c r="E67" s="28" t="str">
        <f t="shared" si="4"/>
        <v/>
      </c>
      <c r="F67" s="28" t="str">
        <f t="shared" si="5"/>
        <v/>
      </c>
      <c r="G67" s="29" t="str">
        <f t="shared" si="6"/>
        <v/>
      </c>
      <c r="H67" s="28" t="str">
        <f t="shared" si="7"/>
        <v/>
      </c>
      <c r="J67" s="18"/>
      <c r="L67" s="18"/>
    </row>
    <row r="68" spans="2:12" ht="15.95" customHeight="1" x14ac:dyDescent="0.25">
      <c r="B68" s="28" t="str">
        <f t="shared" si="1"/>
        <v/>
      </c>
      <c r="C68" s="28" t="str">
        <f t="shared" si="2"/>
        <v/>
      </c>
      <c r="D68" s="28" t="str">
        <f t="shared" si="3"/>
        <v/>
      </c>
      <c r="E68" s="28" t="str">
        <f t="shared" si="4"/>
        <v/>
      </c>
      <c r="F68" s="28" t="str">
        <f t="shared" si="5"/>
        <v/>
      </c>
      <c r="G68" s="29" t="str">
        <f t="shared" si="6"/>
        <v/>
      </c>
      <c r="H68" s="28" t="str">
        <f t="shared" si="7"/>
        <v/>
      </c>
      <c r="J68" s="18"/>
      <c r="L68" s="18"/>
    </row>
    <row r="69" spans="2:12" ht="15.95" customHeight="1" x14ac:dyDescent="0.25">
      <c r="B69" s="28" t="str">
        <f t="shared" si="1"/>
        <v/>
      </c>
      <c r="C69" s="28" t="str">
        <f t="shared" si="2"/>
        <v/>
      </c>
      <c r="D69" s="28" t="str">
        <f t="shared" si="3"/>
        <v/>
      </c>
      <c r="E69" s="28" t="str">
        <f t="shared" si="4"/>
        <v/>
      </c>
      <c r="F69" s="28" t="str">
        <f t="shared" si="5"/>
        <v/>
      </c>
      <c r="G69" s="29" t="str">
        <f t="shared" si="6"/>
        <v/>
      </c>
      <c r="H69" s="28" t="str">
        <f t="shared" si="7"/>
        <v/>
      </c>
      <c r="J69" s="18"/>
      <c r="L69" s="18"/>
    </row>
    <row r="70" spans="2:12" ht="15.95" customHeight="1" x14ac:dyDescent="0.25">
      <c r="B70" s="28" t="str">
        <f t="shared" si="1"/>
        <v/>
      </c>
      <c r="C70" s="28" t="str">
        <f t="shared" si="2"/>
        <v/>
      </c>
      <c r="D70" s="28" t="str">
        <f t="shared" si="3"/>
        <v/>
      </c>
      <c r="E70" s="28" t="str">
        <f t="shared" si="4"/>
        <v/>
      </c>
      <c r="F70" s="28" t="str">
        <f t="shared" si="5"/>
        <v/>
      </c>
      <c r="G70" s="29" t="str">
        <f t="shared" si="6"/>
        <v/>
      </c>
      <c r="H70" s="28" t="str">
        <f t="shared" si="7"/>
        <v/>
      </c>
      <c r="J70" s="18"/>
      <c r="L70" s="18"/>
    </row>
    <row r="71" spans="2:12" ht="15.95" customHeight="1" x14ac:dyDescent="0.25">
      <c r="B71" s="28" t="str">
        <f t="shared" si="1"/>
        <v/>
      </c>
      <c r="C71" s="28" t="str">
        <f t="shared" si="2"/>
        <v/>
      </c>
      <c r="D71" s="28" t="str">
        <f t="shared" si="3"/>
        <v/>
      </c>
      <c r="E71" s="28" t="str">
        <f t="shared" si="4"/>
        <v/>
      </c>
      <c r="F71" s="28" t="str">
        <f t="shared" si="5"/>
        <v/>
      </c>
      <c r="G71" s="29" t="str">
        <f t="shared" si="6"/>
        <v/>
      </c>
      <c r="H71" s="28" t="str">
        <f t="shared" si="7"/>
        <v/>
      </c>
      <c r="J71" s="18"/>
      <c r="L71" s="18"/>
    </row>
    <row r="72" spans="2:12" ht="15.95" customHeight="1" x14ac:dyDescent="0.25">
      <c r="B72" s="28" t="str">
        <f t="shared" si="1"/>
        <v/>
      </c>
      <c r="C72" s="28" t="str">
        <f t="shared" si="2"/>
        <v/>
      </c>
      <c r="D72" s="28" t="str">
        <f t="shared" si="3"/>
        <v/>
      </c>
      <c r="E72" s="28" t="str">
        <f t="shared" si="4"/>
        <v/>
      </c>
      <c r="F72" s="28" t="str">
        <f t="shared" si="5"/>
        <v/>
      </c>
      <c r="G72" s="29" t="str">
        <f t="shared" si="6"/>
        <v/>
      </c>
      <c r="H72" s="28" t="str">
        <f t="shared" si="7"/>
        <v/>
      </c>
      <c r="J72" s="18"/>
      <c r="L72" s="18"/>
    </row>
    <row r="73" spans="2:12" ht="15.95" customHeight="1" x14ac:dyDescent="0.25">
      <c r="B73" s="28" t="str">
        <f t="shared" si="1"/>
        <v/>
      </c>
      <c r="C73" s="28" t="str">
        <f t="shared" si="2"/>
        <v/>
      </c>
      <c r="D73" s="28" t="str">
        <f t="shared" si="3"/>
        <v/>
      </c>
      <c r="E73" s="28" t="str">
        <f t="shared" si="4"/>
        <v/>
      </c>
      <c r="F73" s="28" t="str">
        <f t="shared" si="5"/>
        <v/>
      </c>
      <c r="G73" s="29" t="str">
        <f t="shared" si="6"/>
        <v/>
      </c>
      <c r="H73" s="28" t="str">
        <f t="shared" si="7"/>
        <v/>
      </c>
      <c r="J73" s="18"/>
      <c r="L73" s="18"/>
    </row>
    <row r="74" spans="2:12" ht="15.95" customHeight="1" x14ac:dyDescent="0.25">
      <c r="B74" s="28" t="str">
        <f t="shared" si="1"/>
        <v/>
      </c>
      <c r="C74" s="28" t="str">
        <f t="shared" si="2"/>
        <v/>
      </c>
      <c r="D74" s="28" t="str">
        <f t="shared" si="3"/>
        <v/>
      </c>
      <c r="E74" s="28" t="str">
        <f t="shared" si="4"/>
        <v/>
      </c>
      <c r="F74" s="28" t="str">
        <f t="shared" si="5"/>
        <v/>
      </c>
      <c r="G74" s="29" t="str">
        <f t="shared" si="6"/>
        <v/>
      </c>
      <c r="H74" s="28" t="str">
        <f t="shared" si="7"/>
        <v/>
      </c>
      <c r="J74" s="18"/>
      <c r="L74" s="18"/>
    </row>
    <row r="75" spans="2:12" ht="15.95" customHeight="1" x14ac:dyDescent="0.25">
      <c r="B75" s="28" t="str">
        <f t="shared" si="1"/>
        <v/>
      </c>
      <c r="C75" s="28" t="str">
        <f t="shared" si="2"/>
        <v/>
      </c>
      <c r="D75" s="28" t="str">
        <f t="shared" si="3"/>
        <v/>
      </c>
      <c r="E75" s="28" t="str">
        <f t="shared" si="4"/>
        <v/>
      </c>
      <c r="F75" s="28" t="str">
        <f t="shared" si="5"/>
        <v/>
      </c>
      <c r="G75" s="29" t="str">
        <f t="shared" si="6"/>
        <v/>
      </c>
      <c r="H75" s="28" t="str">
        <f t="shared" si="7"/>
        <v/>
      </c>
      <c r="J75" s="18"/>
      <c r="L75" s="18"/>
    </row>
    <row r="76" spans="2:12" ht="15.95" customHeight="1" x14ac:dyDescent="0.25">
      <c r="B76" s="28" t="str">
        <f t="shared" si="1"/>
        <v/>
      </c>
      <c r="C76" s="28" t="str">
        <f t="shared" si="2"/>
        <v/>
      </c>
      <c r="D76" s="28" t="str">
        <f t="shared" si="3"/>
        <v/>
      </c>
      <c r="E76" s="28" t="str">
        <f t="shared" si="4"/>
        <v/>
      </c>
      <c r="F76" s="28" t="str">
        <f t="shared" si="5"/>
        <v/>
      </c>
      <c r="G76" s="29" t="str">
        <f t="shared" si="6"/>
        <v/>
      </c>
      <c r="H76" s="28" t="str">
        <f t="shared" si="7"/>
        <v/>
      </c>
      <c r="J76" s="18"/>
      <c r="L76" s="18"/>
    </row>
    <row r="77" spans="2:12" ht="15.95" customHeight="1" x14ac:dyDescent="0.25">
      <c r="B77" s="28" t="str">
        <f t="shared" si="1"/>
        <v/>
      </c>
      <c r="C77" s="28" t="str">
        <f t="shared" si="2"/>
        <v/>
      </c>
      <c r="D77" s="28" t="str">
        <f t="shared" si="3"/>
        <v/>
      </c>
      <c r="E77" s="28" t="str">
        <f t="shared" si="4"/>
        <v/>
      </c>
      <c r="F77" s="28" t="str">
        <f t="shared" si="5"/>
        <v/>
      </c>
      <c r="G77" s="29" t="str">
        <f t="shared" si="6"/>
        <v/>
      </c>
      <c r="H77" s="28" t="str">
        <f t="shared" si="7"/>
        <v/>
      </c>
      <c r="J77" s="18"/>
      <c r="L77" s="18"/>
    </row>
    <row r="78" spans="2:12" ht="15.95" customHeight="1" x14ac:dyDescent="0.25">
      <c r="B78" s="28" t="str">
        <f t="shared" si="1"/>
        <v/>
      </c>
      <c r="C78" s="28" t="str">
        <f t="shared" si="2"/>
        <v/>
      </c>
      <c r="D78" s="28" t="str">
        <f t="shared" si="3"/>
        <v/>
      </c>
      <c r="E78" s="28" t="str">
        <f t="shared" si="4"/>
        <v/>
      </c>
      <c r="F78" s="28" t="str">
        <f t="shared" si="5"/>
        <v/>
      </c>
      <c r="G78" s="29" t="str">
        <f t="shared" si="6"/>
        <v/>
      </c>
      <c r="H78" s="28" t="str">
        <f t="shared" si="7"/>
        <v/>
      </c>
      <c r="J78" s="18"/>
      <c r="L78" s="18"/>
    </row>
    <row r="79" spans="2:12" ht="15.95" customHeight="1" x14ac:dyDescent="0.25">
      <c r="B79" s="28" t="str">
        <f t="shared" si="1"/>
        <v/>
      </c>
      <c r="C79" s="28" t="str">
        <f t="shared" si="2"/>
        <v/>
      </c>
      <c r="D79" s="28" t="str">
        <f t="shared" si="3"/>
        <v/>
      </c>
      <c r="E79" s="28" t="str">
        <f t="shared" si="4"/>
        <v/>
      </c>
      <c r="F79" s="28" t="str">
        <f t="shared" si="5"/>
        <v/>
      </c>
      <c r="G79" s="29" t="str">
        <f t="shared" si="6"/>
        <v/>
      </c>
      <c r="H79" s="28" t="str">
        <f t="shared" si="7"/>
        <v/>
      </c>
      <c r="J79" s="18"/>
      <c r="L79" s="18"/>
    </row>
    <row r="80" spans="2:12" ht="15.95" customHeight="1" x14ac:dyDescent="0.25">
      <c r="B80" s="28" t="str">
        <f t="shared" si="1"/>
        <v/>
      </c>
      <c r="C80" s="28" t="str">
        <f t="shared" si="2"/>
        <v/>
      </c>
      <c r="D80" s="28" t="str">
        <f t="shared" si="3"/>
        <v/>
      </c>
      <c r="E80" s="28" t="str">
        <f t="shared" si="4"/>
        <v/>
      </c>
      <c r="F80" s="28" t="str">
        <f t="shared" si="5"/>
        <v/>
      </c>
      <c r="G80" s="29" t="str">
        <f t="shared" si="6"/>
        <v/>
      </c>
      <c r="H80" s="28" t="str">
        <f t="shared" si="7"/>
        <v/>
      </c>
      <c r="J80" s="18"/>
      <c r="L80" s="18"/>
    </row>
    <row r="81" spans="2:12" ht="15.95" customHeight="1" x14ac:dyDescent="0.25">
      <c r="B81" s="28" t="str">
        <f t="shared" si="1"/>
        <v/>
      </c>
      <c r="C81" s="28" t="str">
        <f t="shared" si="2"/>
        <v/>
      </c>
      <c r="D81" s="28" t="str">
        <f t="shared" si="3"/>
        <v/>
      </c>
      <c r="E81" s="28" t="str">
        <f t="shared" si="4"/>
        <v/>
      </c>
      <c r="F81" s="28" t="str">
        <f t="shared" si="5"/>
        <v/>
      </c>
      <c r="G81" s="29" t="str">
        <f t="shared" si="6"/>
        <v/>
      </c>
      <c r="H81" s="28" t="str">
        <f t="shared" si="7"/>
        <v/>
      </c>
      <c r="J81" s="18"/>
      <c r="L81" s="18"/>
    </row>
    <row r="82" spans="2:12" ht="15.95" customHeight="1" x14ac:dyDescent="0.25">
      <c r="B82" s="28" t="str">
        <f t="shared" ref="B82:B145" si="8">IF(OR(B81="",C$6=""),"",IF(B81+1&gt;C$7,"",B81+1))</f>
        <v/>
      </c>
      <c r="C82" s="28" t="str">
        <f t="shared" ref="C82:C145" si="9">IF(B82="","",F81)</f>
        <v/>
      </c>
      <c r="D82" s="28" t="str">
        <f t="shared" si="3"/>
        <v/>
      </c>
      <c r="E82" s="28" t="str">
        <f t="shared" si="4"/>
        <v/>
      </c>
      <c r="F82" s="28" t="str">
        <f t="shared" si="5"/>
        <v/>
      </c>
      <c r="G82" s="29" t="str">
        <f t="shared" si="6"/>
        <v/>
      </c>
      <c r="H82" s="28" t="str">
        <f t="shared" si="7"/>
        <v/>
      </c>
      <c r="J82" s="18"/>
      <c r="L82" s="18"/>
    </row>
    <row r="83" spans="2:12" ht="15.95" customHeight="1" x14ac:dyDescent="0.25">
      <c r="B83" s="28" t="str">
        <f t="shared" si="8"/>
        <v/>
      </c>
      <c r="C83" s="28" t="str">
        <f t="shared" si="9"/>
        <v/>
      </c>
      <c r="D83" s="28" t="str">
        <f t="shared" ref="D83:D146" si="10">IF(B83="","",IF(C$10&gt;G83,C83*C$10,C83*G83))</f>
        <v/>
      </c>
      <c r="E83" s="28" t="str">
        <f t="shared" ref="E83:E146" si="11">IF(B83="","",E82+D83)</f>
        <v/>
      </c>
      <c r="F83" s="28" t="str">
        <f t="shared" ref="F83:F146" si="12">IF(B83="","",C83-D83)</f>
        <v/>
      </c>
      <c r="G83" s="29" t="str">
        <f t="shared" ref="G83:G146" si="13">IF(B83="","",1/H83)</f>
        <v/>
      </c>
      <c r="H83" s="28" t="str">
        <f t="shared" ref="H83:H146" si="14">IF(B83="","",H82-1)</f>
        <v/>
      </c>
      <c r="J83" s="18"/>
      <c r="L83" s="18"/>
    </row>
    <row r="84" spans="2:12" ht="15.95" customHeight="1" x14ac:dyDescent="0.25">
      <c r="B84" s="28" t="str">
        <f t="shared" si="8"/>
        <v/>
      </c>
      <c r="C84" s="28" t="str">
        <f t="shared" si="9"/>
        <v/>
      </c>
      <c r="D84" s="28" t="str">
        <f t="shared" si="10"/>
        <v/>
      </c>
      <c r="E84" s="28" t="str">
        <f t="shared" si="11"/>
        <v/>
      </c>
      <c r="F84" s="28" t="str">
        <f t="shared" si="12"/>
        <v/>
      </c>
      <c r="G84" s="29" t="str">
        <f t="shared" si="13"/>
        <v/>
      </c>
      <c r="H84" s="28" t="str">
        <f t="shared" si="14"/>
        <v/>
      </c>
      <c r="J84" s="18"/>
      <c r="L84" s="18"/>
    </row>
    <row r="85" spans="2:12" ht="15.95" customHeight="1" x14ac:dyDescent="0.25">
      <c r="B85" s="28" t="str">
        <f t="shared" si="8"/>
        <v/>
      </c>
      <c r="C85" s="28" t="str">
        <f t="shared" si="9"/>
        <v/>
      </c>
      <c r="D85" s="28" t="str">
        <f t="shared" si="10"/>
        <v/>
      </c>
      <c r="E85" s="28" t="str">
        <f t="shared" si="11"/>
        <v/>
      </c>
      <c r="F85" s="28" t="str">
        <f t="shared" si="12"/>
        <v/>
      </c>
      <c r="G85" s="29" t="str">
        <f t="shared" si="13"/>
        <v/>
      </c>
      <c r="H85" s="28" t="str">
        <f t="shared" si="14"/>
        <v/>
      </c>
      <c r="J85" s="18"/>
      <c r="L85" s="18"/>
    </row>
    <row r="86" spans="2:12" ht="15.95" customHeight="1" x14ac:dyDescent="0.25">
      <c r="B86" s="28" t="str">
        <f t="shared" si="8"/>
        <v/>
      </c>
      <c r="C86" s="28" t="str">
        <f t="shared" si="9"/>
        <v/>
      </c>
      <c r="D86" s="28" t="str">
        <f t="shared" si="10"/>
        <v/>
      </c>
      <c r="E86" s="28" t="str">
        <f t="shared" si="11"/>
        <v/>
      </c>
      <c r="F86" s="28" t="str">
        <f t="shared" si="12"/>
        <v/>
      </c>
      <c r="G86" s="29" t="str">
        <f t="shared" si="13"/>
        <v/>
      </c>
      <c r="H86" s="28" t="str">
        <f t="shared" si="14"/>
        <v/>
      </c>
      <c r="J86" s="18"/>
      <c r="L86" s="18"/>
    </row>
    <row r="87" spans="2:12" ht="15.95" customHeight="1" x14ac:dyDescent="0.25">
      <c r="B87" s="28" t="str">
        <f t="shared" si="8"/>
        <v/>
      </c>
      <c r="C87" s="28" t="str">
        <f t="shared" si="9"/>
        <v/>
      </c>
      <c r="D87" s="28" t="str">
        <f t="shared" si="10"/>
        <v/>
      </c>
      <c r="E87" s="28" t="str">
        <f t="shared" si="11"/>
        <v/>
      </c>
      <c r="F87" s="28" t="str">
        <f t="shared" si="12"/>
        <v/>
      </c>
      <c r="G87" s="29" t="str">
        <f t="shared" si="13"/>
        <v/>
      </c>
      <c r="H87" s="28" t="str">
        <f t="shared" si="14"/>
        <v/>
      </c>
      <c r="J87" s="18"/>
      <c r="L87" s="18"/>
    </row>
    <row r="88" spans="2:12" ht="15.95" customHeight="1" x14ac:dyDescent="0.25">
      <c r="B88" s="28" t="str">
        <f t="shared" si="8"/>
        <v/>
      </c>
      <c r="C88" s="28" t="str">
        <f t="shared" si="9"/>
        <v/>
      </c>
      <c r="D88" s="28" t="str">
        <f t="shared" si="10"/>
        <v/>
      </c>
      <c r="E88" s="28" t="str">
        <f t="shared" si="11"/>
        <v/>
      </c>
      <c r="F88" s="28" t="str">
        <f t="shared" si="12"/>
        <v/>
      </c>
      <c r="G88" s="29" t="str">
        <f t="shared" si="13"/>
        <v/>
      </c>
      <c r="H88" s="28" t="str">
        <f t="shared" si="14"/>
        <v/>
      </c>
      <c r="J88" s="18"/>
      <c r="L88" s="18"/>
    </row>
    <row r="89" spans="2:12" ht="15.95" customHeight="1" x14ac:dyDescent="0.25">
      <c r="B89" s="28" t="str">
        <f t="shared" si="8"/>
        <v/>
      </c>
      <c r="C89" s="28" t="str">
        <f t="shared" si="9"/>
        <v/>
      </c>
      <c r="D89" s="28" t="str">
        <f t="shared" si="10"/>
        <v/>
      </c>
      <c r="E89" s="28" t="str">
        <f t="shared" si="11"/>
        <v/>
      </c>
      <c r="F89" s="28" t="str">
        <f t="shared" si="12"/>
        <v/>
      </c>
      <c r="G89" s="29" t="str">
        <f t="shared" si="13"/>
        <v/>
      </c>
      <c r="H89" s="28" t="str">
        <f t="shared" si="14"/>
        <v/>
      </c>
      <c r="J89" s="18"/>
      <c r="L89" s="18"/>
    </row>
    <row r="90" spans="2:12" ht="15.95" customHeight="1" x14ac:dyDescent="0.25">
      <c r="B90" s="28" t="str">
        <f t="shared" si="8"/>
        <v/>
      </c>
      <c r="C90" s="28" t="str">
        <f t="shared" si="9"/>
        <v/>
      </c>
      <c r="D90" s="28" t="str">
        <f t="shared" si="10"/>
        <v/>
      </c>
      <c r="E90" s="28" t="str">
        <f t="shared" si="11"/>
        <v/>
      </c>
      <c r="F90" s="28" t="str">
        <f t="shared" si="12"/>
        <v/>
      </c>
      <c r="G90" s="29" t="str">
        <f t="shared" si="13"/>
        <v/>
      </c>
      <c r="H90" s="28" t="str">
        <f t="shared" si="14"/>
        <v/>
      </c>
      <c r="J90" s="18"/>
      <c r="L90" s="18"/>
    </row>
    <row r="91" spans="2:12" ht="15.95" customHeight="1" x14ac:dyDescent="0.25">
      <c r="B91" s="28" t="str">
        <f t="shared" si="8"/>
        <v/>
      </c>
      <c r="C91" s="28" t="str">
        <f t="shared" si="9"/>
        <v/>
      </c>
      <c r="D91" s="28" t="str">
        <f t="shared" si="10"/>
        <v/>
      </c>
      <c r="E91" s="28" t="str">
        <f t="shared" si="11"/>
        <v/>
      </c>
      <c r="F91" s="28" t="str">
        <f t="shared" si="12"/>
        <v/>
      </c>
      <c r="G91" s="29" t="str">
        <f t="shared" si="13"/>
        <v/>
      </c>
      <c r="H91" s="28" t="str">
        <f t="shared" si="14"/>
        <v/>
      </c>
      <c r="J91" s="18"/>
      <c r="L91" s="18"/>
    </row>
    <row r="92" spans="2:12" ht="15.95" customHeight="1" x14ac:dyDescent="0.25">
      <c r="B92" s="28" t="str">
        <f t="shared" si="8"/>
        <v/>
      </c>
      <c r="C92" s="28" t="str">
        <f t="shared" si="9"/>
        <v/>
      </c>
      <c r="D92" s="28" t="str">
        <f t="shared" si="10"/>
        <v/>
      </c>
      <c r="E92" s="28" t="str">
        <f t="shared" si="11"/>
        <v/>
      </c>
      <c r="F92" s="28" t="str">
        <f t="shared" si="12"/>
        <v/>
      </c>
      <c r="G92" s="29" t="str">
        <f t="shared" si="13"/>
        <v/>
      </c>
      <c r="H92" s="28" t="str">
        <f t="shared" si="14"/>
        <v/>
      </c>
      <c r="J92" s="18"/>
      <c r="L92" s="18"/>
    </row>
    <row r="93" spans="2:12" ht="15.95" customHeight="1" x14ac:dyDescent="0.25">
      <c r="B93" s="28" t="str">
        <f t="shared" si="8"/>
        <v/>
      </c>
      <c r="C93" s="28" t="str">
        <f t="shared" si="9"/>
        <v/>
      </c>
      <c r="D93" s="28" t="str">
        <f t="shared" si="10"/>
        <v/>
      </c>
      <c r="E93" s="28" t="str">
        <f t="shared" si="11"/>
        <v/>
      </c>
      <c r="F93" s="28" t="str">
        <f t="shared" si="12"/>
        <v/>
      </c>
      <c r="G93" s="29" t="str">
        <f t="shared" si="13"/>
        <v/>
      </c>
      <c r="H93" s="28" t="str">
        <f t="shared" si="14"/>
        <v/>
      </c>
      <c r="J93" s="18"/>
      <c r="L93" s="18"/>
    </row>
    <row r="94" spans="2:12" ht="15.95" customHeight="1" x14ac:dyDescent="0.25">
      <c r="B94" s="28" t="str">
        <f t="shared" si="8"/>
        <v/>
      </c>
      <c r="C94" s="28" t="str">
        <f t="shared" si="9"/>
        <v/>
      </c>
      <c r="D94" s="28" t="str">
        <f t="shared" si="10"/>
        <v/>
      </c>
      <c r="E94" s="28" t="str">
        <f t="shared" si="11"/>
        <v/>
      </c>
      <c r="F94" s="28" t="str">
        <f t="shared" si="12"/>
        <v/>
      </c>
      <c r="G94" s="29" t="str">
        <f t="shared" si="13"/>
        <v/>
      </c>
      <c r="H94" s="28" t="str">
        <f t="shared" si="14"/>
        <v/>
      </c>
      <c r="J94" s="18"/>
      <c r="L94" s="18"/>
    </row>
    <row r="95" spans="2:12" ht="15.95" customHeight="1" x14ac:dyDescent="0.25">
      <c r="B95" s="28" t="str">
        <f t="shared" si="8"/>
        <v/>
      </c>
      <c r="C95" s="28" t="str">
        <f t="shared" si="9"/>
        <v/>
      </c>
      <c r="D95" s="28" t="str">
        <f t="shared" si="10"/>
        <v/>
      </c>
      <c r="E95" s="28" t="str">
        <f t="shared" si="11"/>
        <v/>
      </c>
      <c r="F95" s="28" t="str">
        <f t="shared" si="12"/>
        <v/>
      </c>
      <c r="G95" s="29" t="str">
        <f t="shared" si="13"/>
        <v/>
      </c>
      <c r="H95" s="28" t="str">
        <f t="shared" si="14"/>
        <v/>
      </c>
      <c r="J95" s="18"/>
      <c r="L95" s="18"/>
    </row>
    <row r="96" spans="2:12" ht="15.95" customHeight="1" x14ac:dyDescent="0.25">
      <c r="B96" s="28" t="str">
        <f t="shared" si="8"/>
        <v/>
      </c>
      <c r="C96" s="28" t="str">
        <f t="shared" si="9"/>
        <v/>
      </c>
      <c r="D96" s="28" t="str">
        <f t="shared" si="10"/>
        <v/>
      </c>
      <c r="E96" s="28" t="str">
        <f t="shared" si="11"/>
        <v/>
      </c>
      <c r="F96" s="28" t="str">
        <f t="shared" si="12"/>
        <v/>
      </c>
      <c r="G96" s="29" t="str">
        <f t="shared" si="13"/>
        <v/>
      </c>
      <c r="H96" s="28" t="str">
        <f t="shared" si="14"/>
        <v/>
      </c>
      <c r="J96" s="18"/>
      <c r="L96" s="18"/>
    </row>
    <row r="97" spans="2:12" ht="15.95" customHeight="1" x14ac:dyDescent="0.25">
      <c r="B97" s="28" t="str">
        <f t="shared" si="8"/>
        <v/>
      </c>
      <c r="C97" s="28" t="str">
        <f t="shared" si="9"/>
        <v/>
      </c>
      <c r="D97" s="28" t="str">
        <f t="shared" si="10"/>
        <v/>
      </c>
      <c r="E97" s="28" t="str">
        <f t="shared" si="11"/>
        <v/>
      </c>
      <c r="F97" s="28" t="str">
        <f t="shared" si="12"/>
        <v/>
      </c>
      <c r="G97" s="29" t="str">
        <f t="shared" si="13"/>
        <v/>
      </c>
      <c r="H97" s="28" t="str">
        <f t="shared" si="14"/>
        <v/>
      </c>
      <c r="J97" s="18"/>
      <c r="L97" s="18"/>
    </row>
    <row r="98" spans="2:12" ht="15.95" customHeight="1" x14ac:dyDescent="0.25">
      <c r="B98" s="28" t="str">
        <f t="shared" si="8"/>
        <v/>
      </c>
      <c r="C98" s="28" t="str">
        <f t="shared" si="9"/>
        <v/>
      </c>
      <c r="D98" s="28" t="str">
        <f t="shared" si="10"/>
        <v/>
      </c>
      <c r="E98" s="28" t="str">
        <f t="shared" si="11"/>
        <v/>
      </c>
      <c r="F98" s="28" t="str">
        <f t="shared" si="12"/>
        <v/>
      </c>
      <c r="G98" s="29" t="str">
        <f t="shared" si="13"/>
        <v/>
      </c>
      <c r="H98" s="28" t="str">
        <f t="shared" si="14"/>
        <v/>
      </c>
      <c r="J98" s="18"/>
      <c r="L98" s="18"/>
    </row>
    <row r="99" spans="2:12" ht="15.95" customHeight="1" x14ac:dyDescent="0.25">
      <c r="B99" s="28" t="str">
        <f t="shared" si="8"/>
        <v/>
      </c>
      <c r="C99" s="28" t="str">
        <f t="shared" si="9"/>
        <v/>
      </c>
      <c r="D99" s="28" t="str">
        <f t="shared" si="10"/>
        <v/>
      </c>
      <c r="E99" s="28" t="str">
        <f t="shared" si="11"/>
        <v/>
      </c>
      <c r="F99" s="28" t="str">
        <f t="shared" si="12"/>
        <v/>
      </c>
      <c r="G99" s="29" t="str">
        <f t="shared" si="13"/>
        <v/>
      </c>
      <c r="H99" s="28" t="str">
        <f t="shared" si="14"/>
        <v/>
      </c>
      <c r="J99" s="18"/>
      <c r="L99" s="18"/>
    </row>
    <row r="100" spans="2:12" ht="15.95" customHeight="1" x14ac:dyDescent="0.25">
      <c r="B100" s="28" t="str">
        <f t="shared" si="8"/>
        <v/>
      </c>
      <c r="C100" s="28" t="str">
        <f t="shared" si="9"/>
        <v/>
      </c>
      <c r="D100" s="28" t="str">
        <f t="shared" si="10"/>
        <v/>
      </c>
      <c r="E100" s="28" t="str">
        <f t="shared" si="11"/>
        <v/>
      </c>
      <c r="F100" s="28" t="str">
        <f t="shared" si="12"/>
        <v/>
      </c>
      <c r="G100" s="29" t="str">
        <f t="shared" si="13"/>
        <v/>
      </c>
      <c r="H100" s="28" t="str">
        <f t="shared" si="14"/>
        <v/>
      </c>
      <c r="J100" s="18"/>
      <c r="L100" s="18"/>
    </row>
    <row r="101" spans="2:12" ht="15.95" customHeight="1" x14ac:dyDescent="0.25">
      <c r="B101" s="28" t="str">
        <f t="shared" si="8"/>
        <v/>
      </c>
      <c r="C101" s="28" t="str">
        <f t="shared" si="9"/>
        <v/>
      </c>
      <c r="D101" s="28" t="str">
        <f t="shared" si="10"/>
        <v/>
      </c>
      <c r="E101" s="28" t="str">
        <f t="shared" si="11"/>
        <v/>
      </c>
      <c r="F101" s="28" t="str">
        <f t="shared" si="12"/>
        <v/>
      </c>
      <c r="G101" s="29" t="str">
        <f t="shared" si="13"/>
        <v/>
      </c>
      <c r="H101" s="28" t="str">
        <f t="shared" si="14"/>
        <v/>
      </c>
      <c r="J101" s="18"/>
      <c r="L101" s="18"/>
    </row>
    <row r="102" spans="2:12" ht="15.95" customHeight="1" x14ac:dyDescent="0.25">
      <c r="B102" s="28" t="str">
        <f t="shared" si="8"/>
        <v/>
      </c>
      <c r="C102" s="28" t="str">
        <f t="shared" si="9"/>
        <v/>
      </c>
      <c r="D102" s="28" t="str">
        <f t="shared" si="10"/>
        <v/>
      </c>
      <c r="E102" s="28" t="str">
        <f t="shared" si="11"/>
        <v/>
      </c>
      <c r="F102" s="28" t="str">
        <f t="shared" si="12"/>
        <v/>
      </c>
      <c r="G102" s="29" t="str">
        <f t="shared" si="13"/>
        <v/>
      </c>
      <c r="H102" s="28" t="str">
        <f t="shared" si="14"/>
        <v/>
      </c>
      <c r="J102" s="18"/>
      <c r="L102" s="18"/>
    </row>
    <row r="103" spans="2:12" ht="15.95" customHeight="1" x14ac:dyDescent="0.25">
      <c r="B103" s="28" t="str">
        <f t="shared" si="8"/>
        <v/>
      </c>
      <c r="C103" s="28" t="str">
        <f t="shared" si="9"/>
        <v/>
      </c>
      <c r="D103" s="28" t="str">
        <f t="shared" si="10"/>
        <v/>
      </c>
      <c r="E103" s="28" t="str">
        <f t="shared" si="11"/>
        <v/>
      </c>
      <c r="F103" s="28" t="str">
        <f t="shared" si="12"/>
        <v/>
      </c>
      <c r="G103" s="29" t="str">
        <f t="shared" si="13"/>
        <v/>
      </c>
      <c r="H103" s="28" t="str">
        <f t="shared" si="14"/>
        <v/>
      </c>
      <c r="J103" s="18"/>
      <c r="L103" s="18"/>
    </row>
    <row r="104" spans="2:12" ht="15.95" customHeight="1" x14ac:dyDescent="0.25">
      <c r="B104" s="28" t="str">
        <f t="shared" si="8"/>
        <v/>
      </c>
      <c r="C104" s="28" t="str">
        <f t="shared" si="9"/>
        <v/>
      </c>
      <c r="D104" s="28" t="str">
        <f t="shared" si="10"/>
        <v/>
      </c>
      <c r="E104" s="28" t="str">
        <f t="shared" si="11"/>
        <v/>
      </c>
      <c r="F104" s="28" t="str">
        <f t="shared" si="12"/>
        <v/>
      </c>
      <c r="G104" s="29" t="str">
        <f t="shared" si="13"/>
        <v/>
      </c>
      <c r="H104" s="28" t="str">
        <f t="shared" si="14"/>
        <v/>
      </c>
      <c r="J104" s="18"/>
      <c r="L104" s="18"/>
    </row>
    <row r="105" spans="2:12" ht="15.95" customHeight="1" x14ac:dyDescent="0.25">
      <c r="B105" s="28" t="str">
        <f t="shared" si="8"/>
        <v/>
      </c>
      <c r="C105" s="28" t="str">
        <f t="shared" si="9"/>
        <v/>
      </c>
      <c r="D105" s="28" t="str">
        <f t="shared" si="10"/>
        <v/>
      </c>
      <c r="E105" s="28" t="str">
        <f t="shared" si="11"/>
        <v/>
      </c>
      <c r="F105" s="28" t="str">
        <f t="shared" si="12"/>
        <v/>
      </c>
      <c r="G105" s="29" t="str">
        <f t="shared" si="13"/>
        <v/>
      </c>
      <c r="H105" s="28" t="str">
        <f t="shared" si="14"/>
        <v/>
      </c>
      <c r="J105" s="18"/>
      <c r="L105" s="18"/>
    </row>
    <row r="106" spans="2:12" ht="15.95" customHeight="1" x14ac:dyDescent="0.25">
      <c r="B106" s="28" t="str">
        <f t="shared" si="8"/>
        <v/>
      </c>
      <c r="C106" s="28" t="str">
        <f t="shared" si="9"/>
        <v/>
      </c>
      <c r="D106" s="28" t="str">
        <f t="shared" si="10"/>
        <v/>
      </c>
      <c r="E106" s="28" t="str">
        <f t="shared" si="11"/>
        <v/>
      </c>
      <c r="F106" s="28" t="str">
        <f t="shared" si="12"/>
        <v/>
      </c>
      <c r="G106" s="29" t="str">
        <f t="shared" si="13"/>
        <v/>
      </c>
      <c r="H106" s="28" t="str">
        <f t="shared" si="14"/>
        <v/>
      </c>
      <c r="J106" s="18"/>
      <c r="L106" s="18"/>
    </row>
    <row r="107" spans="2:12" ht="15.95" customHeight="1" x14ac:dyDescent="0.25">
      <c r="B107" s="28" t="str">
        <f t="shared" si="8"/>
        <v/>
      </c>
      <c r="C107" s="28" t="str">
        <f t="shared" si="9"/>
        <v/>
      </c>
      <c r="D107" s="28" t="str">
        <f t="shared" si="10"/>
        <v/>
      </c>
      <c r="E107" s="28" t="str">
        <f t="shared" si="11"/>
        <v/>
      </c>
      <c r="F107" s="28" t="str">
        <f t="shared" si="12"/>
        <v/>
      </c>
      <c r="G107" s="29" t="str">
        <f t="shared" si="13"/>
        <v/>
      </c>
      <c r="H107" s="28" t="str">
        <f t="shared" si="14"/>
        <v/>
      </c>
      <c r="J107" s="18"/>
      <c r="L107" s="18"/>
    </row>
    <row r="108" spans="2:12" ht="15.95" customHeight="1" x14ac:dyDescent="0.25">
      <c r="B108" s="28" t="str">
        <f t="shared" si="8"/>
        <v/>
      </c>
      <c r="C108" s="28" t="str">
        <f t="shared" si="9"/>
        <v/>
      </c>
      <c r="D108" s="28" t="str">
        <f t="shared" si="10"/>
        <v/>
      </c>
      <c r="E108" s="28" t="str">
        <f t="shared" si="11"/>
        <v/>
      </c>
      <c r="F108" s="28" t="str">
        <f t="shared" si="12"/>
        <v/>
      </c>
      <c r="G108" s="29" t="str">
        <f t="shared" si="13"/>
        <v/>
      </c>
      <c r="H108" s="28" t="str">
        <f t="shared" si="14"/>
        <v/>
      </c>
      <c r="J108" s="18"/>
      <c r="L108" s="18"/>
    </row>
    <row r="109" spans="2:12" ht="15.95" customHeight="1" x14ac:dyDescent="0.25">
      <c r="B109" s="28" t="str">
        <f t="shared" si="8"/>
        <v/>
      </c>
      <c r="C109" s="28" t="str">
        <f t="shared" si="9"/>
        <v/>
      </c>
      <c r="D109" s="28" t="str">
        <f t="shared" si="10"/>
        <v/>
      </c>
      <c r="E109" s="28" t="str">
        <f t="shared" si="11"/>
        <v/>
      </c>
      <c r="F109" s="28" t="str">
        <f t="shared" si="12"/>
        <v/>
      </c>
      <c r="G109" s="29" t="str">
        <f t="shared" si="13"/>
        <v/>
      </c>
      <c r="H109" s="28" t="str">
        <f t="shared" si="14"/>
        <v/>
      </c>
      <c r="J109" s="18"/>
      <c r="L109" s="18"/>
    </row>
    <row r="110" spans="2:12" ht="15.95" customHeight="1" x14ac:dyDescent="0.25">
      <c r="B110" s="28" t="str">
        <f t="shared" si="8"/>
        <v/>
      </c>
      <c r="C110" s="28" t="str">
        <f t="shared" si="9"/>
        <v/>
      </c>
      <c r="D110" s="28" t="str">
        <f t="shared" si="10"/>
        <v/>
      </c>
      <c r="E110" s="28" t="str">
        <f t="shared" si="11"/>
        <v/>
      </c>
      <c r="F110" s="28" t="str">
        <f t="shared" si="12"/>
        <v/>
      </c>
      <c r="G110" s="29" t="str">
        <f t="shared" si="13"/>
        <v/>
      </c>
      <c r="H110" s="28" t="str">
        <f t="shared" si="14"/>
        <v/>
      </c>
      <c r="J110" s="18"/>
      <c r="L110" s="18"/>
    </row>
    <row r="111" spans="2:12" ht="15.95" customHeight="1" x14ac:dyDescent="0.25">
      <c r="B111" s="28" t="str">
        <f t="shared" si="8"/>
        <v/>
      </c>
      <c r="C111" s="28" t="str">
        <f t="shared" si="9"/>
        <v/>
      </c>
      <c r="D111" s="28" t="str">
        <f t="shared" si="10"/>
        <v/>
      </c>
      <c r="E111" s="28" t="str">
        <f t="shared" si="11"/>
        <v/>
      </c>
      <c r="F111" s="28" t="str">
        <f t="shared" si="12"/>
        <v/>
      </c>
      <c r="G111" s="29" t="str">
        <f t="shared" si="13"/>
        <v/>
      </c>
      <c r="H111" s="28" t="str">
        <f t="shared" si="14"/>
        <v/>
      </c>
      <c r="J111" s="18"/>
      <c r="L111" s="18"/>
    </row>
    <row r="112" spans="2:12" ht="15.95" customHeight="1" x14ac:dyDescent="0.25">
      <c r="B112" s="28" t="str">
        <f t="shared" si="8"/>
        <v/>
      </c>
      <c r="C112" s="28" t="str">
        <f t="shared" si="9"/>
        <v/>
      </c>
      <c r="D112" s="28" t="str">
        <f t="shared" si="10"/>
        <v/>
      </c>
      <c r="E112" s="28" t="str">
        <f t="shared" si="11"/>
        <v/>
      </c>
      <c r="F112" s="28" t="str">
        <f t="shared" si="12"/>
        <v/>
      </c>
      <c r="G112" s="29" t="str">
        <f t="shared" si="13"/>
        <v/>
      </c>
      <c r="H112" s="28" t="str">
        <f t="shared" si="14"/>
        <v/>
      </c>
      <c r="J112" s="18"/>
      <c r="L112" s="18"/>
    </row>
    <row r="113" spans="2:12" ht="15.95" customHeight="1" x14ac:dyDescent="0.25">
      <c r="B113" s="28" t="str">
        <f t="shared" si="8"/>
        <v/>
      </c>
      <c r="C113" s="28" t="str">
        <f t="shared" si="9"/>
        <v/>
      </c>
      <c r="D113" s="28" t="str">
        <f t="shared" si="10"/>
        <v/>
      </c>
      <c r="E113" s="28" t="str">
        <f t="shared" si="11"/>
        <v/>
      </c>
      <c r="F113" s="28" t="str">
        <f t="shared" si="12"/>
        <v/>
      </c>
      <c r="G113" s="29" t="str">
        <f t="shared" si="13"/>
        <v/>
      </c>
      <c r="H113" s="28" t="str">
        <f t="shared" si="14"/>
        <v/>
      </c>
      <c r="J113" s="18"/>
      <c r="L113" s="18"/>
    </row>
    <row r="114" spans="2:12" ht="15.95" customHeight="1" x14ac:dyDescent="0.25">
      <c r="B114" s="28" t="str">
        <f t="shared" si="8"/>
        <v/>
      </c>
      <c r="C114" s="28" t="str">
        <f t="shared" si="9"/>
        <v/>
      </c>
      <c r="D114" s="28" t="str">
        <f t="shared" si="10"/>
        <v/>
      </c>
      <c r="E114" s="28" t="str">
        <f t="shared" si="11"/>
        <v/>
      </c>
      <c r="F114" s="28" t="str">
        <f t="shared" si="12"/>
        <v/>
      </c>
      <c r="G114" s="29" t="str">
        <f t="shared" si="13"/>
        <v/>
      </c>
      <c r="H114" s="28" t="str">
        <f t="shared" si="14"/>
        <v/>
      </c>
      <c r="J114" s="18"/>
      <c r="L114" s="18"/>
    </row>
    <row r="115" spans="2:12" ht="15.95" customHeight="1" x14ac:dyDescent="0.25">
      <c r="B115" s="28" t="str">
        <f t="shared" si="8"/>
        <v/>
      </c>
      <c r="C115" s="28" t="str">
        <f t="shared" si="9"/>
        <v/>
      </c>
      <c r="D115" s="28" t="str">
        <f t="shared" si="10"/>
        <v/>
      </c>
      <c r="E115" s="28" t="str">
        <f t="shared" si="11"/>
        <v/>
      </c>
      <c r="F115" s="28" t="str">
        <f t="shared" si="12"/>
        <v/>
      </c>
      <c r="G115" s="29" t="str">
        <f t="shared" si="13"/>
        <v/>
      </c>
      <c r="H115" s="28" t="str">
        <f t="shared" si="14"/>
        <v/>
      </c>
      <c r="J115" s="18"/>
      <c r="L115" s="18"/>
    </row>
    <row r="116" spans="2:12" ht="15.95" customHeight="1" x14ac:dyDescent="0.25">
      <c r="B116" s="28" t="str">
        <f t="shared" si="8"/>
        <v/>
      </c>
      <c r="C116" s="28" t="str">
        <f t="shared" si="9"/>
        <v/>
      </c>
      <c r="D116" s="28" t="str">
        <f t="shared" si="10"/>
        <v/>
      </c>
      <c r="E116" s="28" t="str">
        <f t="shared" si="11"/>
        <v/>
      </c>
      <c r="F116" s="28" t="str">
        <f t="shared" si="12"/>
        <v/>
      </c>
      <c r="G116" s="29" t="str">
        <f t="shared" si="13"/>
        <v/>
      </c>
      <c r="H116" s="28" t="str">
        <f t="shared" si="14"/>
        <v/>
      </c>
      <c r="J116" s="18"/>
      <c r="L116" s="18"/>
    </row>
    <row r="117" spans="2:12" ht="15.95" customHeight="1" x14ac:dyDescent="0.25">
      <c r="B117" s="28" t="str">
        <f t="shared" si="8"/>
        <v/>
      </c>
      <c r="C117" s="28" t="str">
        <f t="shared" si="9"/>
        <v/>
      </c>
      <c r="D117" s="28" t="str">
        <f t="shared" si="10"/>
        <v/>
      </c>
      <c r="E117" s="28" t="str">
        <f t="shared" si="11"/>
        <v/>
      </c>
      <c r="F117" s="28" t="str">
        <f t="shared" si="12"/>
        <v/>
      </c>
      <c r="G117" s="29" t="str">
        <f t="shared" si="13"/>
        <v/>
      </c>
      <c r="H117" s="28" t="str">
        <f t="shared" si="14"/>
        <v/>
      </c>
      <c r="J117" s="18"/>
      <c r="L117" s="18"/>
    </row>
    <row r="118" spans="2:12" ht="15.95" customHeight="1" x14ac:dyDescent="0.25">
      <c r="B118" s="28" t="str">
        <f t="shared" si="8"/>
        <v/>
      </c>
      <c r="C118" s="28" t="str">
        <f t="shared" si="9"/>
        <v/>
      </c>
      <c r="D118" s="28" t="str">
        <f t="shared" si="10"/>
        <v/>
      </c>
      <c r="E118" s="28" t="str">
        <f t="shared" si="11"/>
        <v/>
      </c>
      <c r="F118" s="28" t="str">
        <f t="shared" si="12"/>
        <v/>
      </c>
      <c r="G118" s="29" t="str">
        <f t="shared" si="13"/>
        <v/>
      </c>
      <c r="H118" s="28" t="str">
        <f t="shared" si="14"/>
        <v/>
      </c>
      <c r="J118" s="18"/>
      <c r="L118" s="18"/>
    </row>
    <row r="119" spans="2:12" ht="15.95" customHeight="1" x14ac:dyDescent="0.25">
      <c r="B119" s="28" t="str">
        <f t="shared" si="8"/>
        <v/>
      </c>
      <c r="C119" s="28" t="str">
        <f t="shared" si="9"/>
        <v/>
      </c>
      <c r="D119" s="28" t="str">
        <f t="shared" si="10"/>
        <v/>
      </c>
      <c r="E119" s="28" t="str">
        <f t="shared" si="11"/>
        <v/>
      </c>
      <c r="F119" s="28" t="str">
        <f t="shared" si="12"/>
        <v/>
      </c>
      <c r="G119" s="29" t="str">
        <f t="shared" si="13"/>
        <v/>
      </c>
      <c r="H119" s="28" t="str">
        <f t="shared" si="14"/>
        <v/>
      </c>
      <c r="J119" s="18"/>
      <c r="L119" s="18"/>
    </row>
    <row r="120" spans="2:12" ht="15.95" customHeight="1" x14ac:dyDescent="0.25">
      <c r="B120" s="28" t="str">
        <f t="shared" si="8"/>
        <v/>
      </c>
      <c r="C120" s="28" t="str">
        <f t="shared" si="9"/>
        <v/>
      </c>
      <c r="D120" s="28" t="str">
        <f t="shared" si="10"/>
        <v/>
      </c>
      <c r="E120" s="28" t="str">
        <f t="shared" si="11"/>
        <v/>
      </c>
      <c r="F120" s="28" t="str">
        <f t="shared" si="12"/>
        <v/>
      </c>
      <c r="G120" s="29" t="str">
        <f t="shared" si="13"/>
        <v/>
      </c>
      <c r="H120" s="28" t="str">
        <f t="shared" si="14"/>
        <v/>
      </c>
      <c r="J120" s="18"/>
      <c r="L120" s="18"/>
    </row>
    <row r="121" spans="2:12" ht="15.95" customHeight="1" x14ac:dyDescent="0.25">
      <c r="B121" s="28" t="str">
        <f t="shared" si="8"/>
        <v/>
      </c>
      <c r="C121" s="28" t="str">
        <f t="shared" si="9"/>
        <v/>
      </c>
      <c r="D121" s="28" t="str">
        <f t="shared" si="10"/>
        <v/>
      </c>
      <c r="E121" s="28" t="str">
        <f t="shared" si="11"/>
        <v/>
      </c>
      <c r="F121" s="28" t="str">
        <f t="shared" si="12"/>
        <v/>
      </c>
      <c r="G121" s="29" t="str">
        <f t="shared" si="13"/>
        <v/>
      </c>
      <c r="H121" s="28" t="str">
        <f t="shared" si="14"/>
        <v/>
      </c>
      <c r="J121" s="18"/>
      <c r="L121" s="18"/>
    </row>
    <row r="122" spans="2:12" ht="15.95" customHeight="1" x14ac:dyDescent="0.25">
      <c r="B122" s="28" t="str">
        <f t="shared" si="8"/>
        <v/>
      </c>
      <c r="C122" s="28" t="str">
        <f t="shared" si="9"/>
        <v/>
      </c>
      <c r="D122" s="28" t="str">
        <f t="shared" si="10"/>
        <v/>
      </c>
      <c r="E122" s="28" t="str">
        <f t="shared" si="11"/>
        <v/>
      </c>
      <c r="F122" s="28" t="str">
        <f t="shared" si="12"/>
        <v/>
      </c>
      <c r="G122" s="29" t="str">
        <f t="shared" si="13"/>
        <v/>
      </c>
      <c r="H122" s="28" t="str">
        <f t="shared" si="14"/>
        <v/>
      </c>
      <c r="J122" s="18"/>
      <c r="L122" s="18"/>
    </row>
    <row r="123" spans="2:12" ht="15.95" customHeight="1" x14ac:dyDescent="0.25">
      <c r="B123" s="28" t="str">
        <f t="shared" si="8"/>
        <v/>
      </c>
      <c r="C123" s="28" t="str">
        <f t="shared" si="9"/>
        <v/>
      </c>
      <c r="D123" s="28" t="str">
        <f t="shared" si="10"/>
        <v/>
      </c>
      <c r="E123" s="28" t="str">
        <f t="shared" si="11"/>
        <v/>
      </c>
      <c r="F123" s="28" t="str">
        <f t="shared" si="12"/>
        <v/>
      </c>
      <c r="G123" s="29" t="str">
        <f t="shared" si="13"/>
        <v/>
      </c>
      <c r="H123" s="28" t="str">
        <f t="shared" si="14"/>
        <v/>
      </c>
      <c r="J123" s="18"/>
      <c r="L123" s="18"/>
    </row>
    <row r="124" spans="2:12" ht="15.95" customHeight="1" x14ac:dyDescent="0.25">
      <c r="B124" s="28" t="str">
        <f t="shared" si="8"/>
        <v/>
      </c>
      <c r="C124" s="28" t="str">
        <f t="shared" si="9"/>
        <v/>
      </c>
      <c r="D124" s="28" t="str">
        <f t="shared" si="10"/>
        <v/>
      </c>
      <c r="E124" s="28" t="str">
        <f t="shared" si="11"/>
        <v/>
      </c>
      <c r="F124" s="28" t="str">
        <f t="shared" si="12"/>
        <v/>
      </c>
      <c r="G124" s="29" t="str">
        <f t="shared" si="13"/>
        <v/>
      </c>
      <c r="H124" s="28" t="str">
        <f t="shared" si="14"/>
        <v/>
      </c>
      <c r="J124" s="18"/>
      <c r="L124" s="18"/>
    </row>
    <row r="125" spans="2:12" ht="15.95" customHeight="1" x14ac:dyDescent="0.25">
      <c r="B125" s="28" t="str">
        <f t="shared" si="8"/>
        <v/>
      </c>
      <c r="C125" s="28" t="str">
        <f t="shared" si="9"/>
        <v/>
      </c>
      <c r="D125" s="28" t="str">
        <f t="shared" si="10"/>
        <v/>
      </c>
      <c r="E125" s="28" t="str">
        <f t="shared" si="11"/>
        <v/>
      </c>
      <c r="F125" s="28" t="str">
        <f t="shared" si="12"/>
        <v/>
      </c>
      <c r="G125" s="29" t="str">
        <f t="shared" si="13"/>
        <v/>
      </c>
      <c r="H125" s="28" t="str">
        <f t="shared" si="14"/>
        <v/>
      </c>
      <c r="J125" s="18"/>
      <c r="L125" s="18"/>
    </row>
    <row r="126" spans="2:12" ht="15.95" customHeight="1" x14ac:dyDescent="0.25">
      <c r="B126" s="28" t="str">
        <f t="shared" si="8"/>
        <v/>
      </c>
      <c r="C126" s="28" t="str">
        <f t="shared" si="9"/>
        <v/>
      </c>
      <c r="D126" s="28" t="str">
        <f t="shared" si="10"/>
        <v/>
      </c>
      <c r="E126" s="28" t="str">
        <f t="shared" si="11"/>
        <v/>
      </c>
      <c r="F126" s="28" t="str">
        <f t="shared" si="12"/>
        <v/>
      </c>
      <c r="G126" s="29" t="str">
        <f t="shared" si="13"/>
        <v/>
      </c>
      <c r="H126" s="28" t="str">
        <f t="shared" si="14"/>
        <v/>
      </c>
      <c r="J126" s="18"/>
      <c r="L126" s="18"/>
    </row>
    <row r="127" spans="2:12" ht="15.95" customHeight="1" x14ac:dyDescent="0.25">
      <c r="B127" s="28" t="str">
        <f t="shared" si="8"/>
        <v/>
      </c>
      <c r="C127" s="28" t="str">
        <f t="shared" si="9"/>
        <v/>
      </c>
      <c r="D127" s="28" t="str">
        <f t="shared" si="10"/>
        <v/>
      </c>
      <c r="E127" s="28" t="str">
        <f t="shared" si="11"/>
        <v/>
      </c>
      <c r="F127" s="28" t="str">
        <f t="shared" si="12"/>
        <v/>
      </c>
      <c r="G127" s="29" t="str">
        <f t="shared" si="13"/>
        <v/>
      </c>
      <c r="H127" s="28" t="str">
        <f t="shared" si="14"/>
        <v/>
      </c>
      <c r="J127" s="18"/>
      <c r="L127" s="18"/>
    </row>
    <row r="128" spans="2:12" ht="15.95" customHeight="1" x14ac:dyDescent="0.25">
      <c r="B128" s="28" t="str">
        <f t="shared" si="8"/>
        <v/>
      </c>
      <c r="C128" s="28" t="str">
        <f t="shared" si="9"/>
        <v/>
      </c>
      <c r="D128" s="28" t="str">
        <f t="shared" si="10"/>
        <v/>
      </c>
      <c r="E128" s="28" t="str">
        <f t="shared" si="11"/>
        <v/>
      </c>
      <c r="F128" s="28" t="str">
        <f t="shared" si="12"/>
        <v/>
      </c>
      <c r="G128" s="29" t="str">
        <f t="shared" si="13"/>
        <v/>
      </c>
      <c r="H128" s="28" t="str">
        <f t="shared" si="14"/>
        <v/>
      </c>
      <c r="J128" s="18"/>
      <c r="L128" s="18"/>
    </row>
    <row r="129" spans="2:12" ht="15.95" customHeight="1" x14ac:dyDescent="0.25">
      <c r="B129" s="28" t="str">
        <f t="shared" si="8"/>
        <v/>
      </c>
      <c r="C129" s="28" t="str">
        <f t="shared" si="9"/>
        <v/>
      </c>
      <c r="D129" s="28" t="str">
        <f t="shared" si="10"/>
        <v/>
      </c>
      <c r="E129" s="28" t="str">
        <f t="shared" si="11"/>
        <v/>
      </c>
      <c r="F129" s="28" t="str">
        <f t="shared" si="12"/>
        <v/>
      </c>
      <c r="G129" s="29" t="str">
        <f t="shared" si="13"/>
        <v/>
      </c>
      <c r="H129" s="28" t="str">
        <f t="shared" si="14"/>
        <v/>
      </c>
      <c r="J129" s="18"/>
      <c r="L129" s="18"/>
    </row>
    <row r="130" spans="2:12" ht="15.95" customHeight="1" x14ac:dyDescent="0.25">
      <c r="B130" s="28" t="str">
        <f t="shared" si="8"/>
        <v/>
      </c>
      <c r="C130" s="28" t="str">
        <f t="shared" si="9"/>
        <v/>
      </c>
      <c r="D130" s="28" t="str">
        <f t="shared" si="10"/>
        <v/>
      </c>
      <c r="E130" s="28" t="str">
        <f t="shared" si="11"/>
        <v/>
      </c>
      <c r="F130" s="28" t="str">
        <f t="shared" si="12"/>
        <v/>
      </c>
      <c r="G130" s="29" t="str">
        <f t="shared" si="13"/>
        <v/>
      </c>
      <c r="H130" s="28" t="str">
        <f t="shared" si="14"/>
        <v/>
      </c>
      <c r="J130" s="18"/>
      <c r="L130" s="18"/>
    </row>
    <row r="131" spans="2:12" ht="15.95" customHeight="1" x14ac:dyDescent="0.25">
      <c r="B131" s="28" t="str">
        <f t="shared" si="8"/>
        <v/>
      </c>
      <c r="C131" s="28" t="str">
        <f t="shared" si="9"/>
        <v/>
      </c>
      <c r="D131" s="28" t="str">
        <f t="shared" si="10"/>
        <v/>
      </c>
      <c r="E131" s="28" t="str">
        <f t="shared" si="11"/>
        <v/>
      </c>
      <c r="F131" s="28" t="str">
        <f t="shared" si="12"/>
        <v/>
      </c>
      <c r="G131" s="29" t="str">
        <f t="shared" si="13"/>
        <v/>
      </c>
      <c r="H131" s="28" t="str">
        <f t="shared" si="14"/>
        <v/>
      </c>
      <c r="J131" s="18"/>
      <c r="L131" s="18"/>
    </row>
    <row r="132" spans="2:12" ht="15.95" customHeight="1" x14ac:dyDescent="0.25">
      <c r="B132" s="28" t="str">
        <f t="shared" si="8"/>
        <v/>
      </c>
      <c r="C132" s="28" t="str">
        <f t="shared" si="9"/>
        <v/>
      </c>
      <c r="D132" s="28" t="str">
        <f t="shared" si="10"/>
        <v/>
      </c>
      <c r="E132" s="28" t="str">
        <f t="shared" si="11"/>
        <v/>
      </c>
      <c r="F132" s="28" t="str">
        <f t="shared" si="12"/>
        <v/>
      </c>
      <c r="G132" s="29" t="str">
        <f t="shared" si="13"/>
        <v/>
      </c>
      <c r="H132" s="28" t="str">
        <f t="shared" si="14"/>
        <v/>
      </c>
      <c r="J132" s="18"/>
      <c r="L132" s="18"/>
    </row>
    <row r="133" spans="2:12" ht="15.95" customHeight="1" x14ac:dyDescent="0.25">
      <c r="B133" s="28" t="str">
        <f t="shared" si="8"/>
        <v/>
      </c>
      <c r="C133" s="28" t="str">
        <f t="shared" si="9"/>
        <v/>
      </c>
      <c r="D133" s="28" t="str">
        <f t="shared" si="10"/>
        <v/>
      </c>
      <c r="E133" s="28" t="str">
        <f t="shared" si="11"/>
        <v/>
      </c>
      <c r="F133" s="28" t="str">
        <f t="shared" si="12"/>
        <v/>
      </c>
      <c r="G133" s="29" t="str">
        <f t="shared" si="13"/>
        <v/>
      </c>
      <c r="H133" s="28" t="str">
        <f t="shared" si="14"/>
        <v/>
      </c>
      <c r="J133" s="18"/>
      <c r="L133" s="18"/>
    </row>
    <row r="134" spans="2:12" ht="15.95" customHeight="1" x14ac:dyDescent="0.25">
      <c r="B134" s="28" t="str">
        <f t="shared" si="8"/>
        <v/>
      </c>
      <c r="C134" s="28" t="str">
        <f t="shared" si="9"/>
        <v/>
      </c>
      <c r="D134" s="28" t="str">
        <f t="shared" si="10"/>
        <v/>
      </c>
      <c r="E134" s="28" t="str">
        <f t="shared" si="11"/>
        <v/>
      </c>
      <c r="F134" s="28" t="str">
        <f t="shared" si="12"/>
        <v/>
      </c>
      <c r="G134" s="29" t="str">
        <f t="shared" si="13"/>
        <v/>
      </c>
      <c r="H134" s="28" t="str">
        <f t="shared" si="14"/>
        <v/>
      </c>
      <c r="J134" s="18"/>
      <c r="L134" s="18"/>
    </row>
    <row r="135" spans="2:12" ht="15.95" customHeight="1" x14ac:dyDescent="0.25">
      <c r="B135" s="28" t="str">
        <f t="shared" si="8"/>
        <v/>
      </c>
      <c r="C135" s="28" t="str">
        <f t="shared" si="9"/>
        <v/>
      </c>
      <c r="D135" s="28" t="str">
        <f t="shared" si="10"/>
        <v/>
      </c>
      <c r="E135" s="28" t="str">
        <f t="shared" si="11"/>
        <v/>
      </c>
      <c r="F135" s="28" t="str">
        <f t="shared" si="12"/>
        <v/>
      </c>
      <c r="G135" s="29" t="str">
        <f t="shared" si="13"/>
        <v/>
      </c>
      <c r="H135" s="28" t="str">
        <f t="shared" si="14"/>
        <v/>
      </c>
      <c r="J135" s="18"/>
      <c r="L135" s="18"/>
    </row>
    <row r="136" spans="2:12" ht="15.95" customHeight="1" x14ac:dyDescent="0.25">
      <c r="B136" s="28" t="str">
        <f t="shared" si="8"/>
        <v/>
      </c>
      <c r="C136" s="28" t="str">
        <f t="shared" si="9"/>
        <v/>
      </c>
      <c r="D136" s="28" t="str">
        <f t="shared" si="10"/>
        <v/>
      </c>
      <c r="E136" s="28" t="str">
        <f t="shared" si="11"/>
        <v/>
      </c>
      <c r="F136" s="28" t="str">
        <f t="shared" si="12"/>
        <v/>
      </c>
      <c r="G136" s="29" t="str">
        <f t="shared" si="13"/>
        <v/>
      </c>
      <c r="H136" s="28" t="str">
        <f t="shared" si="14"/>
        <v/>
      </c>
      <c r="J136" s="18"/>
      <c r="L136" s="18"/>
    </row>
    <row r="137" spans="2:12" ht="15.95" customHeight="1" x14ac:dyDescent="0.25">
      <c r="B137" s="28" t="str">
        <f t="shared" si="8"/>
        <v/>
      </c>
      <c r="C137" s="28" t="str">
        <f t="shared" si="9"/>
        <v/>
      </c>
      <c r="D137" s="28" t="str">
        <f t="shared" si="10"/>
        <v/>
      </c>
      <c r="E137" s="28" t="str">
        <f t="shared" si="11"/>
        <v/>
      </c>
      <c r="F137" s="28" t="str">
        <f t="shared" si="12"/>
        <v/>
      </c>
      <c r="G137" s="29" t="str">
        <f t="shared" si="13"/>
        <v/>
      </c>
      <c r="H137" s="28" t="str">
        <f t="shared" si="14"/>
        <v/>
      </c>
      <c r="J137" s="18"/>
      <c r="L137" s="18"/>
    </row>
    <row r="138" spans="2:12" ht="15.95" customHeight="1" x14ac:dyDescent="0.25">
      <c r="B138" s="28" t="str">
        <f t="shared" si="8"/>
        <v/>
      </c>
      <c r="C138" s="28" t="str">
        <f t="shared" si="9"/>
        <v/>
      </c>
      <c r="D138" s="28" t="str">
        <f t="shared" si="10"/>
        <v/>
      </c>
      <c r="E138" s="28" t="str">
        <f t="shared" si="11"/>
        <v/>
      </c>
      <c r="F138" s="28" t="str">
        <f t="shared" si="12"/>
        <v/>
      </c>
      <c r="G138" s="29" t="str">
        <f t="shared" si="13"/>
        <v/>
      </c>
      <c r="H138" s="28" t="str">
        <f t="shared" si="14"/>
        <v/>
      </c>
      <c r="J138" s="18"/>
      <c r="L138" s="18"/>
    </row>
    <row r="139" spans="2:12" ht="15.95" customHeight="1" x14ac:dyDescent="0.25">
      <c r="B139" s="28" t="str">
        <f t="shared" si="8"/>
        <v/>
      </c>
      <c r="C139" s="28" t="str">
        <f t="shared" si="9"/>
        <v/>
      </c>
      <c r="D139" s="28" t="str">
        <f t="shared" si="10"/>
        <v/>
      </c>
      <c r="E139" s="28" t="str">
        <f t="shared" si="11"/>
        <v/>
      </c>
      <c r="F139" s="28" t="str">
        <f t="shared" si="12"/>
        <v/>
      </c>
      <c r="G139" s="29" t="str">
        <f t="shared" si="13"/>
        <v/>
      </c>
      <c r="H139" s="28" t="str">
        <f t="shared" si="14"/>
        <v/>
      </c>
      <c r="J139" s="18"/>
      <c r="L139" s="18"/>
    </row>
    <row r="140" spans="2:12" ht="15.95" customHeight="1" x14ac:dyDescent="0.25">
      <c r="B140" s="28" t="str">
        <f t="shared" si="8"/>
        <v/>
      </c>
      <c r="C140" s="28" t="str">
        <f t="shared" si="9"/>
        <v/>
      </c>
      <c r="D140" s="28" t="str">
        <f t="shared" si="10"/>
        <v/>
      </c>
      <c r="E140" s="28" t="str">
        <f t="shared" si="11"/>
        <v/>
      </c>
      <c r="F140" s="28" t="str">
        <f t="shared" si="12"/>
        <v/>
      </c>
      <c r="G140" s="29" t="str">
        <f t="shared" si="13"/>
        <v/>
      </c>
      <c r="H140" s="28" t="str">
        <f t="shared" si="14"/>
        <v/>
      </c>
      <c r="J140" s="18"/>
      <c r="L140" s="18"/>
    </row>
    <row r="141" spans="2:12" ht="15.95" customHeight="1" x14ac:dyDescent="0.25">
      <c r="B141" s="28" t="str">
        <f t="shared" si="8"/>
        <v/>
      </c>
      <c r="C141" s="28" t="str">
        <f t="shared" si="9"/>
        <v/>
      </c>
      <c r="D141" s="28" t="str">
        <f t="shared" si="10"/>
        <v/>
      </c>
      <c r="E141" s="28" t="str">
        <f t="shared" si="11"/>
        <v/>
      </c>
      <c r="F141" s="28" t="str">
        <f t="shared" si="12"/>
        <v/>
      </c>
      <c r="G141" s="29" t="str">
        <f t="shared" si="13"/>
        <v/>
      </c>
      <c r="H141" s="28" t="str">
        <f t="shared" si="14"/>
        <v/>
      </c>
      <c r="J141" s="18"/>
      <c r="L141" s="18"/>
    </row>
    <row r="142" spans="2:12" ht="15.95" customHeight="1" x14ac:dyDescent="0.25">
      <c r="B142" s="28" t="str">
        <f t="shared" si="8"/>
        <v/>
      </c>
      <c r="C142" s="28" t="str">
        <f t="shared" si="9"/>
        <v/>
      </c>
      <c r="D142" s="28" t="str">
        <f t="shared" si="10"/>
        <v/>
      </c>
      <c r="E142" s="28" t="str">
        <f t="shared" si="11"/>
        <v/>
      </c>
      <c r="F142" s="28" t="str">
        <f t="shared" si="12"/>
        <v/>
      </c>
      <c r="G142" s="29" t="str">
        <f t="shared" si="13"/>
        <v/>
      </c>
      <c r="H142" s="28" t="str">
        <f t="shared" si="14"/>
        <v/>
      </c>
      <c r="J142" s="18"/>
      <c r="L142" s="18"/>
    </row>
    <row r="143" spans="2:12" ht="15.95" customHeight="1" x14ac:dyDescent="0.25">
      <c r="B143" s="28" t="str">
        <f t="shared" si="8"/>
        <v/>
      </c>
      <c r="C143" s="28" t="str">
        <f t="shared" si="9"/>
        <v/>
      </c>
      <c r="D143" s="28" t="str">
        <f t="shared" si="10"/>
        <v/>
      </c>
      <c r="E143" s="28" t="str">
        <f t="shared" si="11"/>
        <v/>
      </c>
      <c r="F143" s="28" t="str">
        <f t="shared" si="12"/>
        <v/>
      </c>
      <c r="G143" s="29" t="str">
        <f t="shared" si="13"/>
        <v/>
      </c>
      <c r="H143" s="28" t="str">
        <f t="shared" si="14"/>
        <v/>
      </c>
      <c r="J143" s="18"/>
      <c r="L143" s="18"/>
    </row>
    <row r="144" spans="2:12" ht="15.95" customHeight="1" x14ac:dyDescent="0.25">
      <c r="B144" s="28" t="str">
        <f t="shared" si="8"/>
        <v/>
      </c>
      <c r="C144" s="28" t="str">
        <f t="shared" si="9"/>
        <v/>
      </c>
      <c r="D144" s="28" t="str">
        <f t="shared" si="10"/>
        <v/>
      </c>
      <c r="E144" s="28" t="str">
        <f t="shared" si="11"/>
        <v/>
      </c>
      <c r="F144" s="28" t="str">
        <f t="shared" si="12"/>
        <v/>
      </c>
      <c r="G144" s="29" t="str">
        <f t="shared" si="13"/>
        <v/>
      </c>
      <c r="H144" s="28" t="str">
        <f t="shared" si="14"/>
        <v/>
      </c>
      <c r="J144" s="18"/>
      <c r="L144" s="18"/>
    </row>
    <row r="145" spans="2:12" ht="15.95" customHeight="1" x14ac:dyDescent="0.25">
      <c r="B145" s="28" t="str">
        <f t="shared" si="8"/>
        <v/>
      </c>
      <c r="C145" s="28" t="str">
        <f t="shared" si="9"/>
        <v/>
      </c>
      <c r="D145" s="28" t="str">
        <f t="shared" si="10"/>
        <v/>
      </c>
      <c r="E145" s="28" t="str">
        <f t="shared" si="11"/>
        <v/>
      </c>
      <c r="F145" s="28" t="str">
        <f t="shared" si="12"/>
        <v/>
      </c>
      <c r="G145" s="29" t="str">
        <f t="shared" si="13"/>
        <v/>
      </c>
      <c r="H145" s="28" t="str">
        <f t="shared" si="14"/>
        <v/>
      </c>
      <c r="J145" s="18"/>
      <c r="L145" s="18"/>
    </row>
    <row r="146" spans="2:12" ht="15.95" customHeight="1" x14ac:dyDescent="0.25">
      <c r="B146" s="28" t="str">
        <f t="shared" ref="B146:B209" si="15">IF(OR(B145="",C$6=""),"",IF(B145+1&gt;C$7,"",B145+1))</f>
        <v/>
      </c>
      <c r="C146" s="28" t="str">
        <f t="shared" ref="C146:C209" si="16">IF(B146="","",F145)</f>
        <v/>
      </c>
      <c r="D146" s="28" t="str">
        <f t="shared" si="10"/>
        <v/>
      </c>
      <c r="E146" s="28" t="str">
        <f t="shared" si="11"/>
        <v/>
      </c>
      <c r="F146" s="28" t="str">
        <f t="shared" si="12"/>
        <v/>
      </c>
      <c r="G146" s="29" t="str">
        <f t="shared" si="13"/>
        <v/>
      </c>
      <c r="H146" s="28" t="str">
        <f t="shared" si="14"/>
        <v/>
      </c>
      <c r="J146" s="18"/>
      <c r="L146" s="18"/>
    </row>
    <row r="147" spans="2:12" ht="15.95" customHeight="1" x14ac:dyDescent="0.25">
      <c r="B147" s="28" t="str">
        <f t="shared" si="15"/>
        <v/>
      </c>
      <c r="C147" s="28" t="str">
        <f t="shared" si="16"/>
        <v/>
      </c>
      <c r="D147" s="28" t="str">
        <f t="shared" ref="D147:D210" si="17">IF(B147="","",IF(C$10&gt;G147,C147*C$10,C147*G147))</f>
        <v/>
      </c>
      <c r="E147" s="28" t="str">
        <f t="shared" ref="E147:E210" si="18">IF(B147="","",E146+D147)</f>
        <v/>
      </c>
      <c r="F147" s="28" t="str">
        <f t="shared" ref="F147:F210" si="19">IF(B147="","",C147-D147)</f>
        <v/>
      </c>
      <c r="G147" s="29" t="str">
        <f t="shared" ref="G147:G210" si="20">IF(B147="","",1/H147)</f>
        <v/>
      </c>
      <c r="H147" s="28" t="str">
        <f t="shared" ref="H147:H210" si="21">IF(B147="","",H146-1)</f>
        <v/>
      </c>
      <c r="J147" s="18"/>
      <c r="L147" s="18"/>
    </row>
    <row r="148" spans="2:12" ht="15.95" customHeight="1" x14ac:dyDescent="0.25">
      <c r="B148" s="28" t="str">
        <f t="shared" si="15"/>
        <v/>
      </c>
      <c r="C148" s="28" t="str">
        <f t="shared" si="16"/>
        <v/>
      </c>
      <c r="D148" s="28" t="str">
        <f t="shared" si="17"/>
        <v/>
      </c>
      <c r="E148" s="28" t="str">
        <f t="shared" si="18"/>
        <v/>
      </c>
      <c r="F148" s="28" t="str">
        <f t="shared" si="19"/>
        <v/>
      </c>
      <c r="G148" s="29" t="str">
        <f t="shared" si="20"/>
        <v/>
      </c>
      <c r="H148" s="28" t="str">
        <f t="shared" si="21"/>
        <v/>
      </c>
      <c r="J148" s="18"/>
      <c r="L148" s="18"/>
    </row>
    <row r="149" spans="2:12" ht="15.95" customHeight="1" x14ac:dyDescent="0.25">
      <c r="B149" s="28" t="str">
        <f t="shared" si="15"/>
        <v/>
      </c>
      <c r="C149" s="28" t="str">
        <f t="shared" si="16"/>
        <v/>
      </c>
      <c r="D149" s="28" t="str">
        <f t="shared" si="17"/>
        <v/>
      </c>
      <c r="E149" s="28" t="str">
        <f t="shared" si="18"/>
        <v/>
      </c>
      <c r="F149" s="28" t="str">
        <f t="shared" si="19"/>
        <v/>
      </c>
      <c r="G149" s="29" t="str">
        <f t="shared" si="20"/>
        <v/>
      </c>
      <c r="H149" s="28" t="str">
        <f t="shared" si="21"/>
        <v/>
      </c>
      <c r="J149" s="18"/>
      <c r="L149" s="18"/>
    </row>
    <row r="150" spans="2:12" ht="15.95" customHeight="1" x14ac:dyDescent="0.25">
      <c r="B150" s="28" t="str">
        <f t="shared" si="15"/>
        <v/>
      </c>
      <c r="C150" s="28" t="str">
        <f t="shared" si="16"/>
        <v/>
      </c>
      <c r="D150" s="28" t="str">
        <f t="shared" si="17"/>
        <v/>
      </c>
      <c r="E150" s="28" t="str">
        <f t="shared" si="18"/>
        <v/>
      </c>
      <c r="F150" s="28" t="str">
        <f t="shared" si="19"/>
        <v/>
      </c>
      <c r="G150" s="29" t="str">
        <f t="shared" si="20"/>
        <v/>
      </c>
      <c r="H150" s="28" t="str">
        <f t="shared" si="21"/>
        <v/>
      </c>
      <c r="J150" s="18"/>
      <c r="L150" s="18"/>
    </row>
    <row r="151" spans="2:12" ht="15.95" customHeight="1" x14ac:dyDescent="0.25">
      <c r="B151" s="28" t="str">
        <f t="shared" si="15"/>
        <v/>
      </c>
      <c r="C151" s="28" t="str">
        <f t="shared" si="16"/>
        <v/>
      </c>
      <c r="D151" s="28" t="str">
        <f t="shared" si="17"/>
        <v/>
      </c>
      <c r="E151" s="28" t="str">
        <f t="shared" si="18"/>
        <v/>
      </c>
      <c r="F151" s="28" t="str">
        <f t="shared" si="19"/>
        <v/>
      </c>
      <c r="G151" s="29" t="str">
        <f t="shared" si="20"/>
        <v/>
      </c>
      <c r="H151" s="28" t="str">
        <f t="shared" si="21"/>
        <v/>
      </c>
      <c r="J151" s="18"/>
      <c r="L151" s="18"/>
    </row>
    <row r="152" spans="2:12" ht="15.95" customHeight="1" x14ac:dyDescent="0.25">
      <c r="B152" s="28" t="str">
        <f t="shared" si="15"/>
        <v/>
      </c>
      <c r="C152" s="28" t="str">
        <f t="shared" si="16"/>
        <v/>
      </c>
      <c r="D152" s="28" t="str">
        <f t="shared" si="17"/>
        <v/>
      </c>
      <c r="E152" s="28" t="str">
        <f t="shared" si="18"/>
        <v/>
      </c>
      <c r="F152" s="28" t="str">
        <f t="shared" si="19"/>
        <v/>
      </c>
      <c r="G152" s="29" t="str">
        <f t="shared" si="20"/>
        <v/>
      </c>
      <c r="H152" s="28" t="str">
        <f t="shared" si="21"/>
        <v/>
      </c>
      <c r="J152" s="18"/>
      <c r="L152" s="18"/>
    </row>
    <row r="153" spans="2:12" ht="15.95" customHeight="1" x14ac:dyDescent="0.25">
      <c r="B153" s="28" t="str">
        <f t="shared" si="15"/>
        <v/>
      </c>
      <c r="C153" s="28" t="str">
        <f t="shared" si="16"/>
        <v/>
      </c>
      <c r="D153" s="28" t="str">
        <f t="shared" si="17"/>
        <v/>
      </c>
      <c r="E153" s="28" t="str">
        <f t="shared" si="18"/>
        <v/>
      </c>
      <c r="F153" s="28" t="str">
        <f t="shared" si="19"/>
        <v/>
      </c>
      <c r="G153" s="29" t="str">
        <f t="shared" si="20"/>
        <v/>
      </c>
      <c r="H153" s="28" t="str">
        <f t="shared" si="21"/>
        <v/>
      </c>
      <c r="J153" s="18"/>
      <c r="L153" s="18"/>
    </row>
    <row r="154" spans="2:12" ht="15.95" customHeight="1" x14ac:dyDescent="0.25">
      <c r="B154" s="28" t="str">
        <f t="shared" si="15"/>
        <v/>
      </c>
      <c r="C154" s="28" t="str">
        <f t="shared" si="16"/>
        <v/>
      </c>
      <c r="D154" s="28" t="str">
        <f t="shared" si="17"/>
        <v/>
      </c>
      <c r="E154" s="28" t="str">
        <f t="shared" si="18"/>
        <v/>
      </c>
      <c r="F154" s="28" t="str">
        <f t="shared" si="19"/>
        <v/>
      </c>
      <c r="G154" s="29" t="str">
        <f t="shared" si="20"/>
        <v/>
      </c>
      <c r="H154" s="28" t="str">
        <f t="shared" si="21"/>
        <v/>
      </c>
      <c r="J154" s="18"/>
      <c r="L154" s="18"/>
    </row>
    <row r="155" spans="2:12" ht="15.95" customHeight="1" x14ac:dyDescent="0.25">
      <c r="B155" s="28" t="str">
        <f t="shared" si="15"/>
        <v/>
      </c>
      <c r="C155" s="28" t="str">
        <f t="shared" si="16"/>
        <v/>
      </c>
      <c r="D155" s="28" t="str">
        <f t="shared" si="17"/>
        <v/>
      </c>
      <c r="E155" s="28" t="str">
        <f t="shared" si="18"/>
        <v/>
      </c>
      <c r="F155" s="28" t="str">
        <f t="shared" si="19"/>
        <v/>
      </c>
      <c r="G155" s="29" t="str">
        <f t="shared" si="20"/>
        <v/>
      </c>
      <c r="H155" s="28" t="str">
        <f t="shared" si="21"/>
        <v/>
      </c>
      <c r="J155" s="18"/>
      <c r="L155" s="18"/>
    </row>
    <row r="156" spans="2:12" ht="15.95" customHeight="1" x14ac:dyDescent="0.25">
      <c r="B156" s="28" t="str">
        <f t="shared" si="15"/>
        <v/>
      </c>
      <c r="C156" s="28" t="str">
        <f t="shared" si="16"/>
        <v/>
      </c>
      <c r="D156" s="28" t="str">
        <f t="shared" si="17"/>
        <v/>
      </c>
      <c r="E156" s="28" t="str">
        <f t="shared" si="18"/>
        <v/>
      </c>
      <c r="F156" s="28" t="str">
        <f t="shared" si="19"/>
        <v/>
      </c>
      <c r="G156" s="29" t="str">
        <f t="shared" si="20"/>
        <v/>
      </c>
      <c r="H156" s="28" t="str">
        <f t="shared" si="21"/>
        <v/>
      </c>
      <c r="J156" s="18"/>
      <c r="L156" s="18"/>
    </row>
    <row r="157" spans="2:12" ht="15.95" customHeight="1" x14ac:dyDescent="0.25">
      <c r="B157" s="28" t="str">
        <f t="shared" si="15"/>
        <v/>
      </c>
      <c r="C157" s="28" t="str">
        <f t="shared" si="16"/>
        <v/>
      </c>
      <c r="D157" s="28" t="str">
        <f t="shared" si="17"/>
        <v/>
      </c>
      <c r="E157" s="28" t="str">
        <f t="shared" si="18"/>
        <v/>
      </c>
      <c r="F157" s="28" t="str">
        <f t="shared" si="19"/>
        <v/>
      </c>
      <c r="G157" s="29" t="str">
        <f t="shared" si="20"/>
        <v/>
      </c>
      <c r="H157" s="28" t="str">
        <f t="shared" si="21"/>
        <v/>
      </c>
      <c r="J157" s="18"/>
      <c r="L157" s="18"/>
    </row>
    <row r="158" spans="2:12" ht="15.95" customHeight="1" x14ac:dyDescent="0.25">
      <c r="B158" s="28" t="str">
        <f t="shared" si="15"/>
        <v/>
      </c>
      <c r="C158" s="28" t="str">
        <f t="shared" si="16"/>
        <v/>
      </c>
      <c r="D158" s="28" t="str">
        <f t="shared" si="17"/>
        <v/>
      </c>
      <c r="E158" s="28" t="str">
        <f t="shared" si="18"/>
        <v/>
      </c>
      <c r="F158" s="28" t="str">
        <f t="shared" si="19"/>
        <v/>
      </c>
      <c r="G158" s="29" t="str">
        <f t="shared" si="20"/>
        <v/>
      </c>
      <c r="H158" s="28" t="str">
        <f t="shared" si="21"/>
        <v/>
      </c>
      <c r="J158" s="18"/>
      <c r="L158" s="18"/>
    </row>
    <row r="159" spans="2:12" ht="15.95" customHeight="1" x14ac:dyDescent="0.25">
      <c r="B159" s="28" t="str">
        <f t="shared" si="15"/>
        <v/>
      </c>
      <c r="C159" s="28" t="str">
        <f t="shared" si="16"/>
        <v/>
      </c>
      <c r="D159" s="28" t="str">
        <f t="shared" si="17"/>
        <v/>
      </c>
      <c r="E159" s="28" t="str">
        <f t="shared" si="18"/>
        <v/>
      </c>
      <c r="F159" s="28" t="str">
        <f t="shared" si="19"/>
        <v/>
      </c>
      <c r="G159" s="29" t="str">
        <f t="shared" si="20"/>
        <v/>
      </c>
      <c r="H159" s="28" t="str">
        <f t="shared" si="21"/>
        <v/>
      </c>
      <c r="J159" s="18"/>
      <c r="L159" s="18"/>
    </row>
    <row r="160" spans="2:12" ht="15.95" customHeight="1" x14ac:dyDescent="0.25">
      <c r="B160" s="28" t="str">
        <f t="shared" si="15"/>
        <v/>
      </c>
      <c r="C160" s="28" t="str">
        <f t="shared" si="16"/>
        <v/>
      </c>
      <c r="D160" s="28" t="str">
        <f t="shared" si="17"/>
        <v/>
      </c>
      <c r="E160" s="28" t="str">
        <f t="shared" si="18"/>
        <v/>
      </c>
      <c r="F160" s="28" t="str">
        <f t="shared" si="19"/>
        <v/>
      </c>
      <c r="G160" s="29" t="str">
        <f t="shared" si="20"/>
        <v/>
      </c>
      <c r="H160" s="28" t="str">
        <f t="shared" si="21"/>
        <v/>
      </c>
      <c r="J160" s="18"/>
      <c r="L160" s="18"/>
    </row>
    <row r="161" spans="2:12" ht="15.95" customHeight="1" x14ac:dyDescent="0.25">
      <c r="B161" s="28" t="str">
        <f t="shared" si="15"/>
        <v/>
      </c>
      <c r="C161" s="28" t="str">
        <f t="shared" si="16"/>
        <v/>
      </c>
      <c r="D161" s="28" t="str">
        <f t="shared" si="17"/>
        <v/>
      </c>
      <c r="E161" s="28" t="str">
        <f t="shared" si="18"/>
        <v/>
      </c>
      <c r="F161" s="28" t="str">
        <f t="shared" si="19"/>
        <v/>
      </c>
      <c r="G161" s="29" t="str">
        <f t="shared" si="20"/>
        <v/>
      </c>
      <c r="H161" s="28" t="str">
        <f t="shared" si="21"/>
        <v/>
      </c>
      <c r="J161" s="18"/>
      <c r="L161" s="18"/>
    </row>
    <row r="162" spans="2:12" ht="15.95" customHeight="1" x14ac:dyDescent="0.25">
      <c r="B162" s="28" t="str">
        <f t="shared" si="15"/>
        <v/>
      </c>
      <c r="C162" s="28" t="str">
        <f t="shared" si="16"/>
        <v/>
      </c>
      <c r="D162" s="28" t="str">
        <f t="shared" si="17"/>
        <v/>
      </c>
      <c r="E162" s="28" t="str">
        <f t="shared" si="18"/>
        <v/>
      </c>
      <c r="F162" s="28" t="str">
        <f t="shared" si="19"/>
        <v/>
      </c>
      <c r="G162" s="29" t="str">
        <f t="shared" si="20"/>
        <v/>
      </c>
      <c r="H162" s="28" t="str">
        <f t="shared" si="21"/>
        <v/>
      </c>
      <c r="J162" s="18"/>
      <c r="L162" s="18"/>
    </row>
    <row r="163" spans="2:12" ht="15.95" customHeight="1" x14ac:dyDescent="0.25">
      <c r="B163" s="28" t="str">
        <f t="shared" si="15"/>
        <v/>
      </c>
      <c r="C163" s="28" t="str">
        <f t="shared" si="16"/>
        <v/>
      </c>
      <c r="D163" s="28" t="str">
        <f t="shared" si="17"/>
        <v/>
      </c>
      <c r="E163" s="28" t="str">
        <f t="shared" si="18"/>
        <v/>
      </c>
      <c r="F163" s="28" t="str">
        <f t="shared" si="19"/>
        <v/>
      </c>
      <c r="G163" s="29" t="str">
        <f t="shared" si="20"/>
        <v/>
      </c>
      <c r="H163" s="28" t="str">
        <f t="shared" si="21"/>
        <v/>
      </c>
      <c r="J163" s="18"/>
      <c r="L163" s="18"/>
    </row>
    <row r="164" spans="2:12" ht="15.95" customHeight="1" x14ac:dyDescent="0.25">
      <c r="B164" s="28" t="str">
        <f t="shared" si="15"/>
        <v/>
      </c>
      <c r="C164" s="28" t="str">
        <f t="shared" si="16"/>
        <v/>
      </c>
      <c r="D164" s="28" t="str">
        <f t="shared" si="17"/>
        <v/>
      </c>
      <c r="E164" s="28" t="str">
        <f t="shared" si="18"/>
        <v/>
      </c>
      <c r="F164" s="28" t="str">
        <f t="shared" si="19"/>
        <v/>
      </c>
      <c r="G164" s="29" t="str">
        <f t="shared" si="20"/>
        <v/>
      </c>
      <c r="H164" s="28" t="str">
        <f t="shared" si="21"/>
        <v/>
      </c>
      <c r="J164" s="18"/>
      <c r="L164" s="18"/>
    </row>
    <row r="165" spans="2:12" ht="15.95" customHeight="1" x14ac:dyDescent="0.25">
      <c r="B165" s="28" t="str">
        <f t="shared" si="15"/>
        <v/>
      </c>
      <c r="C165" s="28" t="str">
        <f t="shared" si="16"/>
        <v/>
      </c>
      <c r="D165" s="28" t="str">
        <f t="shared" si="17"/>
        <v/>
      </c>
      <c r="E165" s="28" t="str">
        <f t="shared" si="18"/>
        <v/>
      </c>
      <c r="F165" s="28" t="str">
        <f t="shared" si="19"/>
        <v/>
      </c>
      <c r="G165" s="29" t="str">
        <f t="shared" si="20"/>
        <v/>
      </c>
      <c r="H165" s="28" t="str">
        <f t="shared" si="21"/>
        <v/>
      </c>
      <c r="J165" s="18"/>
      <c r="L165" s="18"/>
    </row>
    <row r="166" spans="2:12" ht="15.95" customHeight="1" x14ac:dyDescent="0.25">
      <c r="B166" s="28" t="str">
        <f t="shared" si="15"/>
        <v/>
      </c>
      <c r="C166" s="28" t="str">
        <f t="shared" si="16"/>
        <v/>
      </c>
      <c r="D166" s="28" t="str">
        <f t="shared" si="17"/>
        <v/>
      </c>
      <c r="E166" s="28" t="str">
        <f t="shared" si="18"/>
        <v/>
      </c>
      <c r="F166" s="28" t="str">
        <f t="shared" si="19"/>
        <v/>
      </c>
      <c r="G166" s="29" t="str">
        <f t="shared" si="20"/>
        <v/>
      </c>
      <c r="H166" s="28" t="str">
        <f t="shared" si="21"/>
        <v/>
      </c>
      <c r="J166" s="18"/>
      <c r="L166" s="18"/>
    </row>
    <row r="167" spans="2:12" ht="15.95" customHeight="1" x14ac:dyDescent="0.25">
      <c r="B167" s="28" t="str">
        <f t="shared" si="15"/>
        <v/>
      </c>
      <c r="C167" s="28" t="str">
        <f t="shared" si="16"/>
        <v/>
      </c>
      <c r="D167" s="28" t="str">
        <f t="shared" si="17"/>
        <v/>
      </c>
      <c r="E167" s="28" t="str">
        <f t="shared" si="18"/>
        <v/>
      </c>
      <c r="F167" s="28" t="str">
        <f t="shared" si="19"/>
        <v/>
      </c>
      <c r="G167" s="29" t="str">
        <f t="shared" si="20"/>
        <v/>
      </c>
      <c r="H167" s="28" t="str">
        <f t="shared" si="21"/>
        <v/>
      </c>
      <c r="J167" s="18"/>
      <c r="L167" s="18"/>
    </row>
    <row r="168" spans="2:12" ht="15.95" customHeight="1" x14ac:dyDescent="0.25">
      <c r="B168" s="28" t="str">
        <f t="shared" si="15"/>
        <v/>
      </c>
      <c r="C168" s="28" t="str">
        <f t="shared" si="16"/>
        <v/>
      </c>
      <c r="D168" s="28" t="str">
        <f t="shared" si="17"/>
        <v/>
      </c>
      <c r="E168" s="28" t="str">
        <f t="shared" si="18"/>
        <v/>
      </c>
      <c r="F168" s="28" t="str">
        <f t="shared" si="19"/>
        <v/>
      </c>
      <c r="G168" s="29" t="str">
        <f t="shared" si="20"/>
        <v/>
      </c>
      <c r="H168" s="28" t="str">
        <f t="shared" si="21"/>
        <v/>
      </c>
      <c r="J168" s="18"/>
      <c r="L168" s="18"/>
    </row>
    <row r="169" spans="2:12" ht="15.95" customHeight="1" x14ac:dyDescent="0.25">
      <c r="B169" s="28" t="str">
        <f t="shared" si="15"/>
        <v/>
      </c>
      <c r="C169" s="28" t="str">
        <f t="shared" si="16"/>
        <v/>
      </c>
      <c r="D169" s="28" t="str">
        <f t="shared" si="17"/>
        <v/>
      </c>
      <c r="E169" s="28" t="str">
        <f t="shared" si="18"/>
        <v/>
      </c>
      <c r="F169" s="28" t="str">
        <f t="shared" si="19"/>
        <v/>
      </c>
      <c r="G169" s="29" t="str">
        <f t="shared" si="20"/>
        <v/>
      </c>
      <c r="H169" s="28" t="str">
        <f t="shared" si="21"/>
        <v/>
      </c>
      <c r="J169" s="18"/>
      <c r="L169" s="18"/>
    </row>
    <row r="170" spans="2:12" ht="15.95" customHeight="1" x14ac:dyDescent="0.25">
      <c r="B170" s="28" t="str">
        <f t="shared" si="15"/>
        <v/>
      </c>
      <c r="C170" s="28" t="str">
        <f t="shared" si="16"/>
        <v/>
      </c>
      <c r="D170" s="28" t="str">
        <f t="shared" si="17"/>
        <v/>
      </c>
      <c r="E170" s="28" t="str">
        <f t="shared" si="18"/>
        <v/>
      </c>
      <c r="F170" s="28" t="str">
        <f t="shared" si="19"/>
        <v/>
      </c>
      <c r="G170" s="29" t="str">
        <f t="shared" si="20"/>
        <v/>
      </c>
      <c r="H170" s="28" t="str">
        <f t="shared" si="21"/>
        <v/>
      </c>
      <c r="J170" s="18"/>
      <c r="L170" s="18"/>
    </row>
    <row r="171" spans="2:12" ht="15.95" customHeight="1" x14ac:dyDescent="0.25">
      <c r="B171" s="28" t="str">
        <f t="shared" si="15"/>
        <v/>
      </c>
      <c r="C171" s="28" t="str">
        <f t="shared" si="16"/>
        <v/>
      </c>
      <c r="D171" s="28" t="str">
        <f t="shared" si="17"/>
        <v/>
      </c>
      <c r="E171" s="28" t="str">
        <f t="shared" si="18"/>
        <v/>
      </c>
      <c r="F171" s="28" t="str">
        <f t="shared" si="19"/>
        <v/>
      </c>
      <c r="G171" s="29" t="str">
        <f t="shared" si="20"/>
        <v/>
      </c>
      <c r="H171" s="28" t="str">
        <f t="shared" si="21"/>
        <v/>
      </c>
      <c r="J171" s="18"/>
      <c r="L171" s="18"/>
    </row>
    <row r="172" spans="2:12" ht="15.95" customHeight="1" x14ac:dyDescent="0.25">
      <c r="B172" s="28" t="str">
        <f t="shared" si="15"/>
        <v/>
      </c>
      <c r="C172" s="28" t="str">
        <f t="shared" si="16"/>
        <v/>
      </c>
      <c r="D172" s="28" t="str">
        <f t="shared" si="17"/>
        <v/>
      </c>
      <c r="E172" s="28" t="str">
        <f t="shared" si="18"/>
        <v/>
      </c>
      <c r="F172" s="28" t="str">
        <f t="shared" si="19"/>
        <v/>
      </c>
      <c r="G172" s="29" t="str">
        <f t="shared" si="20"/>
        <v/>
      </c>
      <c r="H172" s="28" t="str">
        <f t="shared" si="21"/>
        <v/>
      </c>
      <c r="J172" s="18"/>
      <c r="L172" s="18"/>
    </row>
    <row r="173" spans="2:12" ht="15.95" customHeight="1" x14ac:dyDescent="0.25">
      <c r="B173" s="28" t="str">
        <f t="shared" si="15"/>
        <v/>
      </c>
      <c r="C173" s="28" t="str">
        <f t="shared" si="16"/>
        <v/>
      </c>
      <c r="D173" s="28" t="str">
        <f t="shared" si="17"/>
        <v/>
      </c>
      <c r="E173" s="28" t="str">
        <f t="shared" si="18"/>
        <v/>
      </c>
      <c r="F173" s="28" t="str">
        <f t="shared" si="19"/>
        <v/>
      </c>
      <c r="G173" s="29" t="str">
        <f t="shared" si="20"/>
        <v/>
      </c>
      <c r="H173" s="28" t="str">
        <f t="shared" si="21"/>
        <v/>
      </c>
      <c r="J173" s="18"/>
      <c r="L173" s="18"/>
    </row>
    <row r="174" spans="2:12" ht="15.95" customHeight="1" x14ac:dyDescent="0.25">
      <c r="B174" s="28" t="str">
        <f t="shared" si="15"/>
        <v/>
      </c>
      <c r="C174" s="28" t="str">
        <f t="shared" si="16"/>
        <v/>
      </c>
      <c r="D174" s="28" t="str">
        <f t="shared" si="17"/>
        <v/>
      </c>
      <c r="E174" s="28" t="str">
        <f t="shared" si="18"/>
        <v/>
      </c>
      <c r="F174" s="28" t="str">
        <f t="shared" si="19"/>
        <v/>
      </c>
      <c r="G174" s="29" t="str">
        <f t="shared" si="20"/>
        <v/>
      </c>
      <c r="H174" s="28" t="str">
        <f t="shared" si="21"/>
        <v/>
      </c>
      <c r="J174" s="18"/>
      <c r="L174" s="18"/>
    </row>
    <row r="175" spans="2:12" ht="15.95" customHeight="1" x14ac:dyDescent="0.25">
      <c r="B175" s="28" t="str">
        <f t="shared" si="15"/>
        <v/>
      </c>
      <c r="C175" s="28" t="str">
        <f t="shared" si="16"/>
        <v/>
      </c>
      <c r="D175" s="28" t="str">
        <f t="shared" si="17"/>
        <v/>
      </c>
      <c r="E175" s="28" t="str">
        <f t="shared" si="18"/>
        <v/>
      </c>
      <c r="F175" s="28" t="str">
        <f t="shared" si="19"/>
        <v/>
      </c>
      <c r="G175" s="29" t="str">
        <f t="shared" si="20"/>
        <v/>
      </c>
      <c r="H175" s="28" t="str">
        <f t="shared" si="21"/>
        <v/>
      </c>
      <c r="J175" s="18"/>
      <c r="L175" s="18"/>
    </row>
    <row r="176" spans="2:12" ht="15.95" customHeight="1" x14ac:dyDescent="0.25">
      <c r="B176" s="28" t="str">
        <f t="shared" si="15"/>
        <v/>
      </c>
      <c r="C176" s="28" t="str">
        <f t="shared" si="16"/>
        <v/>
      </c>
      <c r="D176" s="28" t="str">
        <f t="shared" si="17"/>
        <v/>
      </c>
      <c r="E176" s="28" t="str">
        <f t="shared" si="18"/>
        <v/>
      </c>
      <c r="F176" s="28" t="str">
        <f t="shared" si="19"/>
        <v/>
      </c>
      <c r="G176" s="29" t="str">
        <f t="shared" si="20"/>
        <v/>
      </c>
      <c r="H176" s="28" t="str">
        <f t="shared" si="21"/>
        <v/>
      </c>
      <c r="J176" s="18"/>
      <c r="L176" s="18"/>
    </row>
    <row r="177" spans="2:12" ht="15.95" customHeight="1" x14ac:dyDescent="0.25">
      <c r="B177" s="28" t="str">
        <f t="shared" si="15"/>
        <v/>
      </c>
      <c r="C177" s="28" t="str">
        <f t="shared" si="16"/>
        <v/>
      </c>
      <c r="D177" s="28" t="str">
        <f t="shared" si="17"/>
        <v/>
      </c>
      <c r="E177" s="28" t="str">
        <f t="shared" si="18"/>
        <v/>
      </c>
      <c r="F177" s="28" t="str">
        <f t="shared" si="19"/>
        <v/>
      </c>
      <c r="G177" s="29" t="str">
        <f t="shared" si="20"/>
        <v/>
      </c>
      <c r="H177" s="28" t="str">
        <f t="shared" si="21"/>
        <v/>
      </c>
      <c r="J177" s="18"/>
      <c r="L177" s="18"/>
    </row>
    <row r="178" spans="2:12" ht="15.95" customHeight="1" x14ac:dyDescent="0.25">
      <c r="B178" s="28" t="str">
        <f t="shared" si="15"/>
        <v/>
      </c>
      <c r="C178" s="28" t="str">
        <f t="shared" si="16"/>
        <v/>
      </c>
      <c r="D178" s="28" t="str">
        <f t="shared" si="17"/>
        <v/>
      </c>
      <c r="E178" s="28" t="str">
        <f t="shared" si="18"/>
        <v/>
      </c>
      <c r="F178" s="28" t="str">
        <f t="shared" si="19"/>
        <v/>
      </c>
      <c r="G178" s="29" t="str">
        <f t="shared" si="20"/>
        <v/>
      </c>
      <c r="H178" s="28" t="str">
        <f t="shared" si="21"/>
        <v/>
      </c>
      <c r="J178" s="18"/>
      <c r="L178" s="18"/>
    </row>
    <row r="179" spans="2:12" ht="15.95" customHeight="1" x14ac:dyDescent="0.25">
      <c r="B179" s="28" t="str">
        <f t="shared" si="15"/>
        <v/>
      </c>
      <c r="C179" s="28" t="str">
        <f t="shared" si="16"/>
        <v/>
      </c>
      <c r="D179" s="28" t="str">
        <f t="shared" si="17"/>
        <v/>
      </c>
      <c r="E179" s="28" t="str">
        <f t="shared" si="18"/>
        <v/>
      </c>
      <c r="F179" s="28" t="str">
        <f t="shared" si="19"/>
        <v/>
      </c>
      <c r="G179" s="29" t="str">
        <f t="shared" si="20"/>
        <v/>
      </c>
      <c r="H179" s="28" t="str">
        <f t="shared" si="21"/>
        <v/>
      </c>
      <c r="J179" s="18"/>
      <c r="L179" s="18"/>
    </row>
    <row r="180" spans="2:12" ht="15.95" customHeight="1" x14ac:dyDescent="0.25">
      <c r="B180" s="28" t="str">
        <f t="shared" si="15"/>
        <v/>
      </c>
      <c r="C180" s="28" t="str">
        <f t="shared" si="16"/>
        <v/>
      </c>
      <c r="D180" s="28" t="str">
        <f t="shared" si="17"/>
        <v/>
      </c>
      <c r="E180" s="28" t="str">
        <f t="shared" si="18"/>
        <v/>
      </c>
      <c r="F180" s="28" t="str">
        <f t="shared" si="19"/>
        <v/>
      </c>
      <c r="G180" s="29" t="str">
        <f t="shared" si="20"/>
        <v/>
      </c>
      <c r="H180" s="28" t="str">
        <f t="shared" si="21"/>
        <v/>
      </c>
      <c r="J180" s="18"/>
      <c r="L180" s="18"/>
    </row>
    <row r="181" spans="2:12" ht="15.95" customHeight="1" x14ac:dyDescent="0.25">
      <c r="B181" s="28" t="str">
        <f t="shared" si="15"/>
        <v/>
      </c>
      <c r="C181" s="28" t="str">
        <f t="shared" si="16"/>
        <v/>
      </c>
      <c r="D181" s="28" t="str">
        <f t="shared" si="17"/>
        <v/>
      </c>
      <c r="E181" s="28" t="str">
        <f t="shared" si="18"/>
        <v/>
      </c>
      <c r="F181" s="28" t="str">
        <f t="shared" si="19"/>
        <v/>
      </c>
      <c r="G181" s="29" t="str">
        <f t="shared" si="20"/>
        <v/>
      </c>
      <c r="H181" s="28" t="str">
        <f t="shared" si="21"/>
        <v/>
      </c>
      <c r="J181" s="18"/>
      <c r="L181" s="18"/>
    </row>
    <row r="182" spans="2:12" ht="15.95" customHeight="1" x14ac:dyDescent="0.25">
      <c r="B182" s="28" t="str">
        <f t="shared" si="15"/>
        <v/>
      </c>
      <c r="C182" s="28" t="str">
        <f t="shared" si="16"/>
        <v/>
      </c>
      <c r="D182" s="28" t="str">
        <f t="shared" si="17"/>
        <v/>
      </c>
      <c r="E182" s="28" t="str">
        <f t="shared" si="18"/>
        <v/>
      </c>
      <c r="F182" s="28" t="str">
        <f t="shared" si="19"/>
        <v/>
      </c>
      <c r="G182" s="29" t="str">
        <f t="shared" si="20"/>
        <v/>
      </c>
      <c r="H182" s="28" t="str">
        <f t="shared" si="21"/>
        <v/>
      </c>
      <c r="J182" s="18"/>
      <c r="L182" s="18"/>
    </row>
    <row r="183" spans="2:12" ht="15.95" customHeight="1" x14ac:dyDescent="0.25">
      <c r="B183" s="28" t="str">
        <f t="shared" si="15"/>
        <v/>
      </c>
      <c r="C183" s="28" t="str">
        <f t="shared" si="16"/>
        <v/>
      </c>
      <c r="D183" s="28" t="str">
        <f t="shared" si="17"/>
        <v/>
      </c>
      <c r="E183" s="28" t="str">
        <f t="shared" si="18"/>
        <v/>
      </c>
      <c r="F183" s="28" t="str">
        <f t="shared" si="19"/>
        <v/>
      </c>
      <c r="G183" s="29" t="str">
        <f t="shared" si="20"/>
        <v/>
      </c>
      <c r="H183" s="28" t="str">
        <f t="shared" si="21"/>
        <v/>
      </c>
      <c r="J183" s="18"/>
      <c r="L183" s="18"/>
    </row>
    <row r="184" spans="2:12" ht="15.95" customHeight="1" x14ac:dyDescent="0.25">
      <c r="B184" s="28" t="str">
        <f t="shared" si="15"/>
        <v/>
      </c>
      <c r="C184" s="28" t="str">
        <f t="shared" si="16"/>
        <v/>
      </c>
      <c r="D184" s="28" t="str">
        <f t="shared" si="17"/>
        <v/>
      </c>
      <c r="E184" s="28" t="str">
        <f t="shared" si="18"/>
        <v/>
      </c>
      <c r="F184" s="28" t="str">
        <f t="shared" si="19"/>
        <v/>
      </c>
      <c r="G184" s="29" t="str">
        <f t="shared" si="20"/>
        <v/>
      </c>
      <c r="H184" s="28" t="str">
        <f t="shared" si="21"/>
        <v/>
      </c>
      <c r="J184" s="18"/>
      <c r="L184" s="18"/>
    </row>
    <row r="185" spans="2:12" ht="15.95" customHeight="1" x14ac:dyDescent="0.25">
      <c r="B185" s="28" t="str">
        <f t="shared" si="15"/>
        <v/>
      </c>
      <c r="C185" s="28" t="str">
        <f t="shared" si="16"/>
        <v/>
      </c>
      <c r="D185" s="28" t="str">
        <f t="shared" si="17"/>
        <v/>
      </c>
      <c r="E185" s="28" t="str">
        <f t="shared" si="18"/>
        <v/>
      </c>
      <c r="F185" s="28" t="str">
        <f t="shared" si="19"/>
        <v/>
      </c>
      <c r="G185" s="29" t="str">
        <f t="shared" si="20"/>
        <v/>
      </c>
      <c r="H185" s="28" t="str">
        <f t="shared" si="21"/>
        <v/>
      </c>
      <c r="J185" s="18"/>
      <c r="L185" s="18"/>
    </row>
    <row r="186" spans="2:12" ht="15.95" customHeight="1" x14ac:dyDescent="0.25">
      <c r="B186" s="28" t="str">
        <f t="shared" si="15"/>
        <v/>
      </c>
      <c r="C186" s="28" t="str">
        <f t="shared" si="16"/>
        <v/>
      </c>
      <c r="D186" s="28" t="str">
        <f t="shared" si="17"/>
        <v/>
      </c>
      <c r="E186" s="28" t="str">
        <f t="shared" si="18"/>
        <v/>
      </c>
      <c r="F186" s="28" t="str">
        <f t="shared" si="19"/>
        <v/>
      </c>
      <c r="G186" s="29" t="str">
        <f t="shared" si="20"/>
        <v/>
      </c>
      <c r="H186" s="28" t="str">
        <f t="shared" si="21"/>
        <v/>
      </c>
      <c r="J186" s="18"/>
      <c r="L186" s="18"/>
    </row>
    <row r="187" spans="2:12" ht="15.95" customHeight="1" x14ac:dyDescent="0.25">
      <c r="B187" s="28" t="str">
        <f t="shared" si="15"/>
        <v/>
      </c>
      <c r="C187" s="28" t="str">
        <f t="shared" si="16"/>
        <v/>
      </c>
      <c r="D187" s="28" t="str">
        <f t="shared" si="17"/>
        <v/>
      </c>
      <c r="E187" s="28" t="str">
        <f t="shared" si="18"/>
        <v/>
      </c>
      <c r="F187" s="28" t="str">
        <f t="shared" si="19"/>
        <v/>
      </c>
      <c r="G187" s="29" t="str">
        <f t="shared" si="20"/>
        <v/>
      </c>
      <c r="H187" s="28" t="str">
        <f t="shared" si="21"/>
        <v/>
      </c>
      <c r="J187" s="18"/>
      <c r="L187" s="18"/>
    </row>
    <row r="188" spans="2:12" ht="15.95" customHeight="1" x14ac:dyDescent="0.25">
      <c r="B188" s="28" t="str">
        <f t="shared" si="15"/>
        <v/>
      </c>
      <c r="C188" s="28" t="str">
        <f t="shared" si="16"/>
        <v/>
      </c>
      <c r="D188" s="28" t="str">
        <f t="shared" si="17"/>
        <v/>
      </c>
      <c r="E188" s="28" t="str">
        <f t="shared" si="18"/>
        <v/>
      </c>
      <c r="F188" s="28" t="str">
        <f t="shared" si="19"/>
        <v/>
      </c>
      <c r="G188" s="29" t="str">
        <f t="shared" si="20"/>
        <v/>
      </c>
      <c r="H188" s="28" t="str">
        <f t="shared" si="21"/>
        <v/>
      </c>
      <c r="J188" s="18"/>
      <c r="L188" s="18"/>
    </row>
    <row r="189" spans="2:12" ht="15.95" customHeight="1" x14ac:dyDescent="0.25">
      <c r="B189" s="28" t="str">
        <f t="shared" si="15"/>
        <v/>
      </c>
      <c r="C189" s="28" t="str">
        <f t="shared" si="16"/>
        <v/>
      </c>
      <c r="D189" s="28" t="str">
        <f t="shared" si="17"/>
        <v/>
      </c>
      <c r="E189" s="28" t="str">
        <f t="shared" si="18"/>
        <v/>
      </c>
      <c r="F189" s="28" t="str">
        <f t="shared" si="19"/>
        <v/>
      </c>
      <c r="G189" s="29" t="str">
        <f t="shared" si="20"/>
        <v/>
      </c>
      <c r="H189" s="28" t="str">
        <f t="shared" si="21"/>
        <v/>
      </c>
      <c r="J189" s="18"/>
      <c r="L189" s="18"/>
    </row>
    <row r="190" spans="2:12" ht="15.95" customHeight="1" x14ac:dyDescent="0.25">
      <c r="B190" s="28" t="str">
        <f t="shared" si="15"/>
        <v/>
      </c>
      <c r="C190" s="28" t="str">
        <f t="shared" si="16"/>
        <v/>
      </c>
      <c r="D190" s="28" t="str">
        <f t="shared" si="17"/>
        <v/>
      </c>
      <c r="E190" s="28" t="str">
        <f t="shared" si="18"/>
        <v/>
      </c>
      <c r="F190" s="28" t="str">
        <f t="shared" si="19"/>
        <v/>
      </c>
      <c r="G190" s="29" t="str">
        <f t="shared" si="20"/>
        <v/>
      </c>
      <c r="H190" s="28" t="str">
        <f t="shared" si="21"/>
        <v/>
      </c>
      <c r="J190" s="18"/>
      <c r="L190" s="18"/>
    </row>
    <row r="191" spans="2:12" ht="15.95" customHeight="1" x14ac:dyDescent="0.25">
      <c r="B191" s="28" t="str">
        <f t="shared" si="15"/>
        <v/>
      </c>
      <c r="C191" s="28" t="str">
        <f t="shared" si="16"/>
        <v/>
      </c>
      <c r="D191" s="28" t="str">
        <f t="shared" si="17"/>
        <v/>
      </c>
      <c r="E191" s="28" t="str">
        <f t="shared" si="18"/>
        <v/>
      </c>
      <c r="F191" s="28" t="str">
        <f t="shared" si="19"/>
        <v/>
      </c>
      <c r="G191" s="29" t="str">
        <f t="shared" si="20"/>
        <v/>
      </c>
      <c r="H191" s="28" t="str">
        <f t="shared" si="21"/>
        <v/>
      </c>
      <c r="J191" s="18"/>
      <c r="L191" s="18"/>
    </row>
    <row r="192" spans="2:12" ht="15.95" customHeight="1" x14ac:dyDescent="0.25">
      <c r="B192" s="28" t="str">
        <f t="shared" si="15"/>
        <v/>
      </c>
      <c r="C192" s="28" t="str">
        <f t="shared" si="16"/>
        <v/>
      </c>
      <c r="D192" s="28" t="str">
        <f t="shared" si="17"/>
        <v/>
      </c>
      <c r="E192" s="28" t="str">
        <f t="shared" si="18"/>
        <v/>
      </c>
      <c r="F192" s="28" t="str">
        <f t="shared" si="19"/>
        <v/>
      </c>
      <c r="G192" s="29" t="str">
        <f t="shared" si="20"/>
        <v/>
      </c>
      <c r="H192" s="28" t="str">
        <f t="shared" si="21"/>
        <v/>
      </c>
      <c r="J192" s="18"/>
      <c r="L192" s="18"/>
    </row>
    <row r="193" spans="2:12" ht="15.95" customHeight="1" x14ac:dyDescent="0.25">
      <c r="B193" s="28" t="str">
        <f t="shared" si="15"/>
        <v/>
      </c>
      <c r="C193" s="28" t="str">
        <f t="shared" si="16"/>
        <v/>
      </c>
      <c r="D193" s="28" t="str">
        <f t="shared" si="17"/>
        <v/>
      </c>
      <c r="E193" s="28" t="str">
        <f t="shared" si="18"/>
        <v/>
      </c>
      <c r="F193" s="28" t="str">
        <f t="shared" si="19"/>
        <v/>
      </c>
      <c r="G193" s="29" t="str">
        <f t="shared" si="20"/>
        <v/>
      </c>
      <c r="H193" s="28" t="str">
        <f t="shared" si="21"/>
        <v/>
      </c>
      <c r="J193" s="18"/>
      <c r="L193" s="18"/>
    </row>
    <row r="194" spans="2:12" ht="15.95" customHeight="1" x14ac:dyDescent="0.25">
      <c r="B194" s="28" t="str">
        <f t="shared" si="15"/>
        <v/>
      </c>
      <c r="C194" s="28" t="str">
        <f t="shared" si="16"/>
        <v/>
      </c>
      <c r="D194" s="28" t="str">
        <f t="shared" si="17"/>
        <v/>
      </c>
      <c r="E194" s="28" t="str">
        <f t="shared" si="18"/>
        <v/>
      </c>
      <c r="F194" s="28" t="str">
        <f t="shared" si="19"/>
        <v/>
      </c>
      <c r="G194" s="29" t="str">
        <f t="shared" si="20"/>
        <v/>
      </c>
      <c r="H194" s="28" t="str">
        <f t="shared" si="21"/>
        <v/>
      </c>
      <c r="J194" s="18"/>
      <c r="L194" s="18"/>
    </row>
    <row r="195" spans="2:12" ht="15.95" customHeight="1" x14ac:dyDescent="0.25">
      <c r="B195" s="28" t="str">
        <f t="shared" si="15"/>
        <v/>
      </c>
      <c r="C195" s="28" t="str">
        <f t="shared" si="16"/>
        <v/>
      </c>
      <c r="D195" s="28" t="str">
        <f t="shared" si="17"/>
        <v/>
      </c>
      <c r="E195" s="28" t="str">
        <f t="shared" si="18"/>
        <v/>
      </c>
      <c r="F195" s="28" t="str">
        <f t="shared" si="19"/>
        <v/>
      </c>
      <c r="G195" s="29" t="str">
        <f t="shared" si="20"/>
        <v/>
      </c>
      <c r="H195" s="28" t="str">
        <f t="shared" si="21"/>
        <v/>
      </c>
      <c r="J195" s="18"/>
      <c r="L195" s="18"/>
    </row>
    <row r="196" spans="2:12" ht="15.95" customHeight="1" x14ac:dyDescent="0.25">
      <c r="B196" s="28" t="str">
        <f t="shared" si="15"/>
        <v/>
      </c>
      <c r="C196" s="28" t="str">
        <f t="shared" si="16"/>
        <v/>
      </c>
      <c r="D196" s="28" t="str">
        <f t="shared" si="17"/>
        <v/>
      </c>
      <c r="E196" s="28" t="str">
        <f t="shared" si="18"/>
        <v/>
      </c>
      <c r="F196" s="28" t="str">
        <f t="shared" si="19"/>
        <v/>
      </c>
      <c r="G196" s="29" t="str">
        <f t="shared" si="20"/>
        <v/>
      </c>
      <c r="H196" s="28" t="str">
        <f t="shared" si="21"/>
        <v/>
      </c>
      <c r="J196" s="18"/>
      <c r="L196" s="18"/>
    </row>
    <row r="197" spans="2:12" ht="15.95" customHeight="1" x14ac:dyDescent="0.25">
      <c r="B197" s="28" t="str">
        <f t="shared" si="15"/>
        <v/>
      </c>
      <c r="C197" s="28" t="str">
        <f t="shared" si="16"/>
        <v/>
      </c>
      <c r="D197" s="28" t="str">
        <f t="shared" si="17"/>
        <v/>
      </c>
      <c r="E197" s="28" t="str">
        <f t="shared" si="18"/>
        <v/>
      </c>
      <c r="F197" s="28" t="str">
        <f t="shared" si="19"/>
        <v/>
      </c>
      <c r="G197" s="29" t="str">
        <f t="shared" si="20"/>
        <v/>
      </c>
      <c r="H197" s="28" t="str">
        <f t="shared" si="21"/>
        <v/>
      </c>
      <c r="J197" s="18"/>
      <c r="L197" s="18"/>
    </row>
    <row r="198" spans="2:12" ht="15.95" customHeight="1" x14ac:dyDescent="0.25">
      <c r="B198" s="28" t="str">
        <f t="shared" si="15"/>
        <v/>
      </c>
      <c r="C198" s="28" t="str">
        <f t="shared" si="16"/>
        <v/>
      </c>
      <c r="D198" s="28" t="str">
        <f t="shared" si="17"/>
        <v/>
      </c>
      <c r="E198" s="28" t="str">
        <f t="shared" si="18"/>
        <v/>
      </c>
      <c r="F198" s="28" t="str">
        <f t="shared" si="19"/>
        <v/>
      </c>
      <c r="G198" s="29" t="str">
        <f t="shared" si="20"/>
        <v/>
      </c>
      <c r="H198" s="28" t="str">
        <f t="shared" si="21"/>
        <v/>
      </c>
      <c r="J198" s="18"/>
      <c r="L198" s="18"/>
    </row>
    <row r="199" spans="2:12" ht="15.95" customHeight="1" x14ac:dyDescent="0.25">
      <c r="B199" s="28" t="str">
        <f t="shared" si="15"/>
        <v/>
      </c>
      <c r="C199" s="28" t="str">
        <f t="shared" si="16"/>
        <v/>
      </c>
      <c r="D199" s="28" t="str">
        <f t="shared" si="17"/>
        <v/>
      </c>
      <c r="E199" s="28" t="str">
        <f t="shared" si="18"/>
        <v/>
      </c>
      <c r="F199" s="28" t="str">
        <f t="shared" si="19"/>
        <v/>
      </c>
      <c r="G199" s="29" t="str">
        <f t="shared" si="20"/>
        <v/>
      </c>
      <c r="H199" s="28" t="str">
        <f t="shared" si="21"/>
        <v/>
      </c>
      <c r="J199" s="18"/>
      <c r="L199" s="18"/>
    </row>
    <row r="200" spans="2:12" ht="15.95" customHeight="1" x14ac:dyDescent="0.25">
      <c r="B200" s="28" t="str">
        <f t="shared" si="15"/>
        <v/>
      </c>
      <c r="C200" s="28" t="str">
        <f t="shared" si="16"/>
        <v/>
      </c>
      <c r="D200" s="28" t="str">
        <f t="shared" si="17"/>
        <v/>
      </c>
      <c r="E200" s="28" t="str">
        <f t="shared" si="18"/>
        <v/>
      </c>
      <c r="F200" s="28" t="str">
        <f t="shared" si="19"/>
        <v/>
      </c>
      <c r="G200" s="29" t="str">
        <f t="shared" si="20"/>
        <v/>
      </c>
      <c r="H200" s="28" t="str">
        <f t="shared" si="21"/>
        <v/>
      </c>
      <c r="J200" s="18"/>
      <c r="L200" s="18"/>
    </row>
    <row r="201" spans="2:12" ht="15.95" customHeight="1" x14ac:dyDescent="0.25">
      <c r="B201" s="28" t="str">
        <f t="shared" si="15"/>
        <v/>
      </c>
      <c r="C201" s="28" t="str">
        <f t="shared" si="16"/>
        <v/>
      </c>
      <c r="D201" s="28" t="str">
        <f t="shared" si="17"/>
        <v/>
      </c>
      <c r="E201" s="28" t="str">
        <f t="shared" si="18"/>
        <v/>
      </c>
      <c r="F201" s="28" t="str">
        <f t="shared" si="19"/>
        <v/>
      </c>
      <c r="G201" s="29" t="str">
        <f t="shared" si="20"/>
        <v/>
      </c>
      <c r="H201" s="28" t="str">
        <f t="shared" si="21"/>
        <v/>
      </c>
      <c r="J201" s="18"/>
      <c r="L201" s="18"/>
    </row>
    <row r="202" spans="2:12" ht="15.95" customHeight="1" x14ac:dyDescent="0.25">
      <c r="B202" s="28" t="str">
        <f t="shared" si="15"/>
        <v/>
      </c>
      <c r="C202" s="28" t="str">
        <f t="shared" si="16"/>
        <v/>
      </c>
      <c r="D202" s="28" t="str">
        <f t="shared" si="17"/>
        <v/>
      </c>
      <c r="E202" s="28" t="str">
        <f t="shared" si="18"/>
        <v/>
      </c>
      <c r="F202" s="28" t="str">
        <f t="shared" si="19"/>
        <v/>
      </c>
      <c r="G202" s="29" t="str">
        <f t="shared" si="20"/>
        <v/>
      </c>
      <c r="H202" s="28" t="str">
        <f t="shared" si="21"/>
        <v/>
      </c>
      <c r="J202" s="18"/>
      <c r="L202" s="18"/>
    </row>
    <row r="203" spans="2:12" ht="15.95" customHeight="1" x14ac:dyDescent="0.25">
      <c r="B203" s="28" t="str">
        <f t="shared" si="15"/>
        <v/>
      </c>
      <c r="C203" s="28" t="str">
        <f t="shared" si="16"/>
        <v/>
      </c>
      <c r="D203" s="28" t="str">
        <f t="shared" si="17"/>
        <v/>
      </c>
      <c r="E203" s="28" t="str">
        <f t="shared" si="18"/>
        <v/>
      </c>
      <c r="F203" s="28" t="str">
        <f t="shared" si="19"/>
        <v/>
      </c>
      <c r="G203" s="29" t="str">
        <f t="shared" si="20"/>
        <v/>
      </c>
      <c r="H203" s="28" t="str">
        <f t="shared" si="21"/>
        <v/>
      </c>
      <c r="J203" s="18"/>
      <c r="L203" s="18"/>
    </row>
    <row r="204" spans="2:12" ht="15.95" customHeight="1" x14ac:dyDescent="0.25">
      <c r="B204" s="28" t="str">
        <f t="shared" si="15"/>
        <v/>
      </c>
      <c r="C204" s="28" t="str">
        <f t="shared" si="16"/>
        <v/>
      </c>
      <c r="D204" s="28" t="str">
        <f t="shared" si="17"/>
        <v/>
      </c>
      <c r="E204" s="28" t="str">
        <f t="shared" si="18"/>
        <v/>
      </c>
      <c r="F204" s="28" t="str">
        <f t="shared" si="19"/>
        <v/>
      </c>
      <c r="G204" s="29" t="str">
        <f t="shared" si="20"/>
        <v/>
      </c>
      <c r="H204" s="28" t="str">
        <f t="shared" si="21"/>
        <v/>
      </c>
      <c r="J204" s="18"/>
      <c r="L204" s="18"/>
    </row>
    <row r="205" spans="2:12" ht="15.95" customHeight="1" x14ac:dyDescent="0.25">
      <c r="B205" s="28" t="str">
        <f t="shared" si="15"/>
        <v/>
      </c>
      <c r="C205" s="28" t="str">
        <f t="shared" si="16"/>
        <v/>
      </c>
      <c r="D205" s="28" t="str">
        <f t="shared" si="17"/>
        <v/>
      </c>
      <c r="E205" s="28" t="str">
        <f t="shared" si="18"/>
        <v/>
      </c>
      <c r="F205" s="28" t="str">
        <f t="shared" si="19"/>
        <v/>
      </c>
      <c r="G205" s="29" t="str">
        <f t="shared" si="20"/>
        <v/>
      </c>
      <c r="H205" s="28" t="str">
        <f t="shared" si="21"/>
        <v/>
      </c>
      <c r="J205" s="18"/>
      <c r="L205" s="18"/>
    </row>
    <row r="206" spans="2:12" ht="15.95" customHeight="1" x14ac:dyDescent="0.25">
      <c r="B206" s="28" t="str">
        <f t="shared" si="15"/>
        <v/>
      </c>
      <c r="C206" s="28" t="str">
        <f t="shared" si="16"/>
        <v/>
      </c>
      <c r="D206" s="28" t="str">
        <f t="shared" si="17"/>
        <v/>
      </c>
      <c r="E206" s="28" t="str">
        <f t="shared" si="18"/>
        <v/>
      </c>
      <c r="F206" s="28" t="str">
        <f t="shared" si="19"/>
        <v/>
      </c>
      <c r="G206" s="29" t="str">
        <f t="shared" si="20"/>
        <v/>
      </c>
      <c r="H206" s="28" t="str">
        <f t="shared" si="21"/>
        <v/>
      </c>
      <c r="J206" s="18"/>
      <c r="L206" s="18"/>
    </row>
    <row r="207" spans="2:12" ht="15.95" customHeight="1" x14ac:dyDescent="0.25">
      <c r="B207" s="28" t="str">
        <f t="shared" si="15"/>
        <v/>
      </c>
      <c r="C207" s="28" t="str">
        <f t="shared" si="16"/>
        <v/>
      </c>
      <c r="D207" s="28" t="str">
        <f t="shared" si="17"/>
        <v/>
      </c>
      <c r="E207" s="28" t="str">
        <f t="shared" si="18"/>
        <v/>
      </c>
      <c r="F207" s="28" t="str">
        <f t="shared" si="19"/>
        <v/>
      </c>
      <c r="G207" s="29" t="str">
        <f t="shared" si="20"/>
        <v/>
      </c>
      <c r="H207" s="28" t="str">
        <f t="shared" si="21"/>
        <v/>
      </c>
      <c r="J207" s="18"/>
      <c r="L207" s="18"/>
    </row>
    <row r="208" spans="2:12" ht="15.95" customHeight="1" x14ac:dyDescent="0.25">
      <c r="B208" s="28" t="str">
        <f t="shared" si="15"/>
        <v/>
      </c>
      <c r="C208" s="28" t="str">
        <f t="shared" si="16"/>
        <v/>
      </c>
      <c r="D208" s="28" t="str">
        <f t="shared" si="17"/>
        <v/>
      </c>
      <c r="E208" s="28" t="str">
        <f t="shared" si="18"/>
        <v/>
      </c>
      <c r="F208" s="28" t="str">
        <f t="shared" si="19"/>
        <v/>
      </c>
      <c r="G208" s="29" t="str">
        <f t="shared" si="20"/>
        <v/>
      </c>
      <c r="H208" s="28" t="str">
        <f t="shared" si="21"/>
        <v/>
      </c>
      <c r="J208" s="18"/>
      <c r="L208" s="18"/>
    </row>
    <row r="209" spans="2:12" ht="15.95" customHeight="1" x14ac:dyDescent="0.25">
      <c r="B209" s="28" t="str">
        <f t="shared" si="15"/>
        <v/>
      </c>
      <c r="C209" s="28" t="str">
        <f t="shared" si="16"/>
        <v/>
      </c>
      <c r="D209" s="28" t="str">
        <f t="shared" si="17"/>
        <v/>
      </c>
      <c r="E209" s="28" t="str">
        <f t="shared" si="18"/>
        <v/>
      </c>
      <c r="F209" s="28" t="str">
        <f t="shared" si="19"/>
        <v/>
      </c>
      <c r="G209" s="29" t="str">
        <f t="shared" si="20"/>
        <v/>
      </c>
      <c r="H209" s="28" t="str">
        <f t="shared" si="21"/>
        <v/>
      </c>
      <c r="J209" s="18"/>
      <c r="L209" s="18"/>
    </row>
    <row r="210" spans="2:12" ht="15.95" customHeight="1" x14ac:dyDescent="0.25">
      <c r="B210" s="28" t="str">
        <f t="shared" ref="B210:B273" si="22">IF(OR(B209="",C$6=""),"",IF(B209+1&gt;C$7,"",B209+1))</f>
        <v/>
      </c>
      <c r="C210" s="28" t="str">
        <f t="shared" ref="C210:C273" si="23">IF(B210="","",F209)</f>
        <v/>
      </c>
      <c r="D210" s="28" t="str">
        <f t="shared" si="17"/>
        <v/>
      </c>
      <c r="E210" s="28" t="str">
        <f t="shared" si="18"/>
        <v/>
      </c>
      <c r="F210" s="28" t="str">
        <f t="shared" si="19"/>
        <v/>
      </c>
      <c r="G210" s="29" t="str">
        <f t="shared" si="20"/>
        <v/>
      </c>
      <c r="H210" s="28" t="str">
        <f t="shared" si="21"/>
        <v/>
      </c>
      <c r="J210" s="18"/>
      <c r="L210" s="18"/>
    </row>
    <row r="211" spans="2:12" ht="15.95" customHeight="1" x14ac:dyDescent="0.25">
      <c r="B211" s="28" t="str">
        <f t="shared" si="22"/>
        <v/>
      </c>
      <c r="C211" s="28" t="str">
        <f t="shared" si="23"/>
        <v/>
      </c>
      <c r="D211" s="28" t="str">
        <f t="shared" ref="D211:D274" si="24">IF(B211="","",IF(C$10&gt;G211,C211*C$10,C211*G211))</f>
        <v/>
      </c>
      <c r="E211" s="28" t="str">
        <f t="shared" ref="E211:E274" si="25">IF(B211="","",E210+D211)</f>
        <v/>
      </c>
      <c r="F211" s="28" t="str">
        <f t="shared" ref="F211:F274" si="26">IF(B211="","",C211-D211)</f>
        <v/>
      </c>
      <c r="G211" s="29" t="str">
        <f t="shared" ref="G211:G274" si="27">IF(B211="","",1/H211)</f>
        <v/>
      </c>
      <c r="H211" s="28" t="str">
        <f t="shared" ref="H211:H274" si="28">IF(B211="","",H210-1)</f>
        <v/>
      </c>
      <c r="J211" s="18"/>
      <c r="L211" s="18"/>
    </row>
    <row r="212" spans="2:12" ht="15.95" customHeight="1" x14ac:dyDescent="0.25">
      <c r="B212" s="28" t="str">
        <f t="shared" si="22"/>
        <v/>
      </c>
      <c r="C212" s="28" t="str">
        <f t="shared" si="23"/>
        <v/>
      </c>
      <c r="D212" s="28" t="str">
        <f t="shared" si="24"/>
        <v/>
      </c>
      <c r="E212" s="28" t="str">
        <f t="shared" si="25"/>
        <v/>
      </c>
      <c r="F212" s="28" t="str">
        <f t="shared" si="26"/>
        <v/>
      </c>
      <c r="G212" s="29" t="str">
        <f t="shared" si="27"/>
        <v/>
      </c>
      <c r="H212" s="28" t="str">
        <f t="shared" si="28"/>
        <v/>
      </c>
      <c r="J212" s="18"/>
      <c r="L212" s="18"/>
    </row>
    <row r="213" spans="2:12" ht="15.95" customHeight="1" x14ac:dyDescent="0.25">
      <c r="B213" s="28" t="str">
        <f t="shared" si="22"/>
        <v/>
      </c>
      <c r="C213" s="28" t="str">
        <f t="shared" si="23"/>
        <v/>
      </c>
      <c r="D213" s="28" t="str">
        <f t="shared" si="24"/>
        <v/>
      </c>
      <c r="E213" s="28" t="str">
        <f t="shared" si="25"/>
        <v/>
      </c>
      <c r="F213" s="28" t="str">
        <f t="shared" si="26"/>
        <v/>
      </c>
      <c r="G213" s="29" t="str">
        <f t="shared" si="27"/>
        <v/>
      </c>
      <c r="H213" s="28" t="str">
        <f t="shared" si="28"/>
        <v/>
      </c>
      <c r="J213" s="18"/>
      <c r="L213" s="18"/>
    </row>
    <row r="214" spans="2:12" ht="15.95" customHeight="1" x14ac:dyDescent="0.25">
      <c r="B214" s="28" t="str">
        <f t="shared" si="22"/>
        <v/>
      </c>
      <c r="C214" s="28" t="str">
        <f t="shared" si="23"/>
        <v/>
      </c>
      <c r="D214" s="28" t="str">
        <f t="shared" si="24"/>
        <v/>
      </c>
      <c r="E214" s="28" t="str">
        <f t="shared" si="25"/>
        <v/>
      </c>
      <c r="F214" s="28" t="str">
        <f t="shared" si="26"/>
        <v/>
      </c>
      <c r="G214" s="29" t="str">
        <f t="shared" si="27"/>
        <v/>
      </c>
      <c r="H214" s="28" t="str">
        <f t="shared" si="28"/>
        <v/>
      </c>
      <c r="J214" s="18"/>
      <c r="L214" s="18"/>
    </row>
    <row r="215" spans="2:12" ht="15.95" customHeight="1" x14ac:dyDescent="0.25">
      <c r="B215" s="28" t="str">
        <f t="shared" si="22"/>
        <v/>
      </c>
      <c r="C215" s="28" t="str">
        <f t="shared" si="23"/>
        <v/>
      </c>
      <c r="D215" s="28" t="str">
        <f t="shared" si="24"/>
        <v/>
      </c>
      <c r="E215" s="28" t="str">
        <f t="shared" si="25"/>
        <v/>
      </c>
      <c r="F215" s="28" t="str">
        <f t="shared" si="26"/>
        <v/>
      </c>
      <c r="G215" s="29" t="str">
        <f t="shared" si="27"/>
        <v/>
      </c>
      <c r="H215" s="28" t="str">
        <f t="shared" si="28"/>
        <v/>
      </c>
      <c r="J215" s="18"/>
      <c r="L215" s="18"/>
    </row>
    <row r="216" spans="2:12" ht="15.95" customHeight="1" x14ac:dyDescent="0.25">
      <c r="B216" s="28" t="str">
        <f t="shared" si="22"/>
        <v/>
      </c>
      <c r="C216" s="28" t="str">
        <f t="shared" si="23"/>
        <v/>
      </c>
      <c r="D216" s="28" t="str">
        <f t="shared" si="24"/>
        <v/>
      </c>
      <c r="E216" s="28" t="str">
        <f t="shared" si="25"/>
        <v/>
      </c>
      <c r="F216" s="28" t="str">
        <f t="shared" si="26"/>
        <v/>
      </c>
      <c r="G216" s="29" t="str">
        <f t="shared" si="27"/>
        <v/>
      </c>
      <c r="H216" s="28" t="str">
        <f t="shared" si="28"/>
        <v/>
      </c>
      <c r="J216" s="18"/>
      <c r="L216" s="18"/>
    </row>
    <row r="217" spans="2:12" ht="15.95" customHeight="1" x14ac:dyDescent="0.25">
      <c r="B217" s="28" t="str">
        <f t="shared" si="22"/>
        <v/>
      </c>
      <c r="C217" s="28" t="str">
        <f t="shared" si="23"/>
        <v/>
      </c>
      <c r="D217" s="28" t="str">
        <f t="shared" si="24"/>
        <v/>
      </c>
      <c r="E217" s="28" t="str">
        <f t="shared" si="25"/>
        <v/>
      </c>
      <c r="F217" s="28" t="str">
        <f t="shared" si="26"/>
        <v/>
      </c>
      <c r="G217" s="29" t="str">
        <f t="shared" si="27"/>
        <v/>
      </c>
      <c r="H217" s="28" t="str">
        <f t="shared" si="28"/>
        <v/>
      </c>
      <c r="J217" s="18"/>
      <c r="L217" s="18"/>
    </row>
    <row r="218" spans="2:12" ht="15.95" customHeight="1" x14ac:dyDescent="0.25">
      <c r="B218" s="28" t="str">
        <f t="shared" si="22"/>
        <v/>
      </c>
      <c r="C218" s="28" t="str">
        <f t="shared" si="23"/>
        <v/>
      </c>
      <c r="D218" s="28" t="str">
        <f t="shared" si="24"/>
        <v/>
      </c>
      <c r="E218" s="28" t="str">
        <f t="shared" si="25"/>
        <v/>
      </c>
      <c r="F218" s="28" t="str">
        <f t="shared" si="26"/>
        <v/>
      </c>
      <c r="G218" s="29" t="str">
        <f t="shared" si="27"/>
        <v/>
      </c>
      <c r="H218" s="28" t="str">
        <f t="shared" si="28"/>
        <v/>
      </c>
      <c r="J218" s="18"/>
      <c r="L218" s="18"/>
    </row>
    <row r="219" spans="2:12" ht="15.95" customHeight="1" x14ac:dyDescent="0.25">
      <c r="B219" s="28" t="str">
        <f t="shared" si="22"/>
        <v/>
      </c>
      <c r="C219" s="28" t="str">
        <f t="shared" si="23"/>
        <v/>
      </c>
      <c r="D219" s="28" t="str">
        <f t="shared" si="24"/>
        <v/>
      </c>
      <c r="E219" s="28" t="str">
        <f t="shared" si="25"/>
        <v/>
      </c>
      <c r="F219" s="28" t="str">
        <f t="shared" si="26"/>
        <v/>
      </c>
      <c r="G219" s="29" t="str">
        <f t="shared" si="27"/>
        <v/>
      </c>
      <c r="H219" s="28" t="str">
        <f t="shared" si="28"/>
        <v/>
      </c>
      <c r="J219" s="18"/>
      <c r="L219" s="18"/>
    </row>
    <row r="220" spans="2:12" ht="15.95" customHeight="1" x14ac:dyDescent="0.25">
      <c r="B220" s="28" t="str">
        <f t="shared" si="22"/>
        <v/>
      </c>
      <c r="C220" s="28" t="str">
        <f t="shared" si="23"/>
        <v/>
      </c>
      <c r="D220" s="28" t="str">
        <f t="shared" si="24"/>
        <v/>
      </c>
      <c r="E220" s="28" t="str">
        <f t="shared" si="25"/>
        <v/>
      </c>
      <c r="F220" s="28" t="str">
        <f t="shared" si="26"/>
        <v/>
      </c>
      <c r="G220" s="29" t="str">
        <f t="shared" si="27"/>
        <v/>
      </c>
      <c r="H220" s="28" t="str">
        <f t="shared" si="28"/>
        <v/>
      </c>
      <c r="J220" s="18"/>
      <c r="L220" s="18"/>
    </row>
    <row r="221" spans="2:12" ht="15.95" customHeight="1" x14ac:dyDescent="0.25">
      <c r="B221" s="28" t="str">
        <f t="shared" si="22"/>
        <v/>
      </c>
      <c r="C221" s="28" t="str">
        <f t="shared" si="23"/>
        <v/>
      </c>
      <c r="D221" s="28" t="str">
        <f t="shared" si="24"/>
        <v/>
      </c>
      <c r="E221" s="28" t="str">
        <f t="shared" si="25"/>
        <v/>
      </c>
      <c r="F221" s="28" t="str">
        <f t="shared" si="26"/>
        <v/>
      </c>
      <c r="G221" s="29" t="str">
        <f t="shared" si="27"/>
        <v/>
      </c>
      <c r="H221" s="28" t="str">
        <f t="shared" si="28"/>
        <v/>
      </c>
      <c r="J221" s="18"/>
      <c r="L221" s="18"/>
    </row>
    <row r="222" spans="2:12" ht="15.95" customHeight="1" x14ac:dyDescent="0.25">
      <c r="B222" s="28" t="str">
        <f t="shared" si="22"/>
        <v/>
      </c>
      <c r="C222" s="28" t="str">
        <f t="shared" si="23"/>
        <v/>
      </c>
      <c r="D222" s="28" t="str">
        <f t="shared" si="24"/>
        <v/>
      </c>
      <c r="E222" s="28" t="str">
        <f t="shared" si="25"/>
        <v/>
      </c>
      <c r="F222" s="28" t="str">
        <f t="shared" si="26"/>
        <v/>
      </c>
      <c r="G222" s="29" t="str">
        <f t="shared" si="27"/>
        <v/>
      </c>
      <c r="H222" s="28" t="str">
        <f t="shared" si="28"/>
        <v/>
      </c>
      <c r="J222" s="18"/>
      <c r="L222" s="18"/>
    </row>
    <row r="223" spans="2:12" ht="15.95" customHeight="1" x14ac:dyDescent="0.25">
      <c r="B223" s="28" t="str">
        <f t="shared" si="22"/>
        <v/>
      </c>
      <c r="C223" s="28" t="str">
        <f t="shared" si="23"/>
        <v/>
      </c>
      <c r="D223" s="28" t="str">
        <f t="shared" si="24"/>
        <v/>
      </c>
      <c r="E223" s="28" t="str">
        <f t="shared" si="25"/>
        <v/>
      </c>
      <c r="F223" s="28" t="str">
        <f t="shared" si="26"/>
        <v/>
      </c>
      <c r="G223" s="29" t="str">
        <f t="shared" si="27"/>
        <v/>
      </c>
      <c r="H223" s="28" t="str">
        <f t="shared" si="28"/>
        <v/>
      </c>
      <c r="J223" s="18"/>
      <c r="L223" s="18"/>
    </row>
    <row r="224" spans="2:12" ht="15.95" customHeight="1" x14ac:dyDescent="0.25">
      <c r="B224" s="28" t="str">
        <f t="shared" si="22"/>
        <v/>
      </c>
      <c r="C224" s="28" t="str">
        <f t="shared" si="23"/>
        <v/>
      </c>
      <c r="D224" s="28" t="str">
        <f t="shared" si="24"/>
        <v/>
      </c>
      <c r="E224" s="28" t="str">
        <f t="shared" si="25"/>
        <v/>
      </c>
      <c r="F224" s="28" t="str">
        <f t="shared" si="26"/>
        <v/>
      </c>
      <c r="G224" s="29" t="str">
        <f t="shared" si="27"/>
        <v/>
      </c>
      <c r="H224" s="28" t="str">
        <f t="shared" si="28"/>
        <v/>
      </c>
      <c r="J224" s="18"/>
      <c r="L224" s="18"/>
    </row>
    <row r="225" spans="2:12" ht="15.95" customHeight="1" x14ac:dyDescent="0.25">
      <c r="B225" s="28" t="str">
        <f t="shared" si="22"/>
        <v/>
      </c>
      <c r="C225" s="28" t="str">
        <f t="shared" si="23"/>
        <v/>
      </c>
      <c r="D225" s="28" t="str">
        <f t="shared" si="24"/>
        <v/>
      </c>
      <c r="E225" s="28" t="str">
        <f t="shared" si="25"/>
        <v/>
      </c>
      <c r="F225" s="28" t="str">
        <f t="shared" si="26"/>
        <v/>
      </c>
      <c r="G225" s="29" t="str">
        <f t="shared" si="27"/>
        <v/>
      </c>
      <c r="H225" s="28" t="str">
        <f t="shared" si="28"/>
        <v/>
      </c>
      <c r="J225" s="18"/>
      <c r="L225" s="18"/>
    </row>
    <row r="226" spans="2:12" ht="15.95" customHeight="1" x14ac:dyDescent="0.25">
      <c r="B226" s="28" t="str">
        <f t="shared" si="22"/>
        <v/>
      </c>
      <c r="C226" s="28" t="str">
        <f t="shared" si="23"/>
        <v/>
      </c>
      <c r="D226" s="28" t="str">
        <f t="shared" si="24"/>
        <v/>
      </c>
      <c r="E226" s="28" t="str">
        <f t="shared" si="25"/>
        <v/>
      </c>
      <c r="F226" s="28" t="str">
        <f t="shared" si="26"/>
        <v/>
      </c>
      <c r="G226" s="29" t="str">
        <f t="shared" si="27"/>
        <v/>
      </c>
      <c r="H226" s="28" t="str">
        <f t="shared" si="28"/>
        <v/>
      </c>
      <c r="J226" s="18"/>
      <c r="L226" s="18"/>
    </row>
    <row r="227" spans="2:12" ht="15.95" customHeight="1" x14ac:dyDescent="0.25">
      <c r="B227" s="28" t="str">
        <f t="shared" si="22"/>
        <v/>
      </c>
      <c r="C227" s="28" t="str">
        <f t="shared" si="23"/>
        <v/>
      </c>
      <c r="D227" s="28" t="str">
        <f t="shared" si="24"/>
        <v/>
      </c>
      <c r="E227" s="28" t="str">
        <f t="shared" si="25"/>
        <v/>
      </c>
      <c r="F227" s="28" t="str">
        <f t="shared" si="26"/>
        <v/>
      </c>
      <c r="G227" s="29" t="str">
        <f t="shared" si="27"/>
        <v/>
      </c>
      <c r="H227" s="28" t="str">
        <f t="shared" si="28"/>
        <v/>
      </c>
      <c r="J227" s="18"/>
      <c r="L227" s="18"/>
    </row>
    <row r="228" spans="2:12" ht="15.95" customHeight="1" x14ac:dyDescent="0.25">
      <c r="B228" s="28" t="str">
        <f t="shared" si="22"/>
        <v/>
      </c>
      <c r="C228" s="28" t="str">
        <f t="shared" si="23"/>
        <v/>
      </c>
      <c r="D228" s="28" t="str">
        <f t="shared" si="24"/>
        <v/>
      </c>
      <c r="E228" s="28" t="str">
        <f t="shared" si="25"/>
        <v/>
      </c>
      <c r="F228" s="28" t="str">
        <f t="shared" si="26"/>
        <v/>
      </c>
      <c r="G228" s="29" t="str">
        <f t="shared" si="27"/>
        <v/>
      </c>
      <c r="H228" s="28" t="str">
        <f t="shared" si="28"/>
        <v/>
      </c>
      <c r="J228" s="18"/>
      <c r="L228" s="18"/>
    </row>
    <row r="229" spans="2:12" ht="15.95" customHeight="1" x14ac:dyDescent="0.25">
      <c r="B229" s="28" t="str">
        <f t="shared" si="22"/>
        <v/>
      </c>
      <c r="C229" s="28" t="str">
        <f t="shared" si="23"/>
        <v/>
      </c>
      <c r="D229" s="28" t="str">
        <f t="shared" si="24"/>
        <v/>
      </c>
      <c r="E229" s="28" t="str">
        <f t="shared" si="25"/>
        <v/>
      </c>
      <c r="F229" s="28" t="str">
        <f t="shared" si="26"/>
        <v/>
      </c>
      <c r="G229" s="29" t="str">
        <f t="shared" si="27"/>
        <v/>
      </c>
      <c r="H229" s="28" t="str">
        <f t="shared" si="28"/>
        <v/>
      </c>
      <c r="J229" s="18"/>
      <c r="L229" s="18"/>
    </row>
    <row r="230" spans="2:12" ht="15.95" customHeight="1" x14ac:dyDescent="0.25">
      <c r="B230" s="28" t="str">
        <f t="shared" si="22"/>
        <v/>
      </c>
      <c r="C230" s="28" t="str">
        <f t="shared" si="23"/>
        <v/>
      </c>
      <c r="D230" s="28" t="str">
        <f t="shared" si="24"/>
        <v/>
      </c>
      <c r="E230" s="28" t="str">
        <f t="shared" si="25"/>
        <v/>
      </c>
      <c r="F230" s="28" t="str">
        <f t="shared" si="26"/>
        <v/>
      </c>
      <c r="G230" s="29" t="str">
        <f t="shared" si="27"/>
        <v/>
      </c>
      <c r="H230" s="28" t="str">
        <f t="shared" si="28"/>
        <v/>
      </c>
      <c r="J230" s="18"/>
      <c r="L230" s="18"/>
    </row>
    <row r="231" spans="2:12" ht="15.95" customHeight="1" x14ac:dyDescent="0.25">
      <c r="B231" s="28" t="str">
        <f t="shared" si="22"/>
        <v/>
      </c>
      <c r="C231" s="28" t="str">
        <f t="shared" si="23"/>
        <v/>
      </c>
      <c r="D231" s="28" t="str">
        <f t="shared" si="24"/>
        <v/>
      </c>
      <c r="E231" s="28" t="str">
        <f t="shared" si="25"/>
        <v/>
      </c>
      <c r="F231" s="28" t="str">
        <f t="shared" si="26"/>
        <v/>
      </c>
      <c r="G231" s="29" t="str">
        <f t="shared" si="27"/>
        <v/>
      </c>
      <c r="H231" s="28" t="str">
        <f t="shared" si="28"/>
        <v/>
      </c>
      <c r="J231" s="18"/>
      <c r="L231" s="18"/>
    </row>
    <row r="232" spans="2:12" ht="15.95" customHeight="1" x14ac:dyDescent="0.25">
      <c r="B232" s="28" t="str">
        <f t="shared" si="22"/>
        <v/>
      </c>
      <c r="C232" s="28" t="str">
        <f t="shared" si="23"/>
        <v/>
      </c>
      <c r="D232" s="28" t="str">
        <f t="shared" si="24"/>
        <v/>
      </c>
      <c r="E232" s="28" t="str">
        <f t="shared" si="25"/>
        <v/>
      </c>
      <c r="F232" s="28" t="str">
        <f t="shared" si="26"/>
        <v/>
      </c>
      <c r="G232" s="29" t="str">
        <f t="shared" si="27"/>
        <v/>
      </c>
      <c r="H232" s="28" t="str">
        <f t="shared" si="28"/>
        <v/>
      </c>
      <c r="J232" s="18"/>
      <c r="L232" s="18"/>
    </row>
    <row r="233" spans="2:12" ht="15.95" customHeight="1" x14ac:dyDescent="0.25">
      <c r="B233" s="28" t="str">
        <f t="shared" si="22"/>
        <v/>
      </c>
      <c r="C233" s="28" t="str">
        <f t="shared" si="23"/>
        <v/>
      </c>
      <c r="D233" s="28" t="str">
        <f t="shared" si="24"/>
        <v/>
      </c>
      <c r="E233" s="28" t="str">
        <f t="shared" si="25"/>
        <v/>
      </c>
      <c r="F233" s="28" t="str">
        <f t="shared" si="26"/>
        <v/>
      </c>
      <c r="G233" s="29" t="str">
        <f t="shared" si="27"/>
        <v/>
      </c>
      <c r="H233" s="28" t="str">
        <f t="shared" si="28"/>
        <v/>
      </c>
      <c r="J233" s="18"/>
      <c r="L233" s="18"/>
    </row>
    <row r="234" spans="2:12" ht="15.95" customHeight="1" x14ac:dyDescent="0.25">
      <c r="B234" s="28" t="str">
        <f t="shared" si="22"/>
        <v/>
      </c>
      <c r="C234" s="28" t="str">
        <f t="shared" si="23"/>
        <v/>
      </c>
      <c r="D234" s="28" t="str">
        <f t="shared" si="24"/>
        <v/>
      </c>
      <c r="E234" s="28" t="str">
        <f t="shared" si="25"/>
        <v/>
      </c>
      <c r="F234" s="28" t="str">
        <f t="shared" si="26"/>
        <v/>
      </c>
      <c r="G234" s="29" t="str">
        <f t="shared" si="27"/>
        <v/>
      </c>
      <c r="H234" s="28" t="str">
        <f t="shared" si="28"/>
        <v/>
      </c>
      <c r="J234" s="18"/>
      <c r="L234" s="18"/>
    </row>
    <row r="235" spans="2:12" ht="15.95" customHeight="1" x14ac:dyDescent="0.25">
      <c r="B235" s="28" t="str">
        <f t="shared" si="22"/>
        <v/>
      </c>
      <c r="C235" s="28" t="str">
        <f t="shared" si="23"/>
        <v/>
      </c>
      <c r="D235" s="28" t="str">
        <f t="shared" si="24"/>
        <v/>
      </c>
      <c r="E235" s="28" t="str">
        <f t="shared" si="25"/>
        <v/>
      </c>
      <c r="F235" s="28" t="str">
        <f t="shared" si="26"/>
        <v/>
      </c>
      <c r="G235" s="29" t="str">
        <f t="shared" si="27"/>
        <v/>
      </c>
      <c r="H235" s="28" t="str">
        <f t="shared" si="28"/>
        <v/>
      </c>
      <c r="J235" s="18"/>
      <c r="L235" s="18"/>
    </row>
    <row r="236" spans="2:12" ht="15.95" customHeight="1" x14ac:dyDescent="0.25">
      <c r="B236" s="28" t="str">
        <f t="shared" si="22"/>
        <v/>
      </c>
      <c r="C236" s="28" t="str">
        <f t="shared" si="23"/>
        <v/>
      </c>
      <c r="D236" s="28" t="str">
        <f t="shared" si="24"/>
        <v/>
      </c>
      <c r="E236" s="28" t="str">
        <f t="shared" si="25"/>
        <v/>
      </c>
      <c r="F236" s="28" t="str">
        <f t="shared" si="26"/>
        <v/>
      </c>
      <c r="G236" s="29" t="str">
        <f t="shared" si="27"/>
        <v/>
      </c>
      <c r="H236" s="28" t="str">
        <f t="shared" si="28"/>
        <v/>
      </c>
      <c r="J236" s="18"/>
      <c r="L236" s="18"/>
    </row>
    <row r="237" spans="2:12" ht="15.95" customHeight="1" x14ac:dyDescent="0.25">
      <c r="B237" s="28" t="str">
        <f t="shared" si="22"/>
        <v/>
      </c>
      <c r="C237" s="28" t="str">
        <f t="shared" si="23"/>
        <v/>
      </c>
      <c r="D237" s="28" t="str">
        <f t="shared" si="24"/>
        <v/>
      </c>
      <c r="E237" s="28" t="str">
        <f t="shared" si="25"/>
        <v/>
      </c>
      <c r="F237" s="28" t="str">
        <f t="shared" si="26"/>
        <v/>
      </c>
      <c r="G237" s="29" t="str">
        <f t="shared" si="27"/>
        <v/>
      </c>
      <c r="H237" s="28" t="str">
        <f t="shared" si="28"/>
        <v/>
      </c>
      <c r="J237" s="18"/>
      <c r="L237" s="18"/>
    </row>
    <row r="238" spans="2:12" ht="15.95" customHeight="1" x14ac:dyDescent="0.25">
      <c r="B238" s="28" t="str">
        <f t="shared" si="22"/>
        <v/>
      </c>
      <c r="C238" s="28" t="str">
        <f t="shared" si="23"/>
        <v/>
      </c>
      <c r="D238" s="28" t="str">
        <f t="shared" si="24"/>
        <v/>
      </c>
      <c r="E238" s="28" t="str">
        <f t="shared" si="25"/>
        <v/>
      </c>
      <c r="F238" s="28" t="str">
        <f t="shared" si="26"/>
        <v/>
      </c>
      <c r="G238" s="29" t="str">
        <f t="shared" si="27"/>
        <v/>
      </c>
      <c r="H238" s="28" t="str">
        <f t="shared" si="28"/>
        <v/>
      </c>
      <c r="J238" s="18"/>
      <c r="L238" s="18"/>
    </row>
    <row r="239" spans="2:12" ht="15.95" customHeight="1" x14ac:dyDescent="0.25">
      <c r="B239" s="28" t="str">
        <f t="shared" si="22"/>
        <v/>
      </c>
      <c r="C239" s="28" t="str">
        <f t="shared" si="23"/>
        <v/>
      </c>
      <c r="D239" s="28" t="str">
        <f t="shared" si="24"/>
        <v/>
      </c>
      <c r="E239" s="28" t="str">
        <f t="shared" si="25"/>
        <v/>
      </c>
      <c r="F239" s="28" t="str">
        <f t="shared" si="26"/>
        <v/>
      </c>
      <c r="G239" s="29" t="str">
        <f t="shared" si="27"/>
        <v/>
      </c>
      <c r="H239" s="28" t="str">
        <f t="shared" si="28"/>
        <v/>
      </c>
      <c r="J239" s="18"/>
      <c r="L239" s="18"/>
    </row>
    <row r="240" spans="2:12" ht="15.95" customHeight="1" x14ac:dyDescent="0.25">
      <c r="B240" s="28" t="str">
        <f t="shared" si="22"/>
        <v/>
      </c>
      <c r="C240" s="28" t="str">
        <f t="shared" si="23"/>
        <v/>
      </c>
      <c r="D240" s="28" t="str">
        <f t="shared" si="24"/>
        <v/>
      </c>
      <c r="E240" s="28" t="str">
        <f t="shared" si="25"/>
        <v/>
      </c>
      <c r="F240" s="28" t="str">
        <f t="shared" si="26"/>
        <v/>
      </c>
      <c r="G240" s="29" t="str">
        <f t="shared" si="27"/>
        <v/>
      </c>
      <c r="H240" s="28" t="str">
        <f t="shared" si="28"/>
        <v/>
      </c>
      <c r="J240" s="18"/>
      <c r="L240" s="18"/>
    </row>
    <row r="241" spans="2:12" ht="15.95" customHeight="1" x14ac:dyDescent="0.25">
      <c r="B241" s="28" t="str">
        <f t="shared" si="22"/>
        <v/>
      </c>
      <c r="C241" s="28" t="str">
        <f t="shared" si="23"/>
        <v/>
      </c>
      <c r="D241" s="28" t="str">
        <f t="shared" si="24"/>
        <v/>
      </c>
      <c r="E241" s="28" t="str">
        <f t="shared" si="25"/>
        <v/>
      </c>
      <c r="F241" s="28" t="str">
        <f t="shared" si="26"/>
        <v/>
      </c>
      <c r="G241" s="29" t="str">
        <f t="shared" si="27"/>
        <v/>
      </c>
      <c r="H241" s="28" t="str">
        <f t="shared" si="28"/>
        <v/>
      </c>
      <c r="J241" s="18"/>
      <c r="L241" s="18"/>
    </row>
    <row r="242" spans="2:12" ht="15.95" customHeight="1" x14ac:dyDescent="0.25">
      <c r="B242" s="28" t="str">
        <f t="shared" si="22"/>
        <v/>
      </c>
      <c r="C242" s="28" t="str">
        <f t="shared" si="23"/>
        <v/>
      </c>
      <c r="D242" s="28" t="str">
        <f t="shared" si="24"/>
        <v/>
      </c>
      <c r="E242" s="28" t="str">
        <f t="shared" si="25"/>
        <v/>
      </c>
      <c r="F242" s="28" t="str">
        <f t="shared" si="26"/>
        <v/>
      </c>
      <c r="G242" s="29" t="str">
        <f t="shared" si="27"/>
        <v/>
      </c>
      <c r="H242" s="28" t="str">
        <f t="shared" si="28"/>
        <v/>
      </c>
      <c r="J242" s="18"/>
      <c r="L242" s="18"/>
    </row>
    <row r="243" spans="2:12" ht="15.95" customHeight="1" x14ac:dyDescent="0.25">
      <c r="B243" s="28" t="str">
        <f t="shared" si="22"/>
        <v/>
      </c>
      <c r="C243" s="28" t="str">
        <f t="shared" si="23"/>
        <v/>
      </c>
      <c r="D243" s="28" t="str">
        <f t="shared" si="24"/>
        <v/>
      </c>
      <c r="E243" s="28" t="str">
        <f t="shared" si="25"/>
        <v/>
      </c>
      <c r="F243" s="28" t="str">
        <f t="shared" si="26"/>
        <v/>
      </c>
      <c r="G243" s="29" t="str">
        <f t="shared" si="27"/>
        <v/>
      </c>
      <c r="H243" s="28" t="str">
        <f t="shared" si="28"/>
        <v/>
      </c>
      <c r="J243" s="18"/>
      <c r="L243" s="18"/>
    </row>
    <row r="244" spans="2:12" ht="15.95" customHeight="1" x14ac:dyDescent="0.25">
      <c r="B244" s="28" t="str">
        <f t="shared" si="22"/>
        <v/>
      </c>
      <c r="C244" s="28" t="str">
        <f t="shared" si="23"/>
        <v/>
      </c>
      <c r="D244" s="28" t="str">
        <f t="shared" si="24"/>
        <v/>
      </c>
      <c r="E244" s="28" t="str">
        <f t="shared" si="25"/>
        <v/>
      </c>
      <c r="F244" s="28" t="str">
        <f t="shared" si="26"/>
        <v/>
      </c>
      <c r="G244" s="29" t="str">
        <f t="shared" si="27"/>
        <v/>
      </c>
      <c r="H244" s="28" t="str">
        <f t="shared" si="28"/>
        <v/>
      </c>
      <c r="J244" s="18"/>
      <c r="L244" s="18"/>
    </row>
    <row r="245" spans="2:12" ht="15.95" customHeight="1" x14ac:dyDescent="0.25">
      <c r="B245" s="28" t="str">
        <f t="shared" si="22"/>
        <v/>
      </c>
      <c r="C245" s="28" t="str">
        <f t="shared" si="23"/>
        <v/>
      </c>
      <c r="D245" s="28" t="str">
        <f t="shared" si="24"/>
        <v/>
      </c>
      <c r="E245" s="28" t="str">
        <f t="shared" si="25"/>
        <v/>
      </c>
      <c r="F245" s="28" t="str">
        <f t="shared" si="26"/>
        <v/>
      </c>
      <c r="G245" s="29" t="str">
        <f t="shared" si="27"/>
        <v/>
      </c>
      <c r="H245" s="28" t="str">
        <f t="shared" si="28"/>
        <v/>
      </c>
      <c r="J245" s="18"/>
      <c r="L245" s="18"/>
    </row>
    <row r="246" spans="2:12" ht="15.95" customHeight="1" x14ac:dyDescent="0.25">
      <c r="B246" s="28" t="str">
        <f t="shared" si="22"/>
        <v/>
      </c>
      <c r="C246" s="28" t="str">
        <f t="shared" si="23"/>
        <v/>
      </c>
      <c r="D246" s="28" t="str">
        <f t="shared" si="24"/>
        <v/>
      </c>
      <c r="E246" s="28" t="str">
        <f t="shared" si="25"/>
        <v/>
      </c>
      <c r="F246" s="28" t="str">
        <f t="shared" si="26"/>
        <v/>
      </c>
      <c r="G246" s="29" t="str">
        <f t="shared" si="27"/>
        <v/>
      </c>
      <c r="H246" s="28" t="str">
        <f t="shared" si="28"/>
        <v/>
      </c>
      <c r="J246" s="18"/>
      <c r="L246" s="18"/>
    </row>
    <row r="247" spans="2:12" ht="15.95" customHeight="1" x14ac:dyDescent="0.25">
      <c r="B247" s="28" t="str">
        <f t="shared" si="22"/>
        <v/>
      </c>
      <c r="C247" s="28" t="str">
        <f t="shared" si="23"/>
        <v/>
      </c>
      <c r="D247" s="28" t="str">
        <f t="shared" si="24"/>
        <v/>
      </c>
      <c r="E247" s="28" t="str">
        <f t="shared" si="25"/>
        <v/>
      </c>
      <c r="F247" s="28" t="str">
        <f t="shared" si="26"/>
        <v/>
      </c>
      <c r="G247" s="29" t="str">
        <f t="shared" si="27"/>
        <v/>
      </c>
      <c r="H247" s="28" t="str">
        <f t="shared" si="28"/>
        <v/>
      </c>
      <c r="J247" s="18"/>
      <c r="L247" s="18"/>
    </row>
    <row r="248" spans="2:12" ht="15.95" customHeight="1" x14ac:dyDescent="0.25">
      <c r="B248" s="28" t="str">
        <f t="shared" si="22"/>
        <v/>
      </c>
      <c r="C248" s="28" t="str">
        <f t="shared" si="23"/>
        <v/>
      </c>
      <c r="D248" s="28" t="str">
        <f t="shared" si="24"/>
        <v/>
      </c>
      <c r="E248" s="28" t="str">
        <f t="shared" si="25"/>
        <v/>
      </c>
      <c r="F248" s="28" t="str">
        <f t="shared" si="26"/>
        <v/>
      </c>
      <c r="G248" s="29" t="str">
        <f t="shared" si="27"/>
        <v/>
      </c>
      <c r="H248" s="28" t="str">
        <f t="shared" si="28"/>
        <v/>
      </c>
      <c r="J248" s="18"/>
      <c r="L248" s="18"/>
    </row>
    <row r="249" spans="2:12" ht="15.95" customHeight="1" x14ac:dyDescent="0.25">
      <c r="B249" s="28" t="str">
        <f t="shared" si="22"/>
        <v/>
      </c>
      <c r="C249" s="28" t="str">
        <f t="shared" si="23"/>
        <v/>
      </c>
      <c r="D249" s="28" t="str">
        <f t="shared" si="24"/>
        <v/>
      </c>
      <c r="E249" s="28" t="str">
        <f t="shared" si="25"/>
        <v/>
      </c>
      <c r="F249" s="28" t="str">
        <f t="shared" si="26"/>
        <v/>
      </c>
      <c r="G249" s="29" t="str">
        <f t="shared" si="27"/>
        <v/>
      </c>
      <c r="H249" s="28" t="str">
        <f t="shared" si="28"/>
        <v/>
      </c>
      <c r="J249" s="18"/>
      <c r="L249" s="18"/>
    </row>
    <row r="250" spans="2:12" ht="15.95" customHeight="1" x14ac:dyDescent="0.25">
      <c r="B250" s="28" t="str">
        <f t="shared" si="22"/>
        <v/>
      </c>
      <c r="C250" s="28" t="str">
        <f t="shared" si="23"/>
        <v/>
      </c>
      <c r="D250" s="28" t="str">
        <f t="shared" si="24"/>
        <v/>
      </c>
      <c r="E250" s="28" t="str">
        <f t="shared" si="25"/>
        <v/>
      </c>
      <c r="F250" s="28" t="str">
        <f t="shared" si="26"/>
        <v/>
      </c>
      <c r="G250" s="29" t="str">
        <f t="shared" si="27"/>
        <v/>
      </c>
      <c r="H250" s="28" t="str">
        <f t="shared" si="28"/>
        <v/>
      </c>
      <c r="J250" s="18"/>
      <c r="L250" s="18"/>
    </row>
    <row r="251" spans="2:12" ht="15.95" customHeight="1" x14ac:dyDescent="0.25">
      <c r="B251" s="28" t="str">
        <f t="shared" si="22"/>
        <v/>
      </c>
      <c r="C251" s="28" t="str">
        <f t="shared" si="23"/>
        <v/>
      </c>
      <c r="D251" s="28" t="str">
        <f t="shared" si="24"/>
        <v/>
      </c>
      <c r="E251" s="28" t="str">
        <f t="shared" si="25"/>
        <v/>
      </c>
      <c r="F251" s="28" t="str">
        <f t="shared" si="26"/>
        <v/>
      </c>
      <c r="G251" s="29" t="str">
        <f t="shared" si="27"/>
        <v/>
      </c>
      <c r="H251" s="28" t="str">
        <f t="shared" si="28"/>
        <v/>
      </c>
      <c r="J251" s="18"/>
      <c r="L251" s="18"/>
    </row>
    <row r="252" spans="2:12" ht="15.95" customHeight="1" x14ac:dyDescent="0.25">
      <c r="B252" s="28" t="str">
        <f t="shared" si="22"/>
        <v/>
      </c>
      <c r="C252" s="28" t="str">
        <f t="shared" si="23"/>
        <v/>
      </c>
      <c r="D252" s="28" t="str">
        <f t="shared" si="24"/>
        <v/>
      </c>
      <c r="E252" s="28" t="str">
        <f t="shared" si="25"/>
        <v/>
      </c>
      <c r="F252" s="28" t="str">
        <f t="shared" si="26"/>
        <v/>
      </c>
      <c r="G252" s="29" t="str">
        <f t="shared" si="27"/>
        <v/>
      </c>
      <c r="H252" s="28" t="str">
        <f t="shared" si="28"/>
        <v/>
      </c>
      <c r="J252" s="18"/>
      <c r="L252" s="18"/>
    </row>
    <row r="253" spans="2:12" ht="15.95" customHeight="1" x14ac:dyDescent="0.25">
      <c r="B253" s="28" t="str">
        <f t="shared" si="22"/>
        <v/>
      </c>
      <c r="C253" s="28" t="str">
        <f t="shared" si="23"/>
        <v/>
      </c>
      <c r="D253" s="28" t="str">
        <f t="shared" si="24"/>
        <v/>
      </c>
      <c r="E253" s="28" t="str">
        <f t="shared" si="25"/>
        <v/>
      </c>
      <c r="F253" s="28" t="str">
        <f t="shared" si="26"/>
        <v/>
      </c>
      <c r="G253" s="29" t="str">
        <f t="shared" si="27"/>
        <v/>
      </c>
      <c r="H253" s="28" t="str">
        <f t="shared" si="28"/>
        <v/>
      </c>
      <c r="J253" s="18"/>
      <c r="L253" s="18"/>
    </row>
    <row r="254" spans="2:12" ht="15.95" customHeight="1" x14ac:dyDescent="0.25">
      <c r="B254" s="28" t="str">
        <f t="shared" si="22"/>
        <v/>
      </c>
      <c r="C254" s="28" t="str">
        <f t="shared" si="23"/>
        <v/>
      </c>
      <c r="D254" s="28" t="str">
        <f t="shared" si="24"/>
        <v/>
      </c>
      <c r="E254" s="28" t="str">
        <f t="shared" si="25"/>
        <v/>
      </c>
      <c r="F254" s="28" t="str">
        <f t="shared" si="26"/>
        <v/>
      </c>
      <c r="G254" s="29" t="str">
        <f t="shared" si="27"/>
        <v/>
      </c>
      <c r="H254" s="28" t="str">
        <f t="shared" si="28"/>
        <v/>
      </c>
      <c r="J254" s="18"/>
      <c r="L254" s="18"/>
    </row>
    <row r="255" spans="2:12" ht="15.95" customHeight="1" x14ac:dyDescent="0.25">
      <c r="B255" s="28" t="str">
        <f t="shared" si="22"/>
        <v/>
      </c>
      <c r="C255" s="28" t="str">
        <f t="shared" si="23"/>
        <v/>
      </c>
      <c r="D255" s="28" t="str">
        <f t="shared" si="24"/>
        <v/>
      </c>
      <c r="E255" s="28" t="str">
        <f t="shared" si="25"/>
        <v/>
      </c>
      <c r="F255" s="28" t="str">
        <f t="shared" si="26"/>
        <v/>
      </c>
      <c r="G255" s="29" t="str">
        <f t="shared" si="27"/>
        <v/>
      </c>
      <c r="H255" s="28" t="str">
        <f t="shared" si="28"/>
        <v/>
      </c>
      <c r="J255" s="18"/>
      <c r="L255" s="18"/>
    </row>
    <row r="256" spans="2:12" ht="15.95" customHeight="1" x14ac:dyDescent="0.25">
      <c r="B256" s="28" t="str">
        <f t="shared" si="22"/>
        <v/>
      </c>
      <c r="C256" s="28" t="str">
        <f t="shared" si="23"/>
        <v/>
      </c>
      <c r="D256" s="28" t="str">
        <f t="shared" si="24"/>
        <v/>
      </c>
      <c r="E256" s="28" t="str">
        <f t="shared" si="25"/>
        <v/>
      </c>
      <c r="F256" s="28" t="str">
        <f t="shared" si="26"/>
        <v/>
      </c>
      <c r="G256" s="29" t="str">
        <f t="shared" si="27"/>
        <v/>
      </c>
      <c r="H256" s="28" t="str">
        <f t="shared" si="28"/>
        <v/>
      </c>
      <c r="J256" s="18"/>
      <c r="L256" s="18"/>
    </row>
    <row r="257" spans="2:12" ht="15.95" customHeight="1" x14ac:dyDescent="0.25">
      <c r="B257" s="28" t="str">
        <f t="shared" si="22"/>
        <v/>
      </c>
      <c r="C257" s="28" t="str">
        <f t="shared" si="23"/>
        <v/>
      </c>
      <c r="D257" s="28" t="str">
        <f t="shared" si="24"/>
        <v/>
      </c>
      <c r="E257" s="28" t="str">
        <f t="shared" si="25"/>
        <v/>
      </c>
      <c r="F257" s="28" t="str">
        <f t="shared" si="26"/>
        <v/>
      </c>
      <c r="G257" s="29" t="str">
        <f t="shared" si="27"/>
        <v/>
      </c>
      <c r="H257" s="28" t="str">
        <f t="shared" si="28"/>
        <v/>
      </c>
      <c r="J257" s="18"/>
      <c r="L257" s="18"/>
    </row>
    <row r="258" spans="2:12" ht="15.95" customHeight="1" x14ac:dyDescent="0.25">
      <c r="B258" s="28" t="str">
        <f t="shared" si="22"/>
        <v/>
      </c>
      <c r="C258" s="28" t="str">
        <f t="shared" si="23"/>
        <v/>
      </c>
      <c r="D258" s="28" t="str">
        <f t="shared" si="24"/>
        <v/>
      </c>
      <c r="E258" s="28" t="str">
        <f t="shared" si="25"/>
        <v/>
      </c>
      <c r="F258" s="28" t="str">
        <f t="shared" si="26"/>
        <v/>
      </c>
      <c r="G258" s="29" t="str">
        <f t="shared" si="27"/>
        <v/>
      </c>
      <c r="H258" s="28" t="str">
        <f t="shared" si="28"/>
        <v/>
      </c>
      <c r="J258" s="18"/>
      <c r="L258" s="18"/>
    </row>
    <row r="259" spans="2:12" ht="15.95" customHeight="1" x14ac:dyDescent="0.25">
      <c r="B259" s="28" t="str">
        <f t="shared" si="22"/>
        <v/>
      </c>
      <c r="C259" s="28" t="str">
        <f t="shared" si="23"/>
        <v/>
      </c>
      <c r="D259" s="28" t="str">
        <f t="shared" si="24"/>
        <v/>
      </c>
      <c r="E259" s="28" t="str">
        <f t="shared" si="25"/>
        <v/>
      </c>
      <c r="F259" s="28" t="str">
        <f t="shared" si="26"/>
        <v/>
      </c>
      <c r="G259" s="29" t="str">
        <f t="shared" si="27"/>
        <v/>
      </c>
      <c r="H259" s="28" t="str">
        <f t="shared" si="28"/>
        <v/>
      </c>
      <c r="J259" s="18"/>
      <c r="L259" s="18"/>
    </row>
    <row r="260" spans="2:12" ht="15.95" customHeight="1" x14ac:dyDescent="0.25">
      <c r="B260" s="28" t="str">
        <f t="shared" si="22"/>
        <v/>
      </c>
      <c r="C260" s="28" t="str">
        <f t="shared" si="23"/>
        <v/>
      </c>
      <c r="D260" s="28" t="str">
        <f t="shared" si="24"/>
        <v/>
      </c>
      <c r="E260" s="28" t="str">
        <f t="shared" si="25"/>
        <v/>
      </c>
      <c r="F260" s="28" t="str">
        <f t="shared" si="26"/>
        <v/>
      </c>
      <c r="G260" s="29" t="str">
        <f t="shared" si="27"/>
        <v/>
      </c>
      <c r="H260" s="28" t="str">
        <f t="shared" si="28"/>
        <v/>
      </c>
      <c r="J260" s="18"/>
      <c r="L260" s="18"/>
    </row>
    <row r="261" spans="2:12" ht="15.95" customHeight="1" x14ac:dyDescent="0.25">
      <c r="B261" s="28" t="str">
        <f t="shared" si="22"/>
        <v/>
      </c>
      <c r="C261" s="28" t="str">
        <f t="shared" si="23"/>
        <v/>
      </c>
      <c r="D261" s="28" t="str">
        <f t="shared" si="24"/>
        <v/>
      </c>
      <c r="E261" s="28" t="str">
        <f t="shared" si="25"/>
        <v/>
      </c>
      <c r="F261" s="28" t="str">
        <f t="shared" si="26"/>
        <v/>
      </c>
      <c r="G261" s="29" t="str">
        <f t="shared" si="27"/>
        <v/>
      </c>
      <c r="H261" s="28" t="str">
        <f t="shared" si="28"/>
        <v/>
      </c>
      <c r="J261" s="18"/>
      <c r="L261" s="18"/>
    </row>
    <row r="262" spans="2:12" ht="15.95" customHeight="1" x14ac:dyDescent="0.25">
      <c r="B262" s="28" t="str">
        <f t="shared" si="22"/>
        <v/>
      </c>
      <c r="C262" s="28" t="str">
        <f t="shared" si="23"/>
        <v/>
      </c>
      <c r="D262" s="28" t="str">
        <f t="shared" si="24"/>
        <v/>
      </c>
      <c r="E262" s="28" t="str">
        <f t="shared" si="25"/>
        <v/>
      </c>
      <c r="F262" s="28" t="str">
        <f t="shared" si="26"/>
        <v/>
      </c>
      <c r="G262" s="29" t="str">
        <f t="shared" si="27"/>
        <v/>
      </c>
      <c r="H262" s="28" t="str">
        <f t="shared" si="28"/>
        <v/>
      </c>
      <c r="J262" s="18"/>
      <c r="L262" s="18"/>
    </row>
    <row r="263" spans="2:12" ht="15.95" customHeight="1" x14ac:dyDescent="0.25">
      <c r="B263" s="28" t="str">
        <f t="shared" si="22"/>
        <v/>
      </c>
      <c r="C263" s="28" t="str">
        <f t="shared" si="23"/>
        <v/>
      </c>
      <c r="D263" s="28" t="str">
        <f t="shared" si="24"/>
        <v/>
      </c>
      <c r="E263" s="28" t="str">
        <f t="shared" si="25"/>
        <v/>
      </c>
      <c r="F263" s="28" t="str">
        <f t="shared" si="26"/>
        <v/>
      </c>
      <c r="G263" s="29" t="str">
        <f t="shared" si="27"/>
        <v/>
      </c>
      <c r="H263" s="28" t="str">
        <f t="shared" si="28"/>
        <v/>
      </c>
      <c r="J263" s="18"/>
      <c r="L263" s="18"/>
    </row>
    <row r="264" spans="2:12" ht="15.95" customHeight="1" x14ac:dyDescent="0.25">
      <c r="B264" s="28" t="str">
        <f t="shared" si="22"/>
        <v/>
      </c>
      <c r="C264" s="28" t="str">
        <f t="shared" si="23"/>
        <v/>
      </c>
      <c r="D264" s="28" t="str">
        <f t="shared" si="24"/>
        <v/>
      </c>
      <c r="E264" s="28" t="str">
        <f t="shared" si="25"/>
        <v/>
      </c>
      <c r="F264" s="28" t="str">
        <f t="shared" si="26"/>
        <v/>
      </c>
      <c r="G264" s="29" t="str">
        <f t="shared" si="27"/>
        <v/>
      </c>
      <c r="H264" s="28" t="str">
        <f t="shared" si="28"/>
        <v/>
      </c>
      <c r="J264" s="18"/>
      <c r="L264" s="18"/>
    </row>
    <row r="265" spans="2:12" ht="15.95" customHeight="1" x14ac:dyDescent="0.25">
      <c r="B265" s="28" t="str">
        <f t="shared" si="22"/>
        <v/>
      </c>
      <c r="C265" s="28" t="str">
        <f t="shared" si="23"/>
        <v/>
      </c>
      <c r="D265" s="28" t="str">
        <f t="shared" si="24"/>
        <v/>
      </c>
      <c r="E265" s="28" t="str">
        <f t="shared" si="25"/>
        <v/>
      </c>
      <c r="F265" s="28" t="str">
        <f t="shared" si="26"/>
        <v/>
      </c>
      <c r="G265" s="29" t="str">
        <f t="shared" si="27"/>
        <v/>
      </c>
      <c r="H265" s="28" t="str">
        <f t="shared" si="28"/>
        <v/>
      </c>
      <c r="J265" s="18"/>
      <c r="L265" s="18"/>
    </row>
    <row r="266" spans="2:12" ht="15.95" customHeight="1" x14ac:dyDescent="0.25">
      <c r="B266" s="28" t="str">
        <f t="shared" si="22"/>
        <v/>
      </c>
      <c r="C266" s="28" t="str">
        <f t="shared" si="23"/>
        <v/>
      </c>
      <c r="D266" s="28" t="str">
        <f t="shared" si="24"/>
        <v/>
      </c>
      <c r="E266" s="28" t="str">
        <f t="shared" si="25"/>
        <v/>
      </c>
      <c r="F266" s="28" t="str">
        <f t="shared" si="26"/>
        <v/>
      </c>
      <c r="G266" s="29" t="str">
        <f t="shared" si="27"/>
        <v/>
      </c>
      <c r="H266" s="28" t="str">
        <f t="shared" si="28"/>
        <v/>
      </c>
      <c r="J266" s="18"/>
      <c r="L266" s="18"/>
    </row>
    <row r="267" spans="2:12" ht="15.95" customHeight="1" x14ac:dyDescent="0.25">
      <c r="B267" s="28" t="str">
        <f t="shared" si="22"/>
        <v/>
      </c>
      <c r="C267" s="28" t="str">
        <f t="shared" si="23"/>
        <v/>
      </c>
      <c r="D267" s="28" t="str">
        <f t="shared" si="24"/>
        <v/>
      </c>
      <c r="E267" s="28" t="str">
        <f t="shared" si="25"/>
        <v/>
      </c>
      <c r="F267" s="28" t="str">
        <f t="shared" si="26"/>
        <v/>
      </c>
      <c r="G267" s="29" t="str">
        <f t="shared" si="27"/>
        <v/>
      </c>
      <c r="H267" s="28" t="str">
        <f t="shared" si="28"/>
        <v/>
      </c>
      <c r="J267" s="18"/>
      <c r="L267" s="18"/>
    </row>
    <row r="268" spans="2:12" ht="15.95" customHeight="1" x14ac:dyDescent="0.25">
      <c r="B268" s="28" t="str">
        <f t="shared" si="22"/>
        <v/>
      </c>
      <c r="C268" s="28" t="str">
        <f t="shared" si="23"/>
        <v/>
      </c>
      <c r="D268" s="28" t="str">
        <f t="shared" si="24"/>
        <v/>
      </c>
      <c r="E268" s="28" t="str">
        <f t="shared" si="25"/>
        <v/>
      </c>
      <c r="F268" s="28" t="str">
        <f t="shared" si="26"/>
        <v/>
      </c>
      <c r="G268" s="29" t="str">
        <f t="shared" si="27"/>
        <v/>
      </c>
      <c r="H268" s="28" t="str">
        <f t="shared" si="28"/>
        <v/>
      </c>
      <c r="J268" s="18"/>
      <c r="L268" s="18"/>
    </row>
    <row r="269" spans="2:12" ht="15.95" customHeight="1" x14ac:dyDescent="0.25">
      <c r="B269" s="28" t="str">
        <f t="shared" si="22"/>
        <v/>
      </c>
      <c r="C269" s="28" t="str">
        <f t="shared" si="23"/>
        <v/>
      </c>
      <c r="D269" s="28" t="str">
        <f t="shared" si="24"/>
        <v/>
      </c>
      <c r="E269" s="28" t="str">
        <f t="shared" si="25"/>
        <v/>
      </c>
      <c r="F269" s="28" t="str">
        <f t="shared" si="26"/>
        <v/>
      </c>
      <c r="G269" s="29" t="str">
        <f t="shared" si="27"/>
        <v/>
      </c>
      <c r="H269" s="28" t="str">
        <f t="shared" si="28"/>
        <v/>
      </c>
      <c r="J269" s="18"/>
      <c r="L269" s="18"/>
    </row>
    <row r="270" spans="2:12" ht="15.95" customHeight="1" x14ac:dyDescent="0.25">
      <c r="B270" s="28" t="str">
        <f t="shared" si="22"/>
        <v/>
      </c>
      <c r="C270" s="28" t="str">
        <f t="shared" si="23"/>
        <v/>
      </c>
      <c r="D270" s="28" t="str">
        <f t="shared" si="24"/>
        <v/>
      </c>
      <c r="E270" s="28" t="str">
        <f t="shared" si="25"/>
        <v/>
      </c>
      <c r="F270" s="28" t="str">
        <f t="shared" si="26"/>
        <v/>
      </c>
      <c r="G270" s="29" t="str">
        <f t="shared" si="27"/>
        <v/>
      </c>
      <c r="H270" s="28" t="str">
        <f t="shared" si="28"/>
        <v/>
      </c>
      <c r="J270" s="18"/>
      <c r="L270" s="18"/>
    </row>
    <row r="271" spans="2:12" ht="15.95" customHeight="1" x14ac:dyDescent="0.25">
      <c r="B271" s="28" t="str">
        <f t="shared" si="22"/>
        <v/>
      </c>
      <c r="C271" s="28" t="str">
        <f t="shared" si="23"/>
        <v/>
      </c>
      <c r="D271" s="28" t="str">
        <f t="shared" si="24"/>
        <v/>
      </c>
      <c r="E271" s="28" t="str">
        <f t="shared" si="25"/>
        <v/>
      </c>
      <c r="F271" s="28" t="str">
        <f t="shared" si="26"/>
        <v/>
      </c>
      <c r="G271" s="29" t="str">
        <f t="shared" si="27"/>
        <v/>
      </c>
      <c r="H271" s="28" t="str">
        <f t="shared" si="28"/>
        <v/>
      </c>
      <c r="J271" s="18"/>
      <c r="L271" s="18"/>
    </row>
    <row r="272" spans="2:12" ht="15.95" customHeight="1" x14ac:dyDescent="0.25">
      <c r="B272" s="28" t="str">
        <f t="shared" si="22"/>
        <v/>
      </c>
      <c r="C272" s="28" t="str">
        <f t="shared" si="23"/>
        <v/>
      </c>
      <c r="D272" s="28" t="str">
        <f t="shared" si="24"/>
        <v/>
      </c>
      <c r="E272" s="28" t="str">
        <f t="shared" si="25"/>
        <v/>
      </c>
      <c r="F272" s="28" t="str">
        <f t="shared" si="26"/>
        <v/>
      </c>
      <c r="G272" s="29" t="str">
        <f t="shared" si="27"/>
        <v/>
      </c>
      <c r="H272" s="28" t="str">
        <f t="shared" si="28"/>
        <v/>
      </c>
      <c r="J272" s="18"/>
      <c r="L272" s="18"/>
    </row>
    <row r="273" spans="2:12" ht="15.95" customHeight="1" x14ac:dyDescent="0.25">
      <c r="B273" s="28" t="str">
        <f t="shared" si="22"/>
        <v/>
      </c>
      <c r="C273" s="28" t="str">
        <f t="shared" si="23"/>
        <v/>
      </c>
      <c r="D273" s="28" t="str">
        <f t="shared" si="24"/>
        <v/>
      </c>
      <c r="E273" s="28" t="str">
        <f t="shared" si="25"/>
        <v/>
      </c>
      <c r="F273" s="28" t="str">
        <f t="shared" si="26"/>
        <v/>
      </c>
      <c r="G273" s="29" t="str">
        <f t="shared" si="27"/>
        <v/>
      </c>
      <c r="H273" s="28" t="str">
        <f t="shared" si="28"/>
        <v/>
      </c>
      <c r="J273" s="18"/>
      <c r="L273" s="18"/>
    </row>
    <row r="274" spans="2:12" ht="15.95" customHeight="1" x14ac:dyDescent="0.25">
      <c r="B274" s="28" t="str">
        <f t="shared" ref="B274:B280" si="29">IF(OR(B273="",C$6=""),"",IF(B273+1&gt;C$7,"",B273+1))</f>
        <v/>
      </c>
      <c r="C274" s="28" t="str">
        <f t="shared" ref="C274:C303" si="30">IF(B274="","",F273)</f>
        <v/>
      </c>
      <c r="D274" s="28" t="str">
        <f t="shared" si="24"/>
        <v/>
      </c>
      <c r="E274" s="28" t="str">
        <f t="shared" si="25"/>
        <v/>
      </c>
      <c r="F274" s="28" t="str">
        <f t="shared" si="26"/>
        <v/>
      </c>
      <c r="G274" s="29" t="str">
        <f t="shared" si="27"/>
        <v/>
      </c>
      <c r="H274" s="28" t="str">
        <f t="shared" si="28"/>
        <v/>
      </c>
      <c r="J274" s="18"/>
      <c r="L274" s="18"/>
    </row>
    <row r="275" spans="2:12" ht="15.95" customHeight="1" x14ac:dyDescent="0.25">
      <c r="B275" s="28" t="str">
        <f t="shared" si="29"/>
        <v/>
      </c>
      <c r="C275" s="28" t="str">
        <f t="shared" si="30"/>
        <v/>
      </c>
      <c r="D275" s="28" t="str">
        <f t="shared" ref="D275:D303" si="31">IF(B275="","",IF(C$10&gt;G275,C275*C$10,C275*G275))</f>
        <v/>
      </c>
      <c r="E275" s="28" t="str">
        <f t="shared" ref="E275:E303" si="32">IF(B275="","",E274+D275)</f>
        <v/>
      </c>
      <c r="F275" s="28" t="str">
        <f t="shared" ref="F275:F303" si="33">IF(B275="","",C275-D275)</f>
        <v/>
      </c>
      <c r="G275" s="29" t="str">
        <f t="shared" ref="G275:G303" si="34">IF(B275="","",1/H275)</f>
        <v/>
      </c>
      <c r="H275" s="28" t="str">
        <f t="shared" ref="H275:H303" si="35">IF(B275="","",H274-1)</f>
        <v/>
      </c>
      <c r="J275" s="18"/>
      <c r="L275" s="18"/>
    </row>
    <row r="276" spans="2:12" ht="15.95" customHeight="1" x14ac:dyDescent="0.25">
      <c r="B276" s="28" t="str">
        <f t="shared" si="29"/>
        <v/>
      </c>
      <c r="C276" s="28" t="str">
        <f t="shared" si="30"/>
        <v/>
      </c>
      <c r="D276" s="28" t="str">
        <f t="shared" si="31"/>
        <v/>
      </c>
      <c r="E276" s="28" t="str">
        <f t="shared" si="32"/>
        <v/>
      </c>
      <c r="F276" s="28" t="str">
        <f t="shared" si="33"/>
        <v/>
      </c>
      <c r="G276" s="29" t="str">
        <f t="shared" si="34"/>
        <v/>
      </c>
      <c r="H276" s="28" t="str">
        <f t="shared" si="35"/>
        <v/>
      </c>
      <c r="J276" s="18"/>
      <c r="L276" s="18"/>
    </row>
    <row r="277" spans="2:12" ht="15.95" customHeight="1" x14ac:dyDescent="0.25">
      <c r="B277" s="28" t="str">
        <f t="shared" si="29"/>
        <v/>
      </c>
      <c r="C277" s="28" t="str">
        <f t="shared" si="30"/>
        <v/>
      </c>
      <c r="D277" s="28" t="str">
        <f t="shared" si="31"/>
        <v/>
      </c>
      <c r="E277" s="28" t="str">
        <f t="shared" si="32"/>
        <v/>
      </c>
      <c r="F277" s="28" t="str">
        <f t="shared" si="33"/>
        <v/>
      </c>
      <c r="G277" s="29" t="str">
        <f t="shared" si="34"/>
        <v/>
      </c>
      <c r="H277" s="28" t="str">
        <f t="shared" si="35"/>
        <v/>
      </c>
      <c r="J277" s="18"/>
      <c r="L277" s="18"/>
    </row>
    <row r="278" spans="2:12" ht="15.95" customHeight="1" x14ac:dyDescent="0.25">
      <c r="B278" s="28" t="str">
        <f t="shared" si="29"/>
        <v/>
      </c>
      <c r="C278" s="28" t="str">
        <f t="shared" si="30"/>
        <v/>
      </c>
      <c r="D278" s="28" t="str">
        <f t="shared" si="31"/>
        <v/>
      </c>
      <c r="E278" s="28" t="str">
        <f t="shared" si="32"/>
        <v/>
      </c>
      <c r="F278" s="28" t="str">
        <f t="shared" si="33"/>
        <v/>
      </c>
      <c r="G278" s="29" t="str">
        <f t="shared" si="34"/>
        <v/>
      </c>
      <c r="H278" s="28" t="str">
        <f t="shared" si="35"/>
        <v/>
      </c>
      <c r="J278" s="18"/>
      <c r="L278" s="18"/>
    </row>
    <row r="279" spans="2:12" ht="15.95" customHeight="1" x14ac:dyDescent="0.25">
      <c r="B279" s="28" t="str">
        <f t="shared" si="29"/>
        <v/>
      </c>
      <c r="C279" s="28" t="str">
        <f t="shared" si="30"/>
        <v/>
      </c>
      <c r="D279" s="28" t="str">
        <f t="shared" si="31"/>
        <v/>
      </c>
      <c r="E279" s="28" t="str">
        <f t="shared" si="32"/>
        <v/>
      </c>
      <c r="F279" s="28" t="str">
        <f t="shared" si="33"/>
        <v/>
      </c>
      <c r="G279" s="29" t="str">
        <f t="shared" si="34"/>
        <v/>
      </c>
      <c r="H279" s="28" t="str">
        <f t="shared" si="35"/>
        <v/>
      </c>
      <c r="J279" s="18"/>
      <c r="L279" s="18"/>
    </row>
    <row r="280" spans="2:12" ht="15.95" customHeight="1" x14ac:dyDescent="0.25">
      <c r="B280" s="28" t="str">
        <f t="shared" si="29"/>
        <v/>
      </c>
      <c r="C280" s="28" t="str">
        <f t="shared" si="30"/>
        <v/>
      </c>
      <c r="D280" s="28" t="str">
        <f t="shared" si="31"/>
        <v/>
      </c>
      <c r="E280" s="28" t="str">
        <f t="shared" si="32"/>
        <v/>
      </c>
      <c r="F280" s="28" t="str">
        <f t="shared" si="33"/>
        <v/>
      </c>
      <c r="G280" s="29" t="str">
        <f t="shared" si="34"/>
        <v/>
      </c>
      <c r="H280" s="28" t="str">
        <f t="shared" si="35"/>
        <v/>
      </c>
      <c r="J280" s="18"/>
      <c r="L280" s="18"/>
    </row>
    <row r="281" spans="2:12" ht="15.95" customHeight="1" x14ac:dyDescent="0.25">
      <c r="B281" s="28"/>
      <c r="C281" s="28" t="str">
        <f t="shared" si="30"/>
        <v/>
      </c>
      <c r="D281" s="28" t="str">
        <f t="shared" si="31"/>
        <v/>
      </c>
      <c r="E281" s="28" t="str">
        <f t="shared" si="32"/>
        <v/>
      </c>
      <c r="F281" s="28" t="str">
        <f t="shared" si="33"/>
        <v/>
      </c>
      <c r="G281" s="29" t="str">
        <f t="shared" si="34"/>
        <v/>
      </c>
      <c r="H281" s="28" t="str">
        <f t="shared" si="35"/>
        <v/>
      </c>
      <c r="J281" s="18"/>
      <c r="L281" s="18"/>
    </row>
    <row r="282" spans="2:12" ht="15.95" customHeight="1" x14ac:dyDescent="0.25">
      <c r="B282" s="28"/>
      <c r="C282" s="28" t="str">
        <f t="shared" si="30"/>
        <v/>
      </c>
      <c r="D282" s="28" t="str">
        <f t="shared" si="31"/>
        <v/>
      </c>
      <c r="E282" s="28" t="str">
        <f t="shared" si="32"/>
        <v/>
      </c>
      <c r="F282" s="28" t="str">
        <f t="shared" si="33"/>
        <v/>
      </c>
      <c r="G282" s="29" t="str">
        <f t="shared" si="34"/>
        <v/>
      </c>
      <c r="H282" s="28" t="str">
        <f t="shared" si="35"/>
        <v/>
      </c>
      <c r="J282" s="18"/>
      <c r="L282" s="18"/>
    </row>
    <row r="283" spans="2:12" ht="15.95" customHeight="1" x14ac:dyDescent="0.25">
      <c r="B283" s="28"/>
      <c r="C283" s="28" t="str">
        <f t="shared" si="30"/>
        <v/>
      </c>
      <c r="D283" s="28" t="str">
        <f t="shared" si="31"/>
        <v/>
      </c>
      <c r="E283" s="28" t="str">
        <f t="shared" si="32"/>
        <v/>
      </c>
      <c r="F283" s="28" t="str">
        <f t="shared" si="33"/>
        <v/>
      </c>
      <c r="G283" s="29" t="str">
        <f t="shared" si="34"/>
        <v/>
      </c>
      <c r="H283" s="28" t="str">
        <f t="shared" si="35"/>
        <v/>
      </c>
      <c r="J283" s="18"/>
      <c r="L283" s="18"/>
    </row>
    <row r="284" spans="2:12" ht="15.95" customHeight="1" x14ac:dyDescent="0.25">
      <c r="B284" s="28"/>
      <c r="C284" s="28" t="str">
        <f t="shared" si="30"/>
        <v/>
      </c>
      <c r="D284" s="28" t="str">
        <f t="shared" si="31"/>
        <v/>
      </c>
      <c r="E284" s="28" t="str">
        <f t="shared" si="32"/>
        <v/>
      </c>
      <c r="F284" s="28" t="str">
        <f t="shared" si="33"/>
        <v/>
      </c>
      <c r="G284" s="29" t="str">
        <f t="shared" si="34"/>
        <v/>
      </c>
      <c r="H284" s="28" t="str">
        <f t="shared" si="35"/>
        <v/>
      </c>
      <c r="J284" s="18"/>
      <c r="L284" s="18"/>
    </row>
    <row r="285" spans="2:12" ht="15.95" customHeight="1" x14ac:dyDescent="0.25">
      <c r="B285" s="28"/>
      <c r="C285" s="28" t="str">
        <f t="shared" si="30"/>
        <v/>
      </c>
      <c r="D285" s="28" t="str">
        <f t="shared" si="31"/>
        <v/>
      </c>
      <c r="E285" s="28" t="str">
        <f t="shared" si="32"/>
        <v/>
      </c>
      <c r="F285" s="28" t="str">
        <f t="shared" si="33"/>
        <v/>
      </c>
      <c r="G285" s="29" t="str">
        <f t="shared" si="34"/>
        <v/>
      </c>
      <c r="H285" s="28" t="str">
        <f t="shared" si="35"/>
        <v/>
      </c>
      <c r="J285" s="18"/>
      <c r="L285" s="18"/>
    </row>
    <row r="286" spans="2:12" ht="15.95" customHeight="1" x14ac:dyDescent="0.25">
      <c r="B286" s="28"/>
      <c r="C286" s="28" t="str">
        <f t="shared" si="30"/>
        <v/>
      </c>
      <c r="D286" s="28" t="str">
        <f t="shared" si="31"/>
        <v/>
      </c>
      <c r="E286" s="28" t="str">
        <f t="shared" si="32"/>
        <v/>
      </c>
      <c r="F286" s="28" t="str">
        <f t="shared" si="33"/>
        <v/>
      </c>
      <c r="G286" s="29" t="str">
        <f t="shared" si="34"/>
        <v/>
      </c>
      <c r="H286" s="28" t="str">
        <f t="shared" si="35"/>
        <v/>
      </c>
      <c r="J286" s="18"/>
      <c r="L286" s="18"/>
    </row>
    <row r="287" spans="2:12" ht="15.95" customHeight="1" x14ac:dyDescent="0.25">
      <c r="B287" s="28"/>
      <c r="C287" s="28" t="str">
        <f t="shared" si="30"/>
        <v/>
      </c>
      <c r="D287" s="28" t="str">
        <f t="shared" si="31"/>
        <v/>
      </c>
      <c r="E287" s="28" t="str">
        <f t="shared" si="32"/>
        <v/>
      </c>
      <c r="F287" s="28" t="str">
        <f t="shared" si="33"/>
        <v/>
      </c>
      <c r="G287" s="29" t="str">
        <f t="shared" si="34"/>
        <v/>
      </c>
      <c r="H287" s="28" t="str">
        <f t="shared" si="35"/>
        <v/>
      </c>
      <c r="J287" s="18"/>
      <c r="L287" s="18"/>
    </row>
    <row r="288" spans="2:12" ht="15.95" customHeight="1" x14ac:dyDescent="0.25">
      <c r="B288" s="28"/>
      <c r="C288" s="28" t="str">
        <f t="shared" si="30"/>
        <v/>
      </c>
      <c r="D288" s="28" t="str">
        <f t="shared" si="31"/>
        <v/>
      </c>
      <c r="E288" s="28" t="str">
        <f t="shared" si="32"/>
        <v/>
      </c>
      <c r="F288" s="28" t="str">
        <f t="shared" si="33"/>
        <v/>
      </c>
      <c r="G288" s="29" t="str">
        <f t="shared" si="34"/>
        <v/>
      </c>
      <c r="H288" s="28" t="str">
        <f t="shared" si="35"/>
        <v/>
      </c>
      <c r="J288" s="18"/>
      <c r="L288" s="18"/>
    </row>
    <row r="289" spans="2:12" ht="15.95" customHeight="1" x14ac:dyDescent="0.25">
      <c r="B289" s="28"/>
      <c r="C289" s="28" t="str">
        <f t="shared" si="30"/>
        <v/>
      </c>
      <c r="D289" s="28" t="str">
        <f t="shared" si="31"/>
        <v/>
      </c>
      <c r="E289" s="28" t="str">
        <f t="shared" si="32"/>
        <v/>
      </c>
      <c r="F289" s="28" t="str">
        <f t="shared" si="33"/>
        <v/>
      </c>
      <c r="G289" s="29" t="str">
        <f t="shared" si="34"/>
        <v/>
      </c>
      <c r="H289" s="28" t="str">
        <f t="shared" si="35"/>
        <v/>
      </c>
      <c r="J289" s="18"/>
      <c r="L289" s="18"/>
    </row>
    <row r="290" spans="2:12" ht="15.95" customHeight="1" x14ac:dyDescent="0.25">
      <c r="B290" s="28"/>
      <c r="C290" s="28" t="str">
        <f t="shared" si="30"/>
        <v/>
      </c>
      <c r="D290" s="28" t="str">
        <f t="shared" si="31"/>
        <v/>
      </c>
      <c r="E290" s="28" t="str">
        <f t="shared" si="32"/>
        <v/>
      </c>
      <c r="F290" s="28" t="str">
        <f t="shared" si="33"/>
        <v/>
      </c>
      <c r="G290" s="29" t="str">
        <f t="shared" si="34"/>
        <v/>
      </c>
      <c r="H290" s="28" t="str">
        <f t="shared" si="35"/>
        <v/>
      </c>
      <c r="J290" s="18"/>
      <c r="L290" s="18"/>
    </row>
    <row r="291" spans="2:12" ht="15.95" customHeight="1" x14ac:dyDescent="0.25">
      <c r="B291" s="28"/>
      <c r="C291" s="28" t="str">
        <f t="shared" si="30"/>
        <v/>
      </c>
      <c r="D291" s="28" t="str">
        <f t="shared" si="31"/>
        <v/>
      </c>
      <c r="E291" s="28" t="str">
        <f t="shared" si="32"/>
        <v/>
      </c>
      <c r="F291" s="28" t="str">
        <f t="shared" si="33"/>
        <v/>
      </c>
      <c r="G291" s="29" t="str">
        <f t="shared" si="34"/>
        <v/>
      </c>
      <c r="H291" s="28" t="str">
        <f t="shared" si="35"/>
        <v/>
      </c>
      <c r="J291" s="18"/>
      <c r="L291" s="18"/>
    </row>
    <row r="292" spans="2:12" ht="15.95" customHeight="1" x14ac:dyDescent="0.25">
      <c r="B292" s="28"/>
      <c r="C292" s="28" t="str">
        <f t="shared" si="30"/>
        <v/>
      </c>
      <c r="D292" s="28" t="str">
        <f t="shared" si="31"/>
        <v/>
      </c>
      <c r="E292" s="28" t="str">
        <f t="shared" si="32"/>
        <v/>
      </c>
      <c r="F292" s="28" t="str">
        <f t="shared" si="33"/>
        <v/>
      </c>
      <c r="G292" s="29" t="str">
        <f t="shared" si="34"/>
        <v/>
      </c>
      <c r="H292" s="28" t="str">
        <f t="shared" si="35"/>
        <v/>
      </c>
      <c r="J292" s="18"/>
      <c r="L292" s="18"/>
    </row>
    <row r="293" spans="2:12" ht="15.95" customHeight="1" x14ac:dyDescent="0.25">
      <c r="B293" s="28"/>
      <c r="C293" s="28" t="str">
        <f t="shared" si="30"/>
        <v/>
      </c>
      <c r="D293" s="28" t="str">
        <f t="shared" si="31"/>
        <v/>
      </c>
      <c r="E293" s="28" t="str">
        <f t="shared" si="32"/>
        <v/>
      </c>
      <c r="F293" s="28" t="str">
        <f t="shared" si="33"/>
        <v/>
      </c>
      <c r="G293" s="29" t="str">
        <f t="shared" si="34"/>
        <v/>
      </c>
      <c r="H293" s="28" t="str">
        <f t="shared" si="35"/>
        <v/>
      </c>
      <c r="J293" s="18"/>
      <c r="L293" s="18"/>
    </row>
    <row r="294" spans="2:12" ht="15.95" customHeight="1" x14ac:dyDescent="0.25">
      <c r="B294" s="28"/>
      <c r="C294" s="28" t="str">
        <f t="shared" si="30"/>
        <v/>
      </c>
      <c r="D294" s="28" t="str">
        <f t="shared" si="31"/>
        <v/>
      </c>
      <c r="E294" s="28" t="str">
        <f t="shared" si="32"/>
        <v/>
      </c>
      <c r="F294" s="28" t="str">
        <f t="shared" si="33"/>
        <v/>
      </c>
      <c r="G294" s="29" t="str">
        <f t="shared" si="34"/>
        <v/>
      </c>
      <c r="H294" s="28" t="str">
        <f t="shared" si="35"/>
        <v/>
      </c>
      <c r="J294" s="18"/>
      <c r="L294" s="18"/>
    </row>
    <row r="295" spans="2:12" ht="15.95" customHeight="1" x14ac:dyDescent="0.25">
      <c r="B295" s="28"/>
      <c r="C295" s="28" t="str">
        <f t="shared" si="30"/>
        <v/>
      </c>
      <c r="D295" s="28" t="str">
        <f t="shared" si="31"/>
        <v/>
      </c>
      <c r="E295" s="28" t="str">
        <f t="shared" si="32"/>
        <v/>
      </c>
      <c r="F295" s="28" t="str">
        <f t="shared" si="33"/>
        <v/>
      </c>
      <c r="G295" s="29" t="str">
        <f t="shared" si="34"/>
        <v/>
      </c>
      <c r="H295" s="28" t="str">
        <f t="shared" si="35"/>
        <v/>
      </c>
      <c r="J295" s="18"/>
      <c r="L295" s="18"/>
    </row>
    <row r="296" spans="2:12" ht="15.95" customHeight="1" x14ac:dyDescent="0.25">
      <c r="B296" s="28"/>
      <c r="C296" s="28" t="str">
        <f t="shared" si="30"/>
        <v/>
      </c>
      <c r="D296" s="28" t="str">
        <f t="shared" si="31"/>
        <v/>
      </c>
      <c r="E296" s="28" t="str">
        <f t="shared" si="32"/>
        <v/>
      </c>
      <c r="F296" s="28" t="str">
        <f t="shared" si="33"/>
        <v/>
      </c>
      <c r="G296" s="29" t="str">
        <f t="shared" si="34"/>
        <v/>
      </c>
      <c r="H296" s="28" t="str">
        <f t="shared" si="35"/>
        <v/>
      </c>
      <c r="J296" s="18"/>
      <c r="L296" s="18"/>
    </row>
    <row r="297" spans="2:12" ht="15.95" customHeight="1" x14ac:dyDescent="0.25">
      <c r="B297" s="28"/>
      <c r="C297" s="28" t="str">
        <f t="shared" si="30"/>
        <v/>
      </c>
      <c r="D297" s="28" t="str">
        <f t="shared" si="31"/>
        <v/>
      </c>
      <c r="E297" s="28" t="str">
        <f t="shared" si="32"/>
        <v/>
      </c>
      <c r="F297" s="28" t="str">
        <f t="shared" si="33"/>
        <v/>
      </c>
      <c r="G297" s="29" t="str">
        <f t="shared" si="34"/>
        <v/>
      </c>
      <c r="H297" s="28" t="str">
        <f t="shared" si="35"/>
        <v/>
      </c>
      <c r="J297" s="18"/>
      <c r="L297" s="18"/>
    </row>
    <row r="298" spans="2:12" ht="15.95" customHeight="1" x14ac:dyDescent="0.25">
      <c r="B298" s="28"/>
      <c r="C298" s="28" t="str">
        <f t="shared" si="30"/>
        <v/>
      </c>
      <c r="D298" s="28" t="str">
        <f t="shared" si="31"/>
        <v/>
      </c>
      <c r="E298" s="28" t="str">
        <f t="shared" si="32"/>
        <v/>
      </c>
      <c r="F298" s="28" t="str">
        <f t="shared" si="33"/>
        <v/>
      </c>
      <c r="G298" s="29" t="str">
        <f t="shared" si="34"/>
        <v/>
      </c>
      <c r="H298" s="28" t="str">
        <f t="shared" si="35"/>
        <v/>
      </c>
      <c r="J298" s="18"/>
      <c r="L298" s="18"/>
    </row>
    <row r="299" spans="2:12" ht="15.95" customHeight="1" x14ac:dyDescent="0.25">
      <c r="B299" s="28"/>
      <c r="C299" s="28" t="str">
        <f t="shared" si="30"/>
        <v/>
      </c>
      <c r="D299" s="28" t="str">
        <f t="shared" si="31"/>
        <v/>
      </c>
      <c r="E299" s="28" t="str">
        <f t="shared" si="32"/>
        <v/>
      </c>
      <c r="F299" s="28" t="str">
        <f t="shared" si="33"/>
        <v/>
      </c>
      <c r="G299" s="29" t="str">
        <f t="shared" si="34"/>
        <v/>
      </c>
      <c r="H299" s="28" t="str">
        <f t="shared" si="35"/>
        <v/>
      </c>
      <c r="J299" s="18"/>
      <c r="L299" s="18"/>
    </row>
    <row r="300" spans="2:12" ht="15.95" customHeight="1" x14ac:dyDescent="0.25">
      <c r="B300" s="28"/>
      <c r="C300" s="28" t="str">
        <f t="shared" si="30"/>
        <v/>
      </c>
      <c r="D300" s="28" t="str">
        <f t="shared" si="31"/>
        <v/>
      </c>
      <c r="E300" s="28" t="str">
        <f t="shared" si="32"/>
        <v/>
      </c>
      <c r="F300" s="28" t="str">
        <f t="shared" si="33"/>
        <v/>
      </c>
      <c r="G300" s="29" t="str">
        <f t="shared" si="34"/>
        <v/>
      </c>
      <c r="H300" s="28" t="str">
        <f t="shared" si="35"/>
        <v/>
      </c>
      <c r="J300" s="18"/>
      <c r="L300" s="18"/>
    </row>
    <row r="301" spans="2:12" ht="15.95" customHeight="1" x14ac:dyDescent="0.25">
      <c r="B301" s="28"/>
      <c r="C301" s="28" t="str">
        <f t="shared" si="30"/>
        <v/>
      </c>
      <c r="D301" s="28" t="str">
        <f t="shared" si="31"/>
        <v/>
      </c>
      <c r="E301" s="28" t="str">
        <f t="shared" si="32"/>
        <v/>
      </c>
      <c r="F301" s="28" t="str">
        <f t="shared" si="33"/>
        <v/>
      </c>
      <c r="G301" s="29" t="str">
        <f t="shared" si="34"/>
        <v/>
      </c>
      <c r="H301" s="28" t="str">
        <f t="shared" si="35"/>
        <v/>
      </c>
      <c r="J301" s="18"/>
      <c r="L301" s="18"/>
    </row>
    <row r="302" spans="2:12" ht="15.95" customHeight="1" x14ac:dyDescent="0.25">
      <c r="B302" s="28"/>
      <c r="C302" s="28" t="str">
        <f t="shared" si="30"/>
        <v/>
      </c>
      <c r="D302" s="28" t="str">
        <f t="shared" si="31"/>
        <v/>
      </c>
      <c r="E302" s="28" t="str">
        <f t="shared" si="32"/>
        <v/>
      </c>
      <c r="F302" s="28" t="str">
        <f t="shared" si="33"/>
        <v/>
      </c>
      <c r="G302" s="29" t="str">
        <f t="shared" si="34"/>
        <v/>
      </c>
      <c r="H302" s="28" t="str">
        <f t="shared" si="35"/>
        <v/>
      </c>
      <c r="J302" s="18"/>
      <c r="L302" s="18"/>
    </row>
    <row r="303" spans="2:12" ht="15.95" customHeight="1" x14ac:dyDescent="0.25">
      <c r="B303" s="28"/>
      <c r="C303" s="28" t="str">
        <f t="shared" si="30"/>
        <v/>
      </c>
      <c r="D303" s="28" t="str">
        <f t="shared" si="31"/>
        <v/>
      </c>
      <c r="E303" s="28" t="str">
        <f t="shared" si="32"/>
        <v/>
      </c>
      <c r="F303" s="28" t="str">
        <f t="shared" si="33"/>
        <v/>
      </c>
      <c r="G303" s="29" t="str">
        <f t="shared" si="34"/>
        <v/>
      </c>
      <c r="H303" s="28" t="str">
        <f t="shared" si="35"/>
        <v/>
      </c>
      <c r="J303" s="18"/>
      <c r="L303" s="18"/>
    </row>
  </sheetData>
  <sheetProtection algorithmName="SHA-512" hashValue="PtwwVq0kdwlU/ZWe/MRzWQVhVi20/8f/CayDKAaEwKAmeQj5zq1mPzoI4rK73bp2EoNkY52xeHhA/PXRbCaOfw==" saltValue="dX7SZo2JtdwTdWOUKCUWig==" spinCount="100000" sheet="1" objects="1" scenarios="1"/>
  <mergeCells count="5">
    <mergeCell ref="B5:C5"/>
    <mergeCell ref="E5:F5"/>
    <mergeCell ref="B14:H14"/>
    <mergeCell ref="I14:L14"/>
    <mergeCell ref="A1:XFD3"/>
  </mergeCells>
  <dataValidations count="1">
    <dataValidation type="list" allowBlank="1" showInputMessage="1" showErrorMessage="1" sqref="C8" xr:uid="{00000000-0002-0000-0800-000000000000}">
      <formula1>"Janvier, Février, Mars, Avril, Mai, Juin, Juillet, Août, Septembre, Octobre, Novembre, Décembre"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87" r:id="rId3" name="Button 47">
              <controlPr defaultSize="0" print="0" autoFill="0" autoPict="0" macro="[0]!menu_principal">
                <anchor moveWithCells="1" sizeWithCells="1">
                  <from>
                    <xdr:col>0</xdr:col>
                    <xdr:colOff>342900</xdr:colOff>
                    <xdr:row>1</xdr:row>
                    <xdr:rowOff>295275</xdr:rowOff>
                  </from>
                  <to>
                    <xdr:col>1</xdr:col>
                    <xdr:colOff>409575</xdr:colOff>
                    <xdr:row>2</xdr:row>
                    <xdr:rowOff>295275</xdr:rowOff>
                  </to>
                </anchor>
              </controlPr>
            </control>
          </mc:Choice>
        </mc:AlternateContent>
      </controls>
    </mc:Choice>
  </mc:AlternateContent>
  <extLst>
    <ext xmlns:x14="http://schemas.microsoft.com/office/spreadsheetml/2009/9/main" uri="{05C60535-1F16-4fd2-B633-F4F36F0B64E0}">
      <x14:sparklineGroups xmlns:xm="http://schemas.microsoft.com/office/excel/2006/main">
        <x14:sparklineGroup displayEmptyCellsAs="span" xr2:uid="{00000000-0003-0000-0800-000000000000}">
          <x14:colorSeries rgb="FF376092"/>
          <x14:colorNegative rgb="FFD00000"/>
          <x14:colorAxis rgb="FF000000"/>
          <x14:colorMarkers rgb="FFD00000"/>
          <x14:colorFirst rgb="FFD00000"/>
          <x14:colorLast rgb="FFD00000"/>
          <x14:colorHigh rgb="FFD00000"/>
          <x14:colorLow rgb="FFD00000"/>
          <x14:sparklines>
            <x14:sparkline>
              <xm:f>'Amortissement dégressif'!F16:F16</xm:f>
              <xm:sqref>G16</xm:sqref>
            </x14:sparkline>
            <x14:sparkline>
              <xm:f>'Amortissement dégressif'!F17:F17</xm:f>
              <xm:sqref>G17</xm:sqref>
            </x14:sparkline>
            <x14:sparkline>
              <xm:f>'Amortissement dégressif'!F18:F18</xm:f>
              <xm:sqref>G18</xm:sqref>
            </x14:sparkline>
            <x14:sparkline>
              <xm:f>'Amortissement dégressif'!F19:F19</xm:f>
              <xm:sqref>G19</xm:sqref>
            </x14:sparkline>
            <x14:sparkline>
              <xm:f>'Amortissement dégressif'!F20:F20</xm:f>
              <xm:sqref>G20</xm:sqref>
            </x14:sparkline>
            <x14:sparkline>
              <xm:f>'Amortissement dégressif'!F21:F21</xm:f>
              <xm:sqref>G21</xm:sqref>
            </x14:sparkline>
            <x14:sparkline>
              <xm:f>'Amortissement dégressif'!F22:F22</xm:f>
              <xm:sqref>G22</xm:sqref>
            </x14:sparkline>
            <x14:sparkline>
              <xm:f>'Amortissement dégressif'!F23:F23</xm:f>
              <xm:sqref>G23</xm:sqref>
            </x14:sparkline>
            <x14:sparkline>
              <xm:f>'Amortissement dégressif'!F24:F24</xm:f>
              <xm:sqref>G24</xm:sqref>
            </x14:sparkline>
            <x14:sparkline>
              <xm:f>'Amortissement dégressif'!F25:F25</xm:f>
              <xm:sqref>G25</xm:sqref>
            </x14:sparkline>
            <x14:sparkline>
              <xm:f>'Amortissement dégressif'!F26:F26</xm:f>
              <xm:sqref>G26</xm:sqref>
            </x14:sparkline>
            <x14:sparkline>
              <xm:f>'Amortissement dégressif'!F27:F27</xm:f>
              <xm:sqref>G27</xm:sqref>
            </x14:sparkline>
            <x14:sparkline>
              <xm:f>'Amortissement dégressif'!F28:F28</xm:f>
              <xm:sqref>G28</xm:sqref>
            </x14:sparkline>
            <x14:sparkline>
              <xm:f>'Amortissement dégressif'!F29:F29</xm:f>
              <xm:sqref>G29</xm:sqref>
            </x14:sparkline>
            <x14:sparkline>
              <xm:f>'Amortissement dégressif'!F30:F30</xm:f>
              <xm:sqref>G30</xm:sqref>
            </x14:sparkline>
            <x14:sparkline>
              <xm:f>'Amortissement dégressif'!F31:F31</xm:f>
              <xm:sqref>G31</xm:sqref>
            </x14:sparkline>
            <x14:sparkline>
              <xm:f>'Amortissement dégressif'!F32:F32</xm:f>
              <xm:sqref>G32</xm:sqref>
            </x14:sparkline>
            <x14:sparkline>
              <xm:f>'Amortissement dégressif'!F33:F33</xm:f>
              <xm:sqref>G33</xm:sqref>
            </x14:sparkline>
            <x14:sparkline>
              <xm:f>'Amortissement dégressif'!F34:F34</xm:f>
              <xm:sqref>G34</xm:sqref>
            </x14:sparkline>
            <x14:sparkline>
              <xm:f>'Amortissement dégressif'!F35:F35</xm:f>
              <xm:sqref>G35</xm:sqref>
            </x14:sparkline>
          </x14:sparklines>
        </x14:sparklineGroup>
      </x14:sparklineGroup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4"/>
  <dimension ref="A1:BA224"/>
  <sheetViews>
    <sheetView workbookViewId="0">
      <pane xSplit="5" topLeftCell="T1" activePane="topRight" state="frozen"/>
      <selection pane="topRight" activeCell="AF3" sqref="AF3"/>
    </sheetView>
  </sheetViews>
  <sheetFormatPr baseColWidth="10" defaultColWidth="0" defaultRowHeight="15" x14ac:dyDescent="0.25"/>
  <cols>
    <col min="1" max="1" width="39.5703125" style="40" customWidth="1"/>
    <col min="2" max="2" width="9.5703125" style="103" customWidth="1"/>
    <col min="3" max="3" width="7.140625" style="40" customWidth="1"/>
    <col min="4" max="4" width="7.140625" style="96" customWidth="1"/>
    <col min="5" max="5" width="1" customWidth="1"/>
    <col min="6" max="6" width="23.7109375" style="84" bestFit="1" customWidth="1"/>
    <col min="7" max="7" width="1.28515625" customWidth="1"/>
    <col min="8" max="8" width="23.28515625" style="84" customWidth="1"/>
    <col min="9" max="9" width="1.42578125" customWidth="1"/>
    <col min="10" max="10" width="23.28515625" style="84" customWidth="1"/>
    <col min="11" max="11" width="1.28515625" style="84" customWidth="1"/>
    <col min="12" max="12" width="18" style="123" bestFit="1" customWidth="1"/>
    <col min="13" max="13" width="1.140625" customWidth="1"/>
    <col min="14" max="14" width="23.28515625" style="84" customWidth="1"/>
    <col min="15" max="15" width="1.42578125" customWidth="1"/>
    <col min="16" max="16" width="26.140625" customWidth="1"/>
    <col min="17" max="17" width="0.85546875" customWidth="1"/>
    <col min="18" max="18" width="38.140625" style="93" customWidth="1"/>
    <col min="19" max="19" width="3.7109375" customWidth="1"/>
    <col min="20" max="20" width="38.7109375" style="84" customWidth="1"/>
    <col min="21" max="21" width="2.7109375" customWidth="1"/>
    <col min="22" max="22" width="38.7109375" bestFit="1" customWidth="1"/>
    <col min="23" max="23" width="2.28515625" customWidth="1"/>
    <col min="24" max="24" width="19.7109375" style="70" bestFit="1" customWidth="1"/>
    <col min="25" max="25" width="4.42578125" style="70" customWidth="1"/>
    <col min="26" max="26" width="7.42578125" style="70" customWidth="1"/>
    <col min="27" max="27" width="1.7109375" style="70" customWidth="1"/>
    <col min="28" max="28" width="21.5703125" style="70" bestFit="1" customWidth="1"/>
    <col min="29" max="29" width="4.7109375" style="70" bestFit="1" customWidth="1"/>
    <col min="30" max="30" width="15.28515625" style="70" bestFit="1" customWidth="1"/>
    <col min="31" max="31" width="1.42578125" style="70" customWidth="1"/>
    <col min="32" max="32" width="19.28515625" style="70" bestFit="1" customWidth="1"/>
    <col min="33" max="33" width="4.7109375" style="70" bestFit="1" customWidth="1"/>
    <col min="34" max="34" width="5" style="70" bestFit="1" customWidth="1"/>
    <col min="35" max="35" width="1.85546875" style="70" customWidth="1"/>
    <col min="36" max="36" width="21.28515625" style="70" bestFit="1" customWidth="1"/>
    <col min="37" max="37" width="4.7109375" style="70" bestFit="1" customWidth="1"/>
    <col min="38" max="38" width="15.28515625" style="70" bestFit="1" customWidth="1"/>
    <col min="39" max="39" width="2" style="70" customWidth="1"/>
    <col min="40" max="40" width="19.42578125" style="70" bestFit="1" customWidth="1"/>
    <col min="41" max="41" width="4.7109375" style="70" bestFit="1" customWidth="1"/>
    <col min="42" max="42" width="15.28515625" style="70" bestFit="1" customWidth="1"/>
    <col min="43" max="43" width="3.42578125" style="70" customWidth="1"/>
    <col min="44" max="44" width="22" style="70" customWidth="1"/>
    <col min="45" max="45" width="4.7109375" style="70" bestFit="1" customWidth="1"/>
    <col min="46" max="46" width="15.28515625" style="70" bestFit="1" customWidth="1"/>
    <col min="47" max="47" width="2.28515625" style="70" customWidth="1"/>
    <col min="48" max="48" width="23.28515625" style="154" customWidth="1"/>
    <col min="49" max="49" width="5" style="70" customWidth="1"/>
    <col min="50" max="50" width="15.28515625" style="70" customWidth="1"/>
    <col min="51" max="51" width="1.42578125" customWidth="1"/>
    <col min="52" max="52" width="31.7109375" hidden="1" customWidth="1"/>
    <col min="53" max="16384" width="11.42578125" hidden="1"/>
  </cols>
  <sheetData>
    <row r="1" spans="1:53" ht="36.75" customHeight="1" thickBot="1" x14ac:dyDescent="0.3">
      <c r="B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1"/>
      <c r="AT1" s="41"/>
      <c r="AU1" s="118"/>
      <c r="AV1" s="153"/>
      <c r="AW1" s="118"/>
      <c r="AX1" s="118"/>
      <c r="AY1" t="s">
        <v>307</v>
      </c>
    </row>
    <row r="2" spans="1:53" s="3" customFormat="1" ht="30.6" customHeight="1" thickTop="1" thickBot="1" x14ac:dyDescent="0.3">
      <c r="A2" s="172" t="s">
        <v>134</v>
      </c>
      <c r="B2" s="173"/>
      <c r="C2" s="173"/>
      <c r="D2" s="174"/>
      <c r="F2" s="42" t="s">
        <v>135</v>
      </c>
      <c r="H2" s="42" t="s">
        <v>136</v>
      </c>
      <c r="I2" s="43"/>
      <c r="J2" s="44" t="s">
        <v>137</v>
      </c>
      <c r="K2" s="45"/>
      <c r="L2" s="44"/>
      <c r="M2" s="46"/>
      <c r="N2" s="44"/>
      <c r="O2" s="43"/>
      <c r="P2" s="47"/>
      <c r="R2" s="48" t="s">
        <v>140</v>
      </c>
      <c r="T2" s="49" t="s">
        <v>141</v>
      </c>
      <c r="V2" s="49" t="s">
        <v>142</v>
      </c>
      <c r="W2" s="50"/>
      <c r="X2" s="51" t="s">
        <v>143</v>
      </c>
      <c r="Y2" s="52" t="s">
        <v>144</v>
      </c>
      <c r="Z2" s="52" t="s">
        <v>145</v>
      </c>
      <c r="AA2" s="53"/>
      <c r="AB2" s="51" t="s">
        <v>146</v>
      </c>
      <c r="AC2" s="52" t="s">
        <v>144</v>
      </c>
      <c r="AD2" s="52" t="s">
        <v>145</v>
      </c>
      <c r="AE2" s="53"/>
      <c r="AF2" s="51" t="s">
        <v>147</v>
      </c>
      <c r="AG2" s="52" t="s">
        <v>144</v>
      </c>
      <c r="AH2" s="52" t="s">
        <v>145</v>
      </c>
      <c r="AI2" s="53"/>
      <c r="AJ2" s="51" t="s">
        <v>148</v>
      </c>
      <c r="AK2" s="52" t="s">
        <v>144</v>
      </c>
      <c r="AL2" s="52" t="s">
        <v>145</v>
      </c>
      <c r="AM2" s="53"/>
      <c r="AN2" s="51" t="s">
        <v>308</v>
      </c>
      <c r="AO2" s="52" t="s">
        <v>144</v>
      </c>
      <c r="AP2" s="52" t="s">
        <v>145</v>
      </c>
      <c r="AQ2" s="53"/>
      <c r="AR2" s="51" t="s">
        <v>149</v>
      </c>
      <c r="AS2" s="52" t="s">
        <v>144</v>
      </c>
      <c r="AT2" s="52" t="s">
        <v>145</v>
      </c>
      <c r="AU2" s="151"/>
      <c r="AV2" s="52" t="s">
        <v>309</v>
      </c>
      <c r="AW2" s="52" t="s">
        <v>144</v>
      </c>
      <c r="AX2" s="52" t="s">
        <v>145</v>
      </c>
    </row>
    <row r="3" spans="1:53" ht="13.5" customHeight="1" thickBot="1" x14ac:dyDescent="0.3">
      <c r="A3" s="54" t="s">
        <v>150</v>
      </c>
      <c r="B3" s="55">
        <v>96</v>
      </c>
      <c r="C3" s="56">
        <v>138</v>
      </c>
      <c r="D3" s="57">
        <v>195</v>
      </c>
      <c r="F3" s="58" t="s">
        <v>266</v>
      </c>
      <c r="H3" s="59" t="s">
        <v>151</v>
      </c>
      <c r="J3" s="59" t="s">
        <v>152</v>
      </c>
      <c r="K3" s="60"/>
      <c r="L3" s="61"/>
      <c r="M3" s="62"/>
      <c r="N3" s="59"/>
      <c r="O3" s="63"/>
      <c r="P3" s="64"/>
      <c r="R3" s="65" t="s">
        <v>153</v>
      </c>
      <c r="S3" s="66"/>
      <c r="T3" s="67" t="s">
        <v>153</v>
      </c>
      <c r="V3" s="67" t="s">
        <v>153</v>
      </c>
      <c r="W3" s="50"/>
      <c r="X3" s="68" t="s">
        <v>28</v>
      </c>
      <c r="Y3" s="69">
        <v>1</v>
      </c>
      <c r="Z3" s="69">
        <v>7</v>
      </c>
      <c r="AB3" s="68" t="s">
        <v>42</v>
      </c>
      <c r="AC3" s="69">
        <v>1</v>
      </c>
      <c r="AD3" s="69">
        <v>7</v>
      </c>
      <c r="AF3" s="68" t="s">
        <v>154</v>
      </c>
      <c r="AG3" s="69">
        <v>1</v>
      </c>
      <c r="AH3" s="69">
        <v>7</v>
      </c>
      <c r="AJ3" s="71" t="s">
        <v>10</v>
      </c>
      <c r="AK3" s="69">
        <v>1</v>
      </c>
      <c r="AL3" s="69">
        <v>7</v>
      </c>
      <c r="AN3" s="71" t="s">
        <v>10</v>
      </c>
      <c r="AO3" s="69">
        <v>1</v>
      </c>
      <c r="AP3" s="69">
        <v>7</v>
      </c>
      <c r="AR3" s="71" t="s">
        <v>10</v>
      </c>
      <c r="AS3" s="69">
        <v>1</v>
      </c>
      <c r="AT3" s="72">
        <v>7</v>
      </c>
      <c r="AU3" s="152"/>
      <c r="AV3" s="153" t="s">
        <v>8</v>
      </c>
      <c r="AW3" s="152">
        <v>1</v>
      </c>
      <c r="AX3" s="152">
        <v>7</v>
      </c>
    </row>
    <row r="4" spans="1:53" ht="15.75" thickBot="1" x14ac:dyDescent="0.3">
      <c r="A4" s="54" t="s">
        <v>155</v>
      </c>
      <c r="B4" s="73" t="s">
        <v>156</v>
      </c>
      <c r="C4" s="74"/>
      <c r="D4" s="75"/>
      <c r="F4" s="58" t="s">
        <v>169</v>
      </c>
      <c r="H4" s="59" t="s">
        <v>157</v>
      </c>
      <c r="J4" s="59" t="s">
        <v>158</v>
      </c>
      <c r="K4" s="60"/>
      <c r="L4" s="76"/>
      <c r="M4" s="62"/>
      <c r="N4" s="59"/>
      <c r="O4" s="63"/>
      <c r="R4" s="65" t="s">
        <v>159</v>
      </c>
      <c r="T4" s="67" t="s">
        <v>160</v>
      </c>
      <c r="V4" s="67" t="s">
        <v>160</v>
      </c>
      <c r="W4" s="77"/>
      <c r="X4" s="68" t="s">
        <v>161</v>
      </c>
      <c r="Y4" s="69">
        <v>2</v>
      </c>
      <c r="Z4" s="78">
        <v>6</v>
      </c>
      <c r="AB4" s="68" t="s">
        <v>43</v>
      </c>
      <c r="AC4" s="69">
        <v>2</v>
      </c>
      <c r="AD4" s="78">
        <v>6</v>
      </c>
      <c r="AF4" s="68" t="s">
        <v>43</v>
      </c>
      <c r="AG4" s="69">
        <v>2</v>
      </c>
      <c r="AH4" s="69">
        <v>6</v>
      </c>
      <c r="AJ4" s="71" t="s">
        <v>11</v>
      </c>
      <c r="AK4" s="69">
        <v>2</v>
      </c>
      <c r="AL4" s="72">
        <v>6</v>
      </c>
      <c r="AN4" s="71" t="s">
        <v>296</v>
      </c>
      <c r="AO4" s="69">
        <v>2</v>
      </c>
      <c r="AP4" s="69">
        <v>6</v>
      </c>
      <c r="AQ4" s="68"/>
      <c r="AR4" s="79" t="s">
        <v>11</v>
      </c>
      <c r="AS4" s="69">
        <v>2</v>
      </c>
      <c r="AT4" s="72">
        <v>6</v>
      </c>
      <c r="AU4" s="152"/>
      <c r="AV4" s="153" t="s">
        <v>0</v>
      </c>
      <c r="AW4" s="152">
        <v>2</v>
      </c>
      <c r="AX4" s="152">
        <v>6</v>
      </c>
    </row>
    <row r="5" spans="1:53" ht="15.75" thickBot="1" x14ac:dyDescent="0.3">
      <c r="A5" s="80" t="s">
        <v>163</v>
      </c>
      <c r="B5" s="73">
        <v>2</v>
      </c>
      <c r="C5" s="74"/>
      <c r="D5" s="75"/>
      <c r="E5" s="81"/>
      <c r="F5" s="58" t="s">
        <v>174</v>
      </c>
      <c r="H5" s="59" t="s">
        <v>164</v>
      </c>
      <c r="J5" s="59" t="s">
        <v>165</v>
      </c>
      <c r="K5" s="60"/>
      <c r="L5" s="76"/>
      <c r="M5" s="62"/>
      <c r="N5" s="59"/>
      <c r="O5" s="63"/>
      <c r="P5" s="82" t="s">
        <v>166</v>
      </c>
      <c r="R5" s="83"/>
      <c r="V5" s="40"/>
      <c r="W5" s="77"/>
      <c r="X5" s="68" t="s">
        <v>30</v>
      </c>
      <c r="Y5" s="69">
        <v>3</v>
      </c>
      <c r="Z5" s="69">
        <v>1</v>
      </c>
      <c r="AA5" s="68"/>
      <c r="AB5" s="69" t="s">
        <v>44</v>
      </c>
      <c r="AC5" s="69">
        <v>3</v>
      </c>
      <c r="AD5" s="69">
        <v>1</v>
      </c>
      <c r="AE5" s="68"/>
      <c r="AF5" s="69" t="s">
        <v>52</v>
      </c>
      <c r="AG5" s="69">
        <v>3</v>
      </c>
      <c r="AH5" s="69">
        <v>1</v>
      </c>
      <c r="AI5" s="68"/>
      <c r="AJ5" s="79" t="s">
        <v>13</v>
      </c>
      <c r="AK5" s="69">
        <v>3</v>
      </c>
      <c r="AL5" s="72">
        <v>1</v>
      </c>
      <c r="AM5" s="68"/>
      <c r="AN5" s="71" t="s">
        <v>45</v>
      </c>
      <c r="AO5" s="69">
        <v>3</v>
      </c>
      <c r="AP5" s="69">
        <v>1</v>
      </c>
      <c r="AQ5" s="68"/>
      <c r="AR5" s="79" t="s">
        <v>12</v>
      </c>
      <c r="AS5" s="69">
        <v>3</v>
      </c>
      <c r="AT5" s="72">
        <v>1</v>
      </c>
      <c r="AU5" s="152"/>
      <c r="AV5" s="153" t="s">
        <v>4</v>
      </c>
      <c r="AW5" s="152">
        <v>3</v>
      </c>
      <c r="AX5" s="152">
        <v>1</v>
      </c>
      <c r="AZ5" s="85"/>
      <c r="BA5" s="85"/>
    </row>
    <row r="6" spans="1:53" ht="12.75" customHeight="1" thickBot="1" x14ac:dyDescent="0.3">
      <c r="A6" s="86" t="s">
        <v>167</v>
      </c>
      <c r="B6" s="73" t="s">
        <v>168</v>
      </c>
      <c r="C6" s="75"/>
      <c r="D6" s="75"/>
      <c r="E6" s="81"/>
      <c r="F6" s="58" t="s">
        <v>269</v>
      </c>
      <c r="G6" s="81"/>
      <c r="H6" s="87" t="s">
        <v>170</v>
      </c>
      <c r="J6" s="87" t="s">
        <v>171</v>
      </c>
      <c r="K6" s="88"/>
      <c r="L6" s="76"/>
      <c r="M6" s="89"/>
      <c r="N6" s="87"/>
      <c r="O6" s="63"/>
      <c r="P6" s="175" t="s">
        <v>285</v>
      </c>
      <c r="R6" s="83"/>
      <c r="V6" s="49" t="s">
        <v>172</v>
      </c>
      <c r="W6" s="77"/>
      <c r="X6" s="69" t="s">
        <v>31</v>
      </c>
      <c r="Y6" s="69">
        <v>4</v>
      </c>
      <c r="Z6" s="69">
        <v>3</v>
      </c>
      <c r="AA6" s="68"/>
      <c r="AB6" s="69" t="s">
        <v>46</v>
      </c>
      <c r="AC6" s="69">
        <v>4</v>
      </c>
      <c r="AD6" s="69">
        <v>3</v>
      </c>
      <c r="AE6" s="68"/>
      <c r="AF6" s="90" t="s">
        <v>294</v>
      </c>
      <c r="AG6" s="69">
        <v>4</v>
      </c>
      <c r="AH6" s="69">
        <v>3</v>
      </c>
      <c r="AI6" s="68"/>
      <c r="AJ6" s="79" t="s">
        <v>65</v>
      </c>
      <c r="AK6" s="69">
        <v>4</v>
      </c>
      <c r="AL6" s="69">
        <v>3</v>
      </c>
      <c r="AM6" s="68"/>
      <c r="AN6" s="79" t="s">
        <v>47</v>
      </c>
      <c r="AO6" s="69">
        <v>4</v>
      </c>
      <c r="AP6" s="69">
        <v>3</v>
      </c>
      <c r="AQ6" s="68"/>
      <c r="AR6" s="79" t="s">
        <v>13</v>
      </c>
      <c r="AS6" s="69">
        <v>4</v>
      </c>
      <c r="AT6" s="72">
        <v>3</v>
      </c>
      <c r="AU6" s="152"/>
      <c r="AV6" s="153" t="s">
        <v>3</v>
      </c>
      <c r="AW6" s="152">
        <v>4</v>
      </c>
      <c r="AX6" s="152">
        <v>3</v>
      </c>
      <c r="AZ6" s="85"/>
      <c r="BA6" s="85"/>
    </row>
    <row r="7" spans="1:53" ht="15.75" thickBot="1" x14ac:dyDescent="0.3">
      <c r="A7" s="86" t="s">
        <v>139</v>
      </c>
      <c r="B7" s="73">
        <v>3</v>
      </c>
      <c r="C7" s="75"/>
      <c r="D7" s="75"/>
      <c r="F7" s="58" t="s">
        <v>267</v>
      </c>
      <c r="G7" s="81"/>
      <c r="H7" s="87" t="s">
        <v>314</v>
      </c>
      <c r="J7" s="87" t="s">
        <v>175</v>
      </c>
      <c r="K7" s="88"/>
      <c r="L7" s="76"/>
      <c r="M7" s="89"/>
      <c r="N7" s="87"/>
      <c r="O7" s="63"/>
      <c r="P7" s="176"/>
      <c r="R7" s="83"/>
      <c r="V7" s="67" t="s">
        <v>153</v>
      </c>
      <c r="W7" s="77"/>
      <c r="X7" s="69" t="s">
        <v>176</v>
      </c>
      <c r="Y7" s="69">
        <v>5</v>
      </c>
      <c r="Z7" s="69">
        <v>7</v>
      </c>
      <c r="AA7" s="68"/>
      <c r="AB7" s="69" t="s">
        <v>55</v>
      </c>
      <c r="AC7" s="69">
        <v>5</v>
      </c>
      <c r="AD7" s="69">
        <v>7</v>
      </c>
      <c r="AE7" s="68"/>
      <c r="AF7" s="69" t="s">
        <v>46</v>
      </c>
      <c r="AG7" s="69">
        <v>5</v>
      </c>
      <c r="AH7" s="69">
        <v>7</v>
      </c>
      <c r="AI7" s="68"/>
      <c r="AJ7" s="79" t="s">
        <v>14</v>
      </c>
      <c r="AK7" s="69">
        <v>5</v>
      </c>
      <c r="AL7" s="69">
        <v>7</v>
      </c>
      <c r="AM7" s="68"/>
      <c r="AN7" s="79" t="s">
        <v>48</v>
      </c>
      <c r="AO7" s="69">
        <v>5</v>
      </c>
      <c r="AP7" s="72">
        <v>7</v>
      </c>
      <c r="AQ7" s="68"/>
      <c r="AR7" s="79" t="s">
        <v>173</v>
      </c>
      <c r="AS7" s="69">
        <v>5</v>
      </c>
      <c r="AT7" s="72">
        <v>7</v>
      </c>
      <c r="AU7" s="152"/>
      <c r="AV7" s="153" t="s">
        <v>1</v>
      </c>
      <c r="AW7" s="152">
        <v>5</v>
      </c>
      <c r="AX7" s="152">
        <v>7</v>
      </c>
      <c r="AZ7" s="85"/>
      <c r="BA7" s="85"/>
    </row>
    <row r="8" spans="1:53" ht="30.75" thickBot="1" x14ac:dyDescent="0.3">
      <c r="A8" s="91" t="s">
        <v>177</v>
      </c>
      <c r="B8" s="73">
        <v>1</v>
      </c>
      <c r="C8" s="75"/>
      <c r="D8" s="75"/>
      <c r="F8" s="58" t="s">
        <v>268</v>
      </c>
      <c r="G8" s="81"/>
      <c r="H8" s="87"/>
      <c r="J8" s="87" t="s">
        <v>178</v>
      </c>
      <c r="K8" s="88"/>
      <c r="L8" s="76"/>
      <c r="M8" s="89"/>
      <c r="N8" s="87"/>
      <c r="O8" s="63"/>
      <c r="P8" s="176"/>
      <c r="R8" s="83"/>
      <c r="V8" s="67" t="s">
        <v>160</v>
      </c>
      <c r="W8" s="77"/>
      <c r="X8" s="69" t="s">
        <v>34</v>
      </c>
      <c r="Y8" s="69">
        <v>6</v>
      </c>
      <c r="Z8" s="69">
        <v>3</v>
      </c>
      <c r="AA8" s="68"/>
      <c r="AB8" s="92" t="s">
        <v>56</v>
      </c>
      <c r="AC8" s="69">
        <v>6</v>
      </c>
      <c r="AD8" s="69">
        <v>3</v>
      </c>
      <c r="AE8" s="68"/>
      <c r="AF8" s="69"/>
      <c r="AG8" s="69"/>
      <c r="AH8" s="69"/>
      <c r="AI8" s="68"/>
      <c r="AJ8" s="79" t="s">
        <v>73</v>
      </c>
      <c r="AK8" s="69">
        <v>6</v>
      </c>
      <c r="AL8" s="69">
        <v>3</v>
      </c>
      <c r="AM8" s="68"/>
      <c r="AN8" s="79" t="s">
        <v>49</v>
      </c>
      <c r="AO8" s="69">
        <v>6</v>
      </c>
      <c r="AP8" s="69">
        <v>3</v>
      </c>
      <c r="AQ8" s="68"/>
      <c r="AR8" s="79" t="s">
        <v>15</v>
      </c>
      <c r="AS8" s="69">
        <v>6</v>
      </c>
      <c r="AT8" s="72">
        <v>3</v>
      </c>
      <c r="AU8" s="152"/>
      <c r="AV8" s="153" t="s">
        <v>2</v>
      </c>
      <c r="AW8" s="152">
        <v>6</v>
      </c>
      <c r="AX8" s="152">
        <v>3</v>
      </c>
      <c r="AZ8" s="85"/>
      <c r="BA8" s="85"/>
    </row>
    <row r="9" spans="1:53" ht="15.75" thickBot="1" x14ac:dyDescent="0.3">
      <c r="A9" s="91" t="s">
        <v>180</v>
      </c>
      <c r="B9" s="73">
        <v>1</v>
      </c>
      <c r="C9" s="75"/>
      <c r="D9" s="75"/>
      <c r="E9" s="81"/>
      <c r="F9" s="58" t="s">
        <v>258</v>
      </c>
      <c r="G9" s="81"/>
      <c r="H9" s="87"/>
      <c r="J9" s="87" t="s">
        <v>181</v>
      </c>
      <c r="K9" s="88"/>
      <c r="L9" s="76"/>
      <c r="M9" s="89"/>
      <c r="N9" s="87"/>
      <c r="O9" s="63"/>
      <c r="P9" s="176"/>
      <c r="V9" s="63"/>
      <c r="W9" s="77"/>
      <c r="X9" s="69" t="s">
        <v>33</v>
      </c>
      <c r="Y9" s="69">
        <v>7</v>
      </c>
      <c r="Z9" s="69">
        <v>1</v>
      </c>
      <c r="AA9" s="68"/>
      <c r="AB9" s="69" t="s">
        <v>293</v>
      </c>
      <c r="AC9" s="69">
        <v>7</v>
      </c>
      <c r="AD9" s="69">
        <v>1</v>
      </c>
      <c r="AE9" s="68"/>
      <c r="AF9" s="69"/>
      <c r="AG9" s="69"/>
      <c r="AH9" s="69"/>
      <c r="AI9" s="68"/>
      <c r="AJ9" s="79" t="s">
        <v>295</v>
      </c>
      <c r="AK9" s="69">
        <v>7</v>
      </c>
      <c r="AL9" s="69">
        <v>1</v>
      </c>
      <c r="AM9" s="68"/>
      <c r="AN9" s="79" t="s">
        <v>26</v>
      </c>
      <c r="AO9" s="69">
        <v>7</v>
      </c>
      <c r="AP9" s="69">
        <v>1</v>
      </c>
      <c r="AQ9" s="68"/>
      <c r="AR9" s="79" t="s">
        <v>65</v>
      </c>
      <c r="AS9" s="69">
        <v>7</v>
      </c>
      <c r="AT9" s="72">
        <v>1</v>
      </c>
      <c r="AU9" s="152"/>
      <c r="AV9" s="153" t="s">
        <v>5</v>
      </c>
      <c r="AW9" s="152">
        <v>7</v>
      </c>
      <c r="AX9" s="152">
        <v>1</v>
      </c>
      <c r="AZ9" s="85"/>
      <c r="BA9" s="85"/>
    </row>
    <row r="10" spans="1:53" ht="15.75" thickBot="1" x14ac:dyDescent="0.3">
      <c r="A10" s="94" t="s">
        <v>183</v>
      </c>
      <c r="B10" s="73" t="s">
        <v>184</v>
      </c>
      <c r="C10" s="75"/>
      <c r="D10" s="75"/>
      <c r="E10" s="81"/>
      <c r="F10" s="95"/>
      <c r="G10" s="81"/>
      <c r="H10" s="87"/>
      <c r="J10" s="87" t="s">
        <v>185</v>
      </c>
      <c r="K10" s="88"/>
      <c r="L10" s="76"/>
      <c r="M10" s="89"/>
      <c r="N10" s="87"/>
      <c r="O10" s="63"/>
      <c r="P10" s="176"/>
      <c r="V10" s="63"/>
      <c r="W10" s="77"/>
      <c r="X10" s="69" t="s">
        <v>35</v>
      </c>
      <c r="Y10" s="69">
        <v>8</v>
      </c>
      <c r="Z10" s="69">
        <v>5</v>
      </c>
      <c r="AA10" s="68"/>
      <c r="AB10" s="69" t="s">
        <v>58</v>
      </c>
      <c r="AC10" s="69">
        <v>8</v>
      </c>
      <c r="AD10" s="69">
        <v>5</v>
      </c>
      <c r="AE10" s="68"/>
      <c r="AF10" s="69"/>
      <c r="AG10" s="69"/>
      <c r="AH10" s="69"/>
      <c r="AI10" s="68"/>
      <c r="AJ10" s="79" t="s">
        <v>25</v>
      </c>
      <c r="AK10" s="69">
        <v>8</v>
      </c>
      <c r="AL10" s="69">
        <v>5</v>
      </c>
      <c r="AM10" s="68"/>
      <c r="AN10" s="79" t="s">
        <v>43</v>
      </c>
      <c r="AO10" s="69">
        <v>8</v>
      </c>
      <c r="AP10" s="69">
        <v>5</v>
      </c>
      <c r="AQ10" s="68"/>
      <c r="AR10" s="79" t="s">
        <v>299</v>
      </c>
      <c r="AS10" s="69">
        <v>8</v>
      </c>
      <c r="AT10" s="72">
        <v>5</v>
      </c>
      <c r="AU10" s="152"/>
      <c r="AV10" s="153" t="s">
        <v>6</v>
      </c>
      <c r="AW10" s="152">
        <v>8</v>
      </c>
      <c r="AX10" s="152">
        <v>5</v>
      </c>
      <c r="AZ10" s="85"/>
      <c r="BA10" s="85"/>
    </row>
    <row r="11" spans="1:53" ht="15.75" thickBot="1" x14ac:dyDescent="0.3">
      <c r="A11" s="94" t="s">
        <v>186</v>
      </c>
      <c r="B11" s="73" t="s">
        <v>187</v>
      </c>
      <c r="C11" s="75"/>
      <c r="D11" s="75"/>
      <c r="E11" s="81"/>
      <c r="F11" s="58"/>
      <c r="G11" s="81"/>
      <c r="H11" s="87"/>
      <c r="J11" s="87"/>
      <c r="K11" s="88"/>
      <c r="L11" s="76"/>
      <c r="M11" s="89"/>
      <c r="N11" s="87"/>
      <c r="O11" s="63"/>
      <c r="P11" s="177"/>
      <c r="V11" s="63"/>
      <c r="W11" s="77"/>
      <c r="X11" s="69" t="s">
        <v>36</v>
      </c>
      <c r="Y11" s="69">
        <v>9</v>
      </c>
      <c r="Z11" s="69">
        <v>7</v>
      </c>
      <c r="AA11" s="68"/>
      <c r="AB11" s="69" t="s">
        <v>59</v>
      </c>
      <c r="AC11" s="69">
        <v>9</v>
      </c>
      <c r="AD11" s="69">
        <v>7</v>
      </c>
      <c r="AE11" s="68"/>
      <c r="AF11" s="69"/>
      <c r="AG11" s="69"/>
      <c r="AH11" s="69"/>
      <c r="AI11" s="68"/>
      <c r="AJ11" s="79" t="s">
        <v>265</v>
      </c>
      <c r="AK11" s="69">
        <v>9</v>
      </c>
      <c r="AL11" s="69">
        <v>7</v>
      </c>
      <c r="AM11" s="68"/>
      <c r="AN11" s="79" t="s">
        <v>44</v>
      </c>
      <c r="AO11" s="69">
        <v>9</v>
      </c>
      <c r="AP11" s="69">
        <v>7</v>
      </c>
      <c r="AQ11" s="68"/>
      <c r="AR11" s="79" t="s">
        <v>300</v>
      </c>
      <c r="AS11" s="69">
        <v>9</v>
      </c>
      <c r="AT11" s="72">
        <v>7</v>
      </c>
      <c r="AU11" s="152"/>
      <c r="AV11" s="153" t="s">
        <v>7</v>
      </c>
      <c r="AW11" s="152">
        <v>9</v>
      </c>
      <c r="AX11" s="152">
        <v>7</v>
      </c>
      <c r="AZ11" s="85"/>
      <c r="BA11" s="85"/>
    </row>
    <row r="12" spans="1:53" ht="15.75" thickBot="1" x14ac:dyDescent="0.3">
      <c r="A12" s="94" t="s">
        <v>188</v>
      </c>
      <c r="B12" s="73" t="s">
        <v>189</v>
      </c>
      <c r="C12" s="75"/>
      <c r="D12" s="75"/>
      <c r="E12" s="81"/>
      <c r="F12" s="95"/>
      <c r="G12" s="81"/>
      <c r="H12" s="87"/>
      <c r="J12" s="87"/>
      <c r="K12" s="96"/>
      <c r="L12" s="76"/>
      <c r="M12" s="89"/>
      <c r="N12" s="87"/>
      <c r="P12" s="178" t="s">
        <v>313</v>
      </c>
      <c r="V12" s="63"/>
      <c r="W12" s="77"/>
      <c r="X12" s="69" t="s">
        <v>286</v>
      </c>
      <c r="Y12" s="69">
        <v>10</v>
      </c>
      <c r="Z12" s="69">
        <v>3</v>
      </c>
      <c r="AA12" s="68"/>
      <c r="AB12" s="69" t="s">
        <v>60</v>
      </c>
      <c r="AC12" s="69">
        <v>10</v>
      </c>
      <c r="AD12" s="69">
        <v>3</v>
      </c>
      <c r="AE12" s="68"/>
      <c r="AF12" s="69"/>
      <c r="AG12" s="69"/>
      <c r="AH12" s="69"/>
      <c r="AI12" s="68"/>
      <c r="AJ12" s="90" t="s">
        <v>264</v>
      </c>
      <c r="AK12" s="69">
        <v>10</v>
      </c>
      <c r="AL12" s="69">
        <v>3</v>
      </c>
      <c r="AM12" s="68"/>
      <c r="AN12" s="90" t="s">
        <v>50</v>
      </c>
      <c r="AO12" s="69">
        <v>10</v>
      </c>
      <c r="AP12" s="69">
        <v>3</v>
      </c>
      <c r="AQ12" s="68"/>
      <c r="AR12" s="90" t="s">
        <v>18</v>
      </c>
      <c r="AS12" s="69">
        <v>10</v>
      </c>
      <c r="AT12" s="72">
        <v>3</v>
      </c>
      <c r="AU12" s="152"/>
      <c r="AV12" s="153" t="s">
        <v>9</v>
      </c>
      <c r="AW12" s="152">
        <v>10</v>
      </c>
      <c r="AX12" s="152">
        <v>3</v>
      </c>
      <c r="AZ12" s="85"/>
      <c r="BA12" s="85"/>
    </row>
    <row r="13" spans="1:53" ht="15.75" thickBot="1" x14ac:dyDescent="0.3">
      <c r="A13" s="94" t="s">
        <v>190</v>
      </c>
      <c r="B13" s="73" t="s">
        <v>191</v>
      </c>
      <c r="C13" s="97"/>
      <c r="D13" s="75"/>
      <c r="E13" s="81"/>
      <c r="F13" s="58"/>
      <c r="G13" s="81"/>
      <c r="H13" s="58"/>
      <c r="J13" s="58"/>
      <c r="K13" s="98"/>
      <c r="L13" s="99"/>
      <c r="M13" s="81"/>
      <c r="N13" s="58"/>
      <c r="P13" s="179"/>
      <c r="V13" s="63"/>
      <c r="W13" s="77"/>
      <c r="X13" s="69" t="s">
        <v>38</v>
      </c>
      <c r="Y13" s="69">
        <v>11</v>
      </c>
      <c r="Z13" s="69">
        <v>1</v>
      </c>
      <c r="AA13" s="68"/>
      <c r="AB13" s="69" t="s">
        <v>61</v>
      </c>
      <c r="AC13" s="69">
        <v>11</v>
      </c>
      <c r="AD13" s="69">
        <v>1</v>
      </c>
      <c r="AE13" s="68"/>
      <c r="AF13" s="69"/>
      <c r="AG13" s="69"/>
      <c r="AH13" s="69"/>
      <c r="AI13" s="68"/>
      <c r="AJ13" s="100" t="s">
        <v>26</v>
      </c>
      <c r="AK13" s="69">
        <v>11</v>
      </c>
      <c r="AL13" s="69">
        <v>1</v>
      </c>
      <c r="AM13" s="68"/>
      <c r="AN13" s="90" t="s">
        <v>297</v>
      </c>
      <c r="AO13" s="69">
        <v>11</v>
      </c>
      <c r="AP13" s="69">
        <v>1</v>
      </c>
      <c r="AQ13" s="68"/>
      <c r="AR13" s="90" t="s">
        <v>301</v>
      </c>
      <c r="AS13" s="69">
        <v>11</v>
      </c>
      <c r="AT13" s="72">
        <v>1</v>
      </c>
      <c r="AU13" s="152"/>
      <c r="AV13" s="153" t="s">
        <v>310</v>
      </c>
      <c r="AW13" s="152">
        <v>11</v>
      </c>
      <c r="AX13" s="152">
        <v>1</v>
      </c>
      <c r="AZ13" s="85"/>
      <c r="BA13" s="85"/>
    </row>
    <row r="14" spans="1:53" ht="15.75" thickBot="1" x14ac:dyDescent="0.3">
      <c r="A14" s="94" t="s">
        <v>192</v>
      </c>
      <c r="B14" s="73" t="s">
        <v>193</v>
      </c>
      <c r="C14" s="101"/>
      <c r="E14" s="81"/>
      <c r="F14" s="58"/>
      <c r="G14" s="81"/>
      <c r="H14" s="58"/>
      <c r="J14" s="58"/>
      <c r="K14" s="98"/>
      <c r="L14" s="99"/>
      <c r="M14" s="81"/>
      <c r="N14" s="58"/>
      <c r="P14" s="179"/>
      <c r="U14" s="93"/>
      <c r="W14" s="77"/>
      <c r="X14" s="69" t="s">
        <v>39</v>
      </c>
      <c r="Y14" s="69">
        <v>12</v>
      </c>
      <c r="Z14" s="69">
        <v>5</v>
      </c>
      <c r="AA14" s="68"/>
      <c r="AB14" s="69" t="s">
        <v>62</v>
      </c>
      <c r="AC14" s="69">
        <v>12</v>
      </c>
      <c r="AD14" s="69">
        <v>5</v>
      </c>
      <c r="AE14" s="68"/>
      <c r="AF14" s="69"/>
      <c r="AG14" s="69"/>
      <c r="AH14" s="69"/>
      <c r="AI14" s="68"/>
      <c r="AJ14" s="69" t="s">
        <v>75</v>
      </c>
      <c r="AK14" s="69">
        <v>12</v>
      </c>
      <c r="AL14" s="69">
        <v>5</v>
      </c>
      <c r="AM14" s="68"/>
      <c r="AN14" s="69" t="s">
        <v>298</v>
      </c>
      <c r="AO14" s="69">
        <v>12</v>
      </c>
      <c r="AP14" s="69">
        <v>5</v>
      </c>
      <c r="AQ14" s="68"/>
      <c r="AR14" s="69" t="s">
        <v>27</v>
      </c>
      <c r="AS14" s="69">
        <v>12</v>
      </c>
      <c r="AT14" s="72">
        <v>5</v>
      </c>
      <c r="AU14" s="152"/>
      <c r="AV14" s="153" t="s">
        <v>77</v>
      </c>
      <c r="AW14" s="152">
        <v>12</v>
      </c>
      <c r="AX14" s="152">
        <v>5</v>
      </c>
      <c r="AZ14" s="85"/>
      <c r="BA14" s="85"/>
    </row>
    <row r="15" spans="1:53" ht="15.75" thickBot="1" x14ac:dyDescent="0.3">
      <c r="A15" s="102"/>
      <c r="C15" s="101"/>
      <c r="E15" s="81"/>
      <c r="F15" s="58"/>
      <c r="G15" s="81"/>
      <c r="H15" s="58"/>
      <c r="I15" s="81"/>
      <c r="J15" s="58"/>
      <c r="K15" s="98"/>
      <c r="L15" s="99"/>
      <c r="M15" s="81"/>
      <c r="N15" s="58"/>
      <c r="P15" s="179"/>
      <c r="S15" s="181" t="s">
        <v>194</v>
      </c>
      <c r="T15" s="182"/>
      <c r="U15" s="93"/>
      <c r="W15" s="77"/>
      <c r="X15" s="69" t="s">
        <v>40</v>
      </c>
      <c r="Y15" s="69">
        <v>13</v>
      </c>
      <c r="Z15" s="69">
        <v>5</v>
      </c>
      <c r="AA15" s="68"/>
      <c r="AB15" s="69" t="s">
        <v>138</v>
      </c>
      <c r="AC15" s="69">
        <v>13</v>
      </c>
      <c r="AD15" s="69">
        <v>5</v>
      </c>
      <c r="AE15" s="68"/>
      <c r="AF15" s="69"/>
      <c r="AG15" s="69"/>
      <c r="AH15" s="69"/>
      <c r="AI15" s="68"/>
      <c r="AJ15" s="69" t="s">
        <v>4</v>
      </c>
      <c r="AK15" s="69">
        <v>13</v>
      </c>
      <c r="AL15" s="69">
        <v>5</v>
      </c>
      <c r="AM15" s="68"/>
      <c r="AN15" s="69"/>
      <c r="AO15" s="69"/>
      <c r="AP15" s="69"/>
      <c r="AQ15" s="68"/>
      <c r="AR15" s="69" t="s">
        <v>20</v>
      </c>
      <c r="AS15" s="69">
        <v>13</v>
      </c>
      <c r="AT15" s="72">
        <v>5</v>
      </c>
      <c r="AU15" s="152"/>
      <c r="AV15" s="153" t="s">
        <v>71</v>
      </c>
      <c r="AW15" s="152">
        <v>13</v>
      </c>
      <c r="AX15" s="152">
        <v>5</v>
      </c>
      <c r="AZ15" s="85"/>
      <c r="BA15" s="85"/>
    </row>
    <row r="16" spans="1:53" ht="15.75" thickBot="1" x14ac:dyDescent="0.3">
      <c r="C16" s="101"/>
      <c r="E16" s="81"/>
      <c r="F16" s="58"/>
      <c r="G16" s="81"/>
      <c r="H16" s="58"/>
      <c r="I16" s="81"/>
      <c r="J16" s="58"/>
      <c r="K16" s="98"/>
      <c r="L16" s="99"/>
      <c r="M16" s="81"/>
      <c r="N16" s="58"/>
      <c r="P16" s="179"/>
      <c r="S16" s="104" t="s">
        <v>10</v>
      </c>
      <c r="T16" s="105" t="s">
        <v>195</v>
      </c>
      <c r="U16" s="93"/>
      <c r="W16" s="77"/>
      <c r="X16" s="69" t="s">
        <v>41</v>
      </c>
      <c r="Y16" s="69">
        <v>14</v>
      </c>
      <c r="Z16" s="69">
        <v>5</v>
      </c>
      <c r="AA16" s="68"/>
      <c r="AB16" s="69" t="s">
        <v>65</v>
      </c>
      <c r="AC16" s="69">
        <v>14</v>
      </c>
      <c r="AD16" s="69">
        <v>5</v>
      </c>
      <c r="AE16" s="68"/>
      <c r="AF16" s="69"/>
      <c r="AG16" s="69"/>
      <c r="AH16" s="69"/>
      <c r="AI16" s="68"/>
      <c r="AJ16" s="69" t="s">
        <v>182</v>
      </c>
      <c r="AK16" s="69">
        <v>14</v>
      </c>
      <c r="AL16" s="69">
        <v>5</v>
      </c>
      <c r="AM16" s="68"/>
      <c r="AN16" s="69"/>
      <c r="AO16" s="69"/>
      <c r="AP16" s="69"/>
      <c r="AQ16" s="68"/>
      <c r="AR16" s="69" t="s">
        <v>21</v>
      </c>
      <c r="AS16" s="69">
        <v>14</v>
      </c>
      <c r="AT16" s="72">
        <v>5</v>
      </c>
      <c r="AU16" s="152"/>
      <c r="AV16" s="153" t="s">
        <v>78</v>
      </c>
      <c r="AW16" s="152">
        <v>14</v>
      </c>
      <c r="AX16" s="152">
        <v>5</v>
      </c>
      <c r="AZ16" s="85"/>
      <c r="BA16" s="85"/>
    </row>
    <row r="17" spans="3:53" x14ac:dyDescent="0.25">
      <c r="C17" s="101"/>
      <c r="E17" s="81"/>
      <c r="F17" s="58"/>
      <c r="G17" s="81"/>
      <c r="H17" s="58"/>
      <c r="I17" s="81"/>
      <c r="J17" s="58"/>
      <c r="K17" s="98"/>
      <c r="L17" s="99"/>
      <c r="M17" s="81"/>
      <c r="N17" s="58"/>
      <c r="P17" s="179"/>
      <c r="S17" s="106">
        <v>1</v>
      </c>
      <c r="T17" s="107" t="s">
        <v>196</v>
      </c>
      <c r="W17" s="77"/>
      <c r="X17" s="69" t="s">
        <v>287</v>
      </c>
      <c r="Y17" s="69">
        <v>15</v>
      </c>
      <c r="Z17" s="69">
        <v>5</v>
      </c>
      <c r="AA17" s="68"/>
      <c r="AB17" s="79"/>
      <c r="AC17" s="69"/>
      <c r="AD17" s="69"/>
      <c r="AE17" s="68"/>
      <c r="AF17" s="69"/>
      <c r="AG17" s="69"/>
      <c r="AH17" s="69"/>
      <c r="AI17" s="68"/>
      <c r="AJ17" s="69" t="s">
        <v>179</v>
      </c>
      <c r="AK17" s="69">
        <v>15</v>
      </c>
      <c r="AL17" s="69">
        <v>5</v>
      </c>
      <c r="AM17" s="68"/>
      <c r="AN17" s="69"/>
      <c r="AO17" s="69"/>
      <c r="AP17" s="69"/>
      <c r="AQ17" s="68"/>
      <c r="AR17" s="69" t="s">
        <v>302</v>
      </c>
      <c r="AS17" s="69">
        <v>15</v>
      </c>
      <c r="AT17" s="72">
        <v>7</v>
      </c>
      <c r="AU17" s="152"/>
      <c r="AV17" s="153" t="s">
        <v>72</v>
      </c>
      <c r="AW17" s="152">
        <v>15</v>
      </c>
      <c r="AX17" s="152">
        <v>3</v>
      </c>
      <c r="AZ17" s="85"/>
      <c r="BA17" s="85"/>
    </row>
    <row r="18" spans="3:53" x14ac:dyDescent="0.25">
      <c r="C18" s="101"/>
      <c r="E18" s="81"/>
      <c r="F18" s="58"/>
      <c r="G18" s="81"/>
      <c r="H18" s="58"/>
      <c r="I18" s="81"/>
      <c r="J18" s="58"/>
      <c r="K18" s="98"/>
      <c r="L18" s="99"/>
      <c r="M18" s="81"/>
      <c r="N18" s="58"/>
      <c r="P18" s="179"/>
      <c r="S18" s="108">
        <v>2</v>
      </c>
      <c r="T18" s="109" t="s">
        <v>197</v>
      </c>
      <c r="W18" s="77"/>
      <c r="X18" s="69" t="s">
        <v>288</v>
      </c>
      <c r="Y18" s="69">
        <v>16</v>
      </c>
      <c r="Z18" s="69">
        <v>5</v>
      </c>
      <c r="AA18" s="68"/>
      <c r="AB18" s="69"/>
      <c r="AC18" s="69"/>
      <c r="AD18" s="110"/>
      <c r="AE18" s="68"/>
      <c r="AF18" s="69"/>
      <c r="AG18" s="69"/>
      <c r="AH18" s="69"/>
      <c r="AI18" s="68"/>
      <c r="AJ18" s="69"/>
      <c r="AK18" s="69"/>
      <c r="AL18" s="69"/>
      <c r="AM18" s="68"/>
      <c r="AN18" s="69"/>
      <c r="AO18" s="69"/>
      <c r="AP18" s="69"/>
      <c r="AQ18" s="68"/>
      <c r="AR18" s="69" t="s">
        <v>303</v>
      </c>
      <c r="AS18" s="69">
        <v>16</v>
      </c>
      <c r="AT18" s="72">
        <v>6</v>
      </c>
      <c r="AU18" s="118"/>
      <c r="AV18" s="153" t="s">
        <v>76</v>
      </c>
      <c r="AW18" s="152">
        <v>16</v>
      </c>
      <c r="AX18" s="118">
        <v>3</v>
      </c>
      <c r="AZ18" s="85"/>
      <c r="BA18" s="85"/>
    </row>
    <row r="19" spans="3:53" x14ac:dyDescent="0.25">
      <c r="C19" s="101"/>
      <c r="E19" s="81"/>
      <c r="F19" s="58"/>
      <c r="G19" s="81"/>
      <c r="H19" s="58"/>
      <c r="I19" s="81"/>
      <c r="J19" s="58"/>
      <c r="K19" s="98"/>
      <c r="L19" s="99"/>
      <c r="M19" s="81"/>
      <c r="N19" s="58"/>
      <c r="P19" s="179"/>
      <c r="S19" s="108">
        <v>3</v>
      </c>
      <c r="T19" s="109" t="s">
        <v>198</v>
      </c>
      <c r="U19" s="93"/>
      <c r="W19" s="77"/>
      <c r="X19" s="69" t="s">
        <v>289</v>
      </c>
      <c r="Y19" s="69">
        <v>17</v>
      </c>
      <c r="Z19" s="69">
        <v>5</v>
      </c>
      <c r="AA19" s="68"/>
      <c r="AB19" s="69"/>
      <c r="AC19" s="69"/>
      <c r="AD19" s="69"/>
      <c r="AE19" s="68"/>
      <c r="AF19" s="69"/>
      <c r="AG19" s="69"/>
      <c r="AH19" s="69"/>
      <c r="AI19" s="68"/>
      <c r="AJ19" s="69"/>
      <c r="AK19" s="69"/>
      <c r="AL19" s="69"/>
      <c r="AM19" s="68"/>
      <c r="AN19" s="69"/>
      <c r="AO19" s="69"/>
      <c r="AP19" s="69"/>
      <c r="AQ19" s="68"/>
      <c r="AR19" s="69" t="s">
        <v>22</v>
      </c>
      <c r="AS19" s="69">
        <v>17</v>
      </c>
      <c r="AT19" s="72">
        <v>1</v>
      </c>
      <c r="AU19" s="118"/>
      <c r="AV19" s="153"/>
      <c r="AW19" s="118"/>
      <c r="AX19" s="118"/>
      <c r="AZ19" s="85"/>
      <c r="BA19" s="85"/>
    </row>
    <row r="20" spans="3:53" ht="12.75" customHeight="1" x14ac:dyDescent="0.25">
      <c r="C20" s="101"/>
      <c r="E20" s="81"/>
      <c r="F20" s="58"/>
      <c r="G20" s="81"/>
      <c r="H20" s="58"/>
      <c r="I20" s="81"/>
      <c r="J20" s="58"/>
      <c r="K20" s="98"/>
      <c r="L20" s="99"/>
      <c r="M20" s="81"/>
      <c r="N20" s="58"/>
      <c r="P20" s="179"/>
      <c r="S20" s="108">
        <v>4</v>
      </c>
      <c r="T20" s="109" t="s">
        <v>199</v>
      </c>
      <c r="U20" s="93"/>
      <c r="W20" s="77"/>
      <c r="X20" s="69" t="s">
        <v>41</v>
      </c>
      <c r="Y20" s="69">
        <v>18</v>
      </c>
      <c r="Z20" s="69">
        <v>5</v>
      </c>
      <c r="AA20" s="68"/>
      <c r="AB20" s="69"/>
      <c r="AC20" s="69"/>
      <c r="AD20" s="69"/>
      <c r="AE20" s="68"/>
      <c r="AF20" s="69"/>
      <c r="AG20" s="69"/>
      <c r="AH20" s="69"/>
      <c r="AI20" s="68"/>
      <c r="AJ20" s="69"/>
      <c r="AK20" s="69"/>
      <c r="AL20" s="69"/>
      <c r="AM20" s="68"/>
      <c r="AN20" s="69"/>
      <c r="AO20" s="69"/>
      <c r="AP20" s="69"/>
      <c r="AQ20" s="68"/>
      <c r="AR20" s="69" t="s">
        <v>69</v>
      </c>
      <c r="AS20" s="69">
        <v>18</v>
      </c>
      <c r="AT20" s="72">
        <v>3</v>
      </c>
      <c r="AU20" s="118"/>
      <c r="AV20" s="153"/>
      <c r="AW20" s="118"/>
      <c r="AX20" s="118"/>
      <c r="AZ20" s="111"/>
      <c r="BA20" s="112"/>
    </row>
    <row r="21" spans="3:53" ht="16.5" thickBot="1" x14ac:dyDescent="0.3">
      <c r="C21" s="101"/>
      <c r="E21" s="81"/>
      <c r="F21" s="58"/>
      <c r="G21" s="81"/>
      <c r="H21" s="58"/>
      <c r="I21" s="81"/>
      <c r="J21" s="58"/>
      <c r="K21" s="98"/>
      <c r="L21" s="99"/>
      <c r="M21" s="81"/>
      <c r="N21" s="58"/>
      <c r="P21" s="179"/>
      <c r="S21" s="113">
        <v>5</v>
      </c>
      <c r="T21" s="114" t="s">
        <v>200</v>
      </c>
      <c r="W21" s="77"/>
      <c r="X21" s="69" t="s">
        <v>291</v>
      </c>
      <c r="Y21" s="69">
        <v>19</v>
      </c>
      <c r="Z21" s="69">
        <v>5</v>
      </c>
      <c r="AA21" s="68"/>
      <c r="AB21" s="69"/>
      <c r="AC21" s="69"/>
      <c r="AD21" s="69"/>
      <c r="AE21" s="68"/>
      <c r="AF21" s="69"/>
      <c r="AG21" s="69"/>
      <c r="AH21" s="69"/>
      <c r="AI21" s="68"/>
      <c r="AJ21" s="69"/>
      <c r="AK21" s="69"/>
      <c r="AL21" s="69"/>
      <c r="AM21" s="68"/>
      <c r="AN21" s="69"/>
      <c r="AO21" s="69"/>
      <c r="AP21" s="69"/>
      <c r="AQ21" s="68"/>
      <c r="AR21" s="69" t="s">
        <v>66</v>
      </c>
      <c r="AS21" s="69">
        <v>19</v>
      </c>
      <c r="AT21" s="72">
        <v>7</v>
      </c>
      <c r="AU21" s="118"/>
      <c r="AV21" s="153"/>
      <c r="AW21" s="118"/>
      <c r="AX21" s="118"/>
      <c r="AZ21" s="111"/>
      <c r="BA21" s="112"/>
    </row>
    <row r="22" spans="3:53" ht="15.75" thickBot="1" x14ac:dyDescent="0.3">
      <c r="C22" s="101"/>
      <c r="E22" s="81"/>
      <c r="F22" s="58"/>
      <c r="G22" s="81"/>
      <c r="H22" s="58"/>
      <c r="I22" s="81"/>
      <c r="J22" s="58"/>
      <c r="K22" s="98"/>
      <c r="L22" s="99"/>
      <c r="M22" s="81"/>
      <c r="N22" s="58"/>
      <c r="P22" s="180"/>
      <c r="S22" s="113">
        <v>6</v>
      </c>
      <c r="T22" s="114" t="s">
        <v>162</v>
      </c>
      <c r="W22" s="77"/>
      <c r="X22" s="69" t="s">
        <v>292</v>
      </c>
      <c r="Y22" s="69">
        <v>20</v>
      </c>
      <c r="Z22" s="69">
        <v>5</v>
      </c>
      <c r="AA22" s="68"/>
      <c r="AB22" s="69"/>
      <c r="AC22" s="69"/>
      <c r="AD22" s="69"/>
      <c r="AE22" s="68"/>
      <c r="AF22" s="69"/>
      <c r="AG22" s="69"/>
      <c r="AH22" s="69"/>
      <c r="AI22" s="68"/>
      <c r="AJ22" s="69"/>
      <c r="AK22" s="69"/>
      <c r="AL22" s="69"/>
      <c r="AM22" s="68"/>
      <c r="AN22" s="69"/>
      <c r="AO22" s="69"/>
      <c r="AP22" s="69"/>
      <c r="AQ22" s="68"/>
      <c r="AR22" s="69" t="s">
        <v>304</v>
      </c>
      <c r="AS22" s="69">
        <v>20</v>
      </c>
      <c r="AT22" s="72">
        <v>3</v>
      </c>
      <c r="AU22" s="118"/>
      <c r="AV22" s="153"/>
      <c r="AW22" s="118"/>
      <c r="AX22" s="118"/>
    </row>
    <row r="23" spans="3:53" ht="15.75" thickBot="1" x14ac:dyDescent="0.3">
      <c r="C23" s="101"/>
      <c r="E23" s="81"/>
      <c r="F23" s="58"/>
      <c r="G23" s="81"/>
      <c r="H23" s="58"/>
      <c r="I23" s="81"/>
      <c r="J23" s="58"/>
      <c r="K23" s="98"/>
      <c r="L23" s="99"/>
      <c r="M23" s="81"/>
      <c r="N23" s="58"/>
      <c r="P23" s="183" t="s">
        <v>315</v>
      </c>
      <c r="S23" s="113">
        <v>7</v>
      </c>
      <c r="T23" s="114" t="s">
        <v>201</v>
      </c>
      <c r="W23" s="77"/>
      <c r="X23" s="69"/>
      <c r="Y23" s="69"/>
      <c r="Z23" s="69"/>
      <c r="AA23" s="68"/>
      <c r="AB23" s="69"/>
      <c r="AC23" s="69"/>
      <c r="AD23" s="69"/>
      <c r="AE23" s="68"/>
      <c r="AF23" s="69"/>
      <c r="AG23" s="69"/>
      <c r="AH23" s="69"/>
      <c r="AI23" s="68"/>
      <c r="AJ23" s="69"/>
      <c r="AK23" s="69"/>
      <c r="AL23" s="69"/>
      <c r="AM23" s="68"/>
      <c r="AN23" s="69"/>
      <c r="AO23" s="69"/>
      <c r="AP23" s="69"/>
      <c r="AQ23" s="68"/>
      <c r="AR23" s="69" t="s">
        <v>305</v>
      </c>
      <c r="AS23" s="69">
        <v>21</v>
      </c>
      <c r="AT23" s="72">
        <v>1</v>
      </c>
      <c r="AU23" s="118"/>
      <c r="AV23" s="153"/>
      <c r="AW23" s="118"/>
      <c r="AX23" s="118"/>
    </row>
    <row r="24" spans="3:53" ht="15.75" thickBot="1" x14ac:dyDescent="0.3">
      <c r="C24" s="101"/>
      <c r="E24" s="81"/>
      <c r="F24" s="58"/>
      <c r="G24" s="81"/>
      <c r="H24" s="58"/>
      <c r="I24" s="81"/>
      <c r="J24" s="58"/>
      <c r="K24" s="98"/>
      <c r="L24" s="99"/>
      <c r="M24" s="81"/>
      <c r="N24" s="58"/>
      <c r="P24" s="184"/>
      <c r="S24" s="63"/>
      <c r="T24" s="115" t="s">
        <v>202</v>
      </c>
      <c r="W24" s="77"/>
      <c r="X24" s="69"/>
      <c r="Y24" s="69"/>
      <c r="Z24" s="69"/>
      <c r="AA24" s="68"/>
      <c r="AB24" s="69"/>
      <c r="AC24" s="69"/>
      <c r="AD24" s="69"/>
      <c r="AE24" s="68"/>
      <c r="AF24" s="69"/>
      <c r="AG24" s="69"/>
      <c r="AH24" s="69"/>
      <c r="AI24" s="68"/>
      <c r="AJ24" s="69"/>
      <c r="AK24" s="69"/>
      <c r="AL24" s="69"/>
      <c r="AM24" s="68"/>
      <c r="AN24" s="69"/>
      <c r="AO24" s="69"/>
      <c r="AP24" s="69"/>
      <c r="AQ24" s="68"/>
      <c r="AR24" s="69" t="s">
        <v>306</v>
      </c>
      <c r="AS24" s="69">
        <v>22</v>
      </c>
      <c r="AT24" s="72">
        <v>5</v>
      </c>
      <c r="AU24" s="118"/>
      <c r="AV24" s="153"/>
      <c r="AW24" s="118"/>
      <c r="AX24" s="118"/>
    </row>
    <row r="25" spans="3:53" x14ac:dyDescent="0.25">
      <c r="C25" s="101"/>
      <c r="E25" s="81"/>
      <c r="F25" s="58"/>
      <c r="G25" s="81"/>
      <c r="H25" s="58"/>
      <c r="I25" s="81"/>
      <c r="J25" s="58"/>
      <c r="K25" s="98"/>
      <c r="L25" s="99"/>
      <c r="M25" s="81"/>
      <c r="N25" s="58"/>
      <c r="P25" s="184"/>
      <c r="S25" s="116"/>
      <c r="T25" s="117" t="s">
        <v>203</v>
      </c>
      <c r="W25" s="40"/>
      <c r="X25" s="118"/>
      <c r="Y25" s="118"/>
      <c r="Z25" s="118"/>
      <c r="AA25" s="118"/>
      <c r="AB25" s="118"/>
      <c r="AC25" s="118"/>
      <c r="AD25" s="118"/>
      <c r="AE25" s="118"/>
      <c r="AF25" s="118"/>
      <c r="AG25" s="118"/>
      <c r="AH25" s="118"/>
      <c r="AI25" s="118"/>
      <c r="AJ25" s="118"/>
      <c r="AK25" s="118"/>
      <c r="AL25" s="118"/>
      <c r="AM25" s="118"/>
      <c r="AN25" s="118"/>
      <c r="AO25" s="118"/>
      <c r="AP25" s="118"/>
      <c r="AQ25" s="118"/>
      <c r="AR25" s="118" t="s">
        <v>4</v>
      </c>
      <c r="AS25" s="118">
        <v>23</v>
      </c>
      <c r="AT25" s="72">
        <v>7</v>
      </c>
      <c r="AU25" s="118"/>
      <c r="AV25" s="153"/>
      <c r="AW25" s="118"/>
      <c r="AX25" s="118"/>
    </row>
    <row r="26" spans="3:53" x14ac:dyDescent="0.25">
      <c r="C26" s="101"/>
      <c r="E26" s="81"/>
      <c r="F26" s="58"/>
      <c r="G26" s="81"/>
      <c r="H26" s="58"/>
      <c r="I26" s="81"/>
      <c r="J26" s="58"/>
      <c r="K26" s="98"/>
      <c r="L26" s="99"/>
      <c r="M26" s="81"/>
      <c r="N26" s="58"/>
      <c r="P26" s="184"/>
      <c r="S26" s="116"/>
      <c r="T26" s="119" t="s">
        <v>204</v>
      </c>
      <c r="U26" s="93"/>
      <c r="W26" s="40"/>
      <c r="X26" s="118"/>
      <c r="Y26" s="118"/>
      <c r="Z26" s="118"/>
      <c r="AA26" s="118"/>
      <c r="AB26" s="118"/>
      <c r="AC26" s="118"/>
      <c r="AD26" s="118"/>
      <c r="AE26" s="118"/>
      <c r="AF26" s="118"/>
      <c r="AG26" s="118"/>
      <c r="AH26" s="118"/>
      <c r="AI26" s="118"/>
      <c r="AJ26" s="118"/>
      <c r="AK26" s="118"/>
      <c r="AL26" s="118"/>
      <c r="AM26" s="118"/>
      <c r="AN26" s="118"/>
      <c r="AO26" s="118"/>
      <c r="AP26" s="118"/>
      <c r="AQ26" s="118"/>
      <c r="AR26" s="118"/>
      <c r="AS26" s="118"/>
      <c r="AT26" s="118"/>
      <c r="AU26" s="118"/>
      <c r="AV26" s="153"/>
      <c r="AW26" s="118"/>
      <c r="AX26" s="118"/>
    </row>
    <row r="27" spans="3:53" x14ac:dyDescent="0.25">
      <c r="C27" s="101"/>
      <c r="E27" s="81"/>
      <c r="F27" s="58"/>
      <c r="G27" s="81"/>
      <c r="H27" s="58"/>
      <c r="I27" s="81"/>
      <c r="J27" s="58"/>
      <c r="K27" s="98"/>
      <c r="L27" s="99"/>
      <c r="M27" s="81"/>
      <c r="N27" s="58"/>
      <c r="P27" s="184"/>
      <c r="S27" s="120"/>
      <c r="T27" s="119" t="s">
        <v>205</v>
      </c>
      <c r="W27" s="40"/>
      <c r="X27" s="118"/>
      <c r="Y27" s="118"/>
      <c r="Z27" s="118"/>
      <c r="AA27" s="118"/>
      <c r="AB27" s="118"/>
      <c r="AC27" s="118"/>
      <c r="AD27" s="118"/>
      <c r="AE27" s="118"/>
      <c r="AF27" s="118"/>
      <c r="AG27" s="118"/>
      <c r="AH27" s="118"/>
      <c r="AI27" s="118"/>
      <c r="AJ27" s="118"/>
      <c r="AK27" s="118"/>
      <c r="AL27" s="118"/>
      <c r="AM27" s="118"/>
      <c r="AN27" s="118"/>
      <c r="AO27" s="118"/>
      <c r="AP27" s="118"/>
      <c r="AQ27" s="118"/>
      <c r="AR27" s="118"/>
      <c r="AS27" s="118"/>
      <c r="AT27" s="118"/>
      <c r="AU27" s="118"/>
      <c r="AV27" s="153"/>
      <c r="AW27" s="118"/>
      <c r="AX27" s="118"/>
    </row>
    <row r="28" spans="3:53" x14ac:dyDescent="0.25">
      <c r="C28" s="101"/>
      <c r="E28" s="81"/>
      <c r="F28" s="58"/>
      <c r="G28" s="81"/>
      <c r="H28" s="58"/>
      <c r="I28" s="81"/>
      <c r="J28" s="58"/>
      <c r="K28" s="98"/>
      <c r="L28" s="99"/>
      <c r="M28" s="81"/>
      <c r="N28" s="58"/>
      <c r="P28" s="184"/>
      <c r="S28" s="63"/>
      <c r="T28" s="119" t="s">
        <v>206</v>
      </c>
      <c r="W28" s="40"/>
      <c r="X28" s="118"/>
      <c r="Y28" s="118"/>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53"/>
      <c r="AW28" s="118"/>
      <c r="AX28" s="118"/>
    </row>
    <row r="29" spans="3:53" x14ac:dyDescent="0.25">
      <c r="C29" s="101"/>
      <c r="E29" s="81"/>
      <c r="F29" s="58"/>
      <c r="G29" s="81"/>
      <c r="H29" s="58"/>
      <c r="I29" s="81"/>
      <c r="J29" s="58"/>
      <c r="K29" s="98"/>
      <c r="L29" s="99"/>
      <c r="M29" s="81"/>
      <c r="N29" s="58"/>
      <c r="P29" s="184"/>
      <c r="S29" s="63"/>
      <c r="T29" s="119" t="s">
        <v>207</v>
      </c>
      <c r="W29" s="40"/>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8"/>
      <c r="AU29" s="118"/>
      <c r="AV29" s="153"/>
      <c r="AW29" s="118"/>
      <c r="AX29" s="118"/>
    </row>
    <row r="30" spans="3:53" ht="15.75" thickBot="1" x14ac:dyDescent="0.3">
      <c r="C30" s="101"/>
      <c r="E30" s="81"/>
      <c r="F30" s="58"/>
      <c r="G30" s="81"/>
      <c r="H30" s="58"/>
      <c r="I30" s="81"/>
      <c r="J30" s="58"/>
      <c r="K30" s="98"/>
      <c r="L30" s="99"/>
      <c r="M30" s="81"/>
      <c r="N30" s="58"/>
      <c r="P30" s="184"/>
      <c r="T30" s="121" t="s">
        <v>312</v>
      </c>
      <c r="W30" s="40"/>
      <c r="X30" s="118"/>
      <c r="Y30" s="118"/>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8"/>
      <c r="AV30" s="153"/>
      <c r="AW30" s="118"/>
      <c r="AX30" s="118"/>
    </row>
    <row r="31" spans="3:53" ht="15.75" thickBot="1" x14ac:dyDescent="0.3">
      <c r="C31" s="101"/>
      <c r="E31" s="81"/>
      <c r="F31" s="58"/>
      <c r="G31" s="81"/>
      <c r="H31" s="58"/>
      <c r="I31" s="81"/>
      <c r="J31" s="58"/>
      <c r="K31" s="98"/>
      <c r="L31" s="99"/>
      <c r="M31" s="81"/>
      <c r="N31" s="58"/>
      <c r="P31" s="185"/>
      <c r="T31" s="121" t="s">
        <v>311</v>
      </c>
      <c r="W31" s="40"/>
      <c r="X31" s="118"/>
      <c r="Y31" s="118"/>
      <c r="Z31" s="118"/>
      <c r="AA31" s="118"/>
      <c r="AB31" s="118"/>
      <c r="AC31" s="118"/>
      <c r="AD31" s="118"/>
      <c r="AE31" s="118"/>
      <c r="AF31" s="118"/>
      <c r="AG31" s="118"/>
      <c r="AH31" s="118"/>
      <c r="AI31" s="118"/>
      <c r="AJ31" s="118"/>
      <c r="AK31" s="118"/>
      <c r="AL31" s="118"/>
      <c r="AM31" s="118"/>
      <c r="AN31" s="118"/>
      <c r="AO31" s="118"/>
      <c r="AP31" s="118"/>
      <c r="AQ31" s="118"/>
      <c r="AR31" s="118"/>
      <c r="AS31" s="118"/>
      <c r="AT31" s="118"/>
      <c r="AU31" s="118"/>
      <c r="AV31" s="153"/>
      <c r="AW31" s="118"/>
      <c r="AX31" s="118"/>
    </row>
    <row r="32" spans="3:53" x14ac:dyDescent="0.25">
      <c r="C32" s="101"/>
      <c r="E32" s="81"/>
      <c r="F32" s="58"/>
      <c r="G32" s="81"/>
      <c r="H32" s="58"/>
      <c r="I32" s="81"/>
      <c r="J32" s="58"/>
      <c r="K32" s="98"/>
      <c r="L32" s="99"/>
      <c r="M32" s="81"/>
      <c r="N32" s="58"/>
      <c r="W32" s="40"/>
      <c r="X32" s="118"/>
      <c r="Y32" s="118"/>
      <c r="Z32" s="118"/>
      <c r="AA32" s="118"/>
      <c r="AB32" s="118"/>
      <c r="AC32" s="118"/>
      <c r="AD32" s="118"/>
      <c r="AE32" s="118"/>
      <c r="AF32" s="118"/>
      <c r="AG32" s="118"/>
      <c r="AH32" s="118"/>
      <c r="AI32" s="118"/>
      <c r="AJ32" s="118"/>
      <c r="AK32" s="118"/>
      <c r="AL32" s="118"/>
      <c r="AM32" s="118"/>
      <c r="AN32" s="118"/>
      <c r="AO32" s="118"/>
      <c r="AP32" s="118"/>
      <c r="AQ32" s="118"/>
      <c r="AR32" s="118"/>
      <c r="AS32" s="118"/>
      <c r="AT32" s="118"/>
      <c r="AU32" s="118"/>
      <c r="AV32" s="153"/>
      <c r="AW32" s="118"/>
      <c r="AX32" s="118"/>
    </row>
    <row r="33" spans="3:50" x14ac:dyDescent="0.25">
      <c r="C33" s="101"/>
      <c r="E33" s="81"/>
      <c r="F33" s="58"/>
      <c r="G33" s="81"/>
      <c r="H33" s="58"/>
      <c r="I33" s="81"/>
      <c r="J33" s="58"/>
      <c r="K33" s="98"/>
      <c r="L33" s="99"/>
      <c r="M33" s="81"/>
      <c r="N33" s="58"/>
      <c r="W33" s="40"/>
      <c r="X33" s="118"/>
      <c r="Y33" s="118"/>
      <c r="Z33" s="118"/>
      <c r="AA33" s="118"/>
      <c r="AB33" s="118"/>
      <c r="AC33" s="118"/>
      <c r="AD33" s="118"/>
      <c r="AE33" s="118"/>
      <c r="AF33" s="118"/>
      <c r="AG33" s="118"/>
      <c r="AH33" s="118"/>
      <c r="AI33" s="118"/>
      <c r="AJ33" s="118"/>
      <c r="AK33" s="118"/>
      <c r="AL33" s="118"/>
      <c r="AM33" s="118"/>
      <c r="AN33" s="118"/>
      <c r="AO33" s="118"/>
      <c r="AP33" s="118"/>
      <c r="AQ33" s="118"/>
      <c r="AR33" s="118"/>
      <c r="AS33" s="118"/>
      <c r="AT33" s="118"/>
      <c r="AU33" s="118"/>
      <c r="AV33" s="153"/>
      <c r="AW33" s="118"/>
      <c r="AX33" s="118"/>
    </row>
    <row r="34" spans="3:50" x14ac:dyDescent="0.25">
      <c r="C34" s="101"/>
      <c r="E34" s="81"/>
      <c r="F34" s="58"/>
      <c r="G34" s="81"/>
      <c r="H34" s="58"/>
      <c r="I34" s="81"/>
      <c r="J34" s="58"/>
      <c r="K34" s="98"/>
      <c r="L34" s="99"/>
      <c r="M34" s="81"/>
      <c r="N34" s="58"/>
      <c r="W34" s="40"/>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153"/>
      <c r="AW34" s="118"/>
      <c r="AX34" s="118"/>
    </row>
    <row r="35" spans="3:50" x14ac:dyDescent="0.25">
      <c r="C35" s="101"/>
      <c r="E35" s="81"/>
      <c r="F35" s="58"/>
      <c r="G35" s="81"/>
      <c r="H35" s="58"/>
      <c r="I35" s="81"/>
      <c r="J35" s="58"/>
      <c r="K35" s="98"/>
      <c r="L35" s="76"/>
      <c r="M35" s="81"/>
      <c r="N35" s="58"/>
      <c r="W35" s="40"/>
      <c r="X35" s="118"/>
      <c r="Y35" s="118"/>
      <c r="Z35" s="118"/>
      <c r="AA35" s="118"/>
      <c r="AB35" s="118"/>
      <c r="AC35" s="118"/>
      <c r="AD35" s="118"/>
      <c r="AE35" s="118"/>
      <c r="AF35" s="118"/>
      <c r="AG35" s="118"/>
      <c r="AH35" s="118"/>
      <c r="AI35" s="118"/>
      <c r="AJ35" s="118"/>
      <c r="AK35" s="118"/>
      <c r="AL35" s="118"/>
      <c r="AM35" s="118"/>
      <c r="AN35" s="118"/>
      <c r="AO35" s="118"/>
      <c r="AP35" s="118"/>
      <c r="AQ35" s="118"/>
      <c r="AR35" s="118"/>
      <c r="AS35" s="118"/>
      <c r="AT35" s="118"/>
      <c r="AU35" s="118"/>
      <c r="AV35" s="153"/>
      <c r="AW35" s="118"/>
      <c r="AX35" s="118"/>
    </row>
    <row r="36" spans="3:50" x14ac:dyDescent="0.25">
      <c r="C36" s="101"/>
      <c r="E36" s="81"/>
      <c r="F36" s="58"/>
      <c r="G36" s="81"/>
      <c r="H36" s="58"/>
      <c r="I36" s="81"/>
      <c r="J36" s="58"/>
      <c r="K36" s="98"/>
      <c r="L36" s="99"/>
      <c r="M36" s="81"/>
      <c r="N36" s="58"/>
      <c r="W36" s="40"/>
      <c r="X36" s="118"/>
      <c r="Y36" s="118"/>
      <c r="Z36" s="118"/>
      <c r="AA36" s="118"/>
      <c r="AB36" s="118"/>
      <c r="AC36" s="118"/>
      <c r="AD36" s="118"/>
      <c r="AE36" s="118"/>
      <c r="AF36" s="118"/>
      <c r="AG36" s="118"/>
      <c r="AH36" s="118"/>
      <c r="AI36" s="118"/>
      <c r="AJ36" s="118"/>
      <c r="AK36" s="118"/>
      <c r="AL36" s="118"/>
      <c r="AM36" s="118"/>
      <c r="AN36" s="118"/>
      <c r="AO36" s="118"/>
      <c r="AP36" s="118"/>
      <c r="AQ36" s="118"/>
      <c r="AR36" s="118"/>
      <c r="AS36" s="118"/>
      <c r="AT36" s="118"/>
      <c r="AU36" s="118"/>
      <c r="AV36" s="153"/>
      <c r="AW36" s="118"/>
      <c r="AX36" s="118"/>
    </row>
    <row r="37" spans="3:50" x14ac:dyDescent="0.25">
      <c r="C37" s="101"/>
      <c r="E37" s="81"/>
      <c r="F37" s="58"/>
      <c r="G37" s="81"/>
      <c r="H37" s="58"/>
      <c r="I37" s="81"/>
      <c r="J37" s="58"/>
      <c r="K37" s="98"/>
      <c r="L37" s="99"/>
      <c r="M37" s="81"/>
      <c r="N37" s="58"/>
      <c r="W37" s="40"/>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53"/>
      <c r="AW37" s="118"/>
      <c r="AX37" s="118"/>
    </row>
    <row r="38" spans="3:50" x14ac:dyDescent="0.25">
      <c r="C38" s="101"/>
      <c r="E38" s="81"/>
      <c r="F38" s="58"/>
      <c r="G38" s="81"/>
      <c r="H38" s="58"/>
      <c r="I38" s="81"/>
      <c r="J38" s="58"/>
      <c r="K38" s="98"/>
      <c r="L38" s="99"/>
      <c r="M38" s="81"/>
      <c r="N38" s="58"/>
      <c r="W38" s="40"/>
      <c r="X38" s="118"/>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53"/>
      <c r="AW38" s="118"/>
      <c r="AX38" s="118"/>
    </row>
    <row r="39" spans="3:50" x14ac:dyDescent="0.25">
      <c r="C39" s="101"/>
      <c r="E39" s="81"/>
      <c r="F39" s="58"/>
      <c r="G39" s="81"/>
      <c r="H39" s="58"/>
      <c r="I39" s="81"/>
      <c r="J39" s="58"/>
      <c r="K39" s="98"/>
      <c r="L39" s="99"/>
      <c r="M39" s="81"/>
      <c r="N39" s="58"/>
      <c r="W39" s="40"/>
      <c r="X39" s="118"/>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53"/>
      <c r="AW39" s="118"/>
      <c r="AX39" s="118"/>
    </row>
    <row r="40" spans="3:50" x14ac:dyDescent="0.25">
      <c r="C40" s="101"/>
      <c r="E40" s="81"/>
      <c r="F40" s="58"/>
      <c r="G40" s="81"/>
      <c r="H40" s="58"/>
      <c r="I40" s="81"/>
      <c r="J40" s="58"/>
      <c r="K40" s="98"/>
      <c r="L40" s="99"/>
      <c r="M40" s="81"/>
      <c r="N40" s="58"/>
      <c r="W40" s="40"/>
      <c r="X40" s="118"/>
      <c r="Y40" s="118"/>
      <c r="Z40" s="118"/>
      <c r="AA40" s="118"/>
      <c r="AB40" s="118"/>
      <c r="AC40" s="118"/>
      <c r="AD40" s="118"/>
      <c r="AE40" s="118"/>
      <c r="AF40" s="118"/>
      <c r="AG40" s="118"/>
      <c r="AH40" s="118"/>
      <c r="AI40" s="118"/>
      <c r="AJ40" s="118"/>
      <c r="AK40" s="118"/>
      <c r="AL40" s="118"/>
      <c r="AM40" s="118"/>
      <c r="AN40" s="118"/>
      <c r="AO40" s="118"/>
      <c r="AP40" s="118"/>
      <c r="AQ40" s="118"/>
      <c r="AR40" s="118"/>
      <c r="AS40" s="118"/>
      <c r="AT40" s="118"/>
      <c r="AU40" s="118"/>
      <c r="AV40" s="153"/>
      <c r="AW40" s="118"/>
      <c r="AX40" s="118"/>
    </row>
    <row r="41" spans="3:50" x14ac:dyDescent="0.25">
      <c r="C41" s="101"/>
      <c r="E41" s="81"/>
      <c r="F41" s="58"/>
      <c r="G41" s="81"/>
      <c r="H41" s="58"/>
      <c r="I41" s="81"/>
      <c r="J41" s="58"/>
      <c r="K41" s="98"/>
      <c r="L41" s="99"/>
      <c r="M41" s="81"/>
      <c r="N41" s="58"/>
      <c r="W41" s="40"/>
      <c r="X41" s="118"/>
      <c r="Y41" s="118"/>
      <c r="Z41" s="118"/>
      <c r="AA41" s="118"/>
      <c r="AB41" s="118"/>
      <c r="AC41" s="118"/>
      <c r="AD41" s="118"/>
      <c r="AE41" s="118"/>
      <c r="AF41" s="118"/>
      <c r="AG41" s="118"/>
      <c r="AH41" s="118"/>
      <c r="AI41" s="118"/>
      <c r="AJ41" s="118"/>
      <c r="AK41" s="118"/>
      <c r="AL41" s="118"/>
      <c r="AM41" s="118"/>
      <c r="AN41" s="118"/>
      <c r="AO41" s="118"/>
      <c r="AP41" s="118"/>
      <c r="AQ41" s="118"/>
      <c r="AR41" s="118"/>
      <c r="AS41" s="118"/>
      <c r="AT41" s="118"/>
      <c r="AU41" s="118"/>
      <c r="AV41" s="153"/>
      <c r="AW41" s="118"/>
      <c r="AX41" s="118"/>
    </row>
    <row r="42" spans="3:50" x14ac:dyDescent="0.25">
      <c r="C42" s="101"/>
      <c r="E42" s="81"/>
      <c r="F42" s="58"/>
      <c r="G42" s="81"/>
      <c r="H42" s="58"/>
      <c r="I42" s="81"/>
      <c r="J42" s="58"/>
      <c r="K42" s="98"/>
      <c r="L42" s="99"/>
      <c r="M42" s="81"/>
      <c r="N42" s="58"/>
      <c r="W42" s="40"/>
      <c r="X42" s="118"/>
      <c r="Y42" s="118"/>
      <c r="Z42" s="118"/>
      <c r="AA42" s="118"/>
      <c r="AB42" s="118"/>
      <c r="AC42" s="118"/>
      <c r="AD42" s="118"/>
      <c r="AE42" s="118"/>
      <c r="AF42" s="118"/>
      <c r="AG42" s="118"/>
      <c r="AH42" s="118"/>
      <c r="AI42" s="118"/>
      <c r="AJ42" s="118"/>
      <c r="AK42" s="118"/>
      <c r="AL42" s="118"/>
      <c r="AM42" s="118"/>
      <c r="AN42" s="118"/>
      <c r="AO42" s="118"/>
      <c r="AP42" s="118"/>
      <c r="AQ42" s="118"/>
      <c r="AR42" s="118"/>
      <c r="AS42" s="118"/>
      <c r="AT42" s="118"/>
      <c r="AU42" s="118"/>
      <c r="AV42" s="153"/>
      <c r="AW42" s="118"/>
      <c r="AX42" s="118"/>
    </row>
    <row r="43" spans="3:50" x14ac:dyDescent="0.25">
      <c r="C43" s="101"/>
      <c r="E43" s="81"/>
      <c r="F43" s="95"/>
      <c r="G43" s="81"/>
      <c r="H43" s="58"/>
      <c r="I43" s="81"/>
      <c r="J43" s="58"/>
      <c r="K43" s="98"/>
      <c r="L43" s="99"/>
      <c r="M43" s="81"/>
      <c r="N43" s="58"/>
      <c r="W43" s="40"/>
      <c r="X43" s="118"/>
      <c r="Y43" s="118"/>
      <c r="Z43" s="118"/>
      <c r="AA43" s="118"/>
      <c r="AB43" s="118"/>
      <c r="AC43" s="118"/>
      <c r="AD43" s="118"/>
      <c r="AE43" s="118"/>
      <c r="AF43" s="118"/>
      <c r="AG43" s="118"/>
      <c r="AH43" s="118"/>
      <c r="AI43" s="118"/>
      <c r="AJ43" s="118"/>
      <c r="AK43" s="118"/>
      <c r="AL43" s="118"/>
      <c r="AM43" s="118"/>
      <c r="AN43" s="118"/>
      <c r="AO43" s="118"/>
      <c r="AP43" s="118"/>
      <c r="AQ43" s="118"/>
      <c r="AR43" s="118"/>
      <c r="AS43" s="118"/>
      <c r="AT43" s="118"/>
      <c r="AU43" s="118"/>
      <c r="AV43" s="153"/>
      <c r="AW43" s="118"/>
      <c r="AX43" s="118"/>
    </row>
    <row r="44" spans="3:50" x14ac:dyDescent="0.25">
      <c r="C44" s="101"/>
      <c r="E44" s="81"/>
      <c r="F44" s="58"/>
      <c r="G44" s="81"/>
      <c r="H44" s="58"/>
      <c r="I44" s="81"/>
      <c r="J44" s="58"/>
      <c r="K44" s="98"/>
      <c r="L44" s="99"/>
      <c r="M44" s="81"/>
      <c r="N44" s="58"/>
      <c r="W44" s="40"/>
      <c r="X44" s="118"/>
      <c r="Y44" s="118"/>
      <c r="Z44" s="118"/>
      <c r="AA44" s="118"/>
      <c r="AB44" s="118"/>
      <c r="AC44" s="118"/>
      <c r="AD44" s="118"/>
      <c r="AE44" s="118"/>
      <c r="AF44" s="118"/>
      <c r="AG44" s="118"/>
      <c r="AH44" s="118"/>
      <c r="AI44" s="118"/>
      <c r="AJ44" s="118"/>
      <c r="AK44" s="118"/>
      <c r="AL44" s="118"/>
      <c r="AM44" s="118"/>
      <c r="AN44" s="118"/>
      <c r="AO44" s="118"/>
      <c r="AP44" s="118"/>
      <c r="AQ44" s="118"/>
      <c r="AR44" s="118"/>
      <c r="AS44" s="118"/>
      <c r="AT44" s="118"/>
      <c r="AU44" s="118"/>
      <c r="AV44" s="153"/>
      <c r="AW44" s="118"/>
      <c r="AX44" s="118"/>
    </row>
    <row r="45" spans="3:50" x14ac:dyDescent="0.25">
      <c r="C45" s="101"/>
      <c r="E45" s="81"/>
      <c r="F45" s="95"/>
      <c r="G45" s="81"/>
      <c r="H45" s="58"/>
      <c r="I45" s="81"/>
      <c r="J45" s="58"/>
      <c r="K45" s="98"/>
      <c r="L45" s="99"/>
      <c r="M45" s="81"/>
      <c r="N45" s="58"/>
      <c r="W45" s="40"/>
      <c r="X45" s="118"/>
      <c r="Y45" s="118"/>
      <c r="Z45" s="118"/>
      <c r="AA45" s="118"/>
      <c r="AB45" s="118"/>
      <c r="AC45" s="118"/>
      <c r="AD45" s="118"/>
      <c r="AE45" s="118"/>
      <c r="AF45" s="118"/>
      <c r="AG45" s="118"/>
      <c r="AH45" s="118"/>
      <c r="AI45" s="118"/>
      <c r="AJ45" s="118"/>
      <c r="AK45" s="118"/>
      <c r="AL45" s="118"/>
      <c r="AM45" s="118"/>
      <c r="AN45" s="118"/>
      <c r="AO45" s="118"/>
      <c r="AP45" s="118"/>
      <c r="AQ45" s="118"/>
      <c r="AR45" s="118"/>
      <c r="AS45" s="118"/>
      <c r="AT45" s="118"/>
      <c r="AU45" s="118"/>
      <c r="AV45" s="153"/>
      <c r="AW45" s="118"/>
      <c r="AX45" s="118"/>
    </row>
    <row r="46" spans="3:50" x14ac:dyDescent="0.25">
      <c r="C46" s="101"/>
      <c r="E46" s="81"/>
      <c r="F46" s="58"/>
      <c r="G46" s="81"/>
      <c r="H46" s="58"/>
      <c r="I46" s="81"/>
      <c r="J46" s="58"/>
      <c r="K46" s="98"/>
      <c r="L46" s="99"/>
      <c r="M46" s="81"/>
      <c r="N46" s="58"/>
      <c r="W46" s="40"/>
      <c r="X46" s="118"/>
      <c r="Y46" s="118"/>
      <c r="Z46" s="118"/>
      <c r="AA46" s="118"/>
      <c r="AB46" s="118"/>
      <c r="AC46" s="118"/>
      <c r="AD46" s="118"/>
      <c r="AE46" s="118"/>
      <c r="AF46" s="118"/>
      <c r="AG46" s="118"/>
      <c r="AH46" s="118"/>
      <c r="AI46" s="118"/>
      <c r="AJ46" s="118"/>
      <c r="AK46" s="118"/>
      <c r="AL46" s="118"/>
      <c r="AM46" s="118"/>
      <c r="AN46" s="118"/>
      <c r="AO46" s="118"/>
      <c r="AP46" s="118"/>
      <c r="AQ46" s="118"/>
      <c r="AR46" s="118"/>
      <c r="AS46" s="118"/>
      <c r="AT46" s="118"/>
      <c r="AU46" s="118"/>
      <c r="AV46" s="153"/>
      <c r="AW46" s="118"/>
      <c r="AX46" s="118"/>
    </row>
    <row r="47" spans="3:50" x14ac:dyDescent="0.25">
      <c r="C47" s="101"/>
      <c r="E47" s="81"/>
      <c r="F47" s="95"/>
      <c r="G47" s="81"/>
      <c r="H47" s="58"/>
      <c r="I47" s="81"/>
      <c r="J47" s="58"/>
      <c r="K47" s="98"/>
      <c r="L47" s="99"/>
      <c r="M47" s="81"/>
      <c r="N47" s="58"/>
      <c r="W47" s="40"/>
      <c r="X47" s="118"/>
      <c r="Y47" s="118"/>
      <c r="Z47" s="118"/>
      <c r="AA47" s="118"/>
      <c r="AB47" s="118"/>
      <c r="AC47" s="118"/>
      <c r="AD47" s="118"/>
      <c r="AE47" s="118"/>
      <c r="AF47" s="118"/>
      <c r="AG47" s="118"/>
      <c r="AH47" s="118"/>
      <c r="AI47" s="118"/>
      <c r="AJ47" s="118"/>
      <c r="AK47" s="118"/>
      <c r="AL47" s="118"/>
      <c r="AM47" s="118"/>
      <c r="AN47" s="118"/>
      <c r="AO47" s="118"/>
      <c r="AP47" s="118"/>
      <c r="AQ47" s="118"/>
      <c r="AR47" s="118"/>
      <c r="AS47" s="118"/>
      <c r="AT47" s="118"/>
      <c r="AU47" s="118"/>
      <c r="AV47" s="153"/>
      <c r="AW47" s="118"/>
      <c r="AX47" s="118"/>
    </row>
    <row r="48" spans="3:50" x14ac:dyDescent="0.25">
      <c r="C48" s="101"/>
      <c r="E48" s="81"/>
      <c r="F48" s="58"/>
      <c r="G48" s="81"/>
      <c r="H48" s="58"/>
      <c r="I48" s="81"/>
      <c r="J48" s="58"/>
      <c r="K48" s="98"/>
      <c r="L48" s="99"/>
      <c r="M48" s="81"/>
      <c r="N48" s="58"/>
      <c r="W48" s="40"/>
      <c r="X48" s="118"/>
      <c r="Y48" s="118"/>
      <c r="Z48" s="118"/>
      <c r="AA48" s="118"/>
      <c r="AB48" s="118"/>
      <c r="AC48" s="118"/>
      <c r="AD48" s="118"/>
      <c r="AE48" s="118"/>
      <c r="AF48" s="118"/>
      <c r="AG48" s="118"/>
      <c r="AH48" s="118"/>
      <c r="AI48" s="118"/>
      <c r="AJ48" s="118"/>
      <c r="AK48" s="118"/>
      <c r="AL48" s="118"/>
      <c r="AM48" s="118"/>
      <c r="AN48" s="118"/>
      <c r="AO48" s="118"/>
      <c r="AP48" s="118"/>
      <c r="AQ48" s="118"/>
      <c r="AR48" s="118"/>
      <c r="AS48" s="118"/>
      <c r="AT48" s="118"/>
      <c r="AU48" s="118"/>
      <c r="AV48" s="153"/>
      <c r="AW48" s="118"/>
      <c r="AX48" s="118"/>
    </row>
    <row r="49" spans="3:50" x14ac:dyDescent="0.25">
      <c r="C49" s="101"/>
      <c r="E49" s="81"/>
      <c r="F49" s="95"/>
      <c r="G49" s="81"/>
      <c r="H49" s="58"/>
      <c r="I49" s="81"/>
      <c r="J49" s="58"/>
      <c r="K49" s="98"/>
      <c r="L49" s="99"/>
      <c r="M49" s="81"/>
      <c r="N49" s="58"/>
      <c r="W49" s="40"/>
      <c r="X49" s="118"/>
      <c r="Y49" s="118"/>
      <c r="Z49" s="118"/>
      <c r="AA49" s="118"/>
      <c r="AB49" s="118"/>
      <c r="AC49" s="118"/>
      <c r="AD49" s="118"/>
      <c r="AE49" s="118"/>
      <c r="AF49" s="118"/>
      <c r="AG49" s="118"/>
      <c r="AH49" s="118"/>
      <c r="AI49" s="118"/>
      <c r="AJ49" s="118"/>
      <c r="AK49" s="118"/>
      <c r="AL49" s="118"/>
      <c r="AM49" s="118"/>
      <c r="AN49" s="118"/>
      <c r="AO49" s="118"/>
      <c r="AP49" s="118"/>
      <c r="AQ49" s="118"/>
      <c r="AR49" s="118"/>
      <c r="AS49" s="118"/>
      <c r="AT49" s="118"/>
      <c r="AU49" s="118"/>
      <c r="AV49" s="153"/>
      <c r="AW49" s="118"/>
      <c r="AX49" s="118"/>
    </row>
    <row r="50" spans="3:50" x14ac:dyDescent="0.25">
      <c r="C50" s="101"/>
      <c r="E50" s="81"/>
      <c r="F50" s="58"/>
      <c r="G50" s="81"/>
      <c r="H50" s="58"/>
      <c r="I50" s="81"/>
      <c r="J50" s="58"/>
      <c r="K50" s="98"/>
      <c r="L50" s="99"/>
      <c r="M50" s="81"/>
      <c r="N50" s="58"/>
      <c r="W50" s="40"/>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53"/>
      <c r="AW50" s="118"/>
      <c r="AX50" s="118"/>
    </row>
    <row r="51" spans="3:50" x14ac:dyDescent="0.25">
      <c r="C51" s="101"/>
      <c r="E51" s="81"/>
      <c r="F51" s="95"/>
      <c r="G51" s="81"/>
      <c r="H51" s="58"/>
      <c r="I51" s="81"/>
      <c r="J51" s="58"/>
      <c r="K51" s="98"/>
      <c r="L51" s="99"/>
      <c r="M51" s="81"/>
      <c r="N51" s="58"/>
      <c r="W51" s="40"/>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53"/>
      <c r="AW51" s="118"/>
      <c r="AX51" s="118"/>
    </row>
    <row r="52" spans="3:50" x14ac:dyDescent="0.25">
      <c r="C52" s="101"/>
      <c r="E52" s="81"/>
      <c r="F52" s="58"/>
      <c r="G52" s="81"/>
      <c r="H52" s="58"/>
      <c r="I52" s="81"/>
      <c r="J52" s="58"/>
      <c r="K52" s="98"/>
      <c r="L52" s="99"/>
      <c r="M52" s="81"/>
      <c r="N52" s="58"/>
      <c r="W52" s="40"/>
      <c r="X52" s="118"/>
      <c r="Y52" s="118"/>
      <c r="Z52" s="118"/>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53"/>
      <c r="AW52" s="118"/>
      <c r="AX52" s="118"/>
    </row>
    <row r="53" spans="3:50" x14ac:dyDescent="0.25">
      <c r="C53" s="101"/>
      <c r="E53" s="81"/>
      <c r="F53" s="95"/>
      <c r="G53" s="81"/>
      <c r="H53" s="58"/>
      <c r="I53" s="81"/>
      <c r="J53" s="58"/>
      <c r="K53" s="98"/>
      <c r="L53" s="99"/>
      <c r="M53" s="81"/>
      <c r="N53" s="58"/>
      <c r="X53" s="118"/>
      <c r="Y53" s="118"/>
      <c r="Z53" s="118"/>
      <c r="AA53" s="118"/>
      <c r="AB53" s="118"/>
      <c r="AC53" s="118"/>
      <c r="AD53" s="118"/>
      <c r="AE53" s="118"/>
      <c r="AF53" s="118"/>
      <c r="AG53" s="118"/>
      <c r="AH53" s="118"/>
      <c r="AI53" s="118"/>
      <c r="AJ53" s="118"/>
      <c r="AK53" s="118"/>
      <c r="AL53" s="118"/>
      <c r="AM53" s="118"/>
      <c r="AN53" s="118"/>
      <c r="AO53" s="118"/>
      <c r="AP53" s="118"/>
      <c r="AQ53" s="118"/>
      <c r="AR53" s="118"/>
      <c r="AS53" s="118"/>
      <c r="AT53" s="118"/>
      <c r="AU53" s="118"/>
      <c r="AV53" s="153"/>
      <c r="AW53" s="118"/>
      <c r="AX53" s="118"/>
    </row>
    <row r="54" spans="3:50" x14ac:dyDescent="0.25">
      <c r="C54" s="101"/>
      <c r="E54" s="81"/>
      <c r="F54" s="58"/>
      <c r="G54" s="81"/>
      <c r="H54" s="58"/>
      <c r="I54" s="81"/>
      <c r="J54" s="58"/>
      <c r="K54" s="98"/>
      <c r="L54" s="99"/>
      <c r="M54" s="81"/>
      <c r="N54" s="58"/>
      <c r="X54" s="118"/>
      <c r="Y54" s="118"/>
      <c r="Z54" s="118"/>
      <c r="AA54" s="118"/>
      <c r="AB54" s="118"/>
      <c r="AC54" s="118"/>
      <c r="AD54" s="118"/>
      <c r="AE54" s="118"/>
      <c r="AF54" s="118"/>
      <c r="AG54" s="118"/>
      <c r="AH54" s="118"/>
      <c r="AI54" s="118"/>
      <c r="AJ54" s="118"/>
      <c r="AK54" s="118"/>
      <c r="AL54" s="118"/>
      <c r="AM54" s="118"/>
      <c r="AN54" s="118"/>
      <c r="AO54" s="118"/>
      <c r="AP54" s="118"/>
      <c r="AQ54" s="118"/>
      <c r="AR54" s="118"/>
      <c r="AS54" s="118"/>
      <c r="AT54" s="118"/>
      <c r="AU54" s="118"/>
      <c r="AV54" s="153"/>
      <c r="AW54" s="118"/>
      <c r="AX54" s="118"/>
    </row>
    <row r="55" spans="3:50" x14ac:dyDescent="0.25">
      <c r="C55" s="101"/>
      <c r="E55" s="81"/>
      <c r="F55" s="95"/>
      <c r="G55" s="81"/>
      <c r="H55" s="58"/>
      <c r="I55" s="81"/>
      <c r="J55" s="58"/>
      <c r="K55" s="98"/>
      <c r="L55" s="99"/>
      <c r="M55" s="81"/>
      <c r="N55" s="58"/>
      <c r="X55" s="118"/>
      <c r="Y55" s="118"/>
      <c r="Z55" s="118"/>
      <c r="AA55" s="118"/>
      <c r="AB55" s="118"/>
      <c r="AC55" s="118"/>
      <c r="AD55" s="118"/>
      <c r="AE55" s="118"/>
      <c r="AF55" s="118"/>
      <c r="AG55" s="118"/>
      <c r="AH55" s="118"/>
      <c r="AI55" s="118"/>
      <c r="AJ55" s="118"/>
      <c r="AK55" s="118"/>
      <c r="AL55" s="118"/>
      <c r="AM55" s="118"/>
      <c r="AN55" s="118"/>
      <c r="AO55" s="118"/>
      <c r="AP55" s="118"/>
      <c r="AQ55" s="118"/>
      <c r="AR55" s="118"/>
      <c r="AS55" s="118"/>
      <c r="AT55" s="118"/>
      <c r="AU55" s="118"/>
      <c r="AV55" s="153"/>
      <c r="AW55" s="118"/>
      <c r="AX55" s="118"/>
    </row>
    <row r="56" spans="3:50" x14ac:dyDescent="0.25">
      <c r="C56" s="101"/>
      <c r="E56" s="81"/>
      <c r="F56" s="58"/>
      <c r="G56" s="81"/>
      <c r="H56" s="58"/>
      <c r="I56" s="81"/>
      <c r="J56" s="58"/>
      <c r="K56" s="98"/>
      <c r="L56" s="99"/>
      <c r="M56" s="81"/>
      <c r="N56" s="58"/>
      <c r="X56" s="118"/>
      <c r="Y56" s="118"/>
      <c r="Z56" s="118"/>
      <c r="AA56" s="118"/>
      <c r="AB56" s="118"/>
      <c r="AC56" s="118"/>
      <c r="AD56" s="118"/>
      <c r="AE56" s="118"/>
      <c r="AF56" s="118"/>
      <c r="AG56" s="118"/>
      <c r="AH56" s="118"/>
      <c r="AI56" s="118"/>
      <c r="AJ56" s="118"/>
      <c r="AK56" s="118"/>
      <c r="AL56" s="118"/>
      <c r="AM56" s="118"/>
      <c r="AN56" s="118"/>
      <c r="AO56" s="118"/>
      <c r="AP56" s="118"/>
      <c r="AQ56" s="118"/>
      <c r="AR56" s="118"/>
      <c r="AS56" s="118"/>
      <c r="AT56" s="118"/>
      <c r="AU56" s="118"/>
      <c r="AV56" s="153"/>
      <c r="AW56" s="118"/>
      <c r="AX56" s="118"/>
    </row>
    <row r="57" spans="3:50" x14ac:dyDescent="0.25">
      <c r="C57" s="101"/>
      <c r="E57" s="81"/>
      <c r="F57" s="95"/>
      <c r="G57" s="81"/>
      <c r="H57" s="58"/>
      <c r="I57" s="81"/>
      <c r="J57" s="58"/>
      <c r="K57" s="98"/>
      <c r="L57" s="99"/>
      <c r="M57" s="81"/>
      <c r="N57" s="58"/>
      <c r="X57" s="118"/>
      <c r="Y57" s="118"/>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53"/>
      <c r="AW57" s="118"/>
      <c r="AX57" s="118"/>
    </row>
    <row r="58" spans="3:50" x14ac:dyDescent="0.25">
      <c r="C58" s="101"/>
      <c r="E58" s="81"/>
      <c r="F58" s="58"/>
      <c r="G58" s="81"/>
      <c r="H58" s="58"/>
      <c r="I58" s="81"/>
      <c r="J58" s="58"/>
      <c r="K58" s="98"/>
      <c r="L58" s="99"/>
      <c r="M58" s="81"/>
      <c r="N58" s="5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53"/>
      <c r="AW58" s="118"/>
      <c r="AX58" s="118"/>
    </row>
    <row r="59" spans="3:50" x14ac:dyDescent="0.25">
      <c r="C59" s="101"/>
      <c r="E59" s="81"/>
      <c r="F59" s="95"/>
      <c r="G59" s="81"/>
      <c r="H59" s="58"/>
      <c r="I59" s="81"/>
      <c r="J59" s="58"/>
      <c r="K59" s="98"/>
      <c r="L59" s="99"/>
      <c r="M59" s="81"/>
      <c r="N59" s="5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53"/>
      <c r="AW59" s="118"/>
      <c r="AX59" s="118"/>
    </row>
    <row r="60" spans="3:50" x14ac:dyDescent="0.25">
      <c r="C60" s="101"/>
      <c r="E60" s="81"/>
      <c r="F60" s="58"/>
      <c r="G60" s="81"/>
      <c r="H60" s="58"/>
      <c r="I60" s="81"/>
      <c r="J60" s="58"/>
      <c r="K60" s="98"/>
      <c r="L60" s="99"/>
      <c r="M60" s="81"/>
      <c r="N60" s="5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53"/>
      <c r="AW60" s="118"/>
      <c r="AX60" s="118"/>
    </row>
    <row r="61" spans="3:50" x14ac:dyDescent="0.25">
      <c r="C61" s="101"/>
      <c r="E61" s="81"/>
      <c r="F61" s="95"/>
      <c r="G61" s="81"/>
      <c r="H61" s="58"/>
      <c r="I61" s="81"/>
      <c r="J61" s="58"/>
      <c r="K61" s="98"/>
      <c r="L61" s="99"/>
      <c r="M61" s="81"/>
      <c r="N61" s="5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53"/>
      <c r="AW61" s="118"/>
      <c r="AX61" s="118"/>
    </row>
    <row r="62" spans="3:50" x14ac:dyDescent="0.25">
      <c r="C62" s="101"/>
      <c r="E62" s="81"/>
      <c r="F62" s="58"/>
      <c r="G62" s="81"/>
      <c r="H62" s="58"/>
      <c r="I62" s="81"/>
      <c r="J62" s="58"/>
      <c r="K62" s="98"/>
      <c r="L62" s="99"/>
      <c r="M62" s="81"/>
      <c r="N62" s="58"/>
      <c r="X62" s="118"/>
      <c r="Y62" s="118"/>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53"/>
      <c r="AW62" s="118"/>
      <c r="AX62" s="118"/>
    </row>
    <row r="63" spans="3:50" x14ac:dyDescent="0.25">
      <c r="C63" s="101"/>
      <c r="E63" s="81"/>
      <c r="F63" s="95"/>
      <c r="G63" s="81"/>
      <c r="H63" s="58"/>
      <c r="I63" s="81"/>
      <c r="J63" s="58"/>
      <c r="K63" s="98"/>
      <c r="L63" s="99"/>
      <c r="M63" s="81"/>
      <c r="N63" s="58"/>
      <c r="X63" s="118"/>
      <c r="Y63" s="118"/>
      <c r="Z63" s="118"/>
      <c r="AA63" s="118"/>
      <c r="AB63" s="118"/>
      <c r="AC63" s="118"/>
      <c r="AD63" s="118"/>
      <c r="AE63" s="118"/>
      <c r="AF63" s="118"/>
      <c r="AG63" s="118"/>
      <c r="AH63" s="118"/>
      <c r="AI63" s="118"/>
      <c r="AJ63" s="118"/>
      <c r="AK63" s="118"/>
      <c r="AL63" s="118"/>
      <c r="AM63" s="118"/>
      <c r="AN63" s="118"/>
      <c r="AO63" s="118"/>
      <c r="AP63" s="118"/>
      <c r="AQ63" s="118"/>
      <c r="AR63" s="118"/>
      <c r="AS63" s="118"/>
      <c r="AT63" s="118"/>
      <c r="AU63" s="118"/>
      <c r="AV63" s="153"/>
      <c r="AW63" s="118"/>
      <c r="AX63" s="118"/>
    </row>
    <row r="64" spans="3:50" x14ac:dyDescent="0.25">
      <c r="C64" s="101"/>
      <c r="E64" s="81"/>
      <c r="F64" s="58"/>
      <c r="G64" s="81"/>
      <c r="H64" s="58"/>
      <c r="I64" s="81"/>
      <c r="J64" s="58"/>
      <c r="K64" s="98"/>
      <c r="L64" s="99"/>
      <c r="M64" s="81"/>
      <c r="N64" s="58"/>
      <c r="X64" s="118"/>
      <c r="Y64" s="118"/>
      <c r="Z64" s="118"/>
      <c r="AA64" s="118"/>
      <c r="AB64" s="118"/>
      <c r="AC64" s="118"/>
      <c r="AD64" s="118"/>
      <c r="AE64" s="118"/>
      <c r="AF64" s="118"/>
      <c r="AG64" s="118"/>
      <c r="AH64" s="118"/>
      <c r="AI64" s="118"/>
      <c r="AJ64" s="118"/>
      <c r="AK64" s="118"/>
      <c r="AL64" s="118"/>
      <c r="AM64" s="118"/>
      <c r="AN64" s="118"/>
      <c r="AO64" s="118"/>
      <c r="AP64" s="118"/>
      <c r="AQ64" s="118"/>
      <c r="AR64" s="118"/>
      <c r="AS64" s="118"/>
      <c r="AT64" s="118"/>
      <c r="AU64" s="118"/>
      <c r="AV64" s="153"/>
      <c r="AW64" s="118"/>
      <c r="AX64" s="118"/>
    </row>
    <row r="65" spans="3:50" x14ac:dyDescent="0.25">
      <c r="C65" s="101"/>
      <c r="E65" s="81"/>
      <c r="F65" s="95"/>
      <c r="G65" s="81"/>
      <c r="H65" s="58"/>
      <c r="I65" s="81"/>
      <c r="J65" s="58"/>
      <c r="K65" s="98"/>
      <c r="L65" s="99"/>
      <c r="M65" s="81"/>
      <c r="N65" s="58"/>
      <c r="X65" s="118"/>
      <c r="Y65" s="118"/>
      <c r="Z65" s="118"/>
      <c r="AA65" s="118"/>
      <c r="AB65" s="118"/>
      <c r="AC65" s="118"/>
      <c r="AD65" s="118"/>
      <c r="AE65" s="118"/>
      <c r="AF65" s="118"/>
      <c r="AG65" s="118"/>
      <c r="AH65" s="118"/>
      <c r="AI65" s="118"/>
      <c r="AJ65" s="118"/>
      <c r="AK65" s="118"/>
      <c r="AL65" s="118"/>
      <c r="AM65" s="118"/>
      <c r="AN65" s="118"/>
      <c r="AO65" s="118"/>
      <c r="AP65" s="118"/>
      <c r="AQ65" s="118"/>
      <c r="AR65" s="118"/>
      <c r="AS65" s="118"/>
      <c r="AT65" s="118"/>
      <c r="AU65" s="118"/>
      <c r="AV65" s="153"/>
      <c r="AW65" s="118"/>
      <c r="AX65" s="118"/>
    </row>
    <row r="66" spans="3:50" x14ac:dyDescent="0.25">
      <c r="C66" s="101"/>
      <c r="E66" s="81"/>
      <c r="F66" s="58"/>
      <c r="G66" s="81"/>
      <c r="H66" s="58"/>
      <c r="I66" s="81"/>
      <c r="J66" s="58"/>
      <c r="K66" s="98"/>
      <c r="L66" s="99"/>
      <c r="M66" s="81"/>
      <c r="N66" s="58"/>
      <c r="X66" s="118"/>
      <c r="Y66" s="118"/>
      <c r="Z66" s="118"/>
      <c r="AA66" s="118"/>
      <c r="AB66" s="118"/>
      <c r="AC66" s="118"/>
      <c r="AD66" s="118"/>
      <c r="AE66" s="118"/>
      <c r="AF66" s="118"/>
      <c r="AG66" s="118"/>
      <c r="AH66" s="118"/>
      <c r="AI66" s="118"/>
      <c r="AJ66" s="118"/>
      <c r="AK66" s="118"/>
      <c r="AL66" s="118"/>
      <c r="AM66" s="118"/>
      <c r="AN66" s="118"/>
      <c r="AO66" s="118"/>
      <c r="AP66" s="118"/>
      <c r="AQ66" s="118"/>
      <c r="AR66" s="118"/>
      <c r="AS66" s="118"/>
      <c r="AT66" s="118"/>
      <c r="AU66" s="118"/>
      <c r="AV66" s="153"/>
      <c r="AW66" s="118"/>
      <c r="AX66" s="118"/>
    </row>
    <row r="67" spans="3:50" x14ac:dyDescent="0.25">
      <c r="C67" s="101"/>
      <c r="E67" s="81"/>
      <c r="F67" s="95"/>
      <c r="G67" s="81"/>
      <c r="H67" s="58"/>
      <c r="I67" s="81"/>
      <c r="J67" s="58"/>
      <c r="K67" s="98"/>
      <c r="L67" s="99"/>
      <c r="M67" s="81"/>
      <c r="N67" s="58"/>
      <c r="X67" s="118"/>
      <c r="Y67" s="118"/>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53"/>
      <c r="AW67" s="118"/>
      <c r="AX67" s="118"/>
    </row>
    <row r="68" spans="3:50" x14ac:dyDescent="0.25">
      <c r="C68" s="101"/>
      <c r="E68" s="81"/>
      <c r="F68" s="95"/>
      <c r="G68" s="81"/>
      <c r="H68" s="58"/>
      <c r="I68" s="81"/>
      <c r="J68" s="58"/>
      <c r="K68" s="98"/>
      <c r="L68" s="99"/>
      <c r="M68" s="81"/>
      <c r="N68" s="5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153"/>
      <c r="AW68" s="118"/>
      <c r="AX68" s="118"/>
    </row>
    <row r="69" spans="3:50" x14ac:dyDescent="0.25">
      <c r="C69" s="101"/>
      <c r="E69" s="81"/>
      <c r="F69" s="95"/>
      <c r="G69" s="81"/>
      <c r="H69" s="58"/>
      <c r="I69" s="81"/>
      <c r="J69" s="58"/>
      <c r="K69" s="98"/>
      <c r="L69" s="99"/>
      <c r="M69" s="81"/>
      <c r="N69" s="58"/>
      <c r="X69" s="118"/>
      <c r="Y69" s="118"/>
      <c r="Z69" s="118"/>
      <c r="AA69" s="118"/>
      <c r="AB69" s="118"/>
      <c r="AC69" s="118"/>
      <c r="AD69" s="118"/>
      <c r="AE69" s="118"/>
      <c r="AF69" s="118"/>
      <c r="AG69" s="118"/>
      <c r="AH69" s="118"/>
      <c r="AI69" s="118"/>
      <c r="AJ69" s="118"/>
      <c r="AK69" s="118"/>
      <c r="AL69" s="118"/>
      <c r="AM69" s="118"/>
      <c r="AN69" s="118"/>
      <c r="AO69" s="118"/>
      <c r="AP69" s="118"/>
      <c r="AQ69" s="118"/>
      <c r="AR69" s="118"/>
      <c r="AS69" s="118"/>
      <c r="AT69" s="118"/>
      <c r="AU69" s="118"/>
      <c r="AV69" s="153"/>
      <c r="AW69" s="118"/>
      <c r="AX69" s="118"/>
    </row>
    <row r="70" spans="3:50" x14ac:dyDescent="0.25">
      <c r="C70" s="101"/>
      <c r="E70" s="81"/>
      <c r="F70" s="95"/>
      <c r="G70" s="81"/>
      <c r="H70" s="58"/>
      <c r="I70" s="81"/>
      <c r="J70" s="58"/>
      <c r="K70" s="98"/>
      <c r="L70" s="99"/>
      <c r="M70" s="81"/>
      <c r="N70" s="5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53"/>
      <c r="AW70" s="118"/>
      <c r="AX70" s="118"/>
    </row>
    <row r="71" spans="3:50" x14ac:dyDescent="0.25">
      <c r="C71" s="101"/>
      <c r="E71" s="81"/>
      <c r="F71" s="95"/>
      <c r="G71" s="81"/>
      <c r="H71" s="58"/>
      <c r="I71" s="81"/>
      <c r="J71" s="58"/>
      <c r="K71" s="98"/>
      <c r="L71" s="99"/>
      <c r="M71" s="81"/>
      <c r="N71" s="5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53"/>
      <c r="AW71" s="118"/>
      <c r="AX71" s="118"/>
    </row>
    <row r="72" spans="3:50" x14ac:dyDescent="0.25">
      <c r="C72" s="101"/>
      <c r="E72" s="81"/>
      <c r="F72" s="95"/>
      <c r="G72" s="81"/>
      <c r="H72" s="58"/>
      <c r="I72" s="81"/>
      <c r="J72" s="58"/>
      <c r="K72" s="98"/>
      <c r="L72" s="99"/>
      <c r="M72" s="81"/>
      <c r="N72" s="58"/>
      <c r="X72" s="118"/>
      <c r="Y72" s="118"/>
      <c r="Z72" s="118"/>
      <c r="AA72" s="118"/>
      <c r="AB72" s="118"/>
      <c r="AC72" s="118"/>
      <c r="AD72" s="118"/>
      <c r="AE72" s="118"/>
      <c r="AF72" s="118"/>
      <c r="AG72" s="118"/>
      <c r="AH72" s="118"/>
      <c r="AI72" s="118"/>
      <c r="AJ72" s="118"/>
      <c r="AK72" s="118"/>
      <c r="AL72" s="118"/>
      <c r="AM72" s="118"/>
      <c r="AN72" s="118"/>
      <c r="AO72" s="118"/>
      <c r="AP72" s="118"/>
      <c r="AQ72" s="118"/>
      <c r="AR72" s="118"/>
      <c r="AS72" s="118"/>
      <c r="AT72" s="118"/>
      <c r="AU72" s="118"/>
      <c r="AV72" s="153"/>
      <c r="AW72" s="118"/>
      <c r="AX72" s="118"/>
    </row>
    <row r="73" spans="3:50" x14ac:dyDescent="0.25">
      <c r="C73" s="101"/>
      <c r="E73" s="81"/>
      <c r="F73" s="95"/>
      <c r="G73" s="81"/>
      <c r="H73" s="58"/>
      <c r="I73" s="81"/>
      <c r="J73" s="58"/>
      <c r="K73" s="98"/>
      <c r="L73" s="99"/>
      <c r="M73" s="81"/>
      <c r="N73" s="58"/>
      <c r="X73" s="118"/>
      <c r="Y73" s="118"/>
      <c r="Z73" s="118"/>
      <c r="AA73" s="118"/>
      <c r="AB73" s="118"/>
      <c r="AC73" s="118"/>
      <c r="AD73" s="118"/>
      <c r="AE73" s="118"/>
      <c r="AF73" s="118"/>
      <c r="AG73" s="118"/>
      <c r="AH73" s="118"/>
      <c r="AI73" s="118"/>
      <c r="AJ73" s="118"/>
      <c r="AK73" s="118"/>
      <c r="AL73" s="118"/>
      <c r="AM73" s="118"/>
      <c r="AN73" s="118"/>
      <c r="AO73" s="118"/>
      <c r="AP73" s="118"/>
      <c r="AQ73" s="118"/>
      <c r="AR73" s="118"/>
      <c r="AS73" s="118"/>
      <c r="AT73" s="118"/>
      <c r="AU73" s="118"/>
      <c r="AV73" s="153"/>
      <c r="AW73" s="118"/>
      <c r="AX73" s="118"/>
    </row>
    <row r="74" spans="3:50" x14ac:dyDescent="0.25">
      <c r="C74" s="101"/>
      <c r="E74" s="81"/>
      <c r="F74" s="95"/>
      <c r="G74" s="81"/>
      <c r="H74" s="58"/>
      <c r="I74" s="81"/>
      <c r="J74" s="58"/>
      <c r="K74" s="98"/>
      <c r="L74" s="99"/>
      <c r="M74" s="81"/>
      <c r="N74" s="58"/>
      <c r="X74" s="118"/>
      <c r="Y74" s="118"/>
      <c r="Z74" s="118"/>
      <c r="AA74" s="118"/>
      <c r="AB74" s="118"/>
      <c r="AC74" s="118"/>
      <c r="AD74" s="118"/>
      <c r="AE74" s="118"/>
      <c r="AF74" s="118"/>
      <c r="AG74" s="118"/>
      <c r="AH74" s="118"/>
      <c r="AI74" s="118"/>
      <c r="AJ74" s="118"/>
      <c r="AK74" s="118"/>
      <c r="AL74" s="118"/>
      <c r="AM74" s="118"/>
      <c r="AN74" s="118"/>
      <c r="AO74" s="118"/>
      <c r="AP74" s="118"/>
      <c r="AQ74" s="118"/>
      <c r="AR74" s="118"/>
      <c r="AS74" s="118"/>
      <c r="AT74" s="118"/>
      <c r="AU74" s="118"/>
      <c r="AV74" s="153"/>
      <c r="AW74" s="118"/>
      <c r="AX74" s="118"/>
    </row>
    <row r="75" spans="3:50" x14ac:dyDescent="0.25">
      <c r="C75" s="101"/>
      <c r="E75" s="81"/>
      <c r="F75" s="95"/>
      <c r="G75" s="81"/>
      <c r="H75" s="58"/>
      <c r="I75" s="81"/>
      <c r="J75" s="58"/>
      <c r="K75" s="98"/>
      <c r="L75" s="99"/>
      <c r="M75" s="81"/>
      <c r="N75" s="58"/>
      <c r="X75" s="118"/>
      <c r="Y75" s="118"/>
      <c r="Z75" s="118"/>
      <c r="AA75" s="118"/>
      <c r="AB75" s="118"/>
      <c r="AC75" s="118"/>
      <c r="AD75" s="118"/>
      <c r="AE75" s="118"/>
      <c r="AF75" s="118"/>
      <c r="AG75" s="118"/>
      <c r="AH75" s="118"/>
      <c r="AI75" s="118"/>
      <c r="AJ75" s="118"/>
      <c r="AK75" s="118"/>
      <c r="AL75" s="118"/>
      <c r="AM75" s="118"/>
      <c r="AN75" s="118"/>
      <c r="AO75" s="118"/>
      <c r="AP75" s="118"/>
      <c r="AQ75" s="118"/>
      <c r="AR75" s="118"/>
      <c r="AS75" s="118"/>
      <c r="AT75" s="118"/>
      <c r="AU75" s="118"/>
      <c r="AV75" s="153"/>
      <c r="AW75" s="118"/>
      <c r="AX75" s="118"/>
    </row>
    <row r="76" spans="3:50" x14ac:dyDescent="0.25">
      <c r="C76" s="101"/>
      <c r="E76" s="81"/>
      <c r="F76" s="95"/>
      <c r="G76" s="81"/>
      <c r="H76" s="58"/>
      <c r="I76" s="81"/>
      <c r="J76" s="58"/>
      <c r="K76" s="98"/>
      <c r="L76" s="99"/>
      <c r="M76" s="81"/>
      <c r="N76" s="58"/>
      <c r="X76" s="118"/>
      <c r="Y76" s="118"/>
      <c r="Z76" s="118"/>
      <c r="AA76" s="118"/>
      <c r="AB76" s="118"/>
      <c r="AC76" s="118"/>
      <c r="AD76" s="118"/>
      <c r="AE76" s="118"/>
      <c r="AF76" s="118"/>
      <c r="AG76" s="118"/>
      <c r="AH76" s="118"/>
      <c r="AI76" s="118"/>
      <c r="AJ76" s="118"/>
      <c r="AK76" s="118"/>
      <c r="AL76" s="118"/>
      <c r="AM76" s="118"/>
      <c r="AN76" s="118"/>
      <c r="AO76" s="118"/>
      <c r="AP76" s="118"/>
      <c r="AQ76" s="118"/>
      <c r="AR76" s="118"/>
      <c r="AS76" s="118"/>
      <c r="AT76" s="118"/>
      <c r="AU76" s="118"/>
      <c r="AV76" s="153"/>
      <c r="AW76" s="118"/>
      <c r="AX76" s="118"/>
    </row>
    <row r="77" spans="3:50" x14ac:dyDescent="0.25">
      <c r="C77" s="101"/>
      <c r="E77" s="81"/>
      <c r="F77" s="95"/>
      <c r="G77" s="81"/>
      <c r="H77" s="58"/>
      <c r="I77" s="81"/>
      <c r="J77" s="58"/>
      <c r="K77" s="98"/>
      <c r="L77" s="99"/>
      <c r="M77" s="81"/>
      <c r="N77" s="58"/>
      <c r="X77" s="118"/>
      <c r="Y77" s="118"/>
      <c r="Z77" s="118"/>
      <c r="AA77" s="118"/>
      <c r="AB77" s="118"/>
      <c r="AC77" s="118"/>
      <c r="AD77" s="118"/>
      <c r="AE77" s="118"/>
      <c r="AF77" s="118"/>
      <c r="AG77" s="118"/>
      <c r="AH77" s="118"/>
      <c r="AI77" s="118"/>
      <c r="AJ77" s="118"/>
      <c r="AK77" s="118"/>
      <c r="AL77" s="118"/>
      <c r="AM77" s="118"/>
      <c r="AN77" s="118"/>
      <c r="AO77" s="118"/>
      <c r="AP77" s="118"/>
      <c r="AQ77" s="118"/>
      <c r="AR77" s="118"/>
      <c r="AS77" s="118"/>
      <c r="AT77" s="118"/>
      <c r="AU77" s="118"/>
      <c r="AV77" s="153"/>
      <c r="AW77" s="118"/>
      <c r="AX77" s="118"/>
    </row>
    <row r="78" spans="3:50" x14ac:dyDescent="0.25">
      <c r="C78" s="101"/>
      <c r="E78" s="81"/>
      <c r="F78" s="95"/>
      <c r="G78" s="81"/>
      <c r="H78" s="58"/>
      <c r="I78" s="81"/>
      <c r="J78" s="58"/>
      <c r="K78" s="98"/>
      <c r="L78" s="99"/>
      <c r="M78" s="81"/>
      <c r="N78" s="58"/>
      <c r="X78" s="118"/>
      <c r="Y78" s="118"/>
      <c r="Z78" s="118"/>
      <c r="AA78" s="118"/>
      <c r="AB78" s="118"/>
      <c r="AC78" s="118"/>
      <c r="AD78" s="118"/>
      <c r="AE78" s="118"/>
      <c r="AF78" s="118"/>
      <c r="AG78" s="118"/>
      <c r="AH78" s="118"/>
      <c r="AI78" s="118"/>
      <c r="AJ78" s="118"/>
      <c r="AK78" s="118"/>
      <c r="AL78" s="118"/>
      <c r="AM78" s="118"/>
      <c r="AN78" s="118"/>
      <c r="AO78" s="118"/>
      <c r="AP78" s="118"/>
      <c r="AQ78" s="118"/>
      <c r="AR78" s="118"/>
      <c r="AS78" s="118"/>
      <c r="AT78" s="118"/>
      <c r="AU78" s="118"/>
      <c r="AV78" s="153"/>
      <c r="AW78" s="118"/>
      <c r="AX78" s="118"/>
    </row>
    <row r="79" spans="3:50" x14ac:dyDescent="0.25">
      <c r="C79" s="101"/>
      <c r="E79" s="81"/>
      <c r="F79" s="95"/>
      <c r="G79" s="81"/>
      <c r="H79" s="58"/>
      <c r="I79" s="81"/>
      <c r="J79" s="58"/>
      <c r="K79" s="98"/>
      <c r="L79" s="99"/>
      <c r="M79" s="81"/>
      <c r="N79" s="58"/>
      <c r="X79" s="118"/>
      <c r="Y79" s="118"/>
      <c r="Z79" s="118"/>
      <c r="AA79" s="118"/>
      <c r="AB79" s="118"/>
      <c r="AC79" s="118"/>
      <c r="AD79" s="118"/>
      <c r="AE79" s="118"/>
      <c r="AF79" s="118"/>
      <c r="AG79" s="118"/>
      <c r="AH79" s="118"/>
      <c r="AI79" s="118"/>
      <c r="AJ79" s="118"/>
      <c r="AK79" s="118"/>
      <c r="AL79" s="118"/>
      <c r="AM79" s="118"/>
      <c r="AN79" s="118"/>
      <c r="AO79" s="118"/>
      <c r="AP79" s="118"/>
      <c r="AQ79" s="118"/>
      <c r="AR79" s="118"/>
      <c r="AS79" s="118"/>
      <c r="AT79" s="118"/>
      <c r="AU79" s="118"/>
      <c r="AV79" s="153"/>
      <c r="AW79" s="118"/>
      <c r="AX79" s="118"/>
    </row>
    <row r="80" spans="3:50" x14ac:dyDescent="0.25">
      <c r="C80" s="101"/>
      <c r="E80" s="81"/>
      <c r="F80" s="95"/>
      <c r="G80" s="81"/>
      <c r="H80" s="58"/>
      <c r="I80" s="81"/>
      <c r="J80" s="58"/>
      <c r="K80" s="98"/>
      <c r="L80" s="99"/>
      <c r="M80" s="81"/>
      <c r="N80" s="58"/>
      <c r="X80" s="118"/>
      <c r="Y80" s="118"/>
      <c r="Z80" s="118"/>
      <c r="AA80" s="118"/>
      <c r="AB80" s="118"/>
      <c r="AC80" s="118"/>
      <c r="AD80" s="118"/>
      <c r="AE80" s="118"/>
      <c r="AF80" s="118"/>
      <c r="AG80" s="118"/>
      <c r="AH80" s="118"/>
      <c r="AI80" s="118"/>
      <c r="AJ80" s="118"/>
      <c r="AK80" s="118"/>
      <c r="AL80" s="118"/>
      <c r="AM80" s="118"/>
      <c r="AN80" s="118"/>
      <c r="AO80" s="118"/>
      <c r="AP80" s="118"/>
      <c r="AQ80" s="118"/>
      <c r="AR80" s="118"/>
      <c r="AS80" s="118"/>
      <c r="AT80" s="118"/>
      <c r="AU80" s="118"/>
      <c r="AV80" s="153"/>
      <c r="AW80" s="118"/>
      <c r="AX80" s="118"/>
    </row>
    <row r="81" spans="3:50" x14ac:dyDescent="0.25">
      <c r="C81" s="101"/>
      <c r="E81" s="81"/>
      <c r="F81" s="95"/>
      <c r="G81" s="81"/>
      <c r="H81" s="58"/>
      <c r="I81" s="81"/>
      <c r="J81" s="58"/>
      <c r="K81" s="98"/>
      <c r="L81" s="99"/>
      <c r="M81" s="81"/>
      <c r="N81" s="58"/>
      <c r="X81" s="118"/>
      <c r="Y81" s="118"/>
      <c r="Z81" s="118"/>
      <c r="AA81" s="118"/>
      <c r="AB81" s="118"/>
      <c r="AC81" s="118"/>
      <c r="AD81" s="118"/>
      <c r="AE81" s="118"/>
      <c r="AF81" s="118"/>
      <c r="AG81" s="118"/>
      <c r="AH81" s="118"/>
      <c r="AI81" s="118"/>
      <c r="AJ81" s="118"/>
      <c r="AK81" s="118"/>
      <c r="AL81" s="118"/>
      <c r="AM81" s="118"/>
      <c r="AN81" s="118"/>
      <c r="AO81" s="118"/>
      <c r="AP81" s="118"/>
      <c r="AQ81" s="118"/>
      <c r="AR81" s="118"/>
      <c r="AS81" s="118"/>
      <c r="AT81" s="118"/>
      <c r="AU81" s="118"/>
      <c r="AV81" s="153"/>
      <c r="AW81" s="118"/>
      <c r="AX81" s="118"/>
    </row>
    <row r="82" spans="3:50" x14ac:dyDescent="0.25">
      <c r="C82" s="101"/>
      <c r="E82" s="81"/>
      <c r="F82" s="95"/>
      <c r="G82" s="81"/>
      <c r="H82" s="58"/>
      <c r="I82" s="81"/>
      <c r="J82" s="58"/>
      <c r="K82" s="98"/>
      <c r="L82" s="99"/>
      <c r="M82" s="81"/>
      <c r="N82" s="58"/>
      <c r="X82" s="118"/>
      <c r="Y82" s="118"/>
      <c r="Z82" s="118"/>
      <c r="AA82" s="118"/>
      <c r="AB82" s="118"/>
      <c r="AC82" s="118"/>
      <c r="AD82" s="118"/>
      <c r="AE82" s="118"/>
      <c r="AF82" s="118"/>
      <c r="AG82" s="118"/>
      <c r="AH82" s="118"/>
      <c r="AI82" s="118"/>
      <c r="AJ82" s="118"/>
      <c r="AK82" s="118"/>
      <c r="AL82" s="118"/>
      <c r="AM82" s="118"/>
      <c r="AN82" s="118"/>
      <c r="AO82" s="118"/>
      <c r="AP82" s="118"/>
      <c r="AQ82" s="118"/>
      <c r="AR82" s="118"/>
      <c r="AS82" s="118"/>
      <c r="AT82" s="118"/>
      <c r="AU82" s="118"/>
      <c r="AV82" s="153"/>
      <c r="AW82" s="118"/>
      <c r="AX82" s="118"/>
    </row>
    <row r="83" spans="3:50" x14ac:dyDescent="0.25">
      <c r="C83" s="101"/>
      <c r="E83" s="81"/>
      <c r="F83" s="95"/>
      <c r="G83" s="81"/>
      <c r="H83" s="58"/>
      <c r="I83" s="81"/>
      <c r="J83" s="58"/>
      <c r="K83" s="98"/>
      <c r="L83" s="99"/>
      <c r="M83" s="81"/>
      <c r="N83" s="58"/>
      <c r="X83" s="118"/>
      <c r="Y83" s="118"/>
      <c r="Z83" s="118"/>
      <c r="AA83" s="118"/>
      <c r="AB83" s="118"/>
      <c r="AC83" s="118"/>
      <c r="AD83" s="118"/>
      <c r="AE83" s="118"/>
      <c r="AF83" s="118"/>
      <c r="AG83" s="118"/>
      <c r="AH83" s="118"/>
      <c r="AI83" s="118"/>
      <c r="AJ83" s="118"/>
      <c r="AK83" s="118"/>
      <c r="AL83" s="118"/>
      <c r="AM83" s="118"/>
      <c r="AN83" s="118"/>
      <c r="AO83" s="118"/>
      <c r="AP83" s="118"/>
      <c r="AQ83" s="118"/>
      <c r="AR83" s="118"/>
      <c r="AS83" s="118"/>
      <c r="AT83" s="118"/>
      <c r="AU83" s="118"/>
      <c r="AV83" s="153"/>
      <c r="AW83" s="118"/>
      <c r="AX83" s="118"/>
    </row>
    <row r="84" spans="3:50" x14ac:dyDescent="0.25">
      <c r="C84" s="101"/>
      <c r="E84" s="81"/>
      <c r="F84" s="95"/>
      <c r="G84" s="81"/>
      <c r="H84" s="58"/>
      <c r="I84" s="81"/>
      <c r="J84" s="58"/>
      <c r="K84" s="98"/>
      <c r="L84" s="99"/>
      <c r="M84" s="81"/>
      <c r="N84" s="58"/>
      <c r="X84" s="118"/>
      <c r="Y84" s="118"/>
      <c r="Z84" s="118"/>
      <c r="AA84" s="118"/>
      <c r="AB84" s="118"/>
      <c r="AC84" s="118"/>
      <c r="AD84" s="118"/>
      <c r="AE84" s="118"/>
      <c r="AF84" s="118"/>
      <c r="AG84" s="118"/>
      <c r="AH84" s="118"/>
      <c r="AI84" s="118"/>
      <c r="AJ84" s="118"/>
      <c r="AK84" s="118"/>
      <c r="AL84" s="118"/>
      <c r="AM84" s="118"/>
      <c r="AN84" s="118"/>
      <c r="AO84" s="118"/>
      <c r="AP84" s="118"/>
      <c r="AQ84" s="118"/>
      <c r="AR84" s="118"/>
      <c r="AS84" s="118"/>
      <c r="AT84" s="118"/>
      <c r="AU84" s="118"/>
      <c r="AV84" s="153"/>
      <c r="AW84" s="118"/>
      <c r="AX84" s="118"/>
    </row>
    <row r="85" spans="3:50" x14ac:dyDescent="0.25">
      <c r="C85" s="101"/>
      <c r="E85" s="81"/>
      <c r="F85" s="95"/>
      <c r="G85" s="81"/>
      <c r="H85" s="58"/>
      <c r="I85" s="81"/>
      <c r="J85" s="58"/>
      <c r="K85" s="98"/>
      <c r="L85" s="99"/>
      <c r="M85" s="81"/>
      <c r="N85" s="58"/>
      <c r="X85" s="118"/>
      <c r="Y85" s="118"/>
      <c r="Z85" s="118"/>
      <c r="AA85" s="118"/>
      <c r="AB85" s="118"/>
      <c r="AC85" s="118"/>
      <c r="AD85" s="118"/>
      <c r="AE85" s="118"/>
      <c r="AF85" s="118"/>
      <c r="AG85" s="118"/>
      <c r="AH85" s="118"/>
      <c r="AI85" s="118"/>
      <c r="AJ85" s="118"/>
      <c r="AK85" s="118"/>
      <c r="AL85" s="118"/>
      <c r="AM85" s="118"/>
      <c r="AN85" s="118"/>
      <c r="AO85" s="118"/>
      <c r="AP85" s="118"/>
      <c r="AQ85" s="118"/>
      <c r="AR85" s="118"/>
      <c r="AS85" s="118"/>
      <c r="AT85" s="118"/>
      <c r="AU85" s="118"/>
      <c r="AV85" s="153"/>
      <c r="AW85" s="118"/>
      <c r="AX85" s="118"/>
    </row>
    <row r="86" spans="3:50" x14ac:dyDescent="0.25">
      <c r="C86" s="101"/>
      <c r="E86" s="81"/>
      <c r="F86" s="95"/>
      <c r="G86" s="81"/>
      <c r="H86" s="58"/>
      <c r="I86" s="81"/>
      <c r="J86" s="58"/>
      <c r="K86" s="98"/>
      <c r="L86" s="99"/>
      <c r="M86" s="81"/>
      <c r="N86" s="58"/>
      <c r="X86" s="118"/>
      <c r="Y86" s="118"/>
      <c r="Z86" s="118"/>
      <c r="AA86" s="118"/>
      <c r="AB86" s="118"/>
      <c r="AC86" s="118"/>
      <c r="AD86" s="118"/>
      <c r="AE86" s="118"/>
      <c r="AF86" s="118"/>
      <c r="AG86" s="118"/>
      <c r="AH86" s="118"/>
      <c r="AI86" s="118"/>
      <c r="AJ86" s="118"/>
      <c r="AK86" s="118"/>
      <c r="AL86" s="118"/>
      <c r="AM86" s="118"/>
      <c r="AN86" s="118"/>
      <c r="AO86" s="118"/>
      <c r="AP86" s="118"/>
      <c r="AQ86" s="118"/>
      <c r="AR86" s="118"/>
      <c r="AS86" s="118"/>
      <c r="AT86" s="118"/>
      <c r="AU86" s="118"/>
      <c r="AV86" s="153"/>
      <c r="AW86" s="118"/>
      <c r="AX86" s="118"/>
    </row>
    <row r="87" spans="3:50" x14ac:dyDescent="0.25">
      <c r="C87" s="101"/>
      <c r="E87" s="81"/>
      <c r="F87" s="95"/>
      <c r="G87" s="81"/>
      <c r="H87" s="58"/>
      <c r="I87" s="81"/>
      <c r="J87" s="58"/>
      <c r="K87" s="98"/>
      <c r="L87" s="99"/>
      <c r="M87" s="81"/>
      <c r="N87" s="58"/>
      <c r="X87" s="118"/>
      <c r="Y87" s="118"/>
      <c r="Z87" s="118"/>
      <c r="AA87" s="118"/>
      <c r="AB87" s="118"/>
      <c r="AC87" s="118"/>
      <c r="AD87" s="118"/>
      <c r="AE87" s="118"/>
      <c r="AF87" s="118"/>
      <c r="AG87" s="118"/>
      <c r="AH87" s="118"/>
      <c r="AI87" s="118"/>
      <c r="AJ87" s="118"/>
      <c r="AK87" s="118"/>
      <c r="AL87" s="118"/>
      <c r="AM87" s="118"/>
      <c r="AN87" s="118"/>
      <c r="AO87" s="118"/>
      <c r="AP87" s="118"/>
      <c r="AQ87" s="118"/>
      <c r="AR87" s="118"/>
      <c r="AS87" s="118"/>
      <c r="AT87" s="118"/>
      <c r="AU87" s="118"/>
      <c r="AV87" s="153"/>
      <c r="AW87" s="118"/>
      <c r="AX87" s="118"/>
    </row>
    <row r="88" spans="3:50" x14ac:dyDescent="0.25">
      <c r="C88" s="101"/>
      <c r="E88" s="81"/>
      <c r="F88" s="95"/>
      <c r="G88" s="81"/>
      <c r="H88" s="58"/>
      <c r="I88" s="81"/>
      <c r="J88" s="58"/>
      <c r="K88" s="98"/>
      <c r="L88" s="99"/>
      <c r="M88" s="81"/>
      <c r="N88" s="58"/>
      <c r="X88" s="118"/>
      <c r="Y88" s="118"/>
      <c r="Z88" s="118"/>
      <c r="AA88" s="118"/>
      <c r="AB88" s="118"/>
      <c r="AC88" s="118"/>
      <c r="AD88" s="118"/>
      <c r="AE88" s="118"/>
      <c r="AF88" s="118"/>
      <c r="AG88" s="118"/>
      <c r="AH88" s="118"/>
      <c r="AI88" s="118"/>
      <c r="AJ88" s="118"/>
      <c r="AK88" s="118"/>
      <c r="AL88" s="118"/>
      <c r="AM88" s="118"/>
      <c r="AN88" s="118"/>
      <c r="AO88" s="118"/>
      <c r="AP88" s="118"/>
      <c r="AQ88" s="118"/>
      <c r="AR88" s="118"/>
      <c r="AS88" s="118"/>
      <c r="AT88" s="118"/>
      <c r="AU88" s="118"/>
      <c r="AV88" s="153"/>
      <c r="AW88" s="118"/>
      <c r="AX88" s="118"/>
    </row>
    <row r="89" spans="3:50" x14ac:dyDescent="0.25">
      <c r="C89" s="101"/>
      <c r="E89" s="81"/>
      <c r="F89" s="95"/>
      <c r="G89" s="81"/>
      <c r="H89" s="58"/>
      <c r="I89" s="81"/>
      <c r="J89" s="58"/>
      <c r="K89" s="98"/>
      <c r="L89" s="99"/>
      <c r="M89" s="81"/>
      <c r="N89" s="58"/>
      <c r="X89" s="118"/>
      <c r="Y89" s="118"/>
      <c r="Z89" s="118"/>
      <c r="AA89" s="118"/>
      <c r="AB89" s="118"/>
      <c r="AC89" s="118"/>
      <c r="AD89" s="118"/>
      <c r="AE89" s="118"/>
      <c r="AF89" s="118"/>
      <c r="AG89" s="118"/>
      <c r="AH89" s="118"/>
      <c r="AI89" s="118"/>
      <c r="AJ89" s="118"/>
      <c r="AK89" s="118"/>
      <c r="AL89" s="118"/>
      <c r="AM89" s="118"/>
      <c r="AN89" s="118"/>
      <c r="AO89" s="118"/>
      <c r="AP89" s="118"/>
      <c r="AQ89" s="118"/>
      <c r="AR89" s="118"/>
      <c r="AS89" s="118"/>
      <c r="AT89" s="118"/>
      <c r="AU89" s="118"/>
      <c r="AV89" s="153"/>
      <c r="AW89" s="118"/>
      <c r="AX89" s="118"/>
    </row>
    <row r="90" spans="3:50" x14ac:dyDescent="0.25">
      <c r="C90" s="101"/>
      <c r="E90" s="81"/>
      <c r="F90" s="95"/>
      <c r="G90" s="81"/>
      <c r="H90" s="58"/>
      <c r="I90" s="81"/>
      <c r="J90" s="58"/>
      <c r="K90" s="98"/>
      <c r="L90" s="99"/>
      <c r="M90" s="81"/>
      <c r="N90" s="58"/>
      <c r="X90" s="118"/>
      <c r="Y90" s="118"/>
      <c r="Z90" s="118"/>
      <c r="AA90" s="118"/>
      <c r="AB90" s="118"/>
      <c r="AC90" s="118"/>
      <c r="AD90" s="118"/>
      <c r="AE90" s="118"/>
      <c r="AF90" s="118"/>
      <c r="AG90" s="118"/>
      <c r="AH90" s="118"/>
      <c r="AI90" s="118"/>
      <c r="AJ90" s="118"/>
      <c r="AK90" s="118"/>
      <c r="AL90" s="118"/>
      <c r="AM90" s="118"/>
      <c r="AN90" s="118"/>
      <c r="AO90" s="118"/>
      <c r="AP90" s="118"/>
      <c r="AQ90" s="118"/>
      <c r="AR90" s="118"/>
      <c r="AS90" s="118"/>
      <c r="AT90" s="118"/>
      <c r="AU90" s="118"/>
      <c r="AV90" s="153"/>
      <c r="AW90" s="118"/>
      <c r="AX90" s="118"/>
    </row>
    <row r="91" spans="3:50" x14ac:dyDescent="0.25">
      <c r="C91" s="101"/>
      <c r="E91" s="81"/>
      <c r="F91" s="58"/>
      <c r="G91" s="81"/>
      <c r="H91" s="58"/>
      <c r="I91" s="81"/>
      <c r="J91" s="58"/>
      <c r="K91" s="98"/>
      <c r="L91" s="99"/>
      <c r="M91" s="81"/>
      <c r="N91" s="58"/>
      <c r="X91" s="118"/>
      <c r="Y91" s="118"/>
      <c r="Z91" s="118"/>
      <c r="AA91" s="118"/>
      <c r="AB91" s="118"/>
      <c r="AC91" s="118"/>
      <c r="AD91" s="118"/>
      <c r="AE91" s="118"/>
      <c r="AF91" s="118"/>
      <c r="AG91" s="118"/>
      <c r="AH91" s="118"/>
      <c r="AI91" s="118"/>
      <c r="AJ91" s="118"/>
      <c r="AK91" s="118"/>
      <c r="AL91" s="118"/>
      <c r="AM91" s="118"/>
      <c r="AN91" s="118"/>
      <c r="AO91" s="118"/>
      <c r="AP91" s="118"/>
      <c r="AQ91" s="118"/>
      <c r="AR91" s="118"/>
      <c r="AS91" s="118"/>
      <c r="AT91" s="118"/>
      <c r="AU91" s="118"/>
      <c r="AV91" s="153"/>
      <c r="AW91" s="118"/>
      <c r="AX91" s="118"/>
    </row>
    <row r="92" spans="3:50" x14ac:dyDescent="0.25">
      <c r="C92" s="101"/>
      <c r="E92" s="81"/>
      <c r="F92" s="58"/>
      <c r="G92" s="81"/>
      <c r="H92" s="58"/>
      <c r="I92" s="81"/>
      <c r="J92" s="58"/>
      <c r="K92" s="98"/>
      <c r="L92" s="99"/>
      <c r="M92" s="81"/>
      <c r="N92" s="58"/>
      <c r="X92" s="118"/>
      <c r="Y92" s="118"/>
      <c r="Z92" s="118"/>
      <c r="AA92" s="118"/>
      <c r="AB92" s="118"/>
      <c r="AC92" s="118"/>
      <c r="AD92" s="118"/>
      <c r="AE92" s="118"/>
      <c r="AF92" s="118"/>
      <c r="AG92" s="118"/>
      <c r="AH92" s="118"/>
      <c r="AI92" s="118"/>
      <c r="AJ92" s="118"/>
      <c r="AK92" s="118"/>
      <c r="AL92" s="118"/>
      <c r="AM92" s="118"/>
      <c r="AN92" s="118"/>
      <c r="AO92" s="118"/>
      <c r="AP92" s="118"/>
      <c r="AQ92" s="118"/>
      <c r="AR92" s="118"/>
      <c r="AS92" s="118"/>
      <c r="AT92" s="118"/>
      <c r="AU92" s="118"/>
      <c r="AV92" s="153"/>
      <c r="AW92" s="118"/>
      <c r="AX92" s="118"/>
    </row>
    <row r="93" spans="3:50" x14ac:dyDescent="0.25">
      <c r="C93" s="101"/>
      <c r="E93" s="81"/>
      <c r="F93" s="58"/>
      <c r="G93" s="81"/>
      <c r="H93" s="58"/>
      <c r="I93" s="81"/>
      <c r="J93" s="58"/>
      <c r="K93" s="98"/>
      <c r="L93" s="99"/>
      <c r="M93" s="81"/>
      <c r="N93" s="58"/>
      <c r="X93" s="118"/>
      <c r="Y93" s="118"/>
      <c r="Z93" s="118"/>
      <c r="AA93" s="118"/>
      <c r="AB93" s="118"/>
      <c r="AC93" s="118"/>
      <c r="AD93" s="118"/>
      <c r="AE93" s="118"/>
      <c r="AF93" s="118"/>
      <c r="AG93" s="118"/>
      <c r="AH93" s="118"/>
      <c r="AI93" s="118"/>
      <c r="AJ93" s="118"/>
      <c r="AK93" s="118"/>
      <c r="AL93" s="118"/>
      <c r="AM93" s="118"/>
      <c r="AN93" s="118"/>
      <c r="AO93" s="118"/>
      <c r="AP93" s="118"/>
      <c r="AQ93" s="118"/>
      <c r="AR93" s="118"/>
      <c r="AS93" s="118"/>
      <c r="AT93" s="118"/>
      <c r="AU93" s="118"/>
      <c r="AV93" s="153"/>
      <c r="AW93" s="118"/>
      <c r="AX93" s="118"/>
    </row>
    <row r="94" spans="3:50" x14ac:dyDescent="0.25">
      <c r="C94" s="101"/>
      <c r="E94" s="81"/>
      <c r="F94" s="58"/>
      <c r="G94" s="81"/>
      <c r="H94" s="58"/>
      <c r="I94" s="81"/>
      <c r="J94" s="58"/>
      <c r="K94" s="98"/>
      <c r="L94" s="99"/>
      <c r="M94" s="81"/>
      <c r="N94" s="58"/>
      <c r="X94" s="118"/>
      <c r="Y94" s="118"/>
      <c r="Z94" s="118"/>
      <c r="AA94" s="118"/>
      <c r="AB94" s="118"/>
      <c r="AC94" s="118"/>
      <c r="AD94" s="118"/>
      <c r="AE94" s="118"/>
      <c r="AF94" s="118"/>
      <c r="AG94" s="118"/>
      <c r="AH94" s="118"/>
      <c r="AI94" s="118"/>
      <c r="AJ94" s="118"/>
      <c r="AK94" s="118"/>
      <c r="AL94" s="118"/>
      <c r="AM94" s="118"/>
      <c r="AN94" s="118"/>
      <c r="AO94" s="118"/>
      <c r="AP94" s="118"/>
      <c r="AQ94" s="118"/>
      <c r="AR94" s="118"/>
      <c r="AS94" s="118"/>
      <c r="AT94" s="118"/>
      <c r="AU94" s="118"/>
      <c r="AV94" s="153"/>
      <c r="AW94" s="118"/>
      <c r="AX94" s="118"/>
    </row>
    <row r="95" spans="3:50" x14ac:dyDescent="0.25">
      <c r="C95" s="101"/>
      <c r="E95" s="81"/>
      <c r="F95" s="58"/>
      <c r="G95" s="81"/>
      <c r="H95" s="58"/>
      <c r="I95" s="81"/>
      <c r="J95" s="58"/>
      <c r="K95" s="98"/>
      <c r="L95" s="99"/>
      <c r="M95" s="81"/>
      <c r="N95" s="58"/>
      <c r="X95" s="118"/>
      <c r="Y95" s="118"/>
      <c r="Z95" s="118"/>
      <c r="AA95" s="118"/>
      <c r="AB95" s="118"/>
      <c r="AC95" s="118"/>
      <c r="AD95" s="118"/>
      <c r="AE95" s="118"/>
      <c r="AF95" s="118"/>
      <c r="AG95" s="118"/>
      <c r="AH95" s="118"/>
      <c r="AI95" s="118"/>
      <c r="AJ95" s="118"/>
      <c r="AK95" s="118"/>
      <c r="AL95" s="118"/>
      <c r="AM95" s="118"/>
      <c r="AN95" s="118"/>
      <c r="AO95" s="118"/>
      <c r="AP95" s="118"/>
      <c r="AQ95" s="118"/>
      <c r="AR95" s="118"/>
      <c r="AS95" s="118"/>
      <c r="AT95" s="118"/>
      <c r="AU95" s="118"/>
      <c r="AV95" s="153"/>
      <c r="AW95" s="118"/>
      <c r="AX95" s="118"/>
    </row>
    <row r="96" spans="3:50" x14ac:dyDescent="0.25">
      <c r="C96" s="101"/>
      <c r="E96" s="81"/>
      <c r="F96" s="58"/>
      <c r="G96" s="81"/>
      <c r="H96" s="58"/>
      <c r="I96" s="81"/>
      <c r="J96" s="58"/>
      <c r="K96" s="98"/>
      <c r="L96" s="99"/>
      <c r="M96" s="81"/>
      <c r="N96" s="58"/>
      <c r="X96" s="118"/>
      <c r="Y96" s="118"/>
      <c r="Z96" s="118"/>
      <c r="AA96" s="118"/>
      <c r="AB96" s="118"/>
      <c r="AC96" s="118"/>
      <c r="AD96" s="118"/>
      <c r="AE96" s="118"/>
      <c r="AF96" s="118"/>
      <c r="AG96" s="118"/>
      <c r="AH96" s="118"/>
      <c r="AI96" s="118"/>
      <c r="AJ96" s="118"/>
      <c r="AK96" s="118"/>
      <c r="AL96" s="118"/>
      <c r="AM96" s="118"/>
      <c r="AN96" s="118"/>
      <c r="AO96" s="118"/>
      <c r="AP96" s="118"/>
      <c r="AQ96" s="118"/>
      <c r="AR96" s="118"/>
      <c r="AS96" s="118"/>
      <c r="AT96" s="118"/>
      <c r="AU96" s="118"/>
      <c r="AV96" s="153"/>
      <c r="AW96" s="118"/>
      <c r="AX96" s="118"/>
    </row>
    <row r="97" spans="3:50" x14ac:dyDescent="0.25">
      <c r="C97" s="101"/>
      <c r="E97" s="81"/>
      <c r="F97" s="58"/>
      <c r="G97" s="81"/>
      <c r="H97" s="58"/>
      <c r="I97" s="81"/>
      <c r="J97" s="58"/>
      <c r="K97" s="98"/>
      <c r="L97" s="99"/>
      <c r="M97" s="81"/>
      <c r="N97" s="58"/>
      <c r="X97" s="118"/>
      <c r="Y97" s="118"/>
      <c r="Z97" s="118"/>
      <c r="AA97" s="118"/>
      <c r="AB97" s="118"/>
      <c r="AC97" s="118"/>
      <c r="AD97" s="118"/>
      <c r="AE97" s="118"/>
      <c r="AF97" s="118"/>
      <c r="AG97" s="118"/>
      <c r="AH97" s="118"/>
      <c r="AI97" s="118"/>
      <c r="AJ97" s="118"/>
      <c r="AK97" s="118"/>
      <c r="AL97" s="118"/>
      <c r="AM97" s="118"/>
      <c r="AN97" s="118"/>
      <c r="AO97" s="118"/>
      <c r="AP97" s="118"/>
      <c r="AQ97" s="118"/>
      <c r="AR97" s="118"/>
      <c r="AS97" s="118"/>
      <c r="AT97" s="118"/>
      <c r="AU97" s="118"/>
      <c r="AV97" s="153"/>
      <c r="AW97" s="118"/>
      <c r="AX97" s="118"/>
    </row>
    <row r="98" spans="3:50" x14ac:dyDescent="0.25">
      <c r="C98" s="101"/>
      <c r="E98" s="81"/>
      <c r="F98" s="58"/>
      <c r="G98" s="81"/>
      <c r="H98" s="58"/>
      <c r="I98" s="81"/>
      <c r="J98" s="58"/>
      <c r="K98" s="98"/>
      <c r="L98" s="99"/>
      <c r="M98" s="81"/>
      <c r="N98" s="58"/>
      <c r="X98" s="118"/>
      <c r="Y98" s="118"/>
      <c r="Z98" s="118"/>
      <c r="AA98" s="118"/>
      <c r="AB98" s="118"/>
      <c r="AC98" s="118"/>
      <c r="AD98" s="118"/>
      <c r="AE98" s="118"/>
      <c r="AF98" s="118"/>
      <c r="AG98" s="118"/>
      <c r="AH98" s="118"/>
      <c r="AI98" s="118"/>
      <c r="AJ98" s="118"/>
      <c r="AK98" s="118"/>
      <c r="AL98" s="118"/>
      <c r="AM98" s="118"/>
      <c r="AN98" s="118"/>
      <c r="AO98" s="118"/>
      <c r="AP98" s="118"/>
      <c r="AQ98" s="118"/>
      <c r="AR98" s="118"/>
      <c r="AS98" s="118"/>
      <c r="AT98" s="118"/>
      <c r="AU98" s="118"/>
      <c r="AV98" s="153"/>
      <c r="AW98" s="118"/>
      <c r="AX98" s="118"/>
    </row>
    <row r="99" spans="3:50" x14ac:dyDescent="0.25">
      <c r="C99" s="101"/>
      <c r="E99" s="81"/>
      <c r="F99" s="58"/>
      <c r="G99" s="81"/>
      <c r="H99" s="58"/>
      <c r="I99" s="81"/>
      <c r="J99" s="58"/>
      <c r="K99" s="98"/>
      <c r="L99" s="99"/>
      <c r="M99" s="81"/>
      <c r="N99" s="58"/>
      <c r="X99" s="118"/>
      <c r="Y99" s="118"/>
      <c r="Z99" s="118"/>
      <c r="AA99" s="118"/>
      <c r="AB99" s="118"/>
      <c r="AC99" s="118"/>
      <c r="AD99" s="118"/>
      <c r="AE99" s="118"/>
      <c r="AF99" s="118"/>
      <c r="AG99" s="118"/>
      <c r="AH99" s="118"/>
      <c r="AI99" s="118"/>
      <c r="AJ99" s="118"/>
      <c r="AK99" s="118"/>
      <c r="AL99" s="118"/>
      <c r="AM99" s="118"/>
      <c r="AN99" s="118"/>
      <c r="AO99" s="118"/>
      <c r="AP99" s="118"/>
      <c r="AQ99" s="118"/>
      <c r="AR99" s="118"/>
      <c r="AS99" s="118"/>
      <c r="AT99" s="118"/>
      <c r="AU99" s="118"/>
      <c r="AV99" s="153"/>
      <c r="AW99" s="118"/>
      <c r="AX99" s="118"/>
    </row>
    <row r="100" spans="3:50" x14ac:dyDescent="0.25">
      <c r="C100" s="101"/>
      <c r="E100" s="81"/>
      <c r="F100" s="58"/>
      <c r="G100" s="81"/>
      <c r="H100" s="58"/>
      <c r="I100" s="81"/>
      <c r="J100" s="58"/>
      <c r="K100" s="98"/>
      <c r="L100" s="99"/>
      <c r="M100" s="81"/>
      <c r="N100" s="58"/>
      <c r="X100" s="118"/>
      <c r="Y100" s="118"/>
      <c r="Z100" s="118"/>
      <c r="AA100" s="118"/>
      <c r="AB100" s="118"/>
      <c r="AC100" s="118"/>
      <c r="AD100" s="118"/>
      <c r="AE100" s="118"/>
      <c r="AF100" s="118"/>
      <c r="AG100" s="118"/>
      <c r="AH100" s="118"/>
      <c r="AI100" s="118"/>
      <c r="AJ100" s="118"/>
      <c r="AK100" s="118"/>
      <c r="AL100" s="118"/>
      <c r="AM100" s="118"/>
      <c r="AN100" s="118"/>
      <c r="AO100" s="118"/>
      <c r="AP100" s="118"/>
      <c r="AQ100" s="118"/>
      <c r="AR100" s="118"/>
      <c r="AS100" s="118"/>
      <c r="AT100" s="118"/>
      <c r="AU100" s="118"/>
      <c r="AV100" s="153"/>
      <c r="AW100" s="118"/>
      <c r="AX100" s="118"/>
    </row>
    <row r="101" spans="3:50" x14ac:dyDescent="0.25">
      <c r="C101" s="101"/>
      <c r="E101" s="81"/>
      <c r="F101" s="58"/>
      <c r="G101" s="81"/>
      <c r="H101" s="58"/>
      <c r="I101" s="81"/>
      <c r="J101" s="58"/>
      <c r="K101" s="98"/>
      <c r="L101" s="99"/>
      <c r="M101" s="81"/>
      <c r="N101" s="5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153"/>
      <c r="AW101" s="118"/>
      <c r="AX101" s="118"/>
    </row>
    <row r="102" spans="3:50" x14ac:dyDescent="0.25">
      <c r="C102" s="101"/>
      <c r="E102" s="81"/>
      <c r="F102" s="58"/>
      <c r="G102" s="81"/>
      <c r="H102" s="58"/>
      <c r="I102" s="81"/>
      <c r="J102" s="58"/>
      <c r="K102" s="98"/>
      <c r="L102" s="99"/>
      <c r="M102" s="81"/>
      <c r="N102" s="5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53"/>
      <c r="AW102" s="118"/>
      <c r="AX102" s="118"/>
    </row>
    <row r="103" spans="3:50" x14ac:dyDescent="0.25">
      <c r="C103" s="101"/>
      <c r="E103" s="81"/>
      <c r="F103" s="58"/>
      <c r="G103" s="81"/>
      <c r="H103" s="58"/>
      <c r="I103" s="81"/>
      <c r="J103" s="58"/>
      <c r="K103" s="98"/>
      <c r="L103" s="99"/>
      <c r="M103" s="81"/>
      <c r="N103" s="58"/>
      <c r="X103" s="118"/>
      <c r="Y103" s="118"/>
      <c r="Z103" s="118"/>
      <c r="AA103" s="118"/>
      <c r="AB103" s="118"/>
      <c r="AC103" s="118"/>
      <c r="AD103" s="118"/>
      <c r="AE103" s="118"/>
      <c r="AF103" s="118"/>
      <c r="AG103" s="118"/>
      <c r="AH103" s="118"/>
      <c r="AI103" s="118"/>
      <c r="AJ103" s="118"/>
      <c r="AK103" s="118"/>
      <c r="AL103" s="118"/>
      <c r="AM103" s="118"/>
      <c r="AN103" s="118"/>
      <c r="AO103" s="118"/>
      <c r="AP103" s="118"/>
      <c r="AQ103" s="118"/>
      <c r="AR103" s="118"/>
      <c r="AS103" s="118"/>
      <c r="AT103" s="118"/>
      <c r="AU103" s="118"/>
      <c r="AV103" s="153"/>
      <c r="AW103" s="118"/>
      <c r="AX103" s="118"/>
    </row>
    <row r="104" spans="3:50" x14ac:dyDescent="0.25">
      <c r="C104" s="101"/>
      <c r="E104" s="81"/>
      <c r="F104" s="58"/>
      <c r="G104" s="81"/>
      <c r="H104" s="122"/>
      <c r="I104" s="81"/>
      <c r="J104" s="122"/>
      <c r="K104" s="98"/>
      <c r="L104" s="76"/>
      <c r="M104" s="81"/>
      <c r="N104" s="122"/>
      <c r="X104" s="118"/>
      <c r="Y104" s="118"/>
      <c r="Z104" s="118"/>
      <c r="AA104" s="118"/>
      <c r="AB104" s="118"/>
      <c r="AC104" s="118"/>
      <c r="AD104" s="118"/>
      <c r="AE104" s="118"/>
      <c r="AF104" s="118"/>
      <c r="AG104" s="118"/>
      <c r="AH104" s="118"/>
      <c r="AI104" s="118"/>
      <c r="AJ104" s="118"/>
      <c r="AK104" s="118"/>
      <c r="AL104" s="118"/>
      <c r="AM104" s="118"/>
      <c r="AN104" s="118"/>
      <c r="AO104" s="118"/>
      <c r="AP104" s="118"/>
      <c r="AQ104" s="118"/>
      <c r="AR104" s="118"/>
      <c r="AS104" s="118"/>
      <c r="AT104" s="118"/>
      <c r="AU104" s="118"/>
      <c r="AV104" s="153"/>
      <c r="AW104" s="118"/>
      <c r="AX104" s="118"/>
    </row>
    <row r="105" spans="3:50" x14ac:dyDescent="0.25">
      <c r="C105" s="101"/>
      <c r="E105" s="81"/>
      <c r="F105" s="58"/>
      <c r="G105" s="81"/>
      <c r="H105" s="122"/>
      <c r="I105" s="81"/>
      <c r="J105" s="122"/>
      <c r="K105" s="98"/>
      <c r="L105" s="76"/>
      <c r="M105" s="81"/>
      <c r="N105" s="122"/>
      <c r="X105" s="118"/>
      <c r="Y105" s="118"/>
      <c r="Z105" s="118"/>
      <c r="AA105" s="118"/>
      <c r="AB105" s="118"/>
      <c r="AC105" s="118"/>
      <c r="AD105" s="118"/>
      <c r="AE105" s="118"/>
      <c r="AF105" s="118"/>
      <c r="AG105" s="118"/>
      <c r="AH105" s="118"/>
      <c r="AI105" s="118"/>
      <c r="AJ105" s="118"/>
      <c r="AK105" s="118"/>
      <c r="AL105" s="118"/>
      <c r="AM105" s="118"/>
      <c r="AN105" s="118"/>
      <c r="AO105" s="118"/>
      <c r="AP105" s="118"/>
      <c r="AQ105" s="118"/>
      <c r="AR105" s="118"/>
      <c r="AS105" s="118"/>
      <c r="AT105" s="118"/>
      <c r="AU105" s="118"/>
      <c r="AV105" s="153"/>
      <c r="AW105" s="118"/>
      <c r="AX105" s="118"/>
    </row>
    <row r="106" spans="3:50" x14ac:dyDescent="0.25">
      <c r="C106" s="101"/>
      <c r="E106" s="81"/>
      <c r="F106" s="58"/>
      <c r="G106" s="81"/>
      <c r="H106" s="122"/>
      <c r="I106" s="81"/>
      <c r="J106" s="122"/>
      <c r="K106" s="98"/>
      <c r="L106" s="76"/>
      <c r="M106" s="81"/>
      <c r="N106" s="122"/>
      <c r="X106" s="118"/>
      <c r="Y106" s="118"/>
      <c r="Z106" s="118"/>
      <c r="AA106" s="118"/>
      <c r="AB106" s="118"/>
      <c r="AC106" s="118"/>
      <c r="AD106" s="118"/>
      <c r="AE106" s="118"/>
      <c r="AF106" s="118"/>
      <c r="AG106" s="118"/>
      <c r="AH106" s="118"/>
      <c r="AI106" s="118"/>
      <c r="AJ106" s="118"/>
      <c r="AK106" s="118"/>
      <c r="AL106" s="118"/>
      <c r="AM106" s="118"/>
      <c r="AN106" s="118"/>
      <c r="AO106" s="118"/>
      <c r="AP106" s="118"/>
      <c r="AQ106" s="118"/>
      <c r="AR106" s="118"/>
      <c r="AS106" s="118"/>
      <c r="AT106" s="118"/>
      <c r="AU106" s="118"/>
      <c r="AV106" s="153"/>
      <c r="AW106" s="118"/>
      <c r="AX106" s="118"/>
    </row>
    <row r="107" spans="3:50" x14ac:dyDescent="0.25">
      <c r="C107" s="101"/>
      <c r="E107" s="81"/>
      <c r="F107" s="58"/>
      <c r="G107" s="81"/>
      <c r="H107" s="122"/>
      <c r="I107" s="81"/>
      <c r="J107" s="122"/>
      <c r="K107" s="98"/>
      <c r="L107" s="76"/>
      <c r="M107" s="81"/>
      <c r="N107" s="122"/>
      <c r="X107" s="118"/>
      <c r="Y107" s="118"/>
      <c r="Z107" s="118"/>
      <c r="AA107" s="118"/>
      <c r="AB107" s="118"/>
      <c r="AC107" s="118"/>
      <c r="AD107" s="118"/>
      <c r="AE107" s="118"/>
      <c r="AF107" s="118"/>
      <c r="AG107" s="118"/>
      <c r="AH107" s="118"/>
      <c r="AI107" s="118"/>
      <c r="AJ107" s="118"/>
      <c r="AK107" s="118"/>
      <c r="AL107" s="118"/>
      <c r="AM107" s="118"/>
      <c r="AN107" s="118"/>
      <c r="AO107" s="118"/>
      <c r="AP107" s="118"/>
      <c r="AQ107" s="118"/>
      <c r="AR107" s="118"/>
      <c r="AS107" s="118"/>
      <c r="AT107" s="118"/>
      <c r="AU107" s="118"/>
      <c r="AV107" s="153"/>
      <c r="AW107" s="118"/>
      <c r="AX107" s="118"/>
    </row>
    <row r="108" spans="3:50" x14ac:dyDescent="0.25">
      <c r="C108" s="101"/>
      <c r="E108" s="81"/>
      <c r="F108" s="58"/>
      <c r="G108" s="81"/>
      <c r="H108" s="122"/>
      <c r="I108" s="81"/>
      <c r="J108" s="122"/>
      <c r="K108" s="98"/>
      <c r="L108" s="76"/>
      <c r="M108" s="81"/>
      <c r="N108" s="122"/>
      <c r="X108" s="118"/>
      <c r="Y108" s="118"/>
      <c r="Z108" s="118"/>
      <c r="AA108" s="118"/>
      <c r="AB108" s="118"/>
      <c r="AC108" s="118"/>
      <c r="AD108" s="118"/>
      <c r="AE108" s="118"/>
      <c r="AF108" s="118"/>
      <c r="AG108" s="118"/>
      <c r="AH108" s="118"/>
      <c r="AI108" s="118"/>
      <c r="AJ108" s="118"/>
      <c r="AK108" s="118"/>
      <c r="AL108" s="118"/>
      <c r="AM108" s="118"/>
      <c r="AN108" s="118"/>
      <c r="AO108" s="118"/>
      <c r="AP108" s="118"/>
      <c r="AQ108" s="118"/>
      <c r="AR108" s="118"/>
      <c r="AS108" s="118"/>
      <c r="AT108" s="118"/>
      <c r="AU108" s="118"/>
      <c r="AV108" s="153"/>
      <c r="AW108" s="118"/>
      <c r="AX108" s="118"/>
    </row>
    <row r="109" spans="3:50" x14ac:dyDescent="0.25">
      <c r="C109" s="101"/>
      <c r="E109" s="81"/>
      <c r="F109" s="58"/>
      <c r="G109" s="81"/>
      <c r="H109" s="122"/>
      <c r="I109" s="81"/>
      <c r="J109" s="122"/>
      <c r="K109" s="98"/>
      <c r="L109" s="76"/>
      <c r="M109" s="81"/>
      <c r="N109" s="122"/>
      <c r="X109" s="118"/>
      <c r="Y109" s="118"/>
      <c r="Z109" s="118"/>
      <c r="AA109" s="118"/>
      <c r="AB109" s="118"/>
      <c r="AC109" s="118"/>
      <c r="AD109" s="118"/>
      <c r="AE109" s="118"/>
      <c r="AF109" s="118"/>
      <c r="AG109" s="118"/>
      <c r="AH109" s="118"/>
      <c r="AI109" s="118"/>
      <c r="AJ109" s="118"/>
      <c r="AK109" s="118"/>
      <c r="AL109" s="118"/>
      <c r="AM109" s="118"/>
      <c r="AN109" s="118"/>
      <c r="AO109" s="118"/>
      <c r="AP109" s="118"/>
      <c r="AQ109" s="118"/>
      <c r="AR109" s="118"/>
      <c r="AS109" s="118"/>
      <c r="AT109" s="118"/>
      <c r="AU109" s="118"/>
      <c r="AV109" s="153"/>
      <c r="AW109" s="118"/>
      <c r="AX109" s="118"/>
    </row>
    <row r="110" spans="3:50" x14ac:dyDescent="0.25">
      <c r="C110" s="101"/>
      <c r="E110" s="81"/>
      <c r="F110" s="58"/>
      <c r="G110" s="81"/>
      <c r="H110" s="122"/>
      <c r="I110" s="81"/>
      <c r="J110" s="122"/>
      <c r="K110" s="98"/>
      <c r="L110" s="76"/>
      <c r="M110" s="81"/>
      <c r="N110" s="122"/>
    </row>
    <row r="111" spans="3:50" x14ac:dyDescent="0.25">
      <c r="C111" s="101"/>
      <c r="E111" s="81"/>
      <c r="F111" s="58"/>
      <c r="G111" s="81"/>
      <c r="H111" s="122"/>
      <c r="I111" s="81"/>
      <c r="J111" s="122"/>
      <c r="K111" s="98"/>
      <c r="L111" s="76"/>
      <c r="M111" s="81"/>
      <c r="N111" s="122"/>
    </row>
    <row r="112" spans="3:50" x14ac:dyDescent="0.25">
      <c r="C112" s="101"/>
      <c r="E112" s="81"/>
      <c r="F112" s="58"/>
      <c r="G112" s="81"/>
      <c r="H112" s="122"/>
      <c r="I112" s="81"/>
      <c r="J112" s="122"/>
      <c r="K112" s="98"/>
      <c r="L112" s="76"/>
      <c r="M112" s="81"/>
      <c r="N112" s="122"/>
    </row>
    <row r="113" spans="3:14" x14ac:dyDescent="0.25">
      <c r="C113" s="101"/>
      <c r="E113" s="81"/>
      <c r="F113" s="58"/>
      <c r="G113" s="81"/>
      <c r="H113" s="122"/>
      <c r="I113" s="81"/>
      <c r="J113" s="122"/>
      <c r="K113" s="98"/>
      <c r="L113" s="76"/>
      <c r="M113" s="81"/>
      <c r="N113" s="122"/>
    </row>
    <row r="114" spans="3:14" x14ac:dyDescent="0.25">
      <c r="C114" s="101"/>
      <c r="E114" s="81"/>
      <c r="F114" s="58"/>
      <c r="G114" s="81"/>
      <c r="H114" s="122"/>
      <c r="I114" s="81"/>
      <c r="J114" s="122"/>
      <c r="K114" s="98"/>
      <c r="L114" s="76"/>
      <c r="M114" s="81"/>
      <c r="N114" s="122"/>
    </row>
    <row r="115" spans="3:14" x14ac:dyDescent="0.25">
      <c r="C115" s="101"/>
      <c r="E115" s="81"/>
      <c r="F115" s="58"/>
      <c r="G115" s="81"/>
      <c r="H115" s="122"/>
      <c r="I115" s="81"/>
      <c r="J115" s="122"/>
      <c r="K115" s="98"/>
      <c r="L115" s="76"/>
      <c r="M115" s="81"/>
      <c r="N115" s="122"/>
    </row>
    <row r="116" spans="3:14" x14ac:dyDescent="0.25">
      <c r="C116" s="101"/>
      <c r="E116" s="81"/>
      <c r="F116" s="58"/>
      <c r="G116" s="81"/>
      <c r="H116" s="122"/>
      <c r="I116" s="81"/>
      <c r="J116" s="122"/>
      <c r="K116" s="98"/>
      <c r="L116" s="76"/>
      <c r="M116" s="81"/>
      <c r="N116" s="122"/>
    </row>
    <row r="117" spans="3:14" x14ac:dyDescent="0.25">
      <c r="C117" s="101"/>
      <c r="E117" s="81"/>
      <c r="F117" s="58"/>
      <c r="G117" s="81"/>
      <c r="H117" s="122"/>
      <c r="I117" s="81"/>
      <c r="J117" s="122"/>
      <c r="K117" s="98"/>
      <c r="L117" s="76"/>
      <c r="M117" s="81"/>
      <c r="N117" s="122"/>
    </row>
    <row r="118" spans="3:14" x14ac:dyDescent="0.25">
      <c r="C118" s="101"/>
      <c r="E118" s="81"/>
      <c r="F118" s="58"/>
      <c r="G118" s="81"/>
      <c r="H118" s="122"/>
      <c r="I118" s="81"/>
      <c r="J118" s="122"/>
      <c r="K118" s="98"/>
      <c r="L118" s="76"/>
      <c r="M118" s="81"/>
      <c r="N118" s="122"/>
    </row>
    <row r="119" spans="3:14" x14ac:dyDescent="0.25">
      <c r="C119" s="101"/>
      <c r="E119" s="81"/>
      <c r="F119" s="58"/>
      <c r="G119" s="81"/>
      <c r="H119" s="122"/>
      <c r="I119" s="81"/>
      <c r="J119" s="122"/>
      <c r="K119" s="98"/>
      <c r="L119" s="76"/>
      <c r="M119" s="81"/>
      <c r="N119" s="122"/>
    </row>
    <row r="120" spans="3:14" x14ac:dyDescent="0.25">
      <c r="C120" s="101"/>
      <c r="E120" s="81"/>
      <c r="F120" s="58"/>
      <c r="G120" s="81"/>
      <c r="H120" s="122"/>
      <c r="I120" s="81"/>
      <c r="J120" s="122"/>
      <c r="K120" s="98"/>
      <c r="L120" s="76"/>
      <c r="M120" s="81"/>
      <c r="N120" s="122"/>
    </row>
    <row r="121" spans="3:14" x14ac:dyDescent="0.25">
      <c r="C121" s="101"/>
      <c r="E121" s="81"/>
      <c r="F121" s="58"/>
      <c r="G121" s="81"/>
      <c r="H121" s="122"/>
      <c r="I121" s="81"/>
      <c r="J121" s="122"/>
      <c r="K121" s="98"/>
      <c r="L121" s="76"/>
      <c r="M121" s="81"/>
      <c r="N121" s="122"/>
    </row>
    <row r="122" spans="3:14" x14ac:dyDescent="0.25">
      <c r="C122" s="101"/>
      <c r="E122" s="81"/>
      <c r="F122" s="58"/>
      <c r="G122" s="81"/>
      <c r="H122" s="122"/>
      <c r="I122" s="81"/>
      <c r="J122" s="122"/>
      <c r="K122" s="98"/>
      <c r="L122" s="76"/>
      <c r="M122" s="81"/>
      <c r="N122" s="122"/>
    </row>
    <row r="123" spans="3:14" x14ac:dyDescent="0.25">
      <c r="C123" s="101"/>
      <c r="E123" s="81"/>
      <c r="F123" s="58"/>
      <c r="G123" s="81"/>
      <c r="H123" s="122"/>
      <c r="I123" s="81"/>
      <c r="J123" s="122"/>
      <c r="K123" s="98"/>
      <c r="L123" s="76"/>
      <c r="M123" s="81"/>
      <c r="N123" s="122"/>
    </row>
    <row r="124" spans="3:14" x14ac:dyDescent="0.25">
      <c r="C124" s="101"/>
      <c r="E124" s="81"/>
      <c r="F124" s="58"/>
      <c r="G124" s="81"/>
      <c r="H124" s="122"/>
      <c r="I124" s="81"/>
      <c r="J124" s="122"/>
      <c r="K124" s="98"/>
      <c r="L124" s="76"/>
      <c r="M124" s="81"/>
      <c r="N124" s="122"/>
    </row>
    <row r="125" spans="3:14" x14ac:dyDescent="0.25">
      <c r="C125" s="101"/>
      <c r="E125" s="81"/>
      <c r="F125" s="58"/>
      <c r="G125" s="81"/>
      <c r="H125" s="122"/>
      <c r="I125" s="81"/>
      <c r="J125" s="122"/>
      <c r="K125" s="98"/>
      <c r="L125" s="76"/>
      <c r="M125" s="81"/>
      <c r="N125" s="122"/>
    </row>
    <row r="126" spans="3:14" x14ac:dyDescent="0.25">
      <c r="C126" s="101"/>
      <c r="E126" s="81"/>
      <c r="F126" s="58"/>
      <c r="G126" s="81"/>
      <c r="H126" s="122"/>
      <c r="I126" s="81"/>
      <c r="J126" s="122"/>
      <c r="K126" s="98"/>
      <c r="L126" s="76"/>
      <c r="M126" s="81"/>
      <c r="N126" s="122"/>
    </row>
    <row r="127" spans="3:14" x14ac:dyDescent="0.25">
      <c r="C127" s="101"/>
      <c r="E127" s="81"/>
      <c r="F127" s="58"/>
      <c r="G127" s="81"/>
      <c r="H127" s="122"/>
      <c r="I127" s="81"/>
      <c r="J127" s="122"/>
      <c r="K127" s="98"/>
      <c r="L127" s="76"/>
      <c r="M127" s="81"/>
      <c r="N127" s="122"/>
    </row>
    <row r="128" spans="3:14" x14ac:dyDescent="0.25">
      <c r="C128" s="101"/>
      <c r="E128" s="81"/>
      <c r="F128" s="58"/>
      <c r="G128" s="81"/>
      <c r="H128" s="122"/>
      <c r="I128" s="81"/>
      <c r="J128" s="122"/>
      <c r="K128" s="98"/>
      <c r="L128" s="76"/>
      <c r="M128" s="81"/>
      <c r="N128" s="122"/>
    </row>
    <row r="129" spans="3:14" x14ac:dyDescent="0.25">
      <c r="C129" s="101"/>
      <c r="E129" s="81"/>
      <c r="F129" s="58"/>
      <c r="G129" s="81"/>
      <c r="H129" s="122"/>
      <c r="I129" s="81"/>
      <c r="J129" s="122"/>
      <c r="K129" s="98"/>
      <c r="L129" s="76"/>
      <c r="M129" s="81"/>
      <c r="N129" s="122"/>
    </row>
    <row r="130" spans="3:14" x14ac:dyDescent="0.25">
      <c r="C130" s="101"/>
      <c r="E130" s="81"/>
      <c r="F130" s="58"/>
      <c r="G130" s="81"/>
      <c r="H130" s="122"/>
      <c r="I130" s="81"/>
      <c r="J130" s="122"/>
      <c r="K130" s="98"/>
      <c r="L130" s="76"/>
      <c r="M130" s="81"/>
      <c r="N130" s="122"/>
    </row>
    <row r="131" spans="3:14" x14ac:dyDescent="0.25">
      <c r="C131" s="101"/>
      <c r="E131" s="81"/>
      <c r="F131" s="58"/>
      <c r="G131" s="81"/>
      <c r="H131" s="122"/>
      <c r="I131" s="81"/>
      <c r="J131" s="122"/>
      <c r="K131" s="98"/>
      <c r="L131" s="76"/>
      <c r="M131" s="81"/>
      <c r="N131" s="122"/>
    </row>
    <row r="132" spans="3:14" x14ac:dyDescent="0.25">
      <c r="C132" s="101"/>
      <c r="E132" s="81"/>
      <c r="F132" s="58"/>
      <c r="G132" s="81"/>
      <c r="H132" s="122"/>
      <c r="I132" s="81"/>
      <c r="J132" s="122"/>
      <c r="K132" s="98"/>
      <c r="L132" s="76"/>
      <c r="M132" s="81"/>
      <c r="N132" s="122"/>
    </row>
    <row r="133" spans="3:14" x14ac:dyDescent="0.25">
      <c r="C133" s="101"/>
      <c r="E133" s="81"/>
      <c r="F133" s="58"/>
      <c r="G133" s="81"/>
      <c r="H133" s="122"/>
      <c r="I133" s="81"/>
      <c r="J133" s="122"/>
      <c r="K133" s="98"/>
      <c r="L133" s="76"/>
      <c r="M133" s="81"/>
      <c r="N133" s="122"/>
    </row>
    <row r="134" spans="3:14" x14ac:dyDescent="0.25">
      <c r="C134" s="101"/>
      <c r="E134" s="81"/>
      <c r="F134" s="58"/>
      <c r="G134" s="81"/>
      <c r="H134" s="122"/>
      <c r="I134" s="81"/>
      <c r="J134" s="122"/>
      <c r="K134" s="98"/>
      <c r="L134" s="76"/>
      <c r="M134" s="81"/>
      <c r="N134" s="122"/>
    </row>
    <row r="135" spans="3:14" x14ac:dyDescent="0.25">
      <c r="C135" s="101"/>
      <c r="E135" s="81"/>
      <c r="F135" s="58"/>
      <c r="G135" s="81"/>
      <c r="H135" s="122"/>
      <c r="I135" s="81"/>
      <c r="J135" s="122"/>
      <c r="K135" s="98"/>
      <c r="L135" s="76"/>
      <c r="M135" s="81"/>
      <c r="N135" s="122"/>
    </row>
    <row r="136" spans="3:14" x14ac:dyDescent="0.25">
      <c r="C136" s="101"/>
      <c r="E136" s="81"/>
      <c r="F136" s="58"/>
      <c r="G136" s="81"/>
      <c r="H136" s="122"/>
      <c r="I136" s="81"/>
      <c r="J136" s="122"/>
      <c r="K136" s="98"/>
      <c r="L136" s="76"/>
      <c r="M136" s="81"/>
      <c r="N136" s="122"/>
    </row>
    <row r="137" spans="3:14" x14ac:dyDescent="0.25">
      <c r="C137" s="101"/>
      <c r="E137" s="81"/>
      <c r="F137" s="58"/>
      <c r="G137" s="81"/>
      <c r="H137" s="122"/>
      <c r="I137" s="81"/>
      <c r="J137" s="122"/>
      <c r="K137" s="98"/>
      <c r="L137" s="76"/>
      <c r="M137" s="81"/>
      <c r="N137" s="122"/>
    </row>
    <row r="138" spans="3:14" x14ac:dyDescent="0.25">
      <c r="C138" s="101"/>
      <c r="E138" s="81"/>
      <c r="F138" s="58"/>
      <c r="G138" s="81"/>
      <c r="H138" s="122"/>
      <c r="I138" s="81"/>
      <c r="J138" s="122"/>
      <c r="K138" s="98"/>
      <c r="L138" s="76"/>
      <c r="M138" s="81"/>
      <c r="N138" s="122"/>
    </row>
    <row r="139" spans="3:14" x14ac:dyDescent="0.25">
      <c r="C139" s="101"/>
      <c r="E139" s="81"/>
      <c r="F139" s="58"/>
      <c r="G139" s="81"/>
      <c r="H139" s="122"/>
      <c r="I139" s="81"/>
      <c r="J139" s="122"/>
      <c r="K139" s="98"/>
      <c r="L139" s="76"/>
      <c r="M139" s="81"/>
      <c r="N139" s="122"/>
    </row>
    <row r="140" spans="3:14" x14ac:dyDescent="0.25">
      <c r="C140" s="101"/>
      <c r="E140" s="81"/>
      <c r="F140" s="58"/>
      <c r="G140" s="81"/>
      <c r="H140" s="122"/>
      <c r="I140" s="81"/>
      <c r="J140" s="122"/>
      <c r="K140" s="98"/>
      <c r="L140" s="76"/>
      <c r="M140" s="81"/>
      <c r="N140" s="122"/>
    </row>
    <row r="141" spans="3:14" x14ac:dyDescent="0.25">
      <c r="C141" s="101"/>
      <c r="E141" s="81"/>
      <c r="F141" s="58"/>
      <c r="G141" s="81"/>
      <c r="H141" s="122"/>
      <c r="I141" s="81"/>
      <c r="J141" s="122"/>
      <c r="K141" s="98"/>
      <c r="L141" s="76"/>
      <c r="M141" s="81"/>
      <c r="N141" s="122"/>
    </row>
    <row r="142" spans="3:14" x14ac:dyDescent="0.25">
      <c r="C142" s="101"/>
      <c r="E142" s="81"/>
      <c r="F142" s="58"/>
      <c r="G142" s="81"/>
      <c r="H142" s="122"/>
      <c r="I142" s="81"/>
      <c r="J142" s="122"/>
      <c r="K142" s="98"/>
      <c r="L142" s="76"/>
      <c r="M142" s="81"/>
      <c r="N142" s="122"/>
    </row>
    <row r="143" spans="3:14" x14ac:dyDescent="0.25">
      <c r="C143" s="101"/>
      <c r="E143" s="81"/>
      <c r="F143" s="58"/>
      <c r="G143" s="81"/>
      <c r="H143" s="122"/>
      <c r="I143" s="81"/>
      <c r="J143" s="122"/>
      <c r="K143" s="98"/>
      <c r="L143" s="76"/>
      <c r="M143" s="81"/>
      <c r="N143" s="122"/>
    </row>
    <row r="144" spans="3:14" x14ac:dyDescent="0.25">
      <c r="C144" s="101"/>
      <c r="E144" s="81"/>
      <c r="F144" s="58"/>
      <c r="G144" s="81"/>
      <c r="H144" s="122"/>
      <c r="I144" s="81"/>
      <c r="J144" s="122"/>
      <c r="K144" s="98"/>
      <c r="L144" s="76"/>
      <c r="M144" s="81"/>
      <c r="N144" s="122"/>
    </row>
    <row r="145" spans="3:14" x14ac:dyDescent="0.25">
      <c r="C145" s="101"/>
      <c r="E145" s="81"/>
      <c r="F145" s="58"/>
      <c r="G145" s="81"/>
      <c r="H145" s="122"/>
      <c r="I145" s="81"/>
      <c r="J145" s="122"/>
      <c r="K145" s="98"/>
      <c r="L145" s="76"/>
      <c r="M145" s="81"/>
      <c r="N145" s="122"/>
    </row>
    <row r="146" spans="3:14" x14ac:dyDescent="0.25">
      <c r="C146" s="101"/>
      <c r="E146" s="81"/>
      <c r="F146" s="58"/>
      <c r="G146" s="81"/>
      <c r="H146" s="122"/>
      <c r="I146" s="81"/>
      <c r="J146" s="122"/>
      <c r="K146" s="98"/>
      <c r="L146" s="76"/>
      <c r="M146" s="81"/>
      <c r="N146" s="122"/>
    </row>
    <row r="147" spans="3:14" x14ac:dyDescent="0.25">
      <c r="C147" s="101"/>
      <c r="E147" s="81"/>
      <c r="F147" s="58"/>
      <c r="G147" s="81"/>
      <c r="H147" s="122"/>
      <c r="I147" s="81"/>
      <c r="J147" s="122"/>
      <c r="K147" s="98"/>
      <c r="L147" s="76"/>
      <c r="M147" s="81"/>
      <c r="N147" s="122"/>
    </row>
    <row r="148" spans="3:14" x14ac:dyDescent="0.25">
      <c r="C148" s="101"/>
      <c r="E148" s="81"/>
      <c r="F148" s="58"/>
      <c r="G148" s="81"/>
      <c r="H148" s="122"/>
      <c r="I148" s="81"/>
      <c r="J148" s="122"/>
      <c r="K148" s="98"/>
      <c r="L148" s="76"/>
      <c r="M148" s="81"/>
      <c r="N148" s="122"/>
    </row>
    <row r="149" spans="3:14" x14ac:dyDescent="0.25">
      <c r="C149" s="101"/>
      <c r="E149" s="81"/>
      <c r="F149" s="58"/>
      <c r="G149" s="81"/>
      <c r="H149" s="122"/>
      <c r="I149" s="81"/>
      <c r="J149" s="122"/>
      <c r="K149" s="98"/>
      <c r="L149" s="76"/>
      <c r="M149" s="81"/>
      <c r="N149" s="122"/>
    </row>
    <row r="150" spans="3:14" x14ac:dyDescent="0.25">
      <c r="C150" s="101"/>
      <c r="E150" s="81"/>
      <c r="F150" s="58"/>
      <c r="G150" s="81"/>
      <c r="H150" s="122"/>
      <c r="I150" s="81"/>
      <c r="J150" s="122"/>
      <c r="K150" s="98"/>
      <c r="L150" s="76"/>
      <c r="M150" s="81"/>
      <c r="N150" s="122"/>
    </row>
    <row r="151" spans="3:14" x14ac:dyDescent="0.25">
      <c r="C151" s="101"/>
      <c r="E151" s="81"/>
      <c r="F151" s="58"/>
      <c r="G151" s="81"/>
      <c r="H151" s="122"/>
      <c r="I151" s="81"/>
      <c r="J151" s="122"/>
      <c r="K151" s="98"/>
      <c r="L151" s="76"/>
      <c r="M151" s="81"/>
      <c r="N151" s="122"/>
    </row>
    <row r="152" spans="3:14" x14ac:dyDescent="0.25">
      <c r="C152" s="101"/>
      <c r="E152" s="81"/>
      <c r="F152" s="58"/>
      <c r="G152" s="81"/>
      <c r="H152" s="122"/>
      <c r="I152" s="81"/>
      <c r="J152" s="122"/>
      <c r="K152" s="98"/>
      <c r="L152" s="76"/>
      <c r="M152" s="81"/>
      <c r="N152" s="122"/>
    </row>
    <row r="153" spans="3:14" x14ac:dyDescent="0.25">
      <c r="C153" s="101"/>
      <c r="E153" s="81"/>
      <c r="F153" s="58"/>
      <c r="G153" s="81"/>
      <c r="H153" s="122"/>
      <c r="I153" s="81"/>
      <c r="J153" s="122"/>
      <c r="K153" s="98"/>
      <c r="L153" s="76"/>
      <c r="M153" s="81"/>
      <c r="N153" s="122"/>
    </row>
    <row r="154" spans="3:14" x14ac:dyDescent="0.25">
      <c r="C154" s="101"/>
      <c r="E154" s="81"/>
      <c r="F154" s="58"/>
      <c r="G154" s="81"/>
      <c r="H154" s="122"/>
      <c r="I154" s="81"/>
      <c r="J154" s="122"/>
      <c r="K154" s="98"/>
      <c r="L154" s="76"/>
      <c r="M154" s="81"/>
      <c r="N154" s="122"/>
    </row>
    <row r="155" spans="3:14" x14ac:dyDescent="0.25">
      <c r="C155" s="101"/>
      <c r="E155" s="81"/>
      <c r="F155" s="58"/>
      <c r="G155" s="81"/>
      <c r="H155" s="122"/>
      <c r="I155" s="81"/>
      <c r="J155" s="122"/>
      <c r="K155" s="98"/>
      <c r="L155" s="76"/>
      <c r="M155" s="81"/>
      <c r="N155" s="122"/>
    </row>
    <row r="156" spans="3:14" x14ac:dyDescent="0.25">
      <c r="C156" s="101"/>
      <c r="E156" s="81"/>
      <c r="F156" s="58"/>
      <c r="G156" s="81"/>
      <c r="H156" s="122"/>
      <c r="I156" s="81"/>
      <c r="J156" s="122"/>
      <c r="K156" s="98"/>
      <c r="L156" s="76"/>
      <c r="M156" s="81"/>
      <c r="N156" s="122"/>
    </row>
    <row r="157" spans="3:14" x14ac:dyDescent="0.25">
      <c r="C157" s="101"/>
      <c r="E157" s="81"/>
      <c r="F157" s="58"/>
      <c r="G157" s="81"/>
      <c r="H157" s="122"/>
      <c r="I157" s="81"/>
      <c r="J157" s="122"/>
      <c r="K157" s="98"/>
      <c r="L157" s="76"/>
      <c r="M157" s="81"/>
      <c r="N157" s="122"/>
    </row>
    <row r="158" spans="3:14" x14ac:dyDescent="0.25">
      <c r="C158" s="101"/>
      <c r="E158" s="81"/>
      <c r="F158" s="58"/>
      <c r="G158" s="81"/>
      <c r="H158" s="122"/>
      <c r="I158" s="81"/>
      <c r="J158" s="122"/>
      <c r="K158" s="98"/>
      <c r="L158" s="76"/>
      <c r="M158" s="81"/>
      <c r="N158" s="122"/>
    </row>
    <row r="159" spans="3:14" x14ac:dyDescent="0.25">
      <c r="C159" s="101"/>
      <c r="E159" s="81"/>
      <c r="F159" s="58"/>
      <c r="G159" s="81"/>
      <c r="H159" s="122"/>
      <c r="I159" s="81"/>
      <c r="J159" s="122"/>
      <c r="K159" s="98"/>
      <c r="L159" s="76"/>
      <c r="M159" s="81"/>
      <c r="N159" s="122"/>
    </row>
    <row r="160" spans="3:14" x14ac:dyDescent="0.25">
      <c r="C160" s="101"/>
      <c r="E160" s="81"/>
      <c r="F160" s="58"/>
      <c r="G160" s="81"/>
      <c r="H160" s="122"/>
      <c r="I160" s="81"/>
      <c r="J160" s="122"/>
      <c r="K160" s="98"/>
      <c r="L160" s="76"/>
      <c r="M160" s="81"/>
      <c r="N160" s="122"/>
    </row>
    <row r="161" spans="3:14" x14ac:dyDescent="0.25">
      <c r="C161" s="101"/>
      <c r="E161" s="81"/>
      <c r="F161" s="58"/>
      <c r="G161" s="81"/>
      <c r="H161" s="122"/>
      <c r="I161" s="81"/>
      <c r="J161" s="122"/>
      <c r="K161" s="98"/>
      <c r="L161" s="76"/>
      <c r="M161" s="81"/>
      <c r="N161" s="122"/>
    </row>
    <row r="162" spans="3:14" x14ac:dyDescent="0.25">
      <c r="C162" s="101"/>
      <c r="E162" s="81"/>
      <c r="F162" s="58"/>
      <c r="G162" s="81"/>
      <c r="H162" s="122"/>
      <c r="I162" s="81"/>
      <c r="J162" s="122"/>
      <c r="K162" s="98"/>
      <c r="L162" s="76"/>
      <c r="M162" s="81"/>
      <c r="N162" s="122"/>
    </row>
    <row r="163" spans="3:14" x14ac:dyDescent="0.25">
      <c r="C163" s="101"/>
      <c r="E163" s="81"/>
      <c r="F163" s="58"/>
      <c r="G163" s="81"/>
      <c r="H163" s="122"/>
      <c r="I163" s="81"/>
      <c r="J163" s="122"/>
      <c r="K163" s="98"/>
      <c r="L163" s="76"/>
      <c r="M163" s="81"/>
      <c r="N163" s="122"/>
    </row>
    <row r="164" spans="3:14" x14ac:dyDescent="0.25">
      <c r="C164" s="101"/>
      <c r="E164" s="81"/>
      <c r="F164" s="58"/>
      <c r="G164" s="81"/>
      <c r="H164" s="122"/>
      <c r="I164" s="81"/>
      <c r="J164" s="122"/>
      <c r="K164" s="98"/>
      <c r="L164" s="76"/>
      <c r="M164" s="81"/>
      <c r="N164" s="122"/>
    </row>
    <row r="165" spans="3:14" x14ac:dyDescent="0.25">
      <c r="C165" s="101"/>
      <c r="E165" s="81"/>
      <c r="F165" s="58"/>
      <c r="G165" s="81"/>
      <c r="H165" s="122"/>
      <c r="I165" s="81"/>
      <c r="J165" s="122"/>
      <c r="K165" s="98"/>
      <c r="L165" s="76"/>
      <c r="M165" s="81"/>
      <c r="N165" s="122"/>
    </row>
    <row r="166" spans="3:14" x14ac:dyDescent="0.25">
      <c r="C166" s="101"/>
      <c r="E166" s="81"/>
      <c r="F166" s="58"/>
      <c r="G166" s="81"/>
      <c r="H166" s="122"/>
      <c r="I166" s="81"/>
      <c r="J166" s="122"/>
      <c r="K166" s="98"/>
      <c r="L166" s="76"/>
      <c r="M166" s="81"/>
      <c r="N166" s="122"/>
    </row>
    <row r="167" spans="3:14" x14ac:dyDescent="0.25">
      <c r="C167" s="101"/>
      <c r="E167" s="81"/>
      <c r="F167" s="58"/>
      <c r="G167" s="81"/>
      <c r="H167" s="122"/>
      <c r="I167" s="81"/>
      <c r="J167" s="122"/>
      <c r="K167" s="98"/>
      <c r="L167" s="76"/>
      <c r="M167" s="81"/>
      <c r="N167" s="122"/>
    </row>
    <row r="168" spans="3:14" x14ac:dyDescent="0.25">
      <c r="C168" s="101"/>
      <c r="E168" s="81"/>
      <c r="F168" s="58"/>
      <c r="G168" s="81"/>
      <c r="H168" s="122"/>
      <c r="I168" s="81"/>
      <c r="J168" s="122"/>
      <c r="K168" s="98"/>
      <c r="L168" s="76"/>
      <c r="M168" s="81"/>
      <c r="N168" s="122"/>
    </row>
    <row r="169" spans="3:14" x14ac:dyDescent="0.25">
      <c r="C169" s="101"/>
      <c r="E169" s="81"/>
      <c r="F169" s="58"/>
      <c r="G169" s="81"/>
      <c r="H169" s="122"/>
      <c r="I169" s="81"/>
      <c r="J169" s="122"/>
      <c r="K169" s="98"/>
      <c r="L169" s="76"/>
      <c r="M169" s="81"/>
      <c r="N169" s="122"/>
    </row>
    <row r="170" spans="3:14" x14ac:dyDescent="0.25">
      <c r="C170" s="101"/>
      <c r="E170" s="81"/>
      <c r="F170" s="58"/>
      <c r="G170" s="81"/>
      <c r="H170" s="122"/>
      <c r="I170" s="81"/>
      <c r="J170" s="122"/>
      <c r="K170" s="98"/>
      <c r="L170" s="76"/>
      <c r="M170" s="81"/>
      <c r="N170" s="122"/>
    </row>
    <row r="171" spans="3:14" x14ac:dyDescent="0.25">
      <c r="C171" s="101"/>
      <c r="E171" s="81"/>
      <c r="F171" s="58"/>
      <c r="G171" s="81"/>
      <c r="H171" s="122"/>
      <c r="I171" s="81"/>
      <c r="J171" s="122"/>
      <c r="K171" s="98"/>
      <c r="L171" s="76"/>
      <c r="M171" s="81"/>
      <c r="N171" s="122"/>
    </row>
    <row r="172" spans="3:14" x14ac:dyDescent="0.25">
      <c r="C172" s="101"/>
      <c r="E172" s="81"/>
      <c r="F172" s="58"/>
      <c r="G172" s="81"/>
      <c r="H172" s="122"/>
      <c r="I172" s="81"/>
      <c r="J172" s="122"/>
      <c r="K172" s="98"/>
      <c r="L172" s="76"/>
      <c r="M172" s="81"/>
      <c r="N172" s="122"/>
    </row>
    <row r="173" spans="3:14" x14ac:dyDescent="0.25">
      <c r="C173" s="101"/>
      <c r="E173" s="81"/>
      <c r="F173" s="58"/>
      <c r="G173" s="81"/>
      <c r="H173" s="122"/>
      <c r="I173" s="81"/>
      <c r="J173" s="122"/>
      <c r="K173" s="98"/>
      <c r="L173" s="76"/>
      <c r="M173" s="81"/>
      <c r="N173" s="122"/>
    </row>
    <row r="174" spans="3:14" x14ac:dyDescent="0.25">
      <c r="C174" s="101"/>
      <c r="E174" s="81"/>
      <c r="F174" s="58"/>
      <c r="G174" s="81"/>
      <c r="H174" s="122"/>
      <c r="I174" s="81"/>
      <c r="J174" s="122"/>
      <c r="K174" s="98"/>
      <c r="L174" s="76"/>
      <c r="M174" s="81"/>
      <c r="N174" s="122"/>
    </row>
    <row r="175" spans="3:14" x14ac:dyDescent="0.25">
      <c r="C175" s="101"/>
      <c r="E175" s="81"/>
      <c r="F175" s="58"/>
      <c r="G175" s="81"/>
      <c r="H175" s="122"/>
      <c r="I175" s="81"/>
      <c r="J175" s="122"/>
      <c r="K175" s="98"/>
      <c r="L175" s="76"/>
      <c r="M175" s="81"/>
      <c r="N175" s="122"/>
    </row>
    <row r="176" spans="3:14" x14ac:dyDescent="0.25">
      <c r="C176" s="101"/>
      <c r="E176" s="81"/>
      <c r="F176" s="58"/>
      <c r="G176" s="81"/>
      <c r="H176" s="122"/>
      <c r="I176" s="81"/>
      <c r="J176" s="122"/>
      <c r="K176" s="98"/>
      <c r="L176" s="76"/>
      <c r="M176" s="81"/>
      <c r="N176" s="122"/>
    </row>
    <row r="177" spans="3:14" x14ac:dyDescent="0.25">
      <c r="C177" s="101"/>
      <c r="E177" s="81"/>
      <c r="F177" s="58"/>
      <c r="G177" s="81"/>
      <c r="H177" s="122"/>
      <c r="I177" s="81"/>
      <c r="J177" s="122"/>
      <c r="K177" s="98"/>
      <c r="L177" s="76"/>
      <c r="M177" s="81"/>
      <c r="N177" s="122"/>
    </row>
    <row r="178" spans="3:14" x14ac:dyDescent="0.25">
      <c r="C178" s="101"/>
      <c r="E178" s="81"/>
      <c r="F178" s="58"/>
      <c r="G178" s="81"/>
      <c r="H178" s="122"/>
      <c r="I178" s="81"/>
      <c r="J178" s="122"/>
      <c r="K178" s="98"/>
      <c r="L178" s="76"/>
      <c r="M178" s="81"/>
      <c r="N178" s="122"/>
    </row>
    <row r="179" spans="3:14" x14ac:dyDescent="0.25">
      <c r="C179" s="101"/>
      <c r="E179" s="81"/>
      <c r="F179" s="58"/>
      <c r="G179" s="81"/>
      <c r="H179" s="122"/>
      <c r="I179" s="81"/>
      <c r="J179" s="122"/>
      <c r="K179" s="98"/>
      <c r="L179" s="76"/>
      <c r="M179" s="81"/>
      <c r="N179" s="122"/>
    </row>
    <row r="180" spans="3:14" x14ac:dyDescent="0.25">
      <c r="C180" s="101"/>
      <c r="E180" s="81"/>
      <c r="F180" s="58"/>
      <c r="G180" s="81"/>
      <c r="H180" s="122"/>
      <c r="I180" s="81"/>
      <c r="J180" s="122"/>
      <c r="K180" s="98"/>
      <c r="L180" s="76"/>
      <c r="M180" s="81"/>
      <c r="N180" s="122"/>
    </row>
    <row r="181" spans="3:14" x14ac:dyDescent="0.25">
      <c r="C181" s="101"/>
      <c r="E181" s="81"/>
      <c r="F181" s="58"/>
      <c r="G181" s="81"/>
      <c r="H181" s="122"/>
      <c r="I181" s="81"/>
      <c r="J181" s="122"/>
      <c r="K181" s="98"/>
      <c r="L181" s="76"/>
      <c r="M181" s="81"/>
      <c r="N181" s="122"/>
    </row>
    <row r="182" spans="3:14" x14ac:dyDescent="0.25">
      <c r="C182" s="101"/>
      <c r="E182" s="81"/>
      <c r="F182" s="58"/>
      <c r="G182" s="81"/>
      <c r="H182" s="122"/>
      <c r="I182" s="81"/>
      <c r="J182" s="122"/>
      <c r="K182" s="98"/>
      <c r="L182" s="76"/>
      <c r="M182" s="81"/>
      <c r="N182" s="122"/>
    </row>
    <row r="183" spans="3:14" x14ac:dyDescent="0.25">
      <c r="C183" s="101"/>
      <c r="E183" s="81"/>
      <c r="F183" s="58"/>
      <c r="G183" s="81"/>
      <c r="H183" s="122"/>
      <c r="I183" s="81"/>
      <c r="J183" s="122"/>
      <c r="K183" s="98"/>
      <c r="L183" s="76"/>
      <c r="M183" s="81"/>
      <c r="N183" s="122"/>
    </row>
    <row r="184" spans="3:14" x14ac:dyDescent="0.25">
      <c r="C184" s="101"/>
      <c r="E184" s="81"/>
      <c r="F184" s="58"/>
      <c r="G184" s="81"/>
      <c r="H184" s="122"/>
      <c r="I184" s="81"/>
      <c r="J184" s="122"/>
      <c r="K184" s="98"/>
      <c r="L184" s="76"/>
      <c r="M184" s="81"/>
      <c r="N184" s="122"/>
    </row>
    <row r="185" spans="3:14" x14ac:dyDescent="0.25">
      <c r="C185" s="101"/>
      <c r="E185" s="81"/>
      <c r="F185" s="58"/>
      <c r="G185" s="81"/>
      <c r="H185" s="122"/>
      <c r="I185" s="81"/>
      <c r="J185" s="122"/>
      <c r="K185" s="98"/>
      <c r="L185" s="76"/>
      <c r="M185" s="81"/>
      <c r="N185" s="122"/>
    </row>
    <row r="186" spans="3:14" x14ac:dyDescent="0.25">
      <c r="C186" s="101"/>
      <c r="E186" s="81"/>
      <c r="F186" s="58"/>
      <c r="G186" s="81"/>
      <c r="H186" s="122"/>
      <c r="I186" s="81"/>
      <c r="J186" s="122"/>
      <c r="K186" s="98"/>
      <c r="L186" s="76"/>
      <c r="M186" s="81"/>
      <c r="N186" s="122"/>
    </row>
    <row r="187" spans="3:14" x14ac:dyDescent="0.25">
      <c r="C187" s="101"/>
      <c r="E187" s="81"/>
      <c r="F187" s="58"/>
      <c r="G187" s="81"/>
      <c r="H187" s="122"/>
      <c r="I187" s="81"/>
      <c r="J187" s="122"/>
      <c r="K187" s="98"/>
      <c r="L187" s="76"/>
      <c r="M187" s="81"/>
      <c r="N187" s="122"/>
    </row>
    <row r="188" spans="3:14" x14ac:dyDescent="0.25">
      <c r="C188" s="101"/>
      <c r="E188" s="81"/>
      <c r="F188" s="58"/>
      <c r="G188" s="81"/>
      <c r="H188" s="122"/>
      <c r="I188" s="81"/>
      <c r="J188" s="122"/>
      <c r="K188" s="98"/>
      <c r="L188" s="76"/>
      <c r="M188" s="81"/>
      <c r="N188" s="122"/>
    </row>
    <row r="189" spans="3:14" x14ac:dyDescent="0.25">
      <c r="C189" s="101"/>
      <c r="E189" s="81"/>
      <c r="F189" s="58"/>
      <c r="G189" s="81"/>
      <c r="H189" s="122"/>
      <c r="I189" s="81"/>
      <c r="J189" s="122"/>
      <c r="K189" s="98"/>
      <c r="L189" s="76"/>
      <c r="M189" s="81"/>
      <c r="N189" s="122"/>
    </row>
    <row r="190" spans="3:14" x14ac:dyDescent="0.25">
      <c r="C190" s="101"/>
      <c r="E190" s="81"/>
      <c r="F190" s="58"/>
      <c r="G190" s="81"/>
      <c r="H190" s="122"/>
      <c r="I190" s="81"/>
      <c r="J190" s="122"/>
      <c r="K190" s="98"/>
      <c r="L190" s="76"/>
      <c r="M190" s="81"/>
      <c r="N190" s="122"/>
    </row>
    <row r="191" spans="3:14" x14ac:dyDescent="0.25">
      <c r="C191" s="101"/>
      <c r="E191" s="81"/>
      <c r="F191" s="58"/>
      <c r="G191" s="81"/>
      <c r="H191" s="122"/>
      <c r="I191" s="81"/>
      <c r="J191" s="122"/>
      <c r="K191" s="98"/>
      <c r="L191" s="76"/>
      <c r="M191" s="81"/>
      <c r="N191" s="122"/>
    </row>
    <row r="192" spans="3:14" x14ac:dyDescent="0.25">
      <c r="C192" s="101"/>
      <c r="E192" s="81"/>
      <c r="F192" s="58"/>
      <c r="G192" s="81"/>
      <c r="H192" s="122"/>
      <c r="I192" s="81"/>
      <c r="J192" s="122"/>
      <c r="K192" s="98"/>
      <c r="L192" s="76"/>
      <c r="M192" s="81"/>
      <c r="N192" s="122"/>
    </row>
    <row r="193" spans="3:14" x14ac:dyDescent="0.25">
      <c r="C193" s="101"/>
      <c r="E193" s="81"/>
      <c r="F193" s="58"/>
      <c r="G193" s="81"/>
      <c r="H193" s="122"/>
      <c r="I193" s="81"/>
      <c r="J193" s="122"/>
      <c r="K193" s="98"/>
      <c r="L193" s="76"/>
      <c r="M193" s="81"/>
      <c r="N193" s="122"/>
    </row>
    <row r="194" spans="3:14" x14ac:dyDescent="0.25">
      <c r="L194" s="76"/>
    </row>
    <row r="195" spans="3:14" x14ac:dyDescent="0.25">
      <c r="L195" s="76"/>
    </row>
    <row r="196" spans="3:14" x14ac:dyDescent="0.25">
      <c r="L196" s="76"/>
    </row>
    <row r="197" spans="3:14" x14ac:dyDescent="0.25">
      <c r="L197" s="76"/>
    </row>
    <row r="198" spans="3:14" x14ac:dyDescent="0.25">
      <c r="L198" s="76"/>
    </row>
    <row r="199" spans="3:14" x14ac:dyDescent="0.25">
      <c r="L199" s="76"/>
    </row>
    <row r="200" spans="3:14" x14ac:dyDescent="0.25">
      <c r="L200" s="76"/>
    </row>
    <row r="201" spans="3:14" x14ac:dyDescent="0.25">
      <c r="L201" s="76"/>
    </row>
    <row r="202" spans="3:14" x14ac:dyDescent="0.25">
      <c r="L202" s="76"/>
    </row>
    <row r="203" spans="3:14" x14ac:dyDescent="0.25">
      <c r="L203" s="76"/>
    </row>
    <row r="204" spans="3:14" x14ac:dyDescent="0.25">
      <c r="L204" s="76"/>
    </row>
    <row r="205" spans="3:14" x14ac:dyDescent="0.25">
      <c r="L205" s="76"/>
    </row>
    <row r="206" spans="3:14" x14ac:dyDescent="0.25">
      <c r="L206" s="76"/>
    </row>
    <row r="207" spans="3:14" x14ac:dyDescent="0.25">
      <c r="L207" s="76"/>
    </row>
    <row r="208" spans="3:14" x14ac:dyDescent="0.25">
      <c r="L208" s="76"/>
    </row>
    <row r="209" spans="12:12" x14ac:dyDescent="0.25">
      <c r="L209" s="76"/>
    </row>
    <row r="210" spans="12:12" x14ac:dyDescent="0.25">
      <c r="L210" s="76"/>
    </row>
    <row r="211" spans="12:12" x14ac:dyDescent="0.25">
      <c r="L211" s="76"/>
    </row>
    <row r="212" spans="12:12" x14ac:dyDescent="0.25">
      <c r="L212" s="76"/>
    </row>
    <row r="213" spans="12:12" x14ac:dyDescent="0.25">
      <c r="L213" s="76"/>
    </row>
    <row r="214" spans="12:12" x14ac:dyDescent="0.25">
      <c r="L214" s="76"/>
    </row>
    <row r="215" spans="12:12" x14ac:dyDescent="0.25">
      <c r="L215" s="76"/>
    </row>
    <row r="216" spans="12:12" x14ac:dyDescent="0.25">
      <c r="L216" s="76"/>
    </row>
    <row r="217" spans="12:12" x14ac:dyDescent="0.25">
      <c r="L217" s="76"/>
    </row>
    <row r="218" spans="12:12" x14ac:dyDescent="0.25">
      <c r="L218" s="76"/>
    </row>
    <row r="219" spans="12:12" x14ac:dyDescent="0.25">
      <c r="L219" s="76"/>
    </row>
    <row r="220" spans="12:12" x14ac:dyDescent="0.25">
      <c r="L220" s="76"/>
    </row>
    <row r="221" spans="12:12" x14ac:dyDescent="0.25">
      <c r="L221" s="76"/>
    </row>
    <row r="222" spans="12:12" x14ac:dyDescent="0.25">
      <c r="L222" s="76"/>
    </row>
    <row r="223" spans="12:12" x14ac:dyDescent="0.25">
      <c r="L223" s="76"/>
    </row>
    <row r="224" spans="12:12" x14ac:dyDescent="0.25">
      <c r="L224" s="76"/>
    </row>
  </sheetData>
  <sortState ref="AB3:AD16">
    <sortCondition ref="AD3:AD16"/>
  </sortState>
  <mergeCells count="5">
    <mergeCell ref="A2:D2"/>
    <mergeCell ref="P6:P11"/>
    <mergeCell ref="P12:P22"/>
    <mergeCell ref="S15:T15"/>
    <mergeCell ref="P23:P31"/>
  </mergeCells>
  <hyperlinks>
    <hyperlink ref="R4" r:id="rId1" xr:uid="{00000000-0004-0000-0900-000000000000}"/>
    <hyperlink ref="V4" r:id="rId2" xr:uid="{00000000-0004-0000-0900-000001000000}"/>
    <hyperlink ref="V8" r:id="rId3" xr:uid="{00000000-0004-0000-0900-000002000000}"/>
    <hyperlink ref="T4" r:id="rId4" xr:uid="{00000000-0004-0000-0900-000003000000}"/>
  </hyperlinks>
  <pageMargins left="0.7" right="0.7" top="0.75" bottom="0.75" header="0.3" footer="0.3"/>
  <drawing r:id="rId5"/>
  <legacyDrawing r:id="rId6"/>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55F5D-AF4B-456C-B62B-68A4694A59F7}">
  <sheetPr codeName="Feuil5"/>
  <dimension ref="A1:BA224"/>
  <sheetViews>
    <sheetView workbookViewId="0">
      <pane xSplit="5" topLeftCell="AF1" activePane="topRight" state="frozen"/>
      <selection pane="topRight" activeCell="AF9" sqref="AF9"/>
    </sheetView>
  </sheetViews>
  <sheetFormatPr baseColWidth="10" defaultColWidth="0" defaultRowHeight="15" x14ac:dyDescent="0.25"/>
  <cols>
    <col min="1" max="1" width="39.5703125" style="40" customWidth="1"/>
    <col min="2" max="2" width="9.5703125" style="103" customWidth="1"/>
    <col min="3" max="3" width="7.140625" style="40" customWidth="1"/>
    <col min="4" max="4" width="7.140625" style="96" customWidth="1"/>
    <col min="5" max="5" width="1" customWidth="1"/>
    <col min="6" max="6" width="23.7109375" style="84" bestFit="1" customWidth="1"/>
    <col min="7" max="7" width="1.28515625" customWidth="1"/>
    <col min="8" max="8" width="23.28515625" style="84" customWidth="1"/>
    <col min="9" max="9" width="1.42578125" customWidth="1"/>
    <col min="10" max="10" width="23.28515625" style="84" customWidth="1"/>
    <col min="11" max="11" width="1.28515625" style="84" customWidth="1"/>
    <col min="12" max="12" width="18" style="123" bestFit="1" customWidth="1"/>
    <col min="13" max="13" width="1.140625" customWidth="1"/>
    <col min="14" max="14" width="23.28515625" style="84" customWidth="1"/>
    <col min="15" max="15" width="1.42578125" customWidth="1"/>
    <col min="16" max="16" width="26.140625" customWidth="1"/>
    <col min="17" max="17" width="0.85546875" customWidth="1"/>
    <col min="18" max="18" width="38.140625" style="93" customWidth="1"/>
    <col min="19" max="19" width="3.7109375" customWidth="1"/>
    <col min="20" max="20" width="38.7109375" style="84" customWidth="1"/>
    <col min="21" max="21" width="2.7109375" customWidth="1"/>
    <col min="22" max="22" width="38.7109375" bestFit="1" customWidth="1"/>
    <col min="23" max="23" width="2.28515625" customWidth="1"/>
    <col min="24" max="24" width="19.7109375" style="70" bestFit="1" customWidth="1"/>
    <col min="25" max="25" width="4.7109375" style="70" bestFit="1" customWidth="1"/>
    <col min="26" max="26" width="5" style="70" bestFit="1" customWidth="1"/>
    <col min="27" max="27" width="1.7109375" style="70" customWidth="1"/>
    <col min="28" max="28" width="21.5703125" style="70" bestFit="1" customWidth="1"/>
    <col min="29" max="29" width="4.7109375" style="70" bestFit="1" customWidth="1"/>
    <col min="30" max="30" width="15.28515625" style="70" bestFit="1" customWidth="1"/>
    <col min="31" max="31" width="1.42578125" style="70" customWidth="1"/>
    <col min="32" max="32" width="19.28515625" style="70" bestFit="1" customWidth="1"/>
    <col min="33" max="33" width="4.7109375" style="70" bestFit="1" customWidth="1"/>
    <col min="34" max="34" width="5" style="70" bestFit="1" customWidth="1"/>
    <col min="35" max="35" width="1.85546875" style="70" customWidth="1"/>
    <col min="36" max="36" width="21.28515625" style="70" bestFit="1" customWidth="1"/>
    <col min="37" max="37" width="4.7109375" style="70" bestFit="1" customWidth="1"/>
    <col min="38" max="38" width="15.28515625" style="70" bestFit="1" customWidth="1"/>
    <col min="39" max="39" width="2" style="70" customWidth="1"/>
    <col min="40" max="40" width="19.42578125" style="70" bestFit="1" customWidth="1"/>
    <col min="41" max="41" width="4.7109375" style="70" bestFit="1" customWidth="1"/>
    <col min="42" max="42" width="15.28515625" style="70" bestFit="1" customWidth="1"/>
    <col min="43" max="43" width="3.42578125" style="70" customWidth="1"/>
    <col min="44" max="44" width="22" style="70" customWidth="1"/>
    <col min="45" max="45" width="4.7109375" style="70" bestFit="1" customWidth="1"/>
    <col min="46" max="46" width="15.28515625" style="70" bestFit="1" customWidth="1"/>
    <col min="47" max="47" width="2.28515625" style="70" customWidth="1"/>
    <col min="48" max="48" width="23.28515625" style="154" customWidth="1"/>
    <col min="49" max="49" width="5" style="70" customWidth="1"/>
    <col min="50" max="50" width="15.28515625" style="70" customWidth="1"/>
    <col min="51" max="51" width="1.42578125" customWidth="1"/>
    <col min="52" max="52" width="31.7109375" hidden="1" customWidth="1"/>
    <col min="53" max="16384" width="11.42578125" hidden="1"/>
  </cols>
  <sheetData>
    <row r="1" spans="1:53" ht="36.75" customHeight="1" thickBot="1" x14ac:dyDescent="0.3">
      <c r="B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1"/>
      <c r="AT1" s="41"/>
      <c r="AU1" s="118"/>
      <c r="AV1" s="153"/>
      <c r="AW1" s="118"/>
      <c r="AX1" s="118"/>
      <c r="AY1" t="s">
        <v>307</v>
      </c>
    </row>
    <row r="2" spans="1:53" s="3" customFormat="1" ht="30.6" customHeight="1" thickTop="1" thickBot="1" x14ac:dyDescent="0.3">
      <c r="A2" s="172" t="s">
        <v>134</v>
      </c>
      <c r="B2" s="173"/>
      <c r="C2" s="173"/>
      <c r="D2" s="174"/>
      <c r="F2" s="42" t="s">
        <v>135</v>
      </c>
      <c r="H2" s="42" t="s">
        <v>136</v>
      </c>
      <c r="I2" s="43"/>
      <c r="J2" s="44" t="s">
        <v>137</v>
      </c>
      <c r="K2" s="45"/>
      <c r="L2" s="44"/>
      <c r="M2" s="46"/>
      <c r="N2" s="44"/>
      <c r="O2" s="43"/>
      <c r="P2" s="47"/>
      <c r="R2" s="48" t="s">
        <v>140</v>
      </c>
      <c r="T2" s="49" t="s">
        <v>141</v>
      </c>
      <c r="V2" s="49" t="s">
        <v>142</v>
      </c>
      <c r="W2" s="50"/>
      <c r="X2" s="51" t="s">
        <v>143</v>
      </c>
      <c r="Y2" s="52" t="s">
        <v>144</v>
      </c>
      <c r="Z2" s="52" t="s">
        <v>145</v>
      </c>
      <c r="AA2" s="53"/>
      <c r="AB2" s="51" t="s">
        <v>146</v>
      </c>
      <c r="AC2" s="52" t="s">
        <v>144</v>
      </c>
      <c r="AD2" s="52" t="s">
        <v>145</v>
      </c>
      <c r="AE2" s="53"/>
      <c r="AF2" s="51" t="s">
        <v>147</v>
      </c>
      <c r="AG2" s="52" t="s">
        <v>144</v>
      </c>
      <c r="AH2" s="52" t="s">
        <v>145</v>
      </c>
      <c r="AI2" s="53"/>
      <c r="AJ2" s="51" t="s">
        <v>148</v>
      </c>
      <c r="AK2" s="52" t="s">
        <v>144</v>
      </c>
      <c r="AL2" s="52" t="s">
        <v>145</v>
      </c>
      <c r="AM2" s="53"/>
      <c r="AN2" s="51" t="s">
        <v>308</v>
      </c>
      <c r="AO2" s="52" t="s">
        <v>144</v>
      </c>
      <c r="AP2" s="52" t="s">
        <v>145</v>
      </c>
      <c r="AQ2" s="53"/>
      <c r="AR2" s="51" t="s">
        <v>149</v>
      </c>
      <c r="AS2" s="52" t="s">
        <v>144</v>
      </c>
      <c r="AT2" s="52" t="s">
        <v>145</v>
      </c>
      <c r="AU2" s="151"/>
      <c r="AV2" s="52" t="s">
        <v>309</v>
      </c>
      <c r="AW2" s="52" t="s">
        <v>144</v>
      </c>
      <c r="AX2" s="52" t="s">
        <v>145</v>
      </c>
    </row>
    <row r="3" spans="1:53" ht="13.5" customHeight="1" thickBot="1" x14ac:dyDescent="0.3">
      <c r="A3" s="54" t="s">
        <v>150</v>
      </c>
      <c r="B3" s="55">
        <v>96</v>
      </c>
      <c r="C3" s="56">
        <v>138</v>
      </c>
      <c r="D3" s="57">
        <v>195</v>
      </c>
      <c r="F3" s="58" t="s">
        <v>266</v>
      </c>
      <c r="H3" s="59" t="s">
        <v>151</v>
      </c>
      <c r="J3" s="59" t="s">
        <v>152</v>
      </c>
      <c r="K3" s="60"/>
      <c r="L3" s="61"/>
      <c r="M3" s="62"/>
      <c r="N3" s="59"/>
      <c r="O3" s="63"/>
      <c r="P3" s="64"/>
      <c r="R3" s="65" t="s">
        <v>153</v>
      </c>
      <c r="S3" s="66"/>
      <c r="T3" s="67" t="s">
        <v>153</v>
      </c>
      <c r="V3" s="67" t="s">
        <v>153</v>
      </c>
      <c r="W3" s="50"/>
      <c r="X3" s="68" t="s">
        <v>28</v>
      </c>
      <c r="Y3" s="69">
        <v>1</v>
      </c>
      <c r="Z3" s="69"/>
      <c r="AB3" s="68" t="s">
        <v>42</v>
      </c>
      <c r="AC3" s="69">
        <v>1</v>
      </c>
      <c r="AD3" s="69">
        <v>7</v>
      </c>
      <c r="AF3" s="68" t="s">
        <v>154</v>
      </c>
      <c r="AG3" s="69">
        <v>1</v>
      </c>
      <c r="AH3" s="69">
        <v>1</v>
      </c>
      <c r="AJ3" s="71" t="s">
        <v>10</v>
      </c>
      <c r="AK3" s="69">
        <v>1</v>
      </c>
      <c r="AL3" s="69">
        <v>7</v>
      </c>
      <c r="AN3" s="71" t="s">
        <v>10</v>
      </c>
      <c r="AO3" s="69">
        <v>1</v>
      </c>
      <c r="AP3" s="69">
        <v>7</v>
      </c>
      <c r="AR3" s="71" t="s">
        <v>10</v>
      </c>
      <c r="AS3" s="69">
        <v>1</v>
      </c>
      <c r="AT3" s="72">
        <v>7</v>
      </c>
      <c r="AU3" s="152"/>
      <c r="AV3" s="153" t="s">
        <v>8</v>
      </c>
      <c r="AW3" s="152">
        <v>1</v>
      </c>
      <c r="AX3" s="152">
        <v>7</v>
      </c>
    </row>
    <row r="4" spans="1:53" ht="15.75" thickBot="1" x14ac:dyDescent="0.3">
      <c r="A4" s="54" t="s">
        <v>155</v>
      </c>
      <c r="B4" s="73" t="s">
        <v>156</v>
      </c>
      <c r="C4" s="74"/>
      <c r="D4" s="75"/>
      <c r="F4" s="58" t="s">
        <v>169</v>
      </c>
      <c r="H4" s="59" t="s">
        <v>157</v>
      </c>
      <c r="J4" s="59" t="s">
        <v>158</v>
      </c>
      <c r="K4" s="60"/>
      <c r="L4" s="76"/>
      <c r="M4" s="62"/>
      <c r="N4" s="59"/>
      <c r="O4" s="63"/>
      <c r="R4" s="65" t="s">
        <v>159</v>
      </c>
      <c r="T4" s="67" t="s">
        <v>160</v>
      </c>
      <c r="V4" s="67" t="s">
        <v>160</v>
      </c>
      <c r="W4" s="77"/>
      <c r="X4" s="68" t="s">
        <v>161</v>
      </c>
      <c r="Y4" s="69">
        <v>2</v>
      </c>
      <c r="Z4" s="69"/>
      <c r="AB4" s="68" t="s">
        <v>43</v>
      </c>
      <c r="AC4" s="69">
        <v>2</v>
      </c>
      <c r="AD4" s="78">
        <v>6</v>
      </c>
      <c r="AF4" s="68" t="s">
        <v>43</v>
      </c>
      <c r="AG4" s="69">
        <v>2</v>
      </c>
      <c r="AH4" s="69">
        <v>1</v>
      </c>
      <c r="AJ4" s="71" t="s">
        <v>11</v>
      </c>
      <c r="AK4" s="69">
        <v>2</v>
      </c>
      <c r="AL4" s="72">
        <v>6</v>
      </c>
      <c r="AN4" s="71" t="s">
        <v>296</v>
      </c>
      <c r="AO4" s="69">
        <v>2</v>
      </c>
      <c r="AP4" s="69">
        <v>6</v>
      </c>
      <c r="AQ4" s="68"/>
      <c r="AR4" s="79" t="s">
        <v>11</v>
      </c>
      <c r="AS4" s="69">
        <v>2</v>
      </c>
      <c r="AT4" s="72">
        <v>6</v>
      </c>
      <c r="AU4" s="152"/>
      <c r="AV4" s="153" t="s">
        <v>0</v>
      </c>
      <c r="AW4" s="152">
        <v>2</v>
      </c>
      <c r="AX4" s="152">
        <v>6</v>
      </c>
    </row>
    <row r="5" spans="1:53" ht="15.75" thickBot="1" x14ac:dyDescent="0.3">
      <c r="A5" s="80" t="s">
        <v>163</v>
      </c>
      <c r="B5" s="73">
        <v>2</v>
      </c>
      <c r="C5" s="74"/>
      <c r="D5" s="75"/>
      <c r="E5" s="81"/>
      <c r="F5" s="58" t="s">
        <v>174</v>
      </c>
      <c r="H5" s="59" t="s">
        <v>164</v>
      </c>
      <c r="J5" s="59" t="s">
        <v>165</v>
      </c>
      <c r="K5" s="60"/>
      <c r="L5" s="76"/>
      <c r="M5" s="62"/>
      <c r="N5" s="59"/>
      <c r="O5" s="63"/>
      <c r="P5" s="82" t="s">
        <v>166</v>
      </c>
      <c r="R5" s="83"/>
      <c r="V5" s="40"/>
      <c r="W5" s="77"/>
      <c r="X5" s="68" t="s">
        <v>30</v>
      </c>
      <c r="Y5" s="69">
        <v>3</v>
      </c>
      <c r="Z5" s="69"/>
      <c r="AA5" s="68"/>
      <c r="AB5" s="69" t="s">
        <v>44</v>
      </c>
      <c r="AC5" s="69">
        <v>3</v>
      </c>
      <c r="AD5" s="69">
        <v>1</v>
      </c>
      <c r="AE5" s="68"/>
      <c r="AF5" s="69" t="s">
        <v>52</v>
      </c>
      <c r="AG5" s="69">
        <v>3</v>
      </c>
      <c r="AH5" s="69">
        <v>1</v>
      </c>
      <c r="AI5" s="68"/>
      <c r="AJ5" s="79" t="s">
        <v>13</v>
      </c>
      <c r="AK5" s="69">
        <v>3</v>
      </c>
      <c r="AL5" s="72">
        <v>1</v>
      </c>
      <c r="AM5" s="68"/>
      <c r="AN5" s="71" t="s">
        <v>45</v>
      </c>
      <c r="AO5" s="69">
        <v>3</v>
      </c>
      <c r="AP5" s="69">
        <v>1</v>
      </c>
      <c r="AQ5" s="68"/>
      <c r="AR5" s="79" t="s">
        <v>12</v>
      </c>
      <c r="AS5" s="69">
        <v>3</v>
      </c>
      <c r="AT5" s="72">
        <v>1</v>
      </c>
      <c r="AU5" s="152"/>
      <c r="AV5" s="153" t="s">
        <v>4</v>
      </c>
      <c r="AW5" s="152">
        <v>3</v>
      </c>
      <c r="AX5" s="152">
        <v>1</v>
      </c>
      <c r="AZ5" s="85"/>
      <c r="BA5" s="85"/>
    </row>
    <row r="6" spans="1:53" ht="12.75" customHeight="1" thickBot="1" x14ac:dyDescent="0.3">
      <c r="A6" s="86" t="s">
        <v>167</v>
      </c>
      <c r="B6" s="73" t="s">
        <v>168</v>
      </c>
      <c r="C6" s="75"/>
      <c r="D6" s="75"/>
      <c r="E6" s="81"/>
      <c r="F6" s="58" t="s">
        <v>269</v>
      </c>
      <c r="G6" s="81"/>
      <c r="H6" s="87" t="s">
        <v>170</v>
      </c>
      <c r="J6" s="87" t="s">
        <v>171</v>
      </c>
      <c r="K6" s="88"/>
      <c r="L6" s="76"/>
      <c r="M6" s="89"/>
      <c r="N6" s="87"/>
      <c r="O6" s="63"/>
      <c r="P6" s="175" t="s">
        <v>285</v>
      </c>
      <c r="R6" s="83"/>
      <c r="V6" s="49" t="s">
        <v>172</v>
      </c>
      <c r="W6" s="77"/>
      <c r="X6" s="69" t="s">
        <v>31</v>
      </c>
      <c r="Y6" s="69">
        <v>4</v>
      </c>
      <c r="Z6" s="69"/>
      <c r="AA6" s="68"/>
      <c r="AB6" s="69" t="s">
        <v>46</v>
      </c>
      <c r="AC6" s="69">
        <v>4</v>
      </c>
      <c r="AD6" s="69">
        <v>3</v>
      </c>
      <c r="AE6" s="68"/>
      <c r="AF6" s="90" t="s">
        <v>294</v>
      </c>
      <c r="AG6" s="69">
        <v>4</v>
      </c>
      <c r="AH6" s="69">
        <v>4</v>
      </c>
      <c r="AI6" s="68"/>
      <c r="AJ6" s="79" t="s">
        <v>65</v>
      </c>
      <c r="AK6" s="69">
        <v>4</v>
      </c>
      <c r="AL6" s="69">
        <v>3</v>
      </c>
      <c r="AM6" s="68"/>
      <c r="AN6" s="79" t="s">
        <v>47</v>
      </c>
      <c r="AO6" s="69">
        <v>4</v>
      </c>
      <c r="AP6" s="69">
        <v>3</v>
      </c>
      <c r="AQ6" s="68"/>
      <c r="AR6" s="79" t="s">
        <v>13</v>
      </c>
      <c r="AS6" s="69">
        <v>4</v>
      </c>
      <c r="AT6" s="72">
        <v>3</v>
      </c>
      <c r="AU6" s="152"/>
      <c r="AV6" s="153" t="s">
        <v>3</v>
      </c>
      <c r="AW6" s="152">
        <v>4</v>
      </c>
      <c r="AX6" s="152">
        <v>3</v>
      </c>
      <c r="AZ6" s="85"/>
      <c r="BA6" s="85"/>
    </row>
    <row r="7" spans="1:53" ht="15.75" thickBot="1" x14ac:dyDescent="0.3">
      <c r="A7" s="86" t="s">
        <v>139</v>
      </c>
      <c r="B7" s="73">
        <v>3</v>
      </c>
      <c r="C7" s="75"/>
      <c r="D7" s="75"/>
      <c r="F7" s="58" t="s">
        <v>267</v>
      </c>
      <c r="G7" s="81"/>
      <c r="H7" s="87" t="s">
        <v>314</v>
      </c>
      <c r="J7" s="87" t="s">
        <v>175</v>
      </c>
      <c r="K7" s="88"/>
      <c r="L7" s="76"/>
      <c r="M7" s="89"/>
      <c r="N7" s="87"/>
      <c r="O7" s="63"/>
      <c r="P7" s="176"/>
      <c r="R7" s="83"/>
      <c r="V7" s="67" t="s">
        <v>153</v>
      </c>
      <c r="W7" s="77"/>
      <c r="X7" s="69" t="s">
        <v>176</v>
      </c>
      <c r="Y7" s="69">
        <v>5</v>
      </c>
      <c r="Z7" s="69"/>
      <c r="AA7" s="68"/>
      <c r="AB7" s="69" t="s">
        <v>55</v>
      </c>
      <c r="AC7" s="69">
        <v>5</v>
      </c>
      <c r="AD7" s="69">
        <v>7</v>
      </c>
      <c r="AE7" s="68"/>
      <c r="AF7" s="69" t="s">
        <v>46</v>
      </c>
      <c r="AG7" s="69">
        <v>5</v>
      </c>
      <c r="AH7" s="69">
        <v>5</v>
      </c>
      <c r="AI7" s="68"/>
      <c r="AJ7" s="79" t="s">
        <v>14</v>
      </c>
      <c r="AK7" s="69">
        <v>5</v>
      </c>
      <c r="AL7" s="69">
        <v>7</v>
      </c>
      <c r="AM7" s="68"/>
      <c r="AN7" s="79" t="s">
        <v>48</v>
      </c>
      <c r="AO7" s="69">
        <v>5</v>
      </c>
      <c r="AP7" s="72">
        <v>7</v>
      </c>
      <c r="AQ7" s="68"/>
      <c r="AR7" s="79" t="s">
        <v>173</v>
      </c>
      <c r="AS7" s="69">
        <v>5</v>
      </c>
      <c r="AT7" s="72">
        <v>7</v>
      </c>
      <c r="AU7" s="152"/>
      <c r="AV7" s="153" t="s">
        <v>1</v>
      </c>
      <c r="AW7" s="152">
        <v>5</v>
      </c>
      <c r="AX7" s="152">
        <v>7</v>
      </c>
      <c r="AZ7" s="85"/>
      <c r="BA7" s="85"/>
    </row>
    <row r="8" spans="1:53" ht="30.75" thickBot="1" x14ac:dyDescent="0.3">
      <c r="A8" s="91" t="s">
        <v>177</v>
      </c>
      <c r="B8" s="73">
        <v>1</v>
      </c>
      <c r="C8" s="75"/>
      <c r="D8" s="75"/>
      <c r="F8" s="58" t="s">
        <v>268</v>
      </c>
      <c r="G8" s="81"/>
      <c r="H8" s="87"/>
      <c r="J8" s="87" t="s">
        <v>178</v>
      </c>
      <c r="K8" s="88"/>
      <c r="L8" s="76"/>
      <c r="M8" s="89"/>
      <c r="N8" s="87"/>
      <c r="O8" s="63"/>
      <c r="P8" s="176"/>
      <c r="R8" s="83"/>
      <c r="V8" s="67" t="s">
        <v>160</v>
      </c>
      <c r="W8" s="77"/>
      <c r="X8" s="69" t="s">
        <v>34</v>
      </c>
      <c r="Y8" s="69">
        <v>6</v>
      </c>
      <c r="Z8" s="69"/>
      <c r="AA8" s="68"/>
      <c r="AB8" s="92" t="s">
        <v>56</v>
      </c>
      <c r="AC8" s="69">
        <v>6</v>
      </c>
      <c r="AD8" s="69">
        <v>3</v>
      </c>
      <c r="AE8" s="68"/>
      <c r="AF8" s="69"/>
      <c r="AG8" s="69"/>
      <c r="AH8" s="69"/>
      <c r="AI8" s="68"/>
      <c r="AJ8" s="79" t="s">
        <v>73</v>
      </c>
      <c r="AK8" s="69">
        <v>6</v>
      </c>
      <c r="AL8" s="69">
        <v>3</v>
      </c>
      <c r="AM8" s="68"/>
      <c r="AN8" s="79" t="s">
        <v>49</v>
      </c>
      <c r="AO8" s="69">
        <v>6</v>
      </c>
      <c r="AP8" s="69">
        <v>3</v>
      </c>
      <c r="AQ8" s="68"/>
      <c r="AR8" s="79" t="s">
        <v>15</v>
      </c>
      <c r="AS8" s="69">
        <v>6</v>
      </c>
      <c r="AT8" s="72">
        <v>3</v>
      </c>
      <c r="AU8" s="152"/>
      <c r="AV8" s="153" t="s">
        <v>2</v>
      </c>
      <c r="AW8" s="152">
        <v>6</v>
      </c>
      <c r="AX8" s="152">
        <v>3</v>
      </c>
      <c r="AZ8" s="85"/>
      <c r="BA8" s="85"/>
    </row>
    <row r="9" spans="1:53" ht="15.75" thickBot="1" x14ac:dyDescent="0.3">
      <c r="A9" s="91" t="s">
        <v>180</v>
      </c>
      <c r="B9" s="73">
        <v>1</v>
      </c>
      <c r="C9" s="75"/>
      <c r="D9" s="75"/>
      <c r="E9" s="81"/>
      <c r="F9" s="58" t="s">
        <v>258</v>
      </c>
      <c r="G9" s="81"/>
      <c r="H9" s="87"/>
      <c r="J9" s="87" t="s">
        <v>181</v>
      </c>
      <c r="K9" s="88"/>
      <c r="L9" s="76"/>
      <c r="M9" s="89"/>
      <c r="N9" s="87"/>
      <c r="O9" s="63"/>
      <c r="P9" s="176"/>
      <c r="V9" s="63"/>
      <c r="W9" s="77"/>
      <c r="X9" s="69" t="s">
        <v>33</v>
      </c>
      <c r="Y9" s="69">
        <v>7</v>
      </c>
      <c r="Z9" s="69"/>
      <c r="AA9" s="68"/>
      <c r="AB9" s="69" t="s">
        <v>293</v>
      </c>
      <c r="AC9" s="69">
        <v>7</v>
      </c>
      <c r="AD9" s="69">
        <v>1</v>
      </c>
      <c r="AE9" s="68"/>
      <c r="AF9" s="69"/>
      <c r="AG9" s="69"/>
      <c r="AH9" s="69"/>
      <c r="AI9" s="68"/>
      <c r="AJ9" s="79" t="s">
        <v>295</v>
      </c>
      <c r="AK9" s="69">
        <v>7</v>
      </c>
      <c r="AL9" s="69">
        <v>1</v>
      </c>
      <c r="AM9" s="68"/>
      <c r="AN9" s="79" t="s">
        <v>26</v>
      </c>
      <c r="AO9" s="69">
        <v>7</v>
      </c>
      <c r="AP9" s="69">
        <v>1</v>
      </c>
      <c r="AQ9" s="68"/>
      <c r="AR9" s="79" t="s">
        <v>65</v>
      </c>
      <c r="AS9" s="69">
        <v>7</v>
      </c>
      <c r="AT9" s="72">
        <v>1</v>
      </c>
      <c r="AU9" s="152"/>
      <c r="AV9" s="153" t="s">
        <v>5</v>
      </c>
      <c r="AW9" s="152">
        <v>7</v>
      </c>
      <c r="AX9" s="152">
        <v>1</v>
      </c>
      <c r="AZ9" s="85"/>
      <c r="BA9" s="85"/>
    </row>
    <row r="10" spans="1:53" ht="15.75" thickBot="1" x14ac:dyDescent="0.3">
      <c r="A10" s="94" t="s">
        <v>183</v>
      </c>
      <c r="B10" s="73" t="s">
        <v>184</v>
      </c>
      <c r="C10" s="75"/>
      <c r="D10" s="75"/>
      <c r="E10" s="81"/>
      <c r="F10" s="95"/>
      <c r="G10" s="81"/>
      <c r="H10" s="87"/>
      <c r="J10" s="87" t="s">
        <v>185</v>
      </c>
      <c r="K10" s="88"/>
      <c r="L10" s="76"/>
      <c r="M10" s="89"/>
      <c r="N10" s="87"/>
      <c r="O10" s="63"/>
      <c r="P10" s="176"/>
      <c r="V10" s="63"/>
      <c r="W10" s="77"/>
      <c r="X10" s="69" t="s">
        <v>35</v>
      </c>
      <c r="Y10" s="69">
        <v>8</v>
      </c>
      <c r="Z10" s="69"/>
      <c r="AA10" s="68"/>
      <c r="AB10" s="69" t="s">
        <v>58</v>
      </c>
      <c r="AC10" s="69">
        <v>8</v>
      </c>
      <c r="AD10" s="69">
        <v>5</v>
      </c>
      <c r="AE10" s="68"/>
      <c r="AF10" s="69"/>
      <c r="AG10" s="69"/>
      <c r="AH10" s="69"/>
      <c r="AI10" s="68"/>
      <c r="AJ10" s="79" t="s">
        <v>25</v>
      </c>
      <c r="AK10" s="69">
        <v>8</v>
      </c>
      <c r="AL10" s="69">
        <v>5</v>
      </c>
      <c r="AM10" s="68"/>
      <c r="AN10" s="79" t="s">
        <v>43</v>
      </c>
      <c r="AO10" s="69">
        <v>8</v>
      </c>
      <c r="AP10" s="69">
        <v>5</v>
      </c>
      <c r="AQ10" s="68"/>
      <c r="AR10" s="79" t="s">
        <v>299</v>
      </c>
      <c r="AS10" s="69">
        <v>8</v>
      </c>
      <c r="AT10" s="72">
        <v>5</v>
      </c>
      <c r="AU10" s="152"/>
      <c r="AV10" s="153" t="s">
        <v>6</v>
      </c>
      <c r="AW10" s="152">
        <v>8</v>
      </c>
      <c r="AX10" s="152">
        <v>5</v>
      </c>
      <c r="AZ10" s="85"/>
      <c r="BA10" s="85"/>
    </row>
    <row r="11" spans="1:53" ht="15.75" thickBot="1" x14ac:dyDescent="0.3">
      <c r="A11" s="94" t="s">
        <v>186</v>
      </c>
      <c r="B11" s="73" t="s">
        <v>187</v>
      </c>
      <c r="C11" s="75"/>
      <c r="D11" s="75"/>
      <c r="E11" s="81"/>
      <c r="F11" s="58"/>
      <c r="G11" s="81"/>
      <c r="H11" s="87"/>
      <c r="J11" s="87"/>
      <c r="K11" s="88"/>
      <c r="L11" s="76"/>
      <c r="M11" s="89"/>
      <c r="N11" s="87"/>
      <c r="O11" s="63"/>
      <c r="P11" s="177"/>
      <c r="V11" s="63"/>
      <c r="W11" s="77"/>
      <c r="X11" s="69" t="s">
        <v>36</v>
      </c>
      <c r="Y11" s="69">
        <v>9</v>
      </c>
      <c r="Z11" s="69"/>
      <c r="AA11" s="68"/>
      <c r="AB11" s="69" t="s">
        <v>59</v>
      </c>
      <c r="AC11" s="69">
        <v>9</v>
      </c>
      <c r="AD11" s="69">
        <v>7</v>
      </c>
      <c r="AE11" s="68"/>
      <c r="AF11" s="69"/>
      <c r="AG11" s="69"/>
      <c r="AH11" s="69"/>
      <c r="AI11" s="68"/>
      <c r="AJ11" s="79" t="s">
        <v>265</v>
      </c>
      <c r="AK11" s="69">
        <v>9</v>
      </c>
      <c r="AL11" s="69">
        <v>7</v>
      </c>
      <c r="AM11" s="68"/>
      <c r="AN11" s="79" t="s">
        <v>44</v>
      </c>
      <c r="AO11" s="69">
        <v>9</v>
      </c>
      <c r="AP11" s="69">
        <v>7</v>
      </c>
      <c r="AQ11" s="68"/>
      <c r="AR11" s="79" t="s">
        <v>300</v>
      </c>
      <c r="AS11" s="69">
        <v>9</v>
      </c>
      <c r="AT11" s="72">
        <v>7</v>
      </c>
      <c r="AU11" s="152"/>
      <c r="AV11" s="153" t="s">
        <v>7</v>
      </c>
      <c r="AW11" s="152">
        <v>9</v>
      </c>
      <c r="AX11" s="152">
        <v>7</v>
      </c>
      <c r="AZ11" s="85"/>
      <c r="BA11" s="85"/>
    </row>
    <row r="12" spans="1:53" ht="15.75" thickBot="1" x14ac:dyDescent="0.3">
      <c r="A12" s="94" t="s">
        <v>188</v>
      </c>
      <c r="B12" s="73" t="s">
        <v>189</v>
      </c>
      <c r="C12" s="75"/>
      <c r="D12" s="75"/>
      <c r="E12" s="81"/>
      <c r="F12" s="95"/>
      <c r="G12" s="81"/>
      <c r="H12" s="87"/>
      <c r="J12" s="87"/>
      <c r="K12" s="96"/>
      <c r="L12" s="76"/>
      <c r="M12" s="89"/>
      <c r="N12" s="87"/>
      <c r="P12" s="178" t="s">
        <v>313</v>
      </c>
      <c r="V12" s="63"/>
      <c r="W12" s="77"/>
      <c r="X12" s="69" t="s">
        <v>286</v>
      </c>
      <c r="Y12" s="69">
        <v>10</v>
      </c>
      <c r="Z12" s="69"/>
      <c r="AA12" s="68"/>
      <c r="AB12" s="69" t="s">
        <v>60</v>
      </c>
      <c r="AC12" s="69">
        <v>10</v>
      </c>
      <c r="AD12" s="69">
        <v>3</v>
      </c>
      <c r="AE12" s="68"/>
      <c r="AF12" s="69"/>
      <c r="AG12" s="69"/>
      <c r="AH12" s="69"/>
      <c r="AI12" s="68"/>
      <c r="AJ12" s="90" t="s">
        <v>264</v>
      </c>
      <c r="AK12" s="69">
        <v>10</v>
      </c>
      <c r="AL12" s="69">
        <v>3</v>
      </c>
      <c r="AM12" s="68"/>
      <c r="AN12" s="90" t="s">
        <v>50</v>
      </c>
      <c r="AO12" s="69">
        <v>10</v>
      </c>
      <c r="AP12" s="69">
        <v>3</v>
      </c>
      <c r="AQ12" s="68"/>
      <c r="AR12" s="90" t="s">
        <v>18</v>
      </c>
      <c r="AS12" s="69">
        <v>10</v>
      </c>
      <c r="AT12" s="72">
        <v>3</v>
      </c>
      <c r="AU12" s="152"/>
      <c r="AV12" s="153" t="s">
        <v>9</v>
      </c>
      <c r="AW12" s="152">
        <v>10</v>
      </c>
      <c r="AX12" s="152">
        <v>3</v>
      </c>
      <c r="AZ12" s="85"/>
      <c r="BA12" s="85"/>
    </row>
    <row r="13" spans="1:53" ht="15.75" thickBot="1" x14ac:dyDescent="0.3">
      <c r="A13" s="94" t="s">
        <v>190</v>
      </c>
      <c r="B13" s="73" t="s">
        <v>191</v>
      </c>
      <c r="C13" s="97"/>
      <c r="D13" s="75"/>
      <c r="E13" s="81"/>
      <c r="F13" s="58"/>
      <c r="G13" s="81"/>
      <c r="H13" s="58"/>
      <c r="J13" s="58"/>
      <c r="K13" s="98"/>
      <c r="L13" s="99"/>
      <c r="M13" s="81"/>
      <c r="N13" s="58"/>
      <c r="P13" s="179"/>
      <c r="V13" s="63"/>
      <c r="W13" s="77"/>
      <c r="X13" s="69" t="s">
        <v>38</v>
      </c>
      <c r="Y13" s="69">
        <v>11</v>
      </c>
      <c r="Z13" s="69"/>
      <c r="AA13" s="68"/>
      <c r="AB13" s="69" t="s">
        <v>61</v>
      </c>
      <c r="AC13" s="69">
        <v>11</v>
      </c>
      <c r="AD13" s="69">
        <v>1</v>
      </c>
      <c r="AE13" s="68"/>
      <c r="AF13" s="69"/>
      <c r="AG13" s="69"/>
      <c r="AH13" s="69"/>
      <c r="AI13" s="68"/>
      <c r="AJ13" s="100" t="s">
        <v>26</v>
      </c>
      <c r="AK13" s="69">
        <v>11</v>
      </c>
      <c r="AL13" s="69">
        <v>1</v>
      </c>
      <c r="AM13" s="68"/>
      <c r="AN13" s="90" t="s">
        <v>297</v>
      </c>
      <c r="AO13" s="69">
        <v>11</v>
      </c>
      <c r="AP13" s="69">
        <v>1</v>
      </c>
      <c r="AQ13" s="68"/>
      <c r="AR13" s="90" t="s">
        <v>301</v>
      </c>
      <c r="AS13" s="69">
        <v>11</v>
      </c>
      <c r="AT13" s="72">
        <v>1</v>
      </c>
      <c r="AU13" s="152"/>
      <c r="AV13" s="153" t="s">
        <v>310</v>
      </c>
      <c r="AW13" s="152">
        <v>11</v>
      </c>
      <c r="AX13" s="152">
        <v>1</v>
      </c>
      <c r="AZ13" s="85"/>
      <c r="BA13" s="85"/>
    </row>
    <row r="14" spans="1:53" ht="15.75" thickBot="1" x14ac:dyDescent="0.3">
      <c r="A14" s="94" t="s">
        <v>192</v>
      </c>
      <c r="B14" s="73" t="s">
        <v>193</v>
      </c>
      <c r="C14" s="101"/>
      <c r="E14" s="81"/>
      <c r="F14" s="58"/>
      <c r="G14" s="81"/>
      <c r="H14" s="58"/>
      <c r="J14" s="58"/>
      <c r="K14" s="98"/>
      <c r="L14" s="99"/>
      <c r="M14" s="81"/>
      <c r="N14" s="58"/>
      <c r="P14" s="179"/>
      <c r="U14" s="93"/>
      <c r="W14" s="77"/>
      <c r="X14" s="69" t="s">
        <v>39</v>
      </c>
      <c r="Y14" s="69">
        <v>12</v>
      </c>
      <c r="Z14" s="69"/>
      <c r="AA14" s="68"/>
      <c r="AB14" s="69" t="s">
        <v>62</v>
      </c>
      <c r="AC14" s="69">
        <v>12</v>
      </c>
      <c r="AD14" s="69">
        <v>5</v>
      </c>
      <c r="AE14" s="68"/>
      <c r="AF14" s="69"/>
      <c r="AG14" s="69"/>
      <c r="AH14" s="69"/>
      <c r="AI14" s="68"/>
      <c r="AJ14" s="69" t="s">
        <v>75</v>
      </c>
      <c r="AK14" s="69">
        <v>12</v>
      </c>
      <c r="AL14" s="69">
        <v>5</v>
      </c>
      <c r="AM14" s="68"/>
      <c r="AN14" s="69" t="s">
        <v>298</v>
      </c>
      <c r="AO14" s="69">
        <v>12</v>
      </c>
      <c r="AP14" s="69">
        <v>5</v>
      </c>
      <c r="AQ14" s="68"/>
      <c r="AR14" s="69" t="s">
        <v>27</v>
      </c>
      <c r="AS14" s="69">
        <v>12</v>
      </c>
      <c r="AT14" s="72">
        <v>5</v>
      </c>
      <c r="AU14" s="152"/>
      <c r="AV14" s="153" t="s">
        <v>77</v>
      </c>
      <c r="AW14" s="152">
        <v>12</v>
      </c>
      <c r="AX14" s="152">
        <v>5</v>
      </c>
      <c r="AZ14" s="85"/>
      <c r="BA14" s="85"/>
    </row>
    <row r="15" spans="1:53" ht="15.75" thickBot="1" x14ac:dyDescent="0.3">
      <c r="A15" s="102"/>
      <c r="C15" s="101"/>
      <c r="E15" s="81"/>
      <c r="F15" s="58"/>
      <c r="G15" s="81"/>
      <c r="H15" s="58"/>
      <c r="I15" s="81"/>
      <c r="J15" s="58"/>
      <c r="K15" s="98"/>
      <c r="L15" s="99"/>
      <c r="M15" s="81"/>
      <c r="N15" s="58"/>
      <c r="P15" s="179"/>
      <c r="S15" s="181" t="s">
        <v>194</v>
      </c>
      <c r="T15" s="182"/>
      <c r="U15" s="93"/>
      <c r="W15" s="77"/>
      <c r="X15" s="69" t="s">
        <v>40</v>
      </c>
      <c r="Y15" s="69">
        <v>13</v>
      </c>
      <c r="Z15" s="69"/>
      <c r="AA15" s="68"/>
      <c r="AB15" s="69" t="s">
        <v>138</v>
      </c>
      <c r="AC15" s="69">
        <v>13</v>
      </c>
      <c r="AD15" s="69">
        <v>5</v>
      </c>
      <c r="AE15" s="68"/>
      <c r="AF15" s="69"/>
      <c r="AG15" s="69"/>
      <c r="AH15" s="69"/>
      <c r="AI15" s="68"/>
      <c r="AJ15" s="69" t="s">
        <v>4</v>
      </c>
      <c r="AK15" s="69">
        <v>13</v>
      </c>
      <c r="AL15" s="69">
        <v>5</v>
      </c>
      <c r="AM15" s="68"/>
      <c r="AN15" s="69"/>
      <c r="AO15" s="69"/>
      <c r="AP15" s="69">
        <v>5</v>
      </c>
      <c r="AQ15" s="68"/>
      <c r="AR15" s="69" t="s">
        <v>20</v>
      </c>
      <c r="AS15" s="69">
        <v>13</v>
      </c>
      <c r="AT15" s="72">
        <v>5</v>
      </c>
      <c r="AU15" s="152"/>
      <c r="AV15" s="153" t="s">
        <v>71</v>
      </c>
      <c r="AW15" s="152">
        <v>13</v>
      </c>
      <c r="AX15" s="152">
        <v>5</v>
      </c>
      <c r="AZ15" s="85"/>
      <c r="BA15" s="85"/>
    </row>
    <row r="16" spans="1:53" ht="15.75" thickBot="1" x14ac:dyDescent="0.3">
      <c r="C16" s="101"/>
      <c r="E16" s="81"/>
      <c r="F16" s="58"/>
      <c r="G16" s="81"/>
      <c r="H16" s="58"/>
      <c r="I16" s="81"/>
      <c r="J16" s="58"/>
      <c r="K16" s="98"/>
      <c r="L16" s="99"/>
      <c r="M16" s="81"/>
      <c r="N16" s="58"/>
      <c r="P16" s="179"/>
      <c r="S16" s="104" t="s">
        <v>10</v>
      </c>
      <c r="T16" s="105" t="s">
        <v>195</v>
      </c>
      <c r="U16" s="93"/>
      <c r="W16" s="77"/>
      <c r="X16" s="69" t="s">
        <v>41</v>
      </c>
      <c r="Y16" s="69">
        <v>14</v>
      </c>
      <c r="Z16" s="69"/>
      <c r="AA16" s="68"/>
      <c r="AB16" s="69" t="s">
        <v>65</v>
      </c>
      <c r="AC16" s="69">
        <v>14</v>
      </c>
      <c r="AD16" s="69">
        <v>5</v>
      </c>
      <c r="AE16" s="68"/>
      <c r="AF16" s="69"/>
      <c r="AG16" s="69"/>
      <c r="AH16" s="69"/>
      <c r="AI16" s="68"/>
      <c r="AJ16" s="69" t="s">
        <v>182</v>
      </c>
      <c r="AK16" s="69">
        <v>14</v>
      </c>
      <c r="AL16" s="69">
        <v>5</v>
      </c>
      <c r="AM16" s="68"/>
      <c r="AN16" s="69"/>
      <c r="AO16" s="69"/>
      <c r="AP16" s="69">
        <v>5</v>
      </c>
      <c r="AQ16" s="68"/>
      <c r="AR16" s="69" t="s">
        <v>21</v>
      </c>
      <c r="AS16" s="69">
        <v>14</v>
      </c>
      <c r="AT16" s="72">
        <v>5</v>
      </c>
      <c r="AU16" s="152"/>
      <c r="AV16" s="153" t="s">
        <v>78</v>
      </c>
      <c r="AW16" s="152">
        <v>14</v>
      </c>
      <c r="AX16" s="152">
        <v>5</v>
      </c>
      <c r="AZ16" s="85"/>
      <c r="BA16" s="85"/>
    </row>
    <row r="17" spans="3:53" x14ac:dyDescent="0.25">
      <c r="C17" s="101"/>
      <c r="E17" s="81"/>
      <c r="F17" s="58"/>
      <c r="G17" s="81"/>
      <c r="H17" s="58"/>
      <c r="I17" s="81"/>
      <c r="J17" s="58"/>
      <c r="K17" s="98"/>
      <c r="L17" s="99"/>
      <c r="M17" s="81"/>
      <c r="N17" s="58"/>
      <c r="P17" s="179"/>
      <c r="S17" s="106">
        <v>1</v>
      </c>
      <c r="T17" s="107" t="s">
        <v>196</v>
      </c>
      <c r="W17" s="77"/>
      <c r="X17" s="69" t="s">
        <v>287</v>
      </c>
      <c r="Y17" s="69">
        <v>15</v>
      </c>
      <c r="Z17" s="69"/>
      <c r="AA17" s="68"/>
      <c r="AB17" s="79"/>
      <c r="AC17" s="69"/>
      <c r="AD17" s="69"/>
      <c r="AE17" s="68"/>
      <c r="AF17" s="69"/>
      <c r="AG17" s="69"/>
      <c r="AH17" s="69"/>
      <c r="AI17" s="68"/>
      <c r="AJ17" s="69" t="s">
        <v>179</v>
      </c>
      <c r="AK17" s="69">
        <v>15</v>
      </c>
      <c r="AL17" s="69">
        <v>5</v>
      </c>
      <c r="AM17" s="68"/>
      <c r="AN17" s="69"/>
      <c r="AO17" s="69"/>
      <c r="AP17" s="69"/>
      <c r="AQ17" s="68"/>
      <c r="AR17" s="69" t="s">
        <v>302</v>
      </c>
      <c r="AS17" s="69">
        <v>15</v>
      </c>
      <c r="AT17" s="72">
        <v>7</v>
      </c>
      <c r="AU17" s="152"/>
      <c r="AV17" s="153" t="s">
        <v>72</v>
      </c>
      <c r="AW17" s="152">
        <v>15</v>
      </c>
      <c r="AX17" s="152">
        <v>5</v>
      </c>
      <c r="AZ17" s="85"/>
      <c r="BA17" s="85"/>
    </row>
    <row r="18" spans="3:53" x14ac:dyDescent="0.25">
      <c r="C18" s="101"/>
      <c r="E18" s="81"/>
      <c r="F18" s="58"/>
      <c r="G18" s="81"/>
      <c r="H18" s="58"/>
      <c r="I18" s="81"/>
      <c r="J18" s="58"/>
      <c r="K18" s="98"/>
      <c r="L18" s="99"/>
      <c r="M18" s="81"/>
      <c r="N18" s="58"/>
      <c r="P18" s="179"/>
      <c r="S18" s="108">
        <v>2</v>
      </c>
      <c r="T18" s="109" t="s">
        <v>197</v>
      </c>
      <c r="W18" s="77"/>
      <c r="X18" s="69" t="s">
        <v>288</v>
      </c>
      <c r="Y18" s="69">
        <v>16</v>
      </c>
      <c r="Z18" s="69"/>
      <c r="AA18" s="68"/>
      <c r="AB18" s="69"/>
      <c r="AC18" s="69"/>
      <c r="AD18" s="110"/>
      <c r="AE18" s="68"/>
      <c r="AF18" s="69"/>
      <c r="AG18" s="69"/>
      <c r="AH18" s="69"/>
      <c r="AI18" s="68"/>
      <c r="AJ18" s="69"/>
      <c r="AK18" s="69"/>
      <c r="AL18" s="69"/>
      <c r="AM18" s="68"/>
      <c r="AN18" s="69"/>
      <c r="AO18" s="69"/>
      <c r="AP18" s="69"/>
      <c r="AQ18" s="68"/>
      <c r="AR18" s="69" t="s">
        <v>303</v>
      </c>
      <c r="AS18" s="69">
        <v>16</v>
      </c>
      <c r="AT18" s="69">
        <v>6</v>
      </c>
      <c r="AU18" s="118"/>
      <c r="AV18" s="153" t="s">
        <v>76</v>
      </c>
      <c r="AW18" s="152">
        <v>16</v>
      </c>
      <c r="AX18" s="118">
        <v>1</v>
      </c>
      <c r="AZ18" s="85"/>
      <c r="BA18" s="85"/>
    </row>
    <row r="19" spans="3:53" x14ac:dyDescent="0.25">
      <c r="C19" s="101"/>
      <c r="E19" s="81"/>
      <c r="F19" s="58"/>
      <c r="G19" s="81"/>
      <c r="H19" s="58"/>
      <c r="I19" s="81"/>
      <c r="J19" s="58"/>
      <c r="K19" s="98"/>
      <c r="L19" s="99"/>
      <c r="M19" s="81"/>
      <c r="N19" s="58"/>
      <c r="P19" s="179"/>
      <c r="S19" s="108">
        <v>3</v>
      </c>
      <c r="T19" s="109" t="s">
        <v>198</v>
      </c>
      <c r="U19" s="93"/>
      <c r="W19" s="77"/>
      <c r="X19" s="69" t="s">
        <v>289</v>
      </c>
      <c r="Y19" s="69">
        <v>17</v>
      </c>
      <c r="Z19" s="69"/>
      <c r="AA19" s="68"/>
      <c r="AB19" s="69"/>
      <c r="AC19" s="69"/>
      <c r="AD19" s="69"/>
      <c r="AE19" s="68"/>
      <c r="AF19" s="69"/>
      <c r="AG19" s="69"/>
      <c r="AH19" s="69"/>
      <c r="AI19" s="68"/>
      <c r="AJ19" s="69"/>
      <c r="AK19" s="69"/>
      <c r="AL19" s="69"/>
      <c r="AM19" s="68"/>
      <c r="AN19" s="69"/>
      <c r="AO19" s="69"/>
      <c r="AP19" s="69"/>
      <c r="AQ19" s="68"/>
      <c r="AR19" s="69" t="s">
        <v>22</v>
      </c>
      <c r="AS19" s="69">
        <v>17</v>
      </c>
      <c r="AT19" s="69">
        <v>1</v>
      </c>
      <c r="AU19" s="118"/>
      <c r="AV19" s="153"/>
      <c r="AW19" s="118"/>
      <c r="AX19" s="118"/>
      <c r="AZ19" s="85"/>
      <c r="BA19" s="85"/>
    </row>
    <row r="20" spans="3:53" ht="12.75" customHeight="1" x14ac:dyDescent="0.25">
      <c r="C20" s="101"/>
      <c r="E20" s="81"/>
      <c r="F20" s="58"/>
      <c r="G20" s="81"/>
      <c r="H20" s="58"/>
      <c r="I20" s="81"/>
      <c r="J20" s="58"/>
      <c r="K20" s="98"/>
      <c r="L20" s="99"/>
      <c r="M20" s="81"/>
      <c r="N20" s="58"/>
      <c r="P20" s="179"/>
      <c r="S20" s="108">
        <v>4</v>
      </c>
      <c r="T20" s="109" t="s">
        <v>199</v>
      </c>
      <c r="U20" s="93"/>
      <c r="W20" s="77"/>
      <c r="X20" s="69" t="s">
        <v>41</v>
      </c>
      <c r="Y20" s="69">
        <v>18</v>
      </c>
      <c r="Z20" s="69"/>
      <c r="AA20" s="68"/>
      <c r="AB20" s="69"/>
      <c r="AC20" s="69"/>
      <c r="AD20" s="69"/>
      <c r="AE20" s="68"/>
      <c r="AF20" s="69"/>
      <c r="AG20" s="69"/>
      <c r="AH20" s="69"/>
      <c r="AI20" s="68"/>
      <c r="AJ20" s="69"/>
      <c r="AK20" s="69"/>
      <c r="AL20" s="69"/>
      <c r="AM20" s="68"/>
      <c r="AN20" s="69"/>
      <c r="AO20" s="69"/>
      <c r="AP20" s="69"/>
      <c r="AQ20" s="68"/>
      <c r="AR20" s="69" t="s">
        <v>69</v>
      </c>
      <c r="AS20" s="69">
        <v>18</v>
      </c>
      <c r="AT20" s="69">
        <v>3</v>
      </c>
      <c r="AU20" s="118"/>
      <c r="AV20" s="153"/>
      <c r="AW20" s="118"/>
      <c r="AX20" s="118"/>
      <c r="AZ20" s="111"/>
      <c r="BA20" s="112"/>
    </row>
    <row r="21" spans="3:53" ht="16.5" thickBot="1" x14ac:dyDescent="0.3">
      <c r="C21" s="101"/>
      <c r="E21" s="81"/>
      <c r="F21" s="58"/>
      <c r="G21" s="81"/>
      <c r="H21" s="58"/>
      <c r="I21" s="81"/>
      <c r="J21" s="58"/>
      <c r="K21" s="98"/>
      <c r="L21" s="99"/>
      <c r="M21" s="81"/>
      <c r="N21" s="58"/>
      <c r="P21" s="179"/>
      <c r="S21" s="113">
        <v>5</v>
      </c>
      <c r="T21" s="114" t="s">
        <v>200</v>
      </c>
      <c r="W21" s="77"/>
      <c r="X21" s="69" t="s">
        <v>291</v>
      </c>
      <c r="Y21" s="69">
        <v>19</v>
      </c>
      <c r="Z21" s="69"/>
      <c r="AA21" s="68"/>
      <c r="AB21" s="69"/>
      <c r="AC21" s="69"/>
      <c r="AD21" s="69"/>
      <c r="AE21" s="68"/>
      <c r="AF21" s="69"/>
      <c r="AG21" s="69"/>
      <c r="AH21" s="69"/>
      <c r="AI21" s="68"/>
      <c r="AJ21" s="69"/>
      <c r="AK21" s="69"/>
      <c r="AL21" s="69"/>
      <c r="AM21" s="68"/>
      <c r="AN21" s="69"/>
      <c r="AO21" s="69"/>
      <c r="AP21" s="69"/>
      <c r="AQ21" s="68"/>
      <c r="AR21" s="69" t="s">
        <v>66</v>
      </c>
      <c r="AS21" s="69">
        <v>19</v>
      </c>
      <c r="AT21" s="69">
        <v>7</v>
      </c>
      <c r="AU21" s="118"/>
      <c r="AV21" s="153"/>
      <c r="AW21" s="118"/>
      <c r="AX21" s="118"/>
      <c r="AZ21" s="111"/>
      <c r="BA21" s="112"/>
    </row>
    <row r="22" spans="3:53" ht="15.75" thickBot="1" x14ac:dyDescent="0.3">
      <c r="C22" s="101"/>
      <c r="E22" s="81"/>
      <c r="F22" s="58"/>
      <c r="G22" s="81"/>
      <c r="H22" s="58"/>
      <c r="I22" s="81"/>
      <c r="J22" s="58"/>
      <c r="K22" s="98"/>
      <c r="L22" s="99"/>
      <c r="M22" s="81"/>
      <c r="N22" s="58"/>
      <c r="P22" s="180"/>
      <c r="S22" s="113">
        <v>6</v>
      </c>
      <c r="T22" s="114" t="s">
        <v>162</v>
      </c>
      <c r="W22" s="77"/>
      <c r="X22" s="69" t="s">
        <v>292</v>
      </c>
      <c r="Y22" s="69">
        <v>20</v>
      </c>
      <c r="Z22" s="69"/>
      <c r="AA22" s="68"/>
      <c r="AB22" s="69"/>
      <c r="AC22" s="69"/>
      <c r="AD22" s="69"/>
      <c r="AE22" s="68"/>
      <c r="AF22" s="69"/>
      <c r="AG22" s="69"/>
      <c r="AH22" s="69"/>
      <c r="AI22" s="68"/>
      <c r="AJ22" s="69"/>
      <c r="AK22" s="69"/>
      <c r="AL22" s="69"/>
      <c r="AM22" s="68"/>
      <c r="AN22" s="69"/>
      <c r="AO22" s="69"/>
      <c r="AP22" s="69"/>
      <c r="AQ22" s="68"/>
      <c r="AR22" s="69" t="s">
        <v>304</v>
      </c>
      <c r="AS22" s="69">
        <v>20</v>
      </c>
      <c r="AT22" s="69">
        <v>3</v>
      </c>
      <c r="AU22" s="118"/>
      <c r="AV22" s="153"/>
      <c r="AW22" s="118"/>
      <c r="AX22" s="118"/>
    </row>
    <row r="23" spans="3:53" ht="15.75" thickBot="1" x14ac:dyDescent="0.3">
      <c r="C23" s="101"/>
      <c r="E23" s="81"/>
      <c r="F23" s="58"/>
      <c r="G23" s="81"/>
      <c r="H23" s="58"/>
      <c r="I23" s="81"/>
      <c r="J23" s="58"/>
      <c r="K23" s="98"/>
      <c r="L23" s="99"/>
      <c r="M23" s="81"/>
      <c r="N23" s="58"/>
      <c r="P23" s="183" t="s">
        <v>315</v>
      </c>
      <c r="S23" s="113">
        <v>7</v>
      </c>
      <c r="T23" s="114" t="s">
        <v>201</v>
      </c>
      <c r="W23" s="77"/>
      <c r="X23" s="69"/>
      <c r="Y23" s="69"/>
      <c r="Z23" s="69"/>
      <c r="AA23" s="68"/>
      <c r="AB23" s="69"/>
      <c r="AC23" s="69"/>
      <c r="AD23" s="69"/>
      <c r="AE23" s="68"/>
      <c r="AF23" s="69"/>
      <c r="AG23" s="69"/>
      <c r="AH23" s="69"/>
      <c r="AI23" s="68"/>
      <c r="AJ23" s="69"/>
      <c r="AK23" s="69"/>
      <c r="AL23" s="69"/>
      <c r="AM23" s="68"/>
      <c r="AN23" s="69"/>
      <c r="AO23" s="69"/>
      <c r="AP23" s="69"/>
      <c r="AQ23" s="68"/>
      <c r="AR23" s="69" t="s">
        <v>305</v>
      </c>
      <c r="AS23" s="69">
        <v>21</v>
      </c>
      <c r="AT23" s="69">
        <v>1</v>
      </c>
      <c r="AU23" s="118"/>
      <c r="AV23" s="153"/>
      <c r="AW23" s="118"/>
      <c r="AX23" s="118"/>
    </row>
    <row r="24" spans="3:53" ht="15.75" thickBot="1" x14ac:dyDescent="0.3">
      <c r="C24" s="101"/>
      <c r="E24" s="81"/>
      <c r="F24" s="58"/>
      <c r="G24" s="81"/>
      <c r="H24" s="58"/>
      <c r="I24" s="81"/>
      <c r="J24" s="58"/>
      <c r="K24" s="98"/>
      <c r="L24" s="99"/>
      <c r="M24" s="81"/>
      <c r="N24" s="58"/>
      <c r="P24" s="184"/>
      <c r="S24" s="63"/>
      <c r="T24" s="115" t="s">
        <v>202</v>
      </c>
      <c r="W24" s="77"/>
      <c r="X24" s="69"/>
      <c r="Y24" s="69"/>
      <c r="Z24" s="69"/>
      <c r="AA24" s="68"/>
      <c r="AB24" s="69"/>
      <c r="AC24" s="69"/>
      <c r="AD24" s="69"/>
      <c r="AE24" s="68"/>
      <c r="AF24" s="69"/>
      <c r="AG24" s="69"/>
      <c r="AH24" s="69"/>
      <c r="AI24" s="68"/>
      <c r="AJ24" s="69"/>
      <c r="AK24" s="69"/>
      <c r="AL24" s="69"/>
      <c r="AM24" s="68"/>
      <c r="AN24" s="69"/>
      <c r="AO24" s="69"/>
      <c r="AP24" s="69"/>
      <c r="AQ24" s="68"/>
      <c r="AR24" s="69" t="s">
        <v>306</v>
      </c>
      <c r="AS24" s="69">
        <v>22</v>
      </c>
      <c r="AT24" s="69">
        <v>5</v>
      </c>
      <c r="AU24" s="118"/>
      <c r="AV24" s="153"/>
      <c r="AW24" s="118"/>
      <c r="AX24" s="118"/>
    </row>
    <row r="25" spans="3:53" x14ac:dyDescent="0.25">
      <c r="C25" s="101"/>
      <c r="E25" s="81"/>
      <c r="F25" s="58"/>
      <c r="G25" s="81"/>
      <c r="H25" s="58"/>
      <c r="I25" s="81"/>
      <c r="J25" s="58"/>
      <c r="K25" s="98"/>
      <c r="L25" s="99"/>
      <c r="M25" s="81"/>
      <c r="N25" s="58"/>
      <c r="P25" s="184"/>
      <c r="S25" s="116"/>
      <c r="T25" s="117" t="s">
        <v>203</v>
      </c>
      <c r="W25" s="40"/>
      <c r="X25" s="118"/>
      <c r="Y25" s="118"/>
      <c r="Z25" s="118"/>
      <c r="AA25" s="118"/>
      <c r="AB25" s="118"/>
      <c r="AC25" s="118"/>
      <c r="AD25" s="118"/>
      <c r="AE25" s="118"/>
      <c r="AF25" s="118"/>
      <c r="AG25" s="118"/>
      <c r="AH25" s="118"/>
      <c r="AI25" s="118"/>
      <c r="AJ25" s="118"/>
      <c r="AK25" s="118"/>
      <c r="AL25" s="118"/>
      <c r="AM25" s="118"/>
      <c r="AN25" s="118"/>
      <c r="AO25" s="118"/>
      <c r="AP25" s="118"/>
      <c r="AQ25" s="118"/>
      <c r="AR25" s="118" t="s">
        <v>4</v>
      </c>
      <c r="AS25" s="118">
        <v>23</v>
      </c>
      <c r="AT25" s="118">
        <v>1</v>
      </c>
      <c r="AU25" s="118"/>
      <c r="AV25" s="153"/>
      <c r="AW25" s="118"/>
      <c r="AX25" s="118"/>
    </row>
    <row r="26" spans="3:53" x14ac:dyDescent="0.25">
      <c r="C26" s="101"/>
      <c r="E26" s="81"/>
      <c r="F26" s="58"/>
      <c r="G26" s="81"/>
      <c r="H26" s="58"/>
      <c r="I26" s="81"/>
      <c r="J26" s="58"/>
      <c r="K26" s="98"/>
      <c r="L26" s="99"/>
      <c r="M26" s="81"/>
      <c r="N26" s="58"/>
      <c r="P26" s="184"/>
      <c r="S26" s="116"/>
      <c r="T26" s="119" t="s">
        <v>204</v>
      </c>
      <c r="U26" s="93"/>
      <c r="W26" s="40"/>
      <c r="X26" s="118"/>
      <c r="Y26" s="118"/>
      <c r="Z26" s="118"/>
      <c r="AA26" s="118"/>
      <c r="AB26" s="118"/>
      <c r="AC26" s="118"/>
      <c r="AD26" s="118"/>
      <c r="AE26" s="118"/>
      <c r="AF26" s="118"/>
      <c r="AG26" s="118"/>
      <c r="AH26" s="118"/>
      <c r="AI26" s="118"/>
      <c r="AJ26" s="118"/>
      <c r="AK26" s="118"/>
      <c r="AL26" s="118"/>
      <c r="AM26" s="118"/>
      <c r="AN26" s="118"/>
      <c r="AO26" s="118"/>
      <c r="AP26" s="118"/>
      <c r="AQ26" s="118"/>
      <c r="AR26" s="118"/>
      <c r="AS26" s="118"/>
      <c r="AT26" s="118"/>
      <c r="AU26" s="118"/>
      <c r="AV26" s="153"/>
      <c r="AW26" s="118"/>
      <c r="AX26" s="118"/>
    </row>
    <row r="27" spans="3:53" x14ac:dyDescent="0.25">
      <c r="C27" s="101"/>
      <c r="E27" s="81"/>
      <c r="F27" s="58"/>
      <c r="G27" s="81"/>
      <c r="H27" s="58"/>
      <c r="I27" s="81"/>
      <c r="J27" s="58"/>
      <c r="K27" s="98"/>
      <c r="L27" s="99"/>
      <c r="M27" s="81"/>
      <c r="N27" s="58"/>
      <c r="P27" s="184"/>
      <c r="S27" s="120"/>
      <c r="T27" s="119" t="s">
        <v>205</v>
      </c>
      <c r="W27" s="40"/>
      <c r="X27" s="118"/>
      <c r="Y27" s="118"/>
      <c r="Z27" s="118"/>
      <c r="AA27" s="118"/>
      <c r="AB27" s="118"/>
      <c r="AC27" s="118"/>
      <c r="AD27" s="118"/>
      <c r="AE27" s="118"/>
      <c r="AF27" s="118"/>
      <c r="AG27" s="118"/>
      <c r="AH27" s="118"/>
      <c r="AI27" s="118"/>
      <c r="AJ27" s="118"/>
      <c r="AK27" s="118"/>
      <c r="AL27" s="118"/>
      <c r="AM27" s="118"/>
      <c r="AN27" s="118"/>
      <c r="AO27" s="118"/>
      <c r="AP27" s="118"/>
      <c r="AQ27" s="118"/>
      <c r="AR27" s="118"/>
      <c r="AS27" s="118"/>
      <c r="AT27" s="118"/>
      <c r="AU27" s="118"/>
      <c r="AV27" s="153"/>
      <c r="AW27" s="118"/>
      <c r="AX27" s="118"/>
    </row>
    <row r="28" spans="3:53" x14ac:dyDescent="0.25">
      <c r="C28" s="101"/>
      <c r="E28" s="81"/>
      <c r="F28" s="58"/>
      <c r="G28" s="81"/>
      <c r="H28" s="58"/>
      <c r="I28" s="81"/>
      <c r="J28" s="58"/>
      <c r="K28" s="98"/>
      <c r="L28" s="99"/>
      <c r="M28" s="81"/>
      <c r="N28" s="58"/>
      <c r="P28" s="184"/>
      <c r="S28" s="63"/>
      <c r="T28" s="119" t="s">
        <v>206</v>
      </c>
      <c r="W28" s="40"/>
      <c r="X28" s="118"/>
      <c r="Y28" s="118"/>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53"/>
      <c r="AW28" s="118"/>
      <c r="AX28" s="118"/>
    </row>
    <row r="29" spans="3:53" x14ac:dyDescent="0.25">
      <c r="C29" s="101"/>
      <c r="E29" s="81"/>
      <c r="F29" s="58"/>
      <c r="G29" s="81"/>
      <c r="H29" s="58"/>
      <c r="I29" s="81"/>
      <c r="J29" s="58"/>
      <c r="K29" s="98"/>
      <c r="L29" s="99"/>
      <c r="M29" s="81"/>
      <c r="N29" s="58"/>
      <c r="P29" s="184"/>
      <c r="S29" s="63"/>
      <c r="T29" s="119" t="s">
        <v>207</v>
      </c>
      <c r="W29" s="40"/>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8"/>
      <c r="AU29" s="118"/>
      <c r="AV29" s="153"/>
      <c r="AW29" s="118"/>
      <c r="AX29" s="118"/>
    </row>
    <row r="30" spans="3:53" ht="15.75" thickBot="1" x14ac:dyDescent="0.3">
      <c r="C30" s="101"/>
      <c r="E30" s="81"/>
      <c r="F30" s="58"/>
      <c r="G30" s="81"/>
      <c r="H30" s="58"/>
      <c r="I30" s="81"/>
      <c r="J30" s="58"/>
      <c r="K30" s="98"/>
      <c r="L30" s="99"/>
      <c r="M30" s="81"/>
      <c r="N30" s="58"/>
      <c r="P30" s="184"/>
      <c r="T30" s="121" t="s">
        <v>312</v>
      </c>
      <c r="W30" s="40"/>
      <c r="X30" s="118"/>
      <c r="Y30" s="118"/>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8"/>
      <c r="AV30" s="153"/>
      <c r="AW30" s="118"/>
      <c r="AX30" s="118"/>
    </row>
    <row r="31" spans="3:53" ht="15.75" thickBot="1" x14ac:dyDescent="0.3">
      <c r="C31" s="101"/>
      <c r="E31" s="81"/>
      <c r="F31" s="58"/>
      <c r="G31" s="81"/>
      <c r="H31" s="58"/>
      <c r="I31" s="81"/>
      <c r="J31" s="58"/>
      <c r="K31" s="98"/>
      <c r="L31" s="99"/>
      <c r="M31" s="81"/>
      <c r="N31" s="58"/>
      <c r="P31" s="185"/>
      <c r="T31" s="121" t="s">
        <v>311</v>
      </c>
      <c r="W31" s="40"/>
      <c r="X31" s="118"/>
      <c r="Y31" s="118"/>
      <c r="Z31" s="118"/>
      <c r="AA31" s="118"/>
      <c r="AB31" s="118"/>
      <c r="AC31" s="118"/>
      <c r="AD31" s="118"/>
      <c r="AE31" s="118"/>
      <c r="AF31" s="118"/>
      <c r="AG31" s="118"/>
      <c r="AH31" s="118"/>
      <c r="AI31" s="118"/>
      <c r="AJ31" s="118"/>
      <c r="AK31" s="118"/>
      <c r="AL31" s="118"/>
      <c r="AM31" s="118"/>
      <c r="AN31" s="118"/>
      <c r="AO31" s="118"/>
      <c r="AP31" s="118"/>
      <c r="AQ31" s="118"/>
      <c r="AR31" s="118"/>
      <c r="AS31" s="118"/>
      <c r="AT31" s="118"/>
      <c r="AU31" s="118"/>
      <c r="AV31" s="153"/>
      <c r="AW31" s="118"/>
      <c r="AX31" s="118"/>
    </row>
    <row r="32" spans="3:53" x14ac:dyDescent="0.25">
      <c r="C32" s="101"/>
      <c r="E32" s="81"/>
      <c r="F32" s="58"/>
      <c r="G32" s="81"/>
      <c r="H32" s="58"/>
      <c r="I32" s="81"/>
      <c r="J32" s="58"/>
      <c r="K32" s="98"/>
      <c r="L32" s="99"/>
      <c r="M32" s="81"/>
      <c r="N32" s="58"/>
      <c r="W32" s="40"/>
      <c r="X32" s="118"/>
      <c r="Y32" s="118"/>
      <c r="Z32" s="118"/>
      <c r="AA32" s="118"/>
      <c r="AB32" s="118"/>
      <c r="AC32" s="118"/>
      <c r="AD32" s="118"/>
      <c r="AE32" s="118"/>
      <c r="AF32" s="118"/>
      <c r="AG32" s="118"/>
      <c r="AH32" s="118"/>
      <c r="AI32" s="118"/>
      <c r="AJ32" s="118"/>
      <c r="AK32" s="118"/>
      <c r="AL32" s="118"/>
      <c r="AM32" s="118"/>
      <c r="AN32" s="118"/>
      <c r="AO32" s="118"/>
      <c r="AP32" s="118"/>
      <c r="AQ32" s="118"/>
      <c r="AR32" s="118"/>
      <c r="AS32" s="118"/>
      <c r="AT32" s="118"/>
      <c r="AU32" s="118"/>
      <c r="AV32" s="153"/>
      <c r="AW32" s="118"/>
      <c r="AX32" s="118"/>
    </row>
    <row r="33" spans="3:50" x14ac:dyDescent="0.25">
      <c r="C33" s="101"/>
      <c r="E33" s="81"/>
      <c r="F33" s="58"/>
      <c r="G33" s="81"/>
      <c r="H33" s="58"/>
      <c r="I33" s="81"/>
      <c r="J33" s="58"/>
      <c r="K33" s="98"/>
      <c r="L33" s="99"/>
      <c r="M33" s="81"/>
      <c r="N33" s="58"/>
      <c r="W33" s="40"/>
      <c r="X33" s="118"/>
      <c r="Y33" s="118"/>
      <c r="Z33" s="118"/>
      <c r="AA33" s="118"/>
      <c r="AB33" s="118"/>
      <c r="AC33" s="118"/>
      <c r="AD33" s="118"/>
      <c r="AE33" s="118"/>
      <c r="AF33" s="118"/>
      <c r="AG33" s="118"/>
      <c r="AH33" s="118"/>
      <c r="AI33" s="118"/>
      <c r="AJ33" s="118"/>
      <c r="AK33" s="118"/>
      <c r="AL33" s="118"/>
      <c r="AM33" s="118"/>
      <c r="AN33" s="118"/>
      <c r="AO33" s="118"/>
      <c r="AP33" s="118"/>
      <c r="AQ33" s="118"/>
      <c r="AR33" s="118"/>
      <c r="AS33" s="118"/>
      <c r="AT33" s="118"/>
      <c r="AU33" s="118"/>
      <c r="AV33" s="153"/>
      <c r="AW33" s="118"/>
      <c r="AX33" s="118"/>
    </row>
    <row r="34" spans="3:50" x14ac:dyDescent="0.25">
      <c r="C34" s="101"/>
      <c r="E34" s="81"/>
      <c r="F34" s="58"/>
      <c r="G34" s="81"/>
      <c r="H34" s="58"/>
      <c r="I34" s="81"/>
      <c r="J34" s="58"/>
      <c r="K34" s="98"/>
      <c r="L34" s="99"/>
      <c r="M34" s="81"/>
      <c r="N34" s="58"/>
      <c r="W34" s="40"/>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153"/>
      <c r="AW34" s="118"/>
      <c r="AX34" s="118"/>
    </row>
    <row r="35" spans="3:50" x14ac:dyDescent="0.25">
      <c r="C35" s="101"/>
      <c r="E35" s="81"/>
      <c r="F35" s="58"/>
      <c r="G35" s="81"/>
      <c r="H35" s="58"/>
      <c r="I35" s="81"/>
      <c r="J35" s="58"/>
      <c r="K35" s="98"/>
      <c r="L35" s="76"/>
      <c r="M35" s="81"/>
      <c r="N35" s="58"/>
      <c r="W35" s="40"/>
      <c r="X35" s="118"/>
      <c r="Y35" s="118"/>
      <c r="Z35" s="118"/>
      <c r="AA35" s="118"/>
      <c r="AB35" s="118"/>
      <c r="AC35" s="118"/>
      <c r="AD35" s="118"/>
      <c r="AE35" s="118"/>
      <c r="AF35" s="118"/>
      <c r="AG35" s="118"/>
      <c r="AH35" s="118"/>
      <c r="AI35" s="118"/>
      <c r="AJ35" s="118"/>
      <c r="AK35" s="118"/>
      <c r="AL35" s="118"/>
      <c r="AM35" s="118"/>
      <c r="AN35" s="118"/>
      <c r="AO35" s="118"/>
      <c r="AP35" s="118"/>
      <c r="AQ35" s="118"/>
      <c r="AR35" s="118"/>
      <c r="AS35" s="118"/>
      <c r="AT35" s="118"/>
      <c r="AU35" s="118"/>
      <c r="AV35" s="153"/>
      <c r="AW35" s="118"/>
      <c r="AX35" s="118"/>
    </row>
    <row r="36" spans="3:50" x14ac:dyDescent="0.25">
      <c r="C36" s="101"/>
      <c r="E36" s="81"/>
      <c r="F36" s="58"/>
      <c r="G36" s="81"/>
      <c r="H36" s="58"/>
      <c r="I36" s="81"/>
      <c r="J36" s="58"/>
      <c r="K36" s="98"/>
      <c r="L36" s="99"/>
      <c r="M36" s="81"/>
      <c r="N36" s="58"/>
      <c r="W36" s="40"/>
      <c r="X36" s="118"/>
      <c r="Y36" s="118"/>
      <c r="Z36" s="118"/>
      <c r="AA36" s="118"/>
      <c r="AB36" s="118"/>
      <c r="AC36" s="118"/>
      <c r="AD36" s="118"/>
      <c r="AE36" s="118"/>
      <c r="AF36" s="118"/>
      <c r="AG36" s="118"/>
      <c r="AH36" s="118"/>
      <c r="AI36" s="118"/>
      <c r="AJ36" s="118"/>
      <c r="AK36" s="118"/>
      <c r="AL36" s="118"/>
      <c r="AM36" s="118"/>
      <c r="AN36" s="118"/>
      <c r="AO36" s="118"/>
      <c r="AP36" s="118"/>
      <c r="AQ36" s="118"/>
      <c r="AR36" s="118"/>
      <c r="AS36" s="118"/>
      <c r="AT36" s="118"/>
      <c r="AU36" s="118"/>
      <c r="AV36" s="153"/>
      <c r="AW36" s="118"/>
      <c r="AX36" s="118"/>
    </row>
    <row r="37" spans="3:50" x14ac:dyDescent="0.25">
      <c r="C37" s="101"/>
      <c r="E37" s="81"/>
      <c r="F37" s="58"/>
      <c r="G37" s="81"/>
      <c r="H37" s="58"/>
      <c r="I37" s="81"/>
      <c r="J37" s="58"/>
      <c r="K37" s="98"/>
      <c r="L37" s="99"/>
      <c r="M37" s="81"/>
      <c r="N37" s="58"/>
      <c r="W37" s="40"/>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53"/>
      <c r="AW37" s="118"/>
      <c r="AX37" s="118"/>
    </row>
    <row r="38" spans="3:50" x14ac:dyDescent="0.25">
      <c r="C38" s="101"/>
      <c r="E38" s="81"/>
      <c r="F38" s="58"/>
      <c r="G38" s="81"/>
      <c r="H38" s="58"/>
      <c r="I38" s="81"/>
      <c r="J38" s="58"/>
      <c r="K38" s="98"/>
      <c r="L38" s="99"/>
      <c r="M38" s="81"/>
      <c r="N38" s="58"/>
      <c r="W38" s="40"/>
      <c r="X38" s="118"/>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53"/>
      <c r="AW38" s="118"/>
      <c r="AX38" s="118"/>
    </row>
    <row r="39" spans="3:50" x14ac:dyDescent="0.25">
      <c r="C39" s="101"/>
      <c r="E39" s="81"/>
      <c r="F39" s="58"/>
      <c r="G39" s="81"/>
      <c r="H39" s="58"/>
      <c r="I39" s="81"/>
      <c r="J39" s="58"/>
      <c r="K39" s="98"/>
      <c r="L39" s="99"/>
      <c r="M39" s="81"/>
      <c r="N39" s="58"/>
      <c r="W39" s="40"/>
      <c r="X39" s="118"/>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53"/>
      <c r="AW39" s="118"/>
      <c r="AX39" s="118"/>
    </row>
    <row r="40" spans="3:50" x14ac:dyDescent="0.25">
      <c r="C40" s="101"/>
      <c r="E40" s="81"/>
      <c r="F40" s="58"/>
      <c r="G40" s="81"/>
      <c r="H40" s="58"/>
      <c r="I40" s="81"/>
      <c r="J40" s="58"/>
      <c r="K40" s="98"/>
      <c r="L40" s="99"/>
      <c r="M40" s="81"/>
      <c r="N40" s="58"/>
      <c r="W40" s="40"/>
      <c r="X40" s="118"/>
      <c r="Y40" s="118"/>
      <c r="Z40" s="118"/>
      <c r="AA40" s="118"/>
      <c r="AB40" s="118"/>
      <c r="AC40" s="118"/>
      <c r="AD40" s="118"/>
      <c r="AE40" s="118"/>
      <c r="AF40" s="118"/>
      <c r="AG40" s="118"/>
      <c r="AH40" s="118"/>
      <c r="AI40" s="118"/>
      <c r="AJ40" s="118"/>
      <c r="AK40" s="118"/>
      <c r="AL40" s="118"/>
      <c r="AM40" s="118"/>
      <c r="AN40" s="118"/>
      <c r="AO40" s="118"/>
      <c r="AP40" s="118"/>
      <c r="AQ40" s="118"/>
      <c r="AR40" s="118"/>
      <c r="AS40" s="118"/>
      <c r="AT40" s="118"/>
      <c r="AU40" s="118"/>
      <c r="AV40" s="153"/>
      <c r="AW40" s="118"/>
      <c r="AX40" s="118"/>
    </row>
    <row r="41" spans="3:50" x14ac:dyDescent="0.25">
      <c r="C41" s="101"/>
      <c r="E41" s="81"/>
      <c r="F41" s="58"/>
      <c r="G41" s="81"/>
      <c r="H41" s="58"/>
      <c r="I41" s="81"/>
      <c r="J41" s="58"/>
      <c r="K41" s="98"/>
      <c r="L41" s="99"/>
      <c r="M41" s="81"/>
      <c r="N41" s="58"/>
      <c r="W41" s="40"/>
      <c r="X41" s="118"/>
      <c r="Y41" s="118"/>
      <c r="Z41" s="118"/>
      <c r="AA41" s="118"/>
      <c r="AB41" s="118"/>
      <c r="AC41" s="118"/>
      <c r="AD41" s="118"/>
      <c r="AE41" s="118"/>
      <c r="AF41" s="118"/>
      <c r="AG41" s="118"/>
      <c r="AH41" s="118"/>
      <c r="AI41" s="118"/>
      <c r="AJ41" s="118"/>
      <c r="AK41" s="118"/>
      <c r="AL41" s="118"/>
      <c r="AM41" s="118"/>
      <c r="AN41" s="118"/>
      <c r="AO41" s="118"/>
      <c r="AP41" s="118"/>
      <c r="AQ41" s="118"/>
      <c r="AR41" s="118"/>
      <c r="AS41" s="118"/>
      <c r="AT41" s="118"/>
      <c r="AU41" s="118"/>
      <c r="AV41" s="153"/>
      <c r="AW41" s="118"/>
      <c r="AX41" s="118"/>
    </row>
    <row r="42" spans="3:50" x14ac:dyDescent="0.25">
      <c r="C42" s="101"/>
      <c r="E42" s="81"/>
      <c r="F42" s="58"/>
      <c r="G42" s="81"/>
      <c r="H42" s="58"/>
      <c r="I42" s="81"/>
      <c r="J42" s="58"/>
      <c r="K42" s="98"/>
      <c r="L42" s="99"/>
      <c r="M42" s="81"/>
      <c r="N42" s="58"/>
      <c r="W42" s="40"/>
      <c r="X42" s="118"/>
      <c r="Y42" s="118"/>
      <c r="Z42" s="118"/>
      <c r="AA42" s="118"/>
      <c r="AB42" s="118"/>
      <c r="AC42" s="118"/>
      <c r="AD42" s="118"/>
      <c r="AE42" s="118"/>
      <c r="AF42" s="118"/>
      <c r="AG42" s="118"/>
      <c r="AH42" s="118"/>
      <c r="AI42" s="118"/>
      <c r="AJ42" s="118"/>
      <c r="AK42" s="118"/>
      <c r="AL42" s="118"/>
      <c r="AM42" s="118"/>
      <c r="AN42" s="118"/>
      <c r="AO42" s="118"/>
      <c r="AP42" s="118"/>
      <c r="AQ42" s="118"/>
      <c r="AR42" s="118"/>
      <c r="AS42" s="118"/>
      <c r="AT42" s="118"/>
      <c r="AU42" s="118"/>
      <c r="AV42" s="153"/>
      <c r="AW42" s="118"/>
      <c r="AX42" s="118"/>
    </row>
    <row r="43" spans="3:50" x14ac:dyDescent="0.25">
      <c r="C43" s="101"/>
      <c r="E43" s="81"/>
      <c r="F43" s="95"/>
      <c r="G43" s="81"/>
      <c r="H43" s="58"/>
      <c r="I43" s="81"/>
      <c r="J43" s="58"/>
      <c r="K43" s="98"/>
      <c r="L43" s="99"/>
      <c r="M43" s="81"/>
      <c r="N43" s="58"/>
      <c r="W43" s="40"/>
      <c r="X43" s="118"/>
      <c r="Y43" s="118"/>
      <c r="Z43" s="118"/>
      <c r="AA43" s="118"/>
      <c r="AB43" s="118"/>
      <c r="AC43" s="118"/>
      <c r="AD43" s="118"/>
      <c r="AE43" s="118"/>
      <c r="AF43" s="118"/>
      <c r="AG43" s="118"/>
      <c r="AH43" s="118"/>
      <c r="AI43" s="118"/>
      <c r="AJ43" s="118"/>
      <c r="AK43" s="118"/>
      <c r="AL43" s="118"/>
      <c r="AM43" s="118"/>
      <c r="AN43" s="118"/>
      <c r="AO43" s="118"/>
      <c r="AP43" s="118"/>
      <c r="AQ43" s="118"/>
      <c r="AR43" s="118"/>
      <c r="AS43" s="118"/>
      <c r="AT43" s="118"/>
      <c r="AU43" s="118"/>
      <c r="AV43" s="153"/>
      <c r="AW43" s="118"/>
      <c r="AX43" s="118"/>
    </row>
    <row r="44" spans="3:50" x14ac:dyDescent="0.25">
      <c r="C44" s="101"/>
      <c r="E44" s="81"/>
      <c r="F44" s="58"/>
      <c r="G44" s="81"/>
      <c r="H44" s="58"/>
      <c r="I44" s="81"/>
      <c r="J44" s="58"/>
      <c r="K44" s="98"/>
      <c r="L44" s="99"/>
      <c r="M44" s="81"/>
      <c r="N44" s="58"/>
      <c r="W44" s="40"/>
      <c r="X44" s="118"/>
      <c r="Y44" s="118"/>
      <c r="Z44" s="118"/>
      <c r="AA44" s="118"/>
      <c r="AB44" s="118"/>
      <c r="AC44" s="118"/>
      <c r="AD44" s="118"/>
      <c r="AE44" s="118"/>
      <c r="AF44" s="118"/>
      <c r="AG44" s="118"/>
      <c r="AH44" s="118"/>
      <c r="AI44" s="118"/>
      <c r="AJ44" s="118"/>
      <c r="AK44" s="118"/>
      <c r="AL44" s="118"/>
      <c r="AM44" s="118"/>
      <c r="AN44" s="118"/>
      <c r="AO44" s="118"/>
      <c r="AP44" s="118"/>
      <c r="AQ44" s="118"/>
      <c r="AR44" s="118"/>
      <c r="AS44" s="118"/>
      <c r="AT44" s="118"/>
      <c r="AU44" s="118"/>
      <c r="AV44" s="153"/>
      <c r="AW44" s="118"/>
      <c r="AX44" s="118"/>
    </row>
    <row r="45" spans="3:50" x14ac:dyDescent="0.25">
      <c r="C45" s="101"/>
      <c r="E45" s="81"/>
      <c r="F45" s="95"/>
      <c r="G45" s="81"/>
      <c r="H45" s="58"/>
      <c r="I45" s="81"/>
      <c r="J45" s="58"/>
      <c r="K45" s="98"/>
      <c r="L45" s="99"/>
      <c r="M45" s="81"/>
      <c r="N45" s="58"/>
      <c r="W45" s="40"/>
      <c r="X45" s="118"/>
      <c r="Y45" s="118"/>
      <c r="Z45" s="118"/>
      <c r="AA45" s="118"/>
      <c r="AB45" s="118"/>
      <c r="AC45" s="118"/>
      <c r="AD45" s="118"/>
      <c r="AE45" s="118"/>
      <c r="AF45" s="118"/>
      <c r="AG45" s="118"/>
      <c r="AH45" s="118"/>
      <c r="AI45" s="118"/>
      <c r="AJ45" s="118"/>
      <c r="AK45" s="118"/>
      <c r="AL45" s="118"/>
      <c r="AM45" s="118"/>
      <c r="AN45" s="118"/>
      <c r="AO45" s="118"/>
      <c r="AP45" s="118"/>
      <c r="AQ45" s="118"/>
      <c r="AR45" s="118"/>
      <c r="AS45" s="118"/>
      <c r="AT45" s="118"/>
      <c r="AU45" s="118"/>
      <c r="AV45" s="153"/>
      <c r="AW45" s="118"/>
      <c r="AX45" s="118"/>
    </row>
    <row r="46" spans="3:50" x14ac:dyDescent="0.25">
      <c r="C46" s="101"/>
      <c r="E46" s="81"/>
      <c r="F46" s="58"/>
      <c r="G46" s="81"/>
      <c r="H46" s="58"/>
      <c r="I46" s="81"/>
      <c r="J46" s="58"/>
      <c r="K46" s="98"/>
      <c r="L46" s="99"/>
      <c r="M46" s="81"/>
      <c r="N46" s="58"/>
      <c r="W46" s="40"/>
      <c r="X46" s="118"/>
      <c r="Y46" s="118"/>
      <c r="Z46" s="118"/>
      <c r="AA46" s="118"/>
      <c r="AB46" s="118"/>
      <c r="AC46" s="118"/>
      <c r="AD46" s="118"/>
      <c r="AE46" s="118"/>
      <c r="AF46" s="118"/>
      <c r="AG46" s="118"/>
      <c r="AH46" s="118"/>
      <c r="AI46" s="118"/>
      <c r="AJ46" s="118"/>
      <c r="AK46" s="118"/>
      <c r="AL46" s="118"/>
      <c r="AM46" s="118"/>
      <c r="AN46" s="118"/>
      <c r="AO46" s="118"/>
      <c r="AP46" s="118"/>
      <c r="AQ46" s="118"/>
      <c r="AR46" s="118"/>
      <c r="AS46" s="118"/>
      <c r="AT46" s="118"/>
      <c r="AU46" s="118"/>
      <c r="AV46" s="153"/>
      <c r="AW46" s="118"/>
      <c r="AX46" s="118"/>
    </row>
    <row r="47" spans="3:50" x14ac:dyDescent="0.25">
      <c r="C47" s="101"/>
      <c r="E47" s="81"/>
      <c r="F47" s="95"/>
      <c r="G47" s="81"/>
      <c r="H47" s="58"/>
      <c r="I47" s="81"/>
      <c r="J47" s="58"/>
      <c r="K47" s="98"/>
      <c r="L47" s="99"/>
      <c r="M47" s="81"/>
      <c r="N47" s="58"/>
      <c r="W47" s="40"/>
      <c r="X47" s="118"/>
      <c r="Y47" s="118"/>
      <c r="Z47" s="118"/>
      <c r="AA47" s="118"/>
      <c r="AB47" s="118"/>
      <c r="AC47" s="118"/>
      <c r="AD47" s="118"/>
      <c r="AE47" s="118"/>
      <c r="AF47" s="118"/>
      <c r="AG47" s="118"/>
      <c r="AH47" s="118"/>
      <c r="AI47" s="118"/>
      <c r="AJ47" s="118"/>
      <c r="AK47" s="118"/>
      <c r="AL47" s="118"/>
      <c r="AM47" s="118"/>
      <c r="AN47" s="118"/>
      <c r="AO47" s="118"/>
      <c r="AP47" s="118"/>
      <c r="AQ47" s="118"/>
      <c r="AR47" s="118"/>
      <c r="AS47" s="118"/>
      <c r="AT47" s="118"/>
      <c r="AU47" s="118"/>
      <c r="AV47" s="153"/>
      <c r="AW47" s="118"/>
      <c r="AX47" s="118"/>
    </row>
    <row r="48" spans="3:50" x14ac:dyDescent="0.25">
      <c r="C48" s="101"/>
      <c r="E48" s="81"/>
      <c r="F48" s="58"/>
      <c r="G48" s="81"/>
      <c r="H48" s="58"/>
      <c r="I48" s="81"/>
      <c r="J48" s="58"/>
      <c r="K48" s="98"/>
      <c r="L48" s="99"/>
      <c r="M48" s="81"/>
      <c r="N48" s="58"/>
      <c r="W48" s="40"/>
      <c r="X48" s="118"/>
      <c r="Y48" s="118"/>
      <c r="Z48" s="118"/>
      <c r="AA48" s="118"/>
      <c r="AB48" s="118"/>
      <c r="AC48" s="118"/>
      <c r="AD48" s="118"/>
      <c r="AE48" s="118"/>
      <c r="AF48" s="118"/>
      <c r="AG48" s="118"/>
      <c r="AH48" s="118"/>
      <c r="AI48" s="118"/>
      <c r="AJ48" s="118"/>
      <c r="AK48" s="118"/>
      <c r="AL48" s="118"/>
      <c r="AM48" s="118"/>
      <c r="AN48" s="118"/>
      <c r="AO48" s="118"/>
      <c r="AP48" s="118"/>
      <c r="AQ48" s="118"/>
      <c r="AR48" s="118"/>
      <c r="AS48" s="118"/>
      <c r="AT48" s="118"/>
      <c r="AU48" s="118"/>
      <c r="AV48" s="153"/>
      <c r="AW48" s="118"/>
      <c r="AX48" s="118"/>
    </row>
    <row r="49" spans="3:50" x14ac:dyDescent="0.25">
      <c r="C49" s="101"/>
      <c r="E49" s="81"/>
      <c r="F49" s="95"/>
      <c r="G49" s="81"/>
      <c r="H49" s="58"/>
      <c r="I49" s="81"/>
      <c r="J49" s="58"/>
      <c r="K49" s="98"/>
      <c r="L49" s="99"/>
      <c r="M49" s="81"/>
      <c r="N49" s="58"/>
      <c r="W49" s="40"/>
      <c r="X49" s="118"/>
      <c r="Y49" s="118"/>
      <c r="Z49" s="118"/>
      <c r="AA49" s="118"/>
      <c r="AB49" s="118"/>
      <c r="AC49" s="118"/>
      <c r="AD49" s="118"/>
      <c r="AE49" s="118"/>
      <c r="AF49" s="118"/>
      <c r="AG49" s="118"/>
      <c r="AH49" s="118"/>
      <c r="AI49" s="118"/>
      <c r="AJ49" s="118"/>
      <c r="AK49" s="118"/>
      <c r="AL49" s="118"/>
      <c r="AM49" s="118"/>
      <c r="AN49" s="118"/>
      <c r="AO49" s="118"/>
      <c r="AP49" s="118"/>
      <c r="AQ49" s="118"/>
      <c r="AR49" s="118"/>
      <c r="AS49" s="118"/>
      <c r="AT49" s="118"/>
      <c r="AU49" s="118"/>
      <c r="AV49" s="153"/>
      <c r="AW49" s="118"/>
      <c r="AX49" s="118"/>
    </row>
    <row r="50" spans="3:50" x14ac:dyDescent="0.25">
      <c r="C50" s="101"/>
      <c r="E50" s="81"/>
      <c r="F50" s="58"/>
      <c r="G50" s="81"/>
      <c r="H50" s="58"/>
      <c r="I50" s="81"/>
      <c r="J50" s="58"/>
      <c r="K50" s="98"/>
      <c r="L50" s="99"/>
      <c r="M50" s="81"/>
      <c r="N50" s="58"/>
      <c r="W50" s="40"/>
      <c r="X50" s="118"/>
      <c r="Y50" s="118"/>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53"/>
      <c r="AW50" s="118"/>
      <c r="AX50" s="118"/>
    </row>
    <row r="51" spans="3:50" x14ac:dyDescent="0.25">
      <c r="C51" s="101"/>
      <c r="E51" s="81"/>
      <c r="F51" s="95"/>
      <c r="G51" s="81"/>
      <c r="H51" s="58"/>
      <c r="I51" s="81"/>
      <c r="J51" s="58"/>
      <c r="K51" s="98"/>
      <c r="L51" s="99"/>
      <c r="M51" s="81"/>
      <c r="N51" s="58"/>
      <c r="W51" s="40"/>
      <c r="X51" s="118"/>
      <c r="Y51" s="118"/>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53"/>
      <c r="AW51" s="118"/>
      <c r="AX51" s="118"/>
    </row>
    <row r="52" spans="3:50" x14ac:dyDescent="0.25">
      <c r="C52" s="101"/>
      <c r="E52" s="81"/>
      <c r="F52" s="58"/>
      <c r="G52" s="81"/>
      <c r="H52" s="58"/>
      <c r="I52" s="81"/>
      <c r="J52" s="58"/>
      <c r="K52" s="98"/>
      <c r="L52" s="99"/>
      <c r="M52" s="81"/>
      <c r="N52" s="58"/>
      <c r="W52" s="40"/>
      <c r="X52" s="118"/>
      <c r="Y52" s="118"/>
      <c r="Z52" s="118"/>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53"/>
      <c r="AW52" s="118"/>
      <c r="AX52" s="118"/>
    </row>
    <row r="53" spans="3:50" x14ac:dyDescent="0.25">
      <c r="C53" s="101"/>
      <c r="E53" s="81"/>
      <c r="F53" s="95"/>
      <c r="G53" s="81"/>
      <c r="H53" s="58"/>
      <c r="I53" s="81"/>
      <c r="J53" s="58"/>
      <c r="K53" s="98"/>
      <c r="L53" s="99"/>
      <c r="M53" s="81"/>
      <c r="N53" s="58"/>
      <c r="X53" s="118"/>
      <c r="Y53" s="118"/>
      <c r="Z53" s="118"/>
      <c r="AA53" s="118"/>
      <c r="AB53" s="118"/>
      <c r="AC53" s="118"/>
      <c r="AD53" s="118"/>
      <c r="AE53" s="118"/>
      <c r="AF53" s="118"/>
      <c r="AG53" s="118"/>
      <c r="AH53" s="118"/>
      <c r="AI53" s="118"/>
      <c r="AJ53" s="118"/>
      <c r="AK53" s="118"/>
      <c r="AL53" s="118"/>
      <c r="AM53" s="118"/>
      <c r="AN53" s="118"/>
      <c r="AO53" s="118"/>
      <c r="AP53" s="118"/>
      <c r="AQ53" s="118"/>
      <c r="AR53" s="118"/>
      <c r="AS53" s="118"/>
      <c r="AT53" s="118"/>
      <c r="AU53" s="118"/>
      <c r="AV53" s="153"/>
      <c r="AW53" s="118"/>
      <c r="AX53" s="118"/>
    </row>
    <row r="54" spans="3:50" x14ac:dyDescent="0.25">
      <c r="C54" s="101"/>
      <c r="E54" s="81"/>
      <c r="F54" s="58"/>
      <c r="G54" s="81"/>
      <c r="H54" s="58"/>
      <c r="I54" s="81"/>
      <c r="J54" s="58"/>
      <c r="K54" s="98"/>
      <c r="L54" s="99"/>
      <c r="M54" s="81"/>
      <c r="N54" s="58"/>
      <c r="X54" s="118"/>
      <c r="Y54" s="118"/>
      <c r="Z54" s="118"/>
      <c r="AA54" s="118"/>
      <c r="AB54" s="118"/>
      <c r="AC54" s="118"/>
      <c r="AD54" s="118"/>
      <c r="AE54" s="118"/>
      <c r="AF54" s="118"/>
      <c r="AG54" s="118"/>
      <c r="AH54" s="118"/>
      <c r="AI54" s="118"/>
      <c r="AJ54" s="118"/>
      <c r="AK54" s="118"/>
      <c r="AL54" s="118"/>
      <c r="AM54" s="118"/>
      <c r="AN54" s="118"/>
      <c r="AO54" s="118"/>
      <c r="AP54" s="118"/>
      <c r="AQ54" s="118"/>
      <c r="AR54" s="118"/>
      <c r="AS54" s="118"/>
      <c r="AT54" s="118"/>
      <c r="AU54" s="118"/>
      <c r="AV54" s="153"/>
      <c r="AW54" s="118"/>
      <c r="AX54" s="118"/>
    </row>
    <row r="55" spans="3:50" x14ac:dyDescent="0.25">
      <c r="C55" s="101"/>
      <c r="E55" s="81"/>
      <c r="F55" s="95"/>
      <c r="G55" s="81"/>
      <c r="H55" s="58"/>
      <c r="I55" s="81"/>
      <c r="J55" s="58"/>
      <c r="K55" s="98"/>
      <c r="L55" s="99"/>
      <c r="M55" s="81"/>
      <c r="N55" s="58"/>
      <c r="X55" s="118"/>
      <c r="Y55" s="118"/>
      <c r="Z55" s="118"/>
      <c r="AA55" s="118"/>
      <c r="AB55" s="118"/>
      <c r="AC55" s="118"/>
      <c r="AD55" s="118"/>
      <c r="AE55" s="118"/>
      <c r="AF55" s="118"/>
      <c r="AG55" s="118"/>
      <c r="AH55" s="118"/>
      <c r="AI55" s="118"/>
      <c r="AJ55" s="118"/>
      <c r="AK55" s="118"/>
      <c r="AL55" s="118"/>
      <c r="AM55" s="118"/>
      <c r="AN55" s="118"/>
      <c r="AO55" s="118"/>
      <c r="AP55" s="118"/>
      <c r="AQ55" s="118"/>
      <c r="AR55" s="118"/>
      <c r="AS55" s="118"/>
      <c r="AT55" s="118"/>
      <c r="AU55" s="118"/>
      <c r="AV55" s="153"/>
      <c r="AW55" s="118"/>
      <c r="AX55" s="118"/>
    </row>
    <row r="56" spans="3:50" x14ac:dyDescent="0.25">
      <c r="C56" s="101"/>
      <c r="E56" s="81"/>
      <c r="F56" s="58"/>
      <c r="G56" s="81"/>
      <c r="H56" s="58"/>
      <c r="I56" s="81"/>
      <c r="J56" s="58"/>
      <c r="K56" s="98"/>
      <c r="L56" s="99"/>
      <c r="M56" s="81"/>
      <c r="N56" s="58"/>
      <c r="X56" s="118"/>
      <c r="Y56" s="118"/>
      <c r="Z56" s="118"/>
      <c r="AA56" s="118"/>
      <c r="AB56" s="118"/>
      <c r="AC56" s="118"/>
      <c r="AD56" s="118"/>
      <c r="AE56" s="118"/>
      <c r="AF56" s="118"/>
      <c r="AG56" s="118"/>
      <c r="AH56" s="118"/>
      <c r="AI56" s="118"/>
      <c r="AJ56" s="118"/>
      <c r="AK56" s="118"/>
      <c r="AL56" s="118"/>
      <c r="AM56" s="118"/>
      <c r="AN56" s="118"/>
      <c r="AO56" s="118"/>
      <c r="AP56" s="118"/>
      <c r="AQ56" s="118"/>
      <c r="AR56" s="118"/>
      <c r="AS56" s="118"/>
      <c r="AT56" s="118"/>
      <c r="AU56" s="118"/>
      <c r="AV56" s="153"/>
      <c r="AW56" s="118"/>
      <c r="AX56" s="118"/>
    </row>
    <row r="57" spans="3:50" x14ac:dyDescent="0.25">
      <c r="C57" s="101"/>
      <c r="E57" s="81"/>
      <c r="F57" s="95"/>
      <c r="G57" s="81"/>
      <c r="H57" s="58"/>
      <c r="I57" s="81"/>
      <c r="J57" s="58"/>
      <c r="K57" s="98"/>
      <c r="L57" s="99"/>
      <c r="M57" s="81"/>
      <c r="N57" s="58"/>
      <c r="X57" s="118"/>
      <c r="Y57" s="118"/>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53"/>
      <c r="AW57" s="118"/>
      <c r="AX57" s="118"/>
    </row>
    <row r="58" spans="3:50" x14ac:dyDescent="0.25">
      <c r="C58" s="101"/>
      <c r="E58" s="81"/>
      <c r="F58" s="58"/>
      <c r="G58" s="81"/>
      <c r="H58" s="58"/>
      <c r="I58" s="81"/>
      <c r="J58" s="58"/>
      <c r="K58" s="98"/>
      <c r="L58" s="99"/>
      <c r="M58" s="81"/>
      <c r="N58" s="58"/>
      <c r="X58" s="118"/>
      <c r="Y58" s="118"/>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53"/>
      <c r="AW58" s="118"/>
      <c r="AX58" s="118"/>
    </row>
    <row r="59" spans="3:50" x14ac:dyDescent="0.25">
      <c r="C59" s="101"/>
      <c r="E59" s="81"/>
      <c r="F59" s="95"/>
      <c r="G59" s="81"/>
      <c r="H59" s="58"/>
      <c r="I59" s="81"/>
      <c r="J59" s="58"/>
      <c r="K59" s="98"/>
      <c r="L59" s="99"/>
      <c r="M59" s="81"/>
      <c r="N59" s="58"/>
      <c r="X59" s="118"/>
      <c r="Y59" s="118"/>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53"/>
      <c r="AW59" s="118"/>
      <c r="AX59" s="118"/>
    </row>
    <row r="60" spans="3:50" x14ac:dyDescent="0.25">
      <c r="C60" s="101"/>
      <c r="E60" s="81"/>
      <c r="F60" s="58"/>
      <c r="G60" s="81"/>
      <c r="H60" s="58"/>
      <c r="I60" s="81"/>
      <c r="J60" s="58"/>
      <c r="K60" s="98"/>
      <c r="L60" s="99"/>
      <c r="M60" s="81"/>
      <c r="N60" s="58"/>
      <c r="X60" s="118"/>
      <c r="Y60" s="118"/>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53"/>
      <c r="AW60" s="118"/>
      <c r="AX60" s="118"/>
    </row>
    <row r="61" spans="3:50" x14ac:dyDescent="0.25">
      <c r="C61" s="101"/>
      <c r="E61" s="81"/>
      <c r="F61" s="95"/>
      <c r="G61" s="81"/>
      <c r="H61" s="58"/>
      <c r="I61" s="81"/>
      <c r="J61" s="58"/>
      <c r="K61" s="98"/>
      <c r="L61" s="99"/>
      <c r="M61" s="81"/>
      <c r="N61" s="58"/>
      <c r="X61" s="118"/>
      <c r="Y61" s="118"/>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53"/>
      <c r="AW61" s="118"/>
      <c r="AX61" s="118"/>
    </row>
    <row r="62" spans="3:50" x14ac:dyDescent="0.25">
      <c r="C62" s="101"/>
      <c r="E62" s="81"/>
      <c r="F62" s="58"/>
      <c r="G62" s="81"/>
      <c r="H62" s="58"/>
      <c r="I62" s="81"/>
      <c r="J62" s="58"/>
      <c r="K62" s="98"/>
      <c r="L62" s="99"/>
      <c r="M62" s="81"/>
      <c r="N62" s="58"/>
      <c r="X62" s="118"/>
      <c r="Y62" s="118"/>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53"/>
      <c r="AW62" s="118"/>
      <c r="AX62" s="118"/>
    </row>
    <row r="63" spans="3:50" x14ac:dyDescent="0.25">
      <c r="C63" s="101"/>
      <c r="E63" s="81"/>
      <c r="F63" s="95"/>
      <c r="G63" s="81"/>
      <c r="H63" s="58"/>
      <c r="I63" s="81"/>
      <c r="J63" s="58"/>
      <c r="K63" s="98"/>
      <c r="L63" s="99"/>
      <c r="M63" s="81"/>
      <c r="N63" s="58"/>
      <c r="X63" s="118"/>
      <c r="Y63" s="118"/>
      <c r="Z63" s="118"/>
      <c r="AA63" s="118"/>
      <c r="AB63" s="118"/>
      <c r="AC63" s="118"/>
      <c r="AD63" s="118"/>
      <c r="AE63" s="118"/>
      <c r="AF63" s="118"/>
      <c r="AG63" s="118"/>
      <c r="AH63" s="118"/>
      <c r="AI63" s="118"/>
      <c r="AJ63" s="118"/>
      <c r="AK63" s="118"/>
      <c r="AL63" s="118"/>
      <c r="AM63" s="118"/>
      <c r="AN63" s="118"/>
      <c r="AO63" s="118"/>
      <c r="AP63" s="118"/>
      <c r="AQ63" s="118"/>
      <c r="AR63" s="118"/>
      <c r="AS63" s="118"/>
      <c r="AT63" s="118"/>
      <c r="AU63" s="118"/>
      <c r="AV63" s="153"/>
      <c r="AW63" s="118"/>
      <c r="AX63" s="118"/>
    </row>
    <row r="64" spans="3:50" x14ac:dyDescent="0.25">
      <c r="C64" s="101"/>
      <c r="E64" s="81"/>
      <c r="F64" s="58"/>
      <c r="G64" s="81"/>
      <c r="H64" s="58"/>
      <c r="I64" s="81"/>
      <c r="J64" s="58"/>
      <c r="K64" s="98"/>
      <c r="L64" s="99"/>
      <c r="M64" s="81"/>
      <c r="N64" s="58"/>
      <c r="X64" s="118"/>
      <c r="Y64" s="118"/>
      <c r="Z64" s="118"/>
      <c r="AA64" s="118"/>
      <c r="AB64" s="118"/>
      <c r="AC64" s="118"/>
      <c r="AD64" s="118"/>
      <c r="AE64" s="118"/>
      <c r="AF64" s="118"/>
      <c r="AG64" s="118"/>
      <c r="AH64" s="118"/>
      <c r="AI64" s="118"/>
      <c r="AJ64" s="118"/>
      <c r="AK64" s="118"/>
      <c r="AL64" s="118"/>
      <c r="AM64" s="118"/>
      <c r="AN64" s="118"/>
      <c r="AO64" s="118"/>
      <c r="AP64" s="118"/>
      <c r="AQ64" s="118"/>
      <c r="AR64" s="118"/>
      <c r="AS64" s="118"/>
      <c r="AT64" s="118"/>
      <c r="AU64" s="118"/>
      <c r="AV64" s="153"/>
      <c r="AW64" s="118"/>
      <c r="AX64" s="118"/>
    </row>
    <row r="65" spans="3:50" x14ac:dyDescent="0.25">
      <c r="C65" s="101"/>
      <c r="E65" s="81"/>
      <c r="F65" s="95"/>
      <c r="G65" s="81"/>
      <c r="H65" s="58"/>
      <c r="I65" s="81"/>
      <c r="J65" s="58"/>
      <c r="K65" s="98"/>
      <c r="L65" s="99"/>
      <c r="M65" s="81"/>
      <c r="N65" s="58"/>
      <c r="X65" s="118"/>
      <c r="Y65" s="118"/>
      <c r="Z65" s="118"/>
      <c r="AA65" s="118"/>
      <c r="AB65" s="118"/>
      <c r="AC65" s="118"/>
      <c r="AD65" s="118"/>
      <c r="AE65" s="118"/>
      <c r="AF65" s="118"/>
      <c r="AG65" s="118"/>
      <c r="AH65" s="118"/>
      <c r="AI65" s="118"/>
      <c r="AJ65" s="118"/>
      <c r="AK65" s="118"/>
      <c r="AL65" s="118"/>
      <c r="AM65" s="118"/>
      <c r="AN65" s="118"/>
      <c r="AO65" s="118"/>
      <c r="AP65" s="118"/>
      <c r="AQ65" s="118"/>
      <c r="AR65" s="118"/>
      <c r="AS65" s="118"/>
      <c r="AT65" s="118"/>
      <c r="AU65" s="118"/>
      <c r="AV65" s="153"/>
      <c r="AW65" s="118"/>
      <c r="AX65" s="118"/>
    </row>
    <row r="66" spans="3:50" x14ac:dyDescent="0.25">
      <c r="C66" s="101"/>
      <c r="E66" s="81"/>
      <c r="F66" s="58"/>
      <c r="G66" s="81"/>
      <c r="H66" s="58"/>
      <c r="I66" s="81"/>
      <c r="J66" s="58"/>
      <c r="K66" s="98"/>
      <c r="L66" s="99"/>
      <c r="M66" s="81"/>
      <c r="N66" s="58"/>
      <c r="X66" s="118"/>
      <c r="Y66" s="118"/>
      <c r="Z66" s="118"/>
      <c r="AA66" s="118"/>
      <c r="AB66" s="118"/>
      <c r="AC66" s="118"/>
      <c r="AD66" s="118"/>
      <c r="AE66" s="118"/>
      <c r="AF66" s="118"/>
      <c r="AG66" s="118"/>
      <c r="AH66" s="118"/>
      <c r="AI66" s="118"/>
      <c r="AJ66" s="118"/>
      <c r="AK66" s="118"/>
      <c r="AL66" s="118"/>
      <c r="AM66" s="118"/>
      <c r="AN66" s="118"/>
      <c r="AO66" s="118"/>
      <c r="AP66" s="118"/>
      <c r="AQ66" s="118"/>
      <c r="AR66" s="118"/>
      <c r="AS66" s="118"/>
      <c r="AT66" s="118"/>
      <c r="AU66" s="118"/>
      <c r="AV66" s="153"/>
      <c r="AW66" s="118"/>
      <c r="AX66" s="118"/>
    </row>
    <row r="67" spans="3:50" x14ac:dyDescent="0.25">
      <c r="C67" s="101"/>
      <c r="E67" s="81"/>
      <c r="F67" s="95"/>
      <c r="G67" s="81"/>
      <c r="H67" s="58"/>
      <c r="I67" s="81"/>
      <c r="J67" s="58"/>
      <c r="K67" s="98"/>
      <c r="L67" s="99"/>
      <c r="M67" s="81"/>
      <c r="N67" s="58"/>
      <c r="X67" s="118"/>
      <c r="Y67" s="118"/>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53"/>
      <c r="AW67" s="118"/>
      <c r="AX67" s="118"/>
    </row>
    <row r="68" spans="3:50" x14ac:dyDescent="0.25">
      <c r="C68" s="101"/>
      <c r="E68" s="81"/>
      <c r="F68" s="95"/>
      <c r="G68" s="81"/>
      <c r="H68" s="58"/>
      <c r="I68" s="81"/>
      <c r="J68" s="58"/>
      <c r="K68" s="98"/>
      <c r="L68" s="99"/>
      <c r="M68" s="81"/>
      <c r="N68" s="5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153"/>
      <c r="AW68" s="118"/>
      <c r="AX68" s="118"/>
    </row>
    <row r="69" spans="3:50" x14ac:dyDescent="0.25">
      <c r="C69" s="101"/>
      <c r="E69" s="81"/>
      <c r="F69" s="95"/>
      <c r="G69" s="81"/>
      <c r="H69" s="58"/>
      <c r="I69" s="81"/>
      <c r="J69" s="58"/>
      <c r="K69" s="98"/>
      <c r="L69" s="99"/>
      <c r="M69" s="81"/>
      <c r="N69" s="58"/>
      <c r="X69" s="118"/>
      <c r="Y69" s="118"/>
      <c r="Z69" s="118"/>
      <c r="AA69" s="118"/>
      <c r="AB69" s="118"/>
      <c r="AC69" s="118"/>
      <c r="AD69" s="118"/>
      <c r="AE69" s="118"/>
      <c r="AF69" s="118"/>
      <c r="AG69" s="118"/>
      <c r="AH69" s="118"/>
      <c r="AI69" s="118"/>
      <c r="AJ69" s="118"/>
      <c r="AK69" s="118"/>
      <c r="AL69" s="118"/>
      <c r="AM69" s="118"/>
      <c r="AN69" s="118"/>
      <c r="AO69" s="118"/>
      <c r="AP69" s="118"/>
      <c r="AQ69" s="118"/>
      <c r="AR69" s="118"/>
      <c r="AS69" s="118"/>
      <c r="AT69" s="118"/>
      <c r="AU69" s="118"/>
      <c r="AV69" s="153"/>
      <c r="AW69" s="118"/>
      <c r="AX69" s="118"/>
    </row>
    <row r="70" spans="3:50" x14ac:dyDescent="0.25">
      <c r="C70" s="101"/>
      <c r="E70" s="81"/>
      <c r="F70" s="95"/>
      <c r="G70" s="81"/>
      <c r="H70" s="58"/>
      <c r="I70" s="81"/>
      <c r="J70" s="58"/>
      <c r="K70" s="98"/>
      <c r="L70" s="99"/>
      <c r="M70" s="81"/>
      <c r="N70" s="5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53"/>
      <c r="AW70" s="118"/>
      <c r="AX70" s="118"/>
    </row>
    <row r="71" spans="3:50" x14ac:dyDescent="0.25">
      <c r="C71" s="101"/>
      <c r="E71" s="81"/>
      <c r="F71" s="95"/>
      <c r="G71" s="81"/>
      <c r="H71" s="58"/>
      <c r="I71" s="81"/>
      <c r="J71" s="58"/>
      <c r="K71" s="98"/>
      <c r="L71" s="99"/>
      <c r="M71" s="81"/>
      <c r="N71" s="5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53"/>
      <c r="AW71" s="118"/>
      <c r="AX71" s="118"/>
    </row>
    <row r="72" spans="3:50" x14ac:dyDescent="0.25">
      <c r="C72" s="101"/>
      <c r="E72" s="81"/>
      <c r="F72" s="95"/>
      <c r="G72" s="81"/>
      <c r="H72" s="58"/>
      <c r="I72" s="81"/>
      <c r="J72" s="58"/>
      <c r="K72" s="98"/>
      <c r="L72" s="99"/>
      <c r="M72" s="81"/>
      <c r="N72" s="58"/>
      <c r="X72" s="118"/>
      <c r="Y72" s="118"/>
      <c r="Z72" s="118"/>
      <c r="AA72" s="118"/>
      <c r="AB72" s="118"/>
      <c r="AC72" s="118"/>
      <c r="AD72" s="118"/>
      <c r="AE72" s="118"/>
      <c r="AF72" s="118"/>
      <c r="AG72" s="118"/>
      <c r="AH72" s="118"/>
      <c r="AI72" s="118"/>
      <c r="AJ72" s="118"/>
      <c r="AK72" s="118"/>
      <c r="AL72" s="118"/>
      <c r="AM72" s="118"/>
      <c r="AN72" s="118"/>
      <c r="AO72" s="118"/>
      <c r="AP72" s="118"/>
      <c r="AQ72" s="118"/>
      <c r="AR72" s="118"/>
      <c r="AS72" s="118"/>
      <c r="AT72" s="118"/>
      <c r="AU72" s="118"/>
      <c r="AV72" s="153"/>
      <c r="AW72" s="118"/>
      <c r="AX72" s="118"/>
    </row>
    <row r="73" spans="3:50" x14ac:dyDescent="0.25">
      <c r="C73" s="101"/>
      <c r="E73" s="81"/>
      <c r="F73" s="95"/>
      <c r="G73" s="81"/>
      <c r="H73" s="58"/>
      <c r="I73" s="81"/>
      <c r="J73" s="58"/>
      <c r="K73" s="98"/>
      <c r="L73" s="99"/>
      <c r="M73" s="81"/>
      <c r="N73" s="58"/>
      <c r="X73" s="118"/>
      <c r="Y73" s="118"/>
      <c r="Z73" s="118"/>
      <c r="AA73" s="118"/>
      <c r="AB73" s="118"/>
      <c r="AC73" s="118"/>
      <c r="AD73" s="118"/>
      <c r="AE73" s="118"/>
      <c r="AF73" s="118"/>
      <c r="AG73" s="118"/>
      <c r="AH73" s="118"/>
      <c r="AI73" s="118"/>
      <c r="AJ73" s="118"/>
      <c r="AK73" s="118"/>
      <c r="AL73" s="118"/>
      <c r="AM73" s="118"/>
      <c r="AN73" s="118"/>
      <c r="AO73" s="118"/>
      <c r="AP73" s="118"/>
      <c r="AQ73" s="118"/>
      <c r="AR73" s="118"/>
      <c r="AS73" s="118"/>
      <c r="AT73" s="118"/>
      <c r="AU73" s="118"/>
      <c r="AV73" s="153"/>
      <c r="AW73" s="118"/>
      <c r="AX73" s="118"/>
    </row>
    <row r="74" spans="3:50" x14ac:dyDescent="0.25">
      <c r="C74" s="101"/>
      <c r="E74" s="81"/>
      <c r="F74" s="95"/>
      <c r="G74" s="81"/>
      <c r="H74" s="58"/>
      <c r="I74" s="81"/>
      <c r="J74" s="58"/>
      <c r="K74" s="98"/>
      <c r="L74" s="99"/>
      <c r="M74" s="81"/>
      <c r="N74" s="58"/>
      <c r="X74" s="118"/>
      <c r="Y74" s="118"/>
      <c r="Z74" s="118"/>
      <c r="AA74" s="118"/>
      <c r="AB74" s="118"/>
      <c r="AC74" s="118"/>
      <c r="AD74" s="118"/>
      <c r="AE74" s="118"/>
      <c r="AF74" s="118"/>
      <c r="AG74" s="118"/>
      <c r="AH74" s="118"/>
      <c r="AI74" s="118"/>
      <c r="AJ74" s="118"/>
      <c r="AK74" s="118"/>
      <c r="AL74" s="118"/>
      <c r="AM74" s="118"/>
      <c r="AN74" s="118"/>
      <c r="AO74" s="118"/>
      <c r="AP74" s="118"/>
      <c r="AQ74" s="118"/>
      <c r="AR74" s="118"/>
      <c r="AS74" s="118"/>
      <c r="AT74" s="118"/>
      <c r="AU74" s="118"/>
      <c r="AV74" s="153"/>
      <c r="AW74" s="118"/>
      <c r="AX74" s="118"/>
    </row>
    <row r="75" spans="3:50" x14ac:dyDescent="0.25">
      <c r="C75" s="101"/>
      <c r="E75" s="81"/>
      <c r="F75" s="95"/>
      <c r="G75" s="81"/>
      <c r="H75" s="58"/>
      <c r="I75" s="81"/>
      <c r="J75" s="58"/>
      <c r="K75" s="98"/>
      <c r="L75" s="99"/>
      <c r="M75" s="81"/>
      <c r="N75" s="58"/>
      <c r="X75" s="118"/>
      <c r="Y75" s="118"/>
      <c r="Z75" s="118"/>
      <c r="AA75" s="118"/>
      <c r="AB75" s="118"/>
      <c r="AC75" s="118"/>
      <c r="AD75" s="118"/>
      <c r="AE75" s="118"/>
      <c r="AF75" s="118"/>
      <c r="AG75" s="118"/>
      <c r="AH75" s="118"/>
      <c r="AI75" s="118"/>
      <c r="AJ75" s="118"/>
      <c r="AK75" s="118"/>
      <c r="AL75" s="118"/>
      <c r="AM75" s="118"/>
      <c r="AN75" s="118"/>
      <c r="AO75" s="118"/>
      <c r="AP75" s="118"/>
      <c r="AQ75" s="118"/>
      <c r="AR75" s="118"/>
      <c r="AS75" s="118"/>
      <c r="AT75" s="118"/>
      <c r="AU75" s="118"/>
      <c r="AV75" s="153"/>
      <c r="AW75" s="118"/>
      <c r="AX75" s="118"/>
    </row>
    <row r="76" spans="3:50" x14ac:dyDescent="0.25">
      <c r="C76" s="101"/>
      <c r="E76" s="81"/>
      <c r="F76" s="95"/>
      <c r="G76" s="81"/>
      <c r="H76" s="58"/>
      <c r="I76" s="81"/>
      <c r="J76" s="58"/>
      <c r="K76" s="98"/>
      <c r="L76" s="99"/>
      <c r="M76" s="81"/>
      <c r="N76" s="58"/>
      <c r="X76" s="118"/>
      <c r="Y76" s="118"/>
      <c r="Z76" s="118"/>
      <c r="AA76" s="118"/>
      <c r="AB76" s="118"/>
      <c r="AC76" s="118"/>
      <c r="AD76" s="118"/>
      <c r="AE76" s="118"/>
      <c r="AF76" s="118"/>
      <c r="AG76" s="118"/>
      <c r="AH76" s="118"/>
      <c r="AI76" s="118"/>
      <c r="AJ76" s="118"/>
      <c r="AK76" s="118"/>
      <c r="AL76" s="118"/>
      <c r="AM76" s="118"/>
      <c r="AN76" s="118"/>
      <c r="AO76" s="118"/>
      <c r="AP76" s="118"/>
      <c r="AQ76" s="118"/>
      <c r="AR76" s="118"/>
      <c r="AS76" s="118"/>
      <c r="AT76" s="118"/>
      <c r="AU76" s="118"/>
      <c r="AV76" s="153"/>
      <c r="AW76" s="118"/>
      <c r="AX76" s="118"/>
    </row>
    <row r="77" spans="3:50" x14ac:dyDescent="0.25">
      <c r="C77" s="101"/>
      <c r="E77" s="81"/>
      <c r="F77" s="95"/>
      <c r="G77" s="81"/>
      <c r="H77" s="58"/>
      <c r="I77" s="81"/>
      <c r="J77" s="58"/>
      <c r="K77" s="98"/>
      <c r="L77" s="99"/>
      <c r="M77" s="81"/>
      <c r="N77" s="58"/>
      <c r="X77" s="118"/>
      <c r="Y77" s="118"/>
      <c r="Z77" s="118"/>
      <c r="AA77" s="118"/>
      <c r="AB77" s="118"/>
      <c r="AC77" s="118"/>
      <c r="AD77" s="118"/>
      <c r="AE77" s="118"/>
      <c r="AF77" s="118"/>
      <c r="AG77" s="118"/>
      <c r="AH77" s="118"/>
      <c r="AI77" s="118"/>
      <c r="AJ77" s="118"/>
      <c r="AK77" s="118"/>
      <c r="AL77" s="118"/>
      <c r="AM77" s="118"/>
      <c r="AN77" s="118"/>
      <c r="AO77" s="118"/>
      <c r="AP77" s="118"/>
      <c r="AQ77" s="118"/>
      <c r="AR77" s="118"/>
      <c r="AS77" s="118"/>
      <c r="AT77" s="118"/>
      <c r="AU77" s="118"/>
      <c r="AV77" s="153"/>
      <c r="AW77" s="118"/>
      <c r="AX77" s="118"/>
    </row>
    <row r="78" spans="3:50" x14ac:dyDescent="0.25">
      <c r="C78" s="101"/>
      <c r="E78" s="81"/>
      <c r="F78" s="95"/>
      <c r="G78" s="81"/>
      <c r="H78" s="58"/>
      <c r="I78" s="81"/>
      <c r="J78" s="58"/>
      <c r="K78" s="98"/>
      <c r="L78" s="99"/>
      <c r="M78" s="81"/>
      <c r="N78" s="58"/>
      <c r="X78" s="118"/>
      <c r="Y78" s="118"/>
      <c r="Z78" s="118"/>
      <c r="AA78" s="118"/>
      <c r="AB78" s="118"/>
      <c r="AC78" s="118"/>
      <c r="AD78" s="118"/>
      <c r="AE78" s="118"/>
      <c r="AF78" s="118"/>
      <c r="AG78" s="118"/>
      <c r="AH78" s="118"/>
      <c r="AI78" s="118"/>
      <c r="AJ78" s="118"/>
      <c r="AK78" s="118"/>
      <c r="AL78" s="118"/>
      <c r="AM78" s="118"/>
      <c r="AN78" s="118"/>
      <c r="AO78" s="118"/>
      <c r="AP78" s="118"/>
      <c r="AQ78" s="118"/>
      <c r="AR78" s="118"/>
      <c r="AS78" s="118"/>
      <c r="AT78" s="118"/>
      <c r="AU78" s="118"/>
      <c r="AV78" s="153"/>
      <c r="AW78" s="118"/>
      <c r="AX78" s="118"/>
    </row>
    <row r="79" spans="3:50" x14ac:dyDescent="0.25">
      <c r="C79" s="101"/>
      <c r="E79" s="81"/>
      <c r="F79" s="95"/>
      <c r="G79" s="81"/>
      <c r="H79" s="58"/>
      <c r="I79" s="81"/>
      <c r="J79" s="58"/>
      <c r="K79" s="98"/>
      <c r="L79" s="99"/>
      <c r="M79" s="81"/>
      <c r="N79" s="58"/>
      <c r="X79" s="118"/>
      <c r="Y79" s="118"/>
      <c r="Z79" s="118"/>
      <c r="AA79" s="118"/>
      <c r="AB79" s="118"/>
      <c r="AC79" s="118"/>
      <c r="AD79" s="118"/>
      <c r="AE79" s="118"/>
      <c r="AF79" s="118"/>
      <c r="AG79" s="118"/>
      <c r="AH79" s="118"/>
      <c r="AI79" s="118"/>
      <c r="AJ79" s="118"/>
      <c r="AK79" s="118"/>
      <c r="AL79" s="118"/>
      <c r="AM79" s="118"/>
      <c r="AN79" s="118"/>
      <c r="AO79" s="118"/>
      <c r="AP79" s="118"/>
      <c r="AQ79" s="118"/>
      <c r="AR79" s="118"/>
      <c r="AS79" s="118"/>
      <c r="AT79" s="118"/>
      <c r="AU79" s="118"/>
      <c r="AV79" s="153"/>
      <c r="AW79" s="118"/>
      <c r="AX79" s="118"/>
    </row>
    <row r="80" spans="3:50" x14ac:dyDescent="0.25">
      <c r="C80" s="101"/>
      <c r="E80" s="81"/>
      <c r="F80" s="95"/>
      <c r="G80" s="81"/>
      <c r="H80" s="58"/>
      <c r="I80" s="81"/>
      <c r="J80" s="58"/>
      <c r="K80" s="98"/>
      <c r="L80" s="99"/>
      <c r="M80" s="81"/>
      <c r="N80" s="58"/>
      <c r="X80" s="118"/>
      <c r="Y80" s="118"/>
      <c r="Z80" s="118"/>
      <c r="AA80" s="118"/>
      <c r="AB80" s="118"/>
      <c r="AC80" s="118"/>
      <c r="AD80" s="118"/>
      <c r="AE80" s="118"/>
      <c r="AF80" s="118"/>
      <c r="AG80" s="118"/>
      <c r="AH80" s="118"/>
      <c r="AI80" s="118"/>
      <c r="AJ80" s="118"/>
      <c r="AK80" s="118"/>
      <c r="AL80" s="118"/>
      <c r="AM80" s="118"/>
      <c r="AN80" s="118"/>
      <c r="AO80" s="118"/>
      <c r="AP80" s="118"/>
      <c r="AQ80" s="118"/>
      <c r="AR80" s="118"/>
      <c r="AS80" s="118"/>
      <c r="AT80" s="118"/>
      <c r="AU80" s="118"/>
      <c r="AV80" s="153"/>
      <c r="AW80" s="118"/>
      <c r="AX80" s="118"/>
    </row>
    <row r="81" spans="3:50" x14ac:dyDescent="0.25">
      <c r="C81" s="101"/>
      <c r="E81" s="81"/>
      <c r="F81" s="95"/>
      <c r="G81" s="81"/>
      <c r="H81" s="58"/>
      <c r="I81" s="81"/>
      <c r="J81" s="58"/>
      <c r="K81" s="98"/>
      <c r="L81" s="99"/>
      <c r="M81" s="81"/>
      <c r="N81" s="58"/>
      <c r="X81" s="118"/>
      <c r="Y81" s="118"/>
      <c r="Z81" s="118"/>
      <c r="AA81" s="118"/>
      <c r="AB81" s="118"/>
      <c r="AC81" s="118"/>
      <c r="AD81" s="118"/>
      <c r="AE81" s="118"/>
      <c r="AF81" s="118"/>
      <c r="AG81" s="118"/>
      <c r="AH81" s="118"/>
      <c r="AI81" s="118"/>
      <c r="AJ81" s="118"/>
      <c r="AK81" s="118"/>
      <c r="AL81" s="118"/>
      <c r="AM81" s="118"/>
      <c r="AN81" s="118"/>
      <c r="AO81" s="118"/>
      <c r="AP81" s="118"/>
      <c r="AQ81" s="118"/>
      <c r="AR81" s="118"/>
      <c r="AS81" s="118"/>
      <c r="AT81" s="118"/>
      <c r="AU81" s="118"/>
      <c r="AV81" s="153"/>
      <c r="AW81" s="118"/>
      <c r="AX81" s="118"/>
    </row>
    <row r="82" spans="3:50" x14ac:dyDescent="0.25">
      <c r="C82" s="101"/>
      <c r="E82" s="81"/>
      <c r="F82" s="95"/>
      <c r="G82" s="81"/>
      <c r="H82" s="58"/>
      <c r="I82" s="81"/>
      <c r="J82" s="58"/>
      <c r="K82" s="98"/>
      <c r="L82" s="99"/>
      <c r="M82" s="81"/>
      <c r="N82" s="58"/>
      <c r="X82" s="118"/>
      <c r="Y82" s="118"/>
      <c r="Z82" s="118"/>
      <c r="AA82" s="118"/>
      <c r="AB82" s="118"/>
      <c r="AC82" s="118"/>
      <c r="AD82" s="118"/>
      <c r="AE82" s="118"/>
      <c r="AF82" s="118"/>
      <c r="AG82" s="118"/>
      <c r="AH82" s="118"/>
      <c r="AI82" s="118"/>
      <c r="AJ82" s="118"/>
      <c r="AK82" s="118"/>
      <c r="AL82" s="118"/>
      <c r="AM82" s="118"/>
      <c r="AN82" s="118"/>
      <c r="AO82" s="118"/>
      <c r="AP82" s="118"/>
      <c r="AQ82" s="118"/>
      <c r="AR82" s="118"/>
      <c r="AS82" s="118"/>
      <c r="AT82" s="118"/>
      <c r="AU82" s="118"/>
      <c r="AV82" s="153"/>
      <c r="AW82" s="118"/>
      <c r="AX82" s="118"/>
    </row>
    <row r="83" spans="3:50" x14ac:dyDescent="0.25">
      <c r="C83" s="101"/>
      <c r="E83" s="81"/>
      <c r="F83" s="95"/>
      <c r="G83" s="81"/>
      <c r="H83" s="58"/>
      <c r="I83" s="81"/>
      <c r="J83" s="58"/>
      <c r="K83" s="98"/>
      <c r="L83" s="99"/>
      <c r="M83" s="81"/>
      <c r="N83" s="58"/>
      <c r="X83" s="118"/>
      <c r="Y83" s="118"/>
      <c r="Z83" s="118"/>
      <c r="AA83" s="118"/>
      <c r="AB83" s="118"/>
      <c r="AC83" s="118"/>
      <c r="AD83" s="118"/>
      <c r="AE83" s="118"/>
      <c r="AF83" s="118"/>
      <c r="AG83" s="118"/>
      <c r="AH83" s="118"/>
      <c r="AI83" s="118"/>
      <c r="AJ83" s="118"/>
      <c r="AK83" s="118"/>
      <c r="AL83" s="118"/>
      <c r="AM83" s="118"/>
      <c r="AN83" s="118"/>
      <c r="AO83" s="118"/>
      <c r="AP83" s="118"/>
      <c r="AQ83" s="118"/>
      <c r="AR83" s="118"/>
      <c r="AS83" s="118"/>
      <c r="AT83" s="118"/>
      <c r="AU83" s="118"/>
      <c r="AV83" s="153"/>
      <c r="AW83" s="118"/>
      <c r="AX83" s="118"/>
    </row>
    <row r="84" spans="3:50" x14ac:dyDescent="0.25">
      <c r="C84" s="101"/>
      <c r="E84" s="81"/>
      <c r="F84" s="95"/>
      <c r="G84" s="81"/>
      <c r="H84" s="58"/>
      <c r="I84" s="81"/>
      <c r="J84" s="58"/>
      <c r="K84" s="98"/>
      <c r="L84" s="99"/>
      <c r="M84" s="81"/>
      <c r="N84" s="58"/>
      <c r="X84" s="118"/>
      <c r="Y84" s="118"/>
      <c r="Z84" s="118"/>
      <c r="AA84" s="118"/>
      <c r="AB84" s="118"/>
      <c r="AC84" s="118"/>
      <c r="AD84" s="118"/>
      <c r="AE84" s="118"/>
      <c r="AF84" s="118"/>
      <c r="AG84" s="118"/>
      <c r="AH84" s="118"/>
      <c r="AI84" s="118"/>
      <c r="AJ84" s="118"/>
      <c r="AK84" s="118"/>
      <c r="AL84" s="118"/>
      <c r="AM84" s="118"/>
      <c r="AN84" s="118"/>
      <c r="AO84" s="118"/>
      <c r="AP84" s="118"/>
      <c r="AQ84" s="118"/>
      <c r="AR84" s="118"/>
      <c r="AS84" s="118"/>
      <c r="AT84" s="118"/>
      <c r="AU84" s="118"/>
      <c r="AV84" s="153"/>
      <c r="AW84" s="118"/>
      <c r="AX84" s="118"/>
    </row>
    <row r="85" spans="3:50" x14ac:dyDescent="0.25">
      <c r="C85" s="101"/>
      <c r="E85" s="81"/>
      <c r="F85" s="95"/>
      <c r="G85" s="81"/>
      <c r="H85" s="58"/>
      <c r="I85" s="81"/>
      <c r="J85" s="58"/>
      <c r="K85" s="98"/>
      <c r="L85" s="99"/>
      <c r="M85" s="81"/>
      <c r="N85" s="58"/>
      <c r="X85" s="118"/>
      <c r="Y85" s="118"/>
      <c r="Z85" s="118"/>
      <c r="AA85" s="118"/>
      <c r="AB85" s="118"/>
      <c r="AC85" s="118"/>
      <c r="AD85" s="118"/>
      <c r="AE85" s="118"/>
      <c r="AF85" s="118"/>
      <c r="AG85" s="118"/>
      <c r="AH85" s="118"/>
      <c r="AI85" s="118"/>
      <c r="AJ85" s="118"/>
      <c r="AK85" s="118"/>
      <c r="AL85" s="118"/>
      <c r="AM85" s="118"/>
      <c r="AN85" s="118"/>
      <c r="AO85" s="118"/>
      <c r="AP85" s="118"/>
      <c r="AQ85" s="118"/>
      <c r="AR85" s="118"/>
      <c r="AS85" s="118"/>
      <c r="AT85" s="118"/>
      <c r="AU85" s="118"/>
      <c r="AV85" s="153"/>
      <c r="AW85" s="118"/>
      <c r="AX85" s="118"/>
    </row>
    <row r="86" spans="3:50" x14ac:dyDescent="0.25">
      <c r="C86" s="101"/>
      <c r="E86" s="81"/>
      <c r="F86" s="95"/>
      <c r="G86" s="81"/>
      <c r="H86" s="58"/>
      <c r="I86" s="81"/>
      <c r="J86" s="58"/>
      <c r="K86" s="98"/>
      <c r="L86" s="99"/>
      <c r="M86" s="81"/>
      <c r="N86" s="58"/>
      <c r="X86" s="118"/>
      <c r="Y86" s="118"/>
      <c r="Z86" s="118"/>
      <c r="AA86" s="118"/>
      <c r="AB86" s="118"/>
      <c r="AC86" s="118"/>
      <c r="AD86" s="118"/>
      <c r="AE86" s="118"/>
      <c r="AF86" s="118"/>
      <c r="AG86" s="118"/>
      <c r="AH86" s="118"/>
      <c r="AI86" s="118"/>
      <c r="AJ86" s="118"/>
      <c r="AK86" s="118"/>
      <c r="AL86" s="118"/>
      <c r="AM86" s="118"/>
      <c r="AN86" s="118"/>
      <c r="AO86" s="118"/>
      <c r="AP86" s="118"/>
      <c r="AQ86" s="118"/>
      <c r="AR86" s="118"/>
      <c r="AS86" s="118"/>
      <c r="AT86" s="118"/>
      <c r="AU86" s="118"/>
      <c r="AV86" s="153"/>
      <c r="AW86" s="118"/>
      <c r="AX86" s="118"/>
    </row>
    <row r="87" spans="3:50" x14ac:dyDescent="0.25">
      <c r="C87" s="101"/>
      <c r="E87" s="81"/>
      <c r="F87" s="95"/>
      <c r="G87" s="81"/>
      <c r="H87" s="58"/>
      <c r="I87" s="81"/>
      <c r="J87" s="58"/>
      <c r="K87" s="98"/>
      <c r="L87" s="99"/>
      <c r="M87" s="81"/>
      <c r="N87" s="58"/>
      <c r="X87" s="118"/>
      <c r="Y87" s="118"/>
      <c r="Z87" s="118"/>
      <c r="AA87" s="118"/>
      <c r="AB87" s="118"/>
      <c r="AC87" s="118"/>
      <c r="AD87" s="118"/>
      <c r="AE87" s="118"/>
      <c r="AF87" s="118"/>
      <c r="AG87" s="118"/>
      <c r="AH87" s="118"/>
      <c r="AI87" s="118"/>
      <c r="AJ87" s="118"/>
      <c r="AK87" s="118"/>
      <c r="AL87" s="118"/>
      <c r="AM87" s="118"/>
      <c r="AN87" s="118"/>
      <c r="AO87" s="118"/>
      <c r="AP87" s="118"/>
      <c r="AQ87" s="118"/>
      <c r="AR87" s="118"/>
      <c r="AS87" s="118"/>
      <c r="AT87" s="118"/>
      <c r="AU87" s="118"/>
      <c r="AV87" s="153"/>
      <c r="AW87" s="118"/>
      <c r="AX87" s="118"/>
    </row>
    <row r="88" spans="3:50" x14ac:dyDescent="0.25">
      <c r="C88" s="101"/>
      <c r="E88" s="81"/>
      <c r="F88" s="95"/>
      <c r="G88" s="81"/>
      <c r="H88" s="58"/>
      <c r="I88" s="81"/>
      <c r="J88" s="58"/>
      <c r="K88" s="98"/>
      <c r="L88" s="99"/>
      <c r="M88" s="81"/>
      <c r="N88" s="58"/>
      <c r="X88" s="118"/>
      <c r="Y88" s="118"/>
      <c r="Z88" s="118"/>
      <c r="AA88" s="118"/>
      <c r="AB88" s="118"/>
      <c r="AC88" s="118"/>
      <c r="AD88" s="118"/>
      <c r="AE88" s="118"/>
      <c r="AF88" s="118"/>
      <c r="AG88" s="118"/>
      <c r="AH88" s="118"/>
      <c r="AI88" s="118"/>
      <c r="AJ88" s="118"/>
      <c r="AK88" s="118"/>
      <c r="AL88" s="118"/>
      <c r="AM88" s="118"/>
      <c r="AN88" s="118"/>
      <c r="AO88" s="118"/>
      <c r="AP88" s="118"/>
      <c r="AQ88" s="118"/>
      <c r="AR88" s="118"/>
      <c r="AS88" s="118"/>
      <c r="AT88" s="118"/>
      <c r="AU88" s="118"/>
      <c r="AV88" s="153"/>
      <c r="AW88" s="118"/>
      <c r="AX88" s="118"/>
    </row>
    <row r="89" spans="3:50" x14ac:dyDescent="0.25">
      <c r="C89" s="101"/>
      <c r="E89" s="81"/>
      <c r="F89" s="95"/>
      <c r="G89" s="81"/>
      <c r="H89" s="58"/>
      <c r="I89" s="81"/>
      <c r="J89" s="58"/>
      <c r="K89" s="98"/>
      <c r="L89" s="99"/>
      <c r="M89" s="81"/>
      <c r="N89" s="58"/>
      <c r="X89" s="118"/>
      <c r="Y89" s="118"/>
      <c r="Z89" s="118"/>
      <c r="AA89" s="118"/>
      <c r="AB89" s="118"/>
      <c r="AC89" s="118"/>
      <c r="AD89" s="118"/>
      <c r="AE89" s="118"/>
      <c r="AF89" s="118"/>
      <c r="AG89" s="118"/>
      <c r="AH89" s="118"/>
      <c r="AI89" s="118"/>
      <c r="AJ89" s="118"/>
      <c r="AK89" s="118"/>
      <c r="AL89" s="118"/>
      <c r="AM89" s="118"/>
      <c r="AN89" s="118"/>
      <c r="AO89" s="118"/>
      <c r="AP89" s="118"/>
      <c r="AQ89" s="118"/>
      <c r="AR89" s="118"/>
      <c r="AS89" s="118"/>
      <c r="AT89" s="118"/>
      <c r="AU89" s="118"/>
      <c r="AV89" s="153"/>
      <c r="AW89" s="118"/>
      <c r="AX89" s="118"/>
    </row>
    <row r="90" spans="3:50" x14ac:dyDescent="0.25">
      <c r="C90" s="101"/>
      <c r="E90" s="81"/>
      <c r="F90" s="95"/>
      <c r="G90" s="81"/>
      <c r="H90" s="58"/>
      <c r="I90" s="81"/>
      <c r="J90" s="58"/>
      <c r="K90" s="98"/>
      <c r="L90" s="99"/>
      <c r="M90" s="81"/>
      <c r="N90" s="58"/>
      <c r="X90" s="118"/>
      <c r="Y90" s="118"/>
      <c r="Z90" s="118"/>
      <c r="AA90" s="118"/>
      <c r="AB90" s="118"/>
      <c r="AC90" s="118"/>
      <c r="AD90" s="118"/>
      <c r="AE90" s="118"/>
      <c r="AF90" s="118"/>
      <c r="AG90" s="118"/>
      <c r="AH90" s="118"/>
      <c r="AI90" s="118"/>
      <c r="AJ90" s="118"/>
      <c r="AK90" s="118"/>
      <c r="AL90" s="118"/>
      <c r="AM90" s="118"/>
      <c r="AN90" s="118"/>
      <c r="AO90" s="118"/>
      <c r="AP90" s="118"/>
      <c r="AQ90" s="118"/>
      <c r="AR90" s="118"/>
      <c r="AS90" s="118"/>
      <c r="AT90" s="118"/>
      <c r="AU90" s="118"/>
      <c r="AV90" s="153"/>
      <c r="AW90" s="118"/>
      <c r="AX90" s="118"/>
    </row>
    <row r="91" spans="3:50" x14ac:dyDescent="0.25">
      <c r="C91" s="101"/>
      <c r="E91" s="81"/>
      <c r="F91" s="58"/>
      <c r="G91" s="81"/>
      <c r="H91" s="58"/>
      <c r="I91" s="81"/>
      <c r="J91" s="58"/>
      <c r="K91" s="98"/>
      <c r="L91" s="99"/>
      <c r="M91" s="81"/>
      <c r="N91" s="58"/>
      <c r="X91" s="118"/>
      <c r="Y91" s="118"/>
      <c r="Z91" s="118"/>
      <c r="AA91" s="118"/>
      <c r="AB91" s="118"/>
      <c r="AC91" s="118"/>
      <c r="AD91" s="118"/>
      <c r="AE91" s="118"/>
      <c r="AF91" s="118"/>
      <c r="AG91" s="118"/>
      <c r="AH91" s="118"/>
      <c r="AI91" s="118"/>
      <c r="AJ91" s="118"/>
      <c r="AK91" s="118"/>
      <c r="AL91" s="118"/>
      <c r="AM91" s="118"/>
      <c r="AN91" s="118"/>
      <c r="AO91" s="118"/>
      <c r="AP91" s="118"/>
      <c r="AQ91" s="118"/>
      <c r="AR91" s="118"/>
      <c r="AS91" s="118"/>
      <c r="AT91" s="118"/>
      <c r="AU91" s="118"/>
      <c r="AV91" s="153"/>
      <c r="AW91" s="118"/>
      <c r="AX91" s="118"/>
    </row>
    <row r="92" spans="3:50" x14ac:dyDescent="0.25">
      <c r="C92" s="101"/>
      <c r="E92" s="81"/>
      <c r="F92" s="58"/>
      <c r="G92" s="81"/>
      <c r="H92" s="58"/>
      <c r="I92" s="81"/>
      <c r="J92" s="58"/>
      <c r="K92" s="98"/>
      <c r="L92" s="99"/>
      <c r="M92" s="81"/>
      <c r="N92" s="58"/>
      <c r="X92" s="118"/>
      <c r="Y92" s="118"/>
      <c r="Z92" s="118"/>
      <c r="AA92" s="118"/>
      <c r="AB92" s="118"/>
      <c r="AC92" s="118"/>
      <c r="AD92" s="118"/>
      <c r="AE92" s="118"/>
      <c r="AF92" s="118"/>
      <c r="AG92" s="118"/>
      <c r="AH92" s="118"/>
      <c r="AI92" s="118"/>
      <c r="AJ92" s="118"/>
      <c r="AK92" s="118"/>
      <c r="AL92" s="118"/>
      <c r="AM92" s="118"/>
      <c r="AN92" s="118"/>
      <c r="AO92" s="118"/>
      <c r="AP92" s="118"/>
      <c r="AQ92" s="118"/>
      <c r="AR92" s="118"/>
      <c r="AS92" s="118"/>
      <c r="AT92" s="118"/>
      <c r="AU92" s="118"/>
      <c r="AV92" s="153"/>
      <c r="AW92" s="118"/>
      <c r="AX92" s="118"/>
    </row>
    <row r="93" spans="3:50" x14ac:dyDescent="0.25">
      <c r="C93" s="101"/>
      <c r="E93" s="81"/>
      <c r="F93" s="58"/>
      <c r="G93" s="81"/>
      <c r="H93" s="58"/>
      <c r="I93" s="81"/>
      <c r="J93" s="58"/>
      <c r="K93" s="98"/>
      <c r="L93" s="99"/>
      <c r="M93" s="81"/>
      <c r="N93" s="58"/>
      <c r="X93" s="118"/>
      <c r="Y93" s="118"/>
      <c r="Z93" s="118"/>
      <c r="AA93" s="118"/>
      <c r="AB93" s="118"/>
      <c r="AC93" s="118"/>
      <c r="AD93" s="118"/>
      <c r="AE93" s="118"/>
      <c r="AF93" s="118"/>
      <c r="AG93" s="118"/>
      <c r="AH93" s="118"/>
      <c r="AI93" s="118"/>
      <c r="AJ93" s="118"/>
      <c r="AK93" s="118"/>
      <c r="AL93" s="118"/>
      <c r="AM93" s="118"/>
      <c r="AN93" s="118"/>
      <c r="AO93" s="118"/>
      <c r="AP93" s="118"/>
      <c r="AQ93" s="118"/>
      <c r="AR93" s="118"/>
      <c r="AS93" s="118"/>
      <c r="AT93" s="118"/>
      <c r="AU93" s="118"/>
      <c r="AV93" s="153"/>
      <c r="AW93" s="118"/>
      <c r="AX93" s="118"/>
    </row>
    <row r="94" spans="3:50" x14ac:dyDescent="0.25">
      <c r="C94" s="101"/>
      <c r="E94" s="81"/>
      <c r="F94" s="58"/>
      <c r="G94" s="81"/>
      <c r="H94" s="58"/>
      <c r="I94" s="81"/>
      <c r="J94" s="58"/>
      <c r="K94" s="98"/>
      <c r="L94" s="99"/>
      <c r="M94" s="81"/>
      <c r="N94" s="58"/>
      <c r="X94" s="118"/>
      <c r="Y94" s="118"/>
      <c r="Z94" s="118"/>
      <c r="AA94" s="118"/>
      <c r="AB94" s="118"/>
      <c r="AC94" s="118"/>
      <c r="AD94" s="118"/>
      <c r="AE94" s="118"/>
      <c r="AF94" s="118"/>
      <c r="AG94" s="118"/>
      <c r="AH94" s="118"/>
      <c r="AI94" s="118"/>
      <c r="AJ94" s="118"/>
      <c r="AK94" s="118"/>
      <c r="AL94" s="118"/>
      <c r="AM94" s="118"/>
      <c r="AN94" s="118"/>
      <c r="AO94" s="118"/>
      <c r="AP94" s="118"/>
      <c r="AQ94" s="118"/>
      <c r="AR94" s="118"/>
      <c r="AS94" s="118"/>
      <c r="AT94" s="118"/>
      <c r="AU94" s="118"/>
      <c r="AV94" s="153"/>
      <c r="AW94" s="118"/>
      <c r="AX94" s="118"/>
    </row>
    <row r="95" spans="3:50" x14ac:dyDescent="0.25">
      <c r="C95" s="101"/>
      <c r="E95" s="81"/>
      <c r="F95" s="58"/>
      <c r="G95" s="81"/>
      <c r="H95" s="58"/>
      <c r="I95" s="81"/>
      <c r="J95" s="58"/>
      <c r="K95" s="98"/>
      <c r="L95" s="99"/>
      <c r="M95" s="81"/>
      <c r="N95" s="58"/>
      <c r="X95" s="118"/>
      <c r="Y95" s="118"/>
      <c r="Z95" s="118"/>
      <c r="AA95" s="118"/>
      <c r="AB95" s="118"/>
      <c r="AC95" s="118"/>
      <c r="AD95" s="118"/>
      <c r="AE95" s="118"/>
      <c r="AF95" s="118"/>
      <c r="AG95" s="118"/>
      <c r="AH95" s="118"/>
      <c r="AI95" s="118"/>
      <c r="AJ95" s="118"/>
      <c r="AK95" s="118"/>
      <c r="AL95" s="118"/>
      <c r="AM95" s="118"/>
      <c r="AN95" s="118"/>
      <c r="AO95" s="118"/>
      <c r="AP95" s="118"/>
      <c r="AQ95" s="118"/>
      <c r="AR95" s="118"/>
      <c r="AS95" s="118"/>
      <c r="AT95" s="118"/>
      <c r="AU95" s="118"/>
      <c r="AV95" s="153"/>
      <c r="AW95" s="118"/>
      <c r="AX95" s="118"/>
    </row>
    <row r="96" spans="3:50" x14ac:dyDescent="0.25">
      <c r="C96" s="101"/>
      <c r="E96" s="81"/>
      <c r="F96" s="58"/>
      <c r="G96" s="81"/>
      <c r="H96" s="58"/>
      <c r="I96" s="81"/>
      <c r="J96" s="58"/>
      <c r="K96" s="98"/>
      <c r="L96" s="99"/>
      <c r="M96" s="81"/>
      <c r="N96" s="58"/>
      <c r="X96" s="118"/>
      <c r="Y96" s="118"/>
      <c r="Z96" s="118"/>
      <c r="AA96" s="118"/>
      <c r="AB96" s="118"/>
      <c r="AC96" s="118"/>
      <c r="AD96" s="118"/>
      <c r="AE96" s="118"/>
      <c r="AF96" s="118"/>
      <c r="AG96" s="118"/>
      <c r="AH96" s="118"/>
      <c r="AI96" s="118"/>
      <c r="AJ96" s="118"/>
      <c r="AK96" s="118"/>
      <c r="AL96" s="118"/>
      <c r="AM96" s="118"/>
      <c r="AN96" s="118"/>
      <c r="AO96" s="118"/>
      <c r="AP96" s="118"/>
      <c r="AQ96" s="118"/>
      <c r="AR96" s="118"/>
      <c r="AS96" s="118"/>
      <c r="AT96" s="118"/>
      <c r="AU96" s="118"/>
      <c r="AV96" s="153"/>
      <c r="AW96" s="118"/>
      <c r="AX96" s="118"/>
    </row>
    <row r="97" spans="3:50" x14ac:dyDescent="0.25">
      <c r="C97" s="101"/>
      <c r="E97" s="81"/>
      <c r="F97" s="58"/>
      <c r="G97" s="81"/>
      <c r="H97" s="58"/>
      <c r="I97" s="81"/>
      <c r="J97" s="58"/>
      <c r="K97" s="98"/>
      <c r="L97" s="99"/>
      <c r="M97" s="81"/>
      <c r="N97" s="58"/>
      <c r="X97" s="118"/>
      <c r="Y97" s="118"/>
      <c r="Z97" s="118"/>
      <c r="AA97" s="118"/>
      <c r="AB97" s="118"/>
      <c r="AC97" s="118"/>
      <c r="AD97" s="118"/>
      <c r="AE97" s="118"/>
      <c r="AF97" s="118"/>
      <c r="AG97" s="118"/>
      <c r="AH97" s="118"/>
      <c r="AI97" s="118"/>
      <c r="AJ97" s="118"/>
      <c r="AK97" s="118"/>
      <c r="AL97" s="118"/>
      <c r="AM97" s="118"/>
      <c r="AN97" s="118"/>
      <c r="AO97" s="118"/>
      <c r="AP97" s="118"/>
      <c r="AQ97" s="118"/>
      <c r="AR97" s="118"/>
      <c r="AS97" s="118"/>
      <c r="AT97" s="118"/>
      <c r="AU97" s="118"/>
      <c r="AV97" s="153"/>
      <c r="AW97" s="118"/>
      <c r="AX97" s="118"/>
    </row>
    <row r="98" spans="3:50" x14ac:dyDescent="0.25">
      <c r="C98" s="101"/>
      <c r="E98" s="81"/>
      <c r="F98" s="58"/>
      <c r="G98" s="81"/>
      <c r="H98" s="58"/>
      <c r="I98" s="81"/>
      <c r="J98" s="58"/>
      <c r="K98" s="98"/>
      <c r="L98" s="99"/>
      <c r="M98" s="81"/>
      <c r="N98" s="58"/>
      <c r="X98" s="118"/>
      <c r="Y98" s="118"/>
      <c r="Z98" s="118"/>
      <c r="AA98" s="118"/>
      <c r="AB98" s="118"/>
      <c r="AC98" s="118"/>
      <c r="AD98" s="118"/>
      <c r="AE98" s="118"/>
      <c r="AF98" s="118"/>
      <c r="AG98" s="118"/>
      <c r="AH98" s="118"/>
      <c r="AI98" s="118"/>
      <c r="AJ98" s="118"/>
      <c r="AK98" s="118"/>
      <c r="AL98" s="118"/>
      <c r="AM98" s="118"/>
      <c r="AN98" s="118"/>
      <c r="AO98" s="118"/>
      <c r="AP98" s="118"/>
      <c r="AQ98" s="118"/>
      <c r="AR98" s="118"/>
      <c r="AS98" s="118"/>
      <c r="AT98" s="118"/>
      <c r="AU98" s="118"/>
      <c r="AV98" s="153"/>
      <c r="AW98" s="118"/>
      <c r="AX98" s="118"/>
    </row>
    <row r="99" spans="3:50" x14ac:dyDescent="0.25">
      <c r="C99" s="101"/>
      <c r="E99" s="81"/>
      <c r="F99" s="58"/>
      <c r="G99" s="81"/>
      <c r="H99" s="58"/>
      <c r="I99" s="81"/>
      <c r="J99" s="58"/>
      <c r="K99" s="98"/>
      <c r="L99" s="99"/>
      <c r="M99" s="81"/>
      <c r="N99" s="58"/>
      <c r="X99" s="118"/>
      <c r="Y99" s="118"/>
      <c r="Z99" s="118"/>
      <c r="AA99" s="118"/>
      <c r="AB99" s="118"/>
      <c r="AC99" s="118"/>
      <c r="AD99" s="118"/>
      <c r="AE99" s="118"/>
      <c r="AF99" s="118"/>
      <c r="AG99" s="118"/>
      <c r="AH99" s="118"/>
      <c r="AI99" s="118"/>
      <c r="AJ99" s="118"/>
      <c r="AK99" s="118"/>
      <c r="AL99" s="118"/>
      <c r="AM99" s="118"/>
      <c r="AN99" s="118"/>
      <c r="AO99" s="118"/>
      <c r="AP99" s="118"/>
      <c r="AQ99" s="118"/>
      <c r="AR99" s="118"/>
      <c r="AS99" s="118"/>
      <c r="AT99" s="118"/>
      <c r="AU99" s="118"/>
      <c r="AV99" s="153"/>
      <c r="AW99" s="118"/>
      <c r="AX99" s="118"/>
    </row>
    <row r="100" spans="3:50" x14ac:dyDescent="0.25">
      <c r="C100" s="101"/>
      <c r="E100" s="81"/>
      <c r="F100" s="58"/>
      <c r="G100" s="81"/>
      <c r="H100" s="58"/>
      <c r="I100" s="81"/>
      <c r="J100" s="58"/>
      <c r="K100" s="98"/>
      <c r="L100" s="99"/>
      <c r="M100" s="81"/>
      <c r="N100" s="58"/>
      <c r="X100" s="118"/>
      <c r="Y100" s="118"/>
      <c r="Z100" s="118"/>
      <c r="AA100" s="118"/>
      <c r="AB100" s="118"/>
      <c r="AC100" s="118"/>
      <c r="AD100" s="118"/>
      <c r="AE100" s="118"/>
      <c r="AF100" s="118"/>
      <c r="AG100" s="118"/>
      <c r="AH100" s="118"/>
      <c r="AI100" s="118"/>
      <c r="AJ100" s="118"/>
      <c r="AK100" s="118"/>
      <c r="AL100" s="118"/>
      <c r="AM100" s="118"/>
      <c r="AN100" s="118"/>
      <c r="AO100" s="118"/>
      <c r="AP100" s="118"/>
      <c r="AQ100" s="118"/>
      <c r="AR100" s="118"/>
      <c r="AS100" s="118"/>
      <c r="AT100" s="118"/>
      <c r="AU100" s="118"/>
      <c r="AV100" s="153"/>
      <c r="AW100" s="118"/>
      <c r="AX100" s="118"/>
    </row>
    <row r="101" spans="3:50" x14ac:dyDescent="0.25">
      <c r="C101" s="101"/>
      <c r="E101" s="81"/>
      <c r="F101" s="58"/>
      <c r="G101" s="81"/>
      <c r="H101" s="58"/>
      <c r="I101" s="81"/>
      <c r="J101" s="58"/>
      <c r="K101" s="98"/>
      <c r="L101" s="99"/>
      <c r="M101" s="81"/>
      <c r="N101" s="5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153"/>
      <c r="AW101" s="118"/>
      <c r="AX101" s="118"/>
    </row>
    <row r="102" spans="3:50" x14ac:dyDescent="0.25">
      <c r="C102" s="101"/>
      <c r="E102" s="81"/>
      <c r="F102" s="58"/>
      <c r="G102" s="81"/>
      <c r="H102" s="58"/>
      <c r="I102" s="81"/>
      <c r="J102" s="58"/>
      <c r="K102" s="98"/>
      <c r="L102" s="99"/>
      <c r="M102" s="81"/>
      <c r="N102" s="5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53"/>
      <c r="AW102" s="118"/>
      <c r="AX102" s="118"/>
    </row>
    <row r="103" spans="3:50" x14ac:dyDescent="0.25">
      <c r="C103" s="101"/>
      <c r="E103" s="81"/>
      <c r="F103" s="58"/>
      <c r="G103" s="81"/>
      <c r="H103" s="58"/>
      <c r="I103" s="81"/>
      <c r="J103" s="58"/>
      <c r="K103" s="98"/>
      <c r="L103" s="99"/>
      <c r="M103" s="81"/>
      <c r="N103" s="58"/>
      <c r="X103" s="118"/>
      <c r="Y103" s="118"/>
      <c r="Z103" s="118"/>
      <c r="AA103" s="118"/>
      <c r="AB103" s="118"/>
      <c r="AC103" s="118"/>
      <c r="AD103" s="118"/>
      <c r="AE103" s="118"/>
      <c r="AF103" s="118"/>
      <c r="AG103" s="118"/>
      <c r="AH103" s="118"/>
      <c r="AI103" s="118"/>
      <c r="AJ103" s="118"/>
      <c r="AK103" s="118"/>
      <c r="AL103" s="118"/>
      <c r="AM103" s="118"/>
      <c r="AN103" s="118"/>
      <c r="AO103" s="118"/>
      <c r="AP103" s="118"/>
      <c r="AQ103" s="118"/>
      <c r="AR103" s="118"/>
      <c r="AS103" s="118"/>
      <c r="AT103" s="118"/>
      <c r="AU103" s="118"/>
      <c r="AV103" s="153"/>
      <c r="AW103" s="118"/>
      <c r="AX103" s="118"/>
    </row>
    <row r="104" spans="3:50" x14ac:dyDescent="0.25">
      <c r="C104" s="101"/>
      <c r="E104" s="81"/>
      <c r="F104" s="58"/>
      <c r="G104" s="81"/>
      <c r="H104" s="122"/>
      <c r="I104" s="81"/>
      <c r="J104" s="122"/>
      <c r="K104" s="98"/>
      <c r="L104" s="76"/>
      <c r="M104" s="81"/>
      <c r="N104" s="122"/>
      <c r="X104" s="118"/>
      <c r="Y104" s="118"/>
      <c r="Z104" s="118"/>
      <c r="AA104" s="118"/>
      <c r="AB104" s="118"/>
      <c r="AC104" s="118"/>
      <c r="AD104" s="118"/>
      <c r="AE104" s="118"/>
      <c r="AF104" s="118"/>
      <c r="AG104" s="118"/>
      <c r="AH104" s="118"/>
      <c r="AI104" s="118"/>
      <c r="AJ104" s="118"/>
      <c r="AK104" s="118"/>
      <c r="AL104" s="118"/>
      <c r="AM104" s="118"/>
      <c r="AN104" s="118"/>
      <c r="AO104" s="118"/>
      <c r="AP104" s="118"/>
      <c r="AQ104" s="118"/>
      <c r="AR104" s="118"/>
      <c r="AS104" s="118"/>
      <c r="AT104" s="118"/>
      <c r="AU104" s="118"/>
      <c r="AV104" s="153"/>
      <c r="AW104" s="118"/>
      <c r="AX104" s="118"/>
    </row>
    <row r="105" spans="3:50" x14ac:dyDescent="0.25">
      <c r="C105" s="101"/>
      <c r="E105" s="81"/>
      <c r="F105" s="58"/>
      <c r="G105" s="81"/>
      <c r="H105" s="122"/>
      <c r="I105" s="81"/>
      <c r="J105" s="122"/>
      <c r="K105" s="98"/>
      <c r="L105" s="76"/>
      <c r="M105" s="81"/>
      <c r="N105" s="122"/>
      <c r="X105" s="118"/>
      <c r="Y105" s="118"/>
      <c r="Z105" s="118"/>
      <c r="AA105" s="118"/>
      <c r="AB105" s="118"/>
      <c r="AC105" s="118"/>
      <c r="AD105" s="118"/>
      <c r="AE105" s="118"/>
      <c r="AF105" s="118"/>
      <c r="AG105" s="118"/>
      <c r="AH105" s="118"/>
      <c r="AI105" s="118"/>
      <c r="AJ105" s="118"/>
      <c r="AK105" s="118"/>
      <c r="AL105" s="118"/>
      <c r="AM105" s="118"/>
      <c r="AN105" s="118"/>
      <c r="AO105" s="118"/>
      <c r="AP105" s="118"/>
      <c r="AQ105" s="118"/>
      <c r="AR105" s="118"/>
      <c r="AS105" s="118"/>
      <c r="AT105" s="118"/>
      <c r="AU105" s="118"/>
      <c r="AV105" s="153"/>
      <c r="AW105" s="118"/>
      <c r="AX105" s="118"/>
    </row>
    <row r="106" spans="3:50" x14ac:dyDescent="0.25">
      <c r="C106" s="101"/>
      <c r="E106" s="81"/>
      <c r="F106" s="58"/>
      <c r="G106" s="81"/>
      <c r="H106" s="122"/>
      <c r="I106" s="81"/>
      <c r="J106" s="122"/>
      <c r="K106" s="98"/>
      <c r="L106" s="76"/>
      <c r="M106" s="81"/>
      <c r="N106" s="122"/>
      <c r="X106" s="118"/>
      <c r="Y106" s="118"/>
      <c r="Z106" s="118"/>
      <c r="AA106" s="118"/>
      <c r="AB106" s="118"/>
      <c r="AC106" s="118"/>
      <c r="AD106" s="118"/>
      <c r="AE106" s="118"/>
      <c r="AF106" s="118"/>
      <c r="AG106" s="118"/>
      <c r="AH106" s="118"/>
      <c r="AI106" s="118"/>
      <c r="AJ106" s="118"/>
      <c r="AK106" s="118"/>
      <c r="AL106" s="118"/>
      <c r="AM106" s="118"/>
      <c r="AN106" s="118"/>
      <c r="AO106" s="118"/>
      <c r="AP106" s="118"/>
      <c r="AQ106" s="118"/>
      <c r="AR106" s="118"/>
      <c r="AS106" s="118"/>
      <c r="AT106" s="118"/>
      <c r="AU106" s="118"/>
      <c r="AV106" s="153"/>
      <c r="AW106" s="118"/>
      <c r="AX106" s="118"/>
    </row>
    <row r="107" spans="3:50" x14ac:dyDescent="0.25">
      <c r="C107" s="101"/>
      <c r="E107" s="81"/>
      <c r="F107" s="58"/>
      <c r="G107" s="81"/>
      <c r="H107" s="122"/>
      <c r="I107" s="81"/>
      <c r="J107" s="122"/>
      <c r="K107" s="98"/>
      <c r="L107" s="76"/>
      <c r="M107" s="81"/>
      <c r="N107" s="122"/>
      <c r="X107" s="118"/>
      <c r="Y107" s="118"/>
      <c r="Z107" s="118"/>
      <c r="AA107" s="118"/>
      <c r="AB107" s="118"/>
      <c r="AC107" s="118"/>
      <c r="AD107" s="118"/>
      <c r="AE107" s="118"/>
      <c r="AF107" s="118"/>
      <c r="AG107" s="118"/>
      <c r="AH107" s="118"/>
      <c r="AI107" s="118"/>
      <c r="AJ107" s="118"/>
      <c r="AK107" s="118"/>
      <c r="AL107" s="118"/>
      <c r="AM107" s="118"/>
      <c r="AN107" s="118"/>
      <c r="AO107" s="118"/>
      <c r="AP107" s="118"/>
      <c r="AQ107" s="118"/>
      <c r="AR107" s="118"/>
      <c r="AS107" s="118"/>
      <c r="AT107" s="118"/>
      <c r="AU107" s="118"/>
      <c r="AV107" s="153"/>
      <c r="AW107" s="118"/>
      <c r="AX107" s="118"/>
    </row>
    <row r="108" spans="3:50" x14ac:dyDescent="0.25">
      <c r="C108" s="101"/>
      <c r="E108" s="81"/>
      <c r="F108" s="58"/>
      <c r="G108" s="81"/>
      <c r="H108" s="122"/>
      <c r="I108" s="81"/>
      <c r="J108" s="122"/>
      <c r="K108" s="98"/>
      <c r="L108" s="76"/>
      <c r="M108" s="81"/>
      <c r="N108" s="122"/>
      <c r="X108" s="118"/>
      <c r="Y108" s="118"/>
      <c r="Z108" s="118"/>
      <c r="AA108" s="118"/>
      <c r="AB108" s="118"/>
      <c r="AC108" s="118"/>
      <c r="AD108" s="118"/>
      <c r="AE108" s="118"/>
      <c r="AF108" s="118"/>
      <c r="AG108" s="118"/>
      <c r="AH108" s="118"/>
      <c r="AI108" s="118"/>
      <c r="AJ108" s="118"/>
      <c r="AK108" s="118"/>
      <c r="AL108" s="118"/>
      <c r="AM108" s="118"/>
      <c r="AN108" s="118"/>
      <c r="AO108" s="118"/>
      <c r="AP108" s="118"/>
      <c r="AQ108" s="118"/>
      <c r="AR108" s="118"/>
      <c r="AS108" s="118"/>
      <c r="AT108" s="118"/>
      <c r="AU108" s="118"/>
      <c r="AV108" s="153"/>
      <c r="AW108" s="118"/>
      <c r="AX108" s="118"/>
    </row>
    <row r="109" spans="3:50" x14ac:dyDescent="0.25">
      <c r="C109" s="101"/>
      <c r="E109" s="81"/>
      <c r="F109" s="58"/>
      <c r="G109" s="81"/>
      <c r="H109" s="122"/>
      <c r="I109" s="81"/>
      <c r="J109" s="122"/>
      <c r="K109" s="98"/>
      <c r="L109" s="76"/>
      <c r="M109" s="81"/>
      <c r="N109" s="122"/>
      <c r="X109" s="118"/>
      <c r="Y109" s="118"/>
      <c r="Z109" s="118"/>
      <c r="AA109" s="118"/>
      <c r="AB109" s="118"/>
      <c r="AC109" s="118"/>
      <c r="AD109" s="118"/>
      <c r="AE109" s="118"/>
      <c r="AF109" s="118"/>
      <c r="AG109" s="118"/>
      <c r="AH109" s="118"/>
      <c r="AI109" s="118"/>
      <c r="AJ109" s="118"/>
      <c r="AK109" s="118"/>
      <c r="AL109" s="118"/>
      <c r="AM109" s="118"/>
      <c r="AN109" s="118"/>
      <c r="AO109" s="118"/>
      <c r="AP109" s="118"/>
      <c r="AQ109" s="118"/>
      <c r="AR109" s="118"/>
      <c r="AS109" s="118"/>
      <c r="AT109" s="118"/>
      <c r="AU109" s="118"/>
      <c r="AV109" s="153"/>
      <c r="AW109" s="118"/>
      <c r="AX109" s="118"/>
    </row>
    <row r="110" spans="3:50" x14ac:dyDescent="0.25">
      <c r="C110" s="101"/>
      <c r="E110" s="81"/>
      <c r="F110" s="58"/>
      <c r="G110" s="81"/>
      <c r="H110" s="122"/>
      <c r="I110" s="81"/>
      <c r="J110" s="122"/>
      <c r="K110" s="98"/>
      <c r="L110" s="76"/>
      <c r="M110" s="81"/>
      <c r="N110" s="122"/>
    </row>
    <row r="111" spans="3:50" x14ac:dyDescent="0.25">
      <c r="C111" s="101"/>
      <c r="E111" s="81"/>
      <c r="F111" s="58"/>
      <c r="G111" s="81"/>
      <c r="H111" s="122"/>
      <c r="I111" s="81"/>
      <c r="J111" s="122"/>
      <c r="K111" s="98"/>
      <c r="L111" s="76"/>
      <c r="M111" s="81"/>
      <c r="N111" s="122"/>
    </row>
    <row r="112" spans="3:50" x14ac:dyDescent="0.25">
      <c r="C112" s="101"/>
      <c r="E112" s="81"/>
      <c r="F112" s="58"/>
      <c r="G112" s="81"/>
      <c r="H112" s="122"/>
      <c r="I112" s="81"/>
      <c r="J112" s="122"/>
      <c r="K112" s="98"/>
      <c r="L112" s="76"/>
      <c r="M112" s="81"/>
      <c r="N112" s="122"/>
    </row>
    <row r="113" spans="3:14" x14ac:dyDescent="0.25">
      <c r="C113" s="101"/>
      <c r="E113" s="81"/>
      <c r="F113" s="58"/>
      <c r="G113" s="81"/>
      <c r="H113" s="122"/>
      <c r="I113" s="81"/>
      <c r="J113" s="122"/>
      <c r="K113" s="98"/>
      <c r="L113" s="76"/>
      <c r="M113" s="81"/>
      <c r="N113" s="122"/>
    </row>
    <row r="114" spans="3:14" x14ac:dyDescent="0.25">
      <c r="C114" s="101"/>
      <c r="E114" s="81"/>
      <c r="F114" s="58"/>
      <c r="G114" s="81"/>
      <c r="H114" s="122"/>
      <c r="I114" s="81"/>
      <c r="J114" s="122"/>
      <c r="K114" s="98"/>
      <c r="L114" s="76"/>
      <c r="M114" s="81"/>
      <c r="N114" s="122"/>
    </row>
    <row r="115" spans="3:14" x14ac:dyDescent="0.25">
      <c r="C115" s="101"/>
      <c r="E115" s="81"/>
      <c r="F115" s="58"/>
      <c r="G115" s="81"/>
      <c r="H115" s="122"/>
      <c r="I115" s="81"/>
      <c r="J115" s="122"/>
      <c r="K115" s="98"/>
      <c r="L115" s="76"/>
      <c r="M115" s="81"/>
      <c r="N115" s="122"/>
    </row>
    <row r="116" spans="3:14" x14ac:dyDescent="0.25">
      <c r="C116" s="101"/>
      <c r="E116" s="81"/>
      <c r="F116" s="58"/>
      <c r="G116" s="81"/>
      <c r="H116" s="122"/>
      <c r="I116" s="81"/>
      <c r="J116" s="122"/>
      <c r="K116" s="98"/>
      <c r="L116" s="76"/>
      <c r="M116" s="81"/>
      <c r="N116" s="122"/>
    </row>
    <row r="117" spans="3:14" x14ac:dyDescent="0.25">
      <c r="C117" s="101"/>
      <c r="E117" s="81"/>
      <c r="F117" s="58"/>
      <c r="G117" s="81"/>
      <c r="H117" s="122"/>
      <c r="I117" s="81"/>
      <c r="J117" s="122"/>
      <c r="K117" s="98"/>
      <c r="L117" s="76"/>
      <c r="M117" s="81"/>
      <c r="N117" s="122"/>
    </row>
    <row r="118" spans="3:14" x14ac:dyDescent="0.25">
      <c r="C118" s="101"/>
      <c r="E118" s="81"/>
      <c r="F118" s="58"/>
      <c r="G118" s="81"/>
      <c r="H118" s="122"/>
      <c r="I118" s="81"/>
      <c r="J118" s="122"/>
      <c r="K118" s="98"/>
      <c r="L118" s="76"/>
      <c r="M118" s="81"/>
      <c r="N118" s="122"/>
    </row>
    <row r="119" spans="3:14" x14ac:dyDescent="0.25">
      <c r="C119" s="101"/>
      <c r="E119" s="81"/>
      <c r="F119" s="58"/>
      <c r="G119" s="81"/>
      <c r="H119" s="122"/>
      <c r="I119" s="81"/>
      <c r="J119" s="122"/>
      <c r="K119" s="98"/>
      <c r="L119" s="76"/>
      <c r="M119" s="81"/>
      <c r="N119" s="122"/>
    </row>
    <row r="120" spans="3:14" x14ac:dyDescent="0.25">
      <c r="C120" s="101"/>
      <c r="E120" s="81"/>
      <c r="F120" s="58"/>
      <c r="G120" s="81"/>
      <c r="H120" s="122"/>
      <c r="I120" s="81"/>
      <c r="J120" s="122"/>
      <c r="K120" s="98"/>
      <c r="L120" s="76"/>
      <c r="M120" s="81"/>
      <c r="N120" s="122"/>
    </row>
    <row r="121" spans="3:14" x14ac:dyDescent="0.25">
      <c r="C121" s="101"/>
      <c r="E121" s="81"/>
      <c r="F121" s="58"/>
      <c r="G121" s="81"/>
      <c r="H121" s="122"/>
      <c r="I121" s="81"/>
      <c r="J121" s="122"/>
      <c r="K121" s="98"/>
      <c r="L121" s="76"/>
      <c r="M121" s="81"/>
      <c r="N121" s="122"/>
    </row>
    <row r="122" spans="3:14" x14ac:dyDescent="0.25">
      <c r="C122" s="101"/>
      <c r="E122" s="81"/>
      <c r="F122" s="58"/>
      <c r="G122" s="81"/>
      <c r="H122" s="122"/>
      <c r="I122" s="81"/>
      <c r="J122" s="122"/>
      <c r="K122" s="98"/>
      <c r="L122" s="76"/>
      <c r="M122" s="81"/>
      <c r="N122" s="122"/>
    </row>
    <row r="123" spans="3:14" x14ac:dyDescent="0.25">
      <c r="C123" s="101"/>
      <c r="E123" s="81"/>
      <c r="F123" s="58"/>
      <c r="G123" s="81"/>
      <c r="H123" s="122"/>
      <c r="I123" s="81"/>
      <c r="J123" s="122"/>
      <c r="K123" s="98"/>
      <c r="L123" s="76"/>
      <c r="M123" s="81"/>
      <c r="N123" s="122"/>
    </row>
    <row r="124" spans="3:14" x14ac:dyDescent="0.25">
      <c r="C124" s="101"/>
      <c r="E124" s="81"/>
      <c r="F124" s="58"/>
      <c r="G124" s="81"/>
      <c r="H124" s="122"/>
      <c r="I124" s="81"/>
      <c r="J124" s="122"/>
      <c r="K124" s="98"/>
      <c r="L124" s="76"/>
      <c r="M124" s="81"/>
      <c r="N124" s="122"/>
    </row>
    <row r="125" spans="3:14" x14ac:dyDescent="0.25">
      <c r="C125" s="101"/>
      <c r="E125" s="81"/>
      <c r="F125" s="58"/>
      <c r="G125" s="81"/>
      <c r="H125" s="122"/>
      <c r="I125" s="81"/>
      <c r="J125" s="122"/>
      <c r="K125" s="98"/>
      <c r="L125" s="76"/>
      <c r="M125" s="81"/>
      <c r="N125" s="122"/>
    </row>
    <row r="126" spans="3:14" x14ac:dyDescent="0.25">
      <c r="C126" s="101"/>
      <c r="E126" s="81"/>
      <c r="F126" s="58"/>
      <c r="G126" s="81"/>
      <c r="H126" s="122"/>
      <c r="I126" s="81"/>
      <c r="J126" s="122"/>
      <c r="K126" s="98"/>
      <c r="L126" s="76"/>
      <c r="M126" s="81"/>
      <c r="N126" s="122"/>
    </row>
    <row r="127" spans="3:14" x14ac:dyDescent="0.25">
      <c r="C127" s="101"/>
      <c r="E127" s="81"/>
      <c r="F127" s="58"/>
      <c r="G127" s="81"/>
      <c r="H127" s="122"/>
      <c r="I127" s="81"/>
      <c r="J127" s="122"/>
      <c r="K127" s="98"/>
      <c r="L127" s="76"/>
      <c r="M127" s="81"/>
      <c r="N127" s="122"/>
    </row>
    <row r="128" spans="3:14" x14ac:dyDescent="0.25">
      <c r="C128" s="101"/>
      <c r="E128" s="81"/>
      <c r="F128" s="58"/>
      <c r="G128" s="81"/>
      <c r="H128" s="122"/>
      <c r="I128" s="81"/>
      <c r="J128" s="122"/>
      <c r="K128" s="98"/>
      <c r="L128" s="76"/>
      <c r="M128" s="81"/>
      <c r="N128" s="122"/>
    </row>
    <row r="129" spans="3:14" x14ac:dyDescent="0.25">
      <c r="C129" s="101"/>
      <c r="E129" s="81"/>
      <c r="F129" s="58"/>
      <c r="G129" s="81"/>
      <c r="H129" s="122"/>
      <c r="I129" s="81"/>
      <c r="J129" s="122"/>
      <c r="K129" s="98"/>
      <c r="L129" s="76"/>
      <c r="M129" s="81"/>
      <c r="N129" s="122"/>
    </row>
    <row r="130" spans="3:14" x14ac:dyDescent="0.25">
      <c r="C130" s="101"/>
      <c r="E130" s="81"/>
      <c r="F130" s="58"/>
      <c r="G130" s="81"/>
      <c r="H130" s="122"/>
      <c r="I130" s="81"/>
      <c r="J130" s="122"/>
      <c r="K130" s="98"/>
      <c r="L130" s="76"/>
      <c r="M130" s="81"/>
      <c r="N130" s="122"/>
    </row>
    <row r="131" spans="3:14" x14ac:dyDescent="0.25">
      <c r="C131" s="101"/>
      <c r="E131" s="81"/>
      <c r="F131" s="58"/>
      <c r="G131" s="81"/>
      <c r="H131" s="122"/>
      <c r="I131" s="81"/>
      <c r="J131" s="122"/>
      <c r="K131" s="98"/>
      <c r="L131" s="76"/>
      <c r="M131" s="81"/>
      <c r="N131" s="122"/>
    </row>
    <row r="132" spans="3:14" x14ac:dyDescent="0.25">
      <c r="C132" s="101"/>
      <c r="E132" s="81"/>
      <c r="F132" s="58"/>
      <c r="G132" s="81"/>
      <c r="H132" s="122"/>
      <c r="I132" s="81"/>
      <c r="J132" s="122"/>
      <c r="K132" s="98"/>
      <c r="L132" s="76"/>
      <c r="M132" s="81"/>
      <c r="N132" s="122"/>
    </row>
    <row r="133" spans="3:14" x14ac:dyDescent="0.25">
      <c r="C133" s="101"/>
      <c r="E133" s="81"/>
      <c r="F133" s="58"/>
      <c r="G133" s="81"/>
      <c r="H133" s="122"/>
      <c r="I133" s="81"/>
      <c r="J133" s="122"/>
      <c r="K133" s="98"/>
      <c r="L133" s="76"/>
      <c r="M133" s="81"/>
      <c r="N133" s="122"/>
    </row>
    <row r="134" spans="3:14" x14ac:dyDescent="0.25">
      <c r="C134" s="101"/>
      <c r="E134" s="81"/>
      <c r="F134" s="58"/>
      <c r="G134" s="81"/>
      <c r="H134" s="122"/>
      <c r="I134" s="81"/>
      <c r="J134" s="122"/>
      <c r="K134" s="98"/>
      <c r="L134" s="76"/>
      <c r="M134" s="81"/>
      <c r="N134" s="122"/>
    </row>
    <row r="135" spans="3:14" x14ac:dyDescent="0.25">
      <c r="C135" s="101"/>
      <c r="E135" s="81"/>
      <c r="F135" s="58"/>
      <c r="G135" s="81"/>
      <c r="H135" s="122"/>
      <c r="I135" s="81"/>
      <c r="J135" s="122"/>
      <c r="K135" s="98"/>
      <c r="L135" s="76"/>
      <c r="M135" s="81"/>
      <c r="N135" s="122"/>
    </row>
    <row r="136" spans="3:14" x14ac:dyDescent="0.25">
      <c r="C136" s="101"/>
      <c r="E136" s="81"/>
      <c r="F136" s="58"/>
      <c r="G136" s="81"/>
      <c r="H136" s="122"/>
      <c r="I136" s="81"/>
      <c r="J136" s="122"/>
      <c r="K136" s="98"/>
      <c r="L136" s="76"/>
      <c r="M136" s="81"/>
      <c r="N136" s="122"/>
    </row>
    <row r="137" spans="3:14" x14ac:dyDescent="0.25">
      <c r="C137" s="101"/>
      <c r="E137" s="81"/>
      <c r="F137" s="58"/>
      <c r="G137" s="81"/>
      <c r="H137" s="122"/>
      <c r="I137" s="81"/>
      <c r="J137" s="122"/>
      <c r="K137" s="98"/>
      <c r="L137" s="76"/>
      <c r="M137" s="81"/>
      <c r="N137" s="122"/>
    </row>
    <row r="138" spans="3:14" x14ac:dyDescent="0.25">
      <c r="C138" s="101"/>
      <c r="E138" s="81"/>
      <c r="F138" s="58"/>
      <c r="G138" s="81"/>
      <c r="H138" s="122"/>
      <c r="I138" s="81"/>
      <c r="J138" s="122"/>
      <c r="K138" s="98"/>
      <c r="L138" s="76"/>
      <c r="M138" s="81"/>
      <c r="N138" s="122"/>
    </row>
    <row r="139" spans="3:14" x14ac:dyDescent="0.25">
      <c r="C139" s="101"/>
      <c r="E139" s="81"/>
      <c r="F139" s="58"/>
      <c r="G139" s="81"/>
      <c r="H139" s="122"/>
      <c r="I139" s="81"/>
      <c r="J139" s="122"/>
      <c r="K139" s="98"/>
      <c r="L139" s="76"/>
      <c r="M139" s="81"/>
      <c r="N139" s="122"/>
    </row>
    <row r="140" spans="3:14" x14ac:dyDescent="0.25">
      <c r="C140" s="101"/>
      <c r="E140" s="81"/>
      <c r="F140" s="58"/>
      <c r="G140" s="81"/>
      <c r="H140" s="122"/>
      <c r="I140" s="81"/>
      <c r="J140" s="122"/>
      <c r="K140" s="98"/>
      <c r="L140" s="76"/>
      <c r="M140" s="81"/>
      <c r="N140" s="122"/>
    </row>
    <row r="141" spans="3:14" x14ac:dyDescent="0.25">
      <c r="C141" s="101"/>
      <c r="E141" s="81"/>
      <c r="F141" s="58"/>
      <c r="G141" s="81"/>
      <c r="H141" s="122"/>
      <c r="I141" s="81"/>
      <c r="J141" s="122"/>
      <c r="K141" s="98"/>
      <c r="L141" s="76"/>
      <c r="M141" s="81"/>
      <c r="N141" s="122"/>
    </row>
    <row r="142" spans="3:14" x14ac:dyDescent="0.25">
      <c r="C142" s="101"/>
      <c r="E142" s="81"/>
      <c r="F142" s="58"/>
      <c r="G142" s="81"/>
      <c r="H142" s="122"/>
      <c r="I142" s="81"/>
      <c r="J142" s="122"/>
      <c r="K142" s="98"/>
      <c r="L142" s="76"/>
      <c r="M142" s="81"/>
      <c r="N142" s="122"/>
    </row>
    <row r="143" spans="3:14" x14ac:dyDescent="0.25">
      <c r="C143" s="101"/>
      <c r="E143" s="81"/>
      <c r="F143" s="58"/>
      <c r="G143" s="81"/>
      <c r="H143" s="122"/>
      <c r="I143" s="81"/>
      <c r="J143" s="122"/>
      <c r="K143" s="98"/>
      <c r="L143" s="76"/>
      <c r="M143" s="81"/>
      <c r="N143" s="122"/>
    </row>
    <row r="144" spans="3:14" x14ac:dyDescent="0.25">
      <c r="C144" s="101"/>
      <c r="E144" s="81"/>
      <c r="F144" s="58"/>
      <c r="G144" s="81"/>
      <c r="H144" s="122"/>
      <c r="I144" s="81"/>
      <c r="J144" s="122"/>
      <c r="K144" s="98"/>
      <c r="L144" s="76"/>
      <c r="M144" s="81"/>
      <c r="N144" s="122"/>
    </row>
    <row r="145" spans="3:14" x14ac:dyDescent="0.25">
      <c r="C145" s="101"/>
      <c r="E145" s="81"/>
      <c r="F145" s="58"/>
      <c r="G145" s="81"/>
      <c r="H145" s="122"/>
      <c r="I145" s="81"/>
      <c r="J145" s="122"/>
      <c r="K145" s="98"/>
      <c r="L145" s="76"/>
      <c r="M145" s="81"/>
      <c r="N145" s="122"/>
    </row>
    <row r="146" spans="3:14" x14ac:dyDescent="0.25">
      <c r="C146" s="101"/>
      <c r="E146" s="81"/>
      <c r="F146" s="58"/>
      <c r="G146" s="81"/>
      <c r="H146" s="122"/>
      <c r="I146" s="81"/>
      <c r="J146" s="122"/>
      <c r="K146" s="98"/>
      <c r="L146" s="76"/>
      <c r="M146" s="81"/>
      <c r="N146" s="122"/>
    </row>
    <row r="147" spans="3:14" x14ac:dyDescent="0.25">
      <c r="C147" s="101"/>
      <c r="E147" s="81"/>
      <c r="F147" s="58"/>
      <c r="G147" s="81"/>
      <c r="H147" s="122"/>
      <c r="I147" s="81"/>
      <c r="J147" s="122"/>
      <c r="K147" s="98"/>
      <c r="L147" s="76"/>
      <c r="M147" s="81"/>
      <c r="N147" s="122"/>
    </row>
    <row r="148" spans="3:14" x14ac:dyDescent="0.25">
      <c r="C148" s="101"/>
      <c r="E148" s="81"/>
      <c r="F148" s="58"/>
      <c r="G148" s="81"/>
      <c r="H148" s="122"/>
      <c r="I148" s="81"/>
      <c r="J148" s="122"/>
      <c r="K148" s="98"/>
      <c r="L148" s="76"/>
      <c r="M148" s="81"/>
      <c r="N148" s="122"/>
    </row>
    <row r="149" spans="3:14" x14ac:dyDescent="0.25">
      <c r="C149" s="101"/>
      <c r="E149" s="81"/>
      <c r="F149" s="58"/>
      <c r="G149" s="81"/>
      <c r="H149" s="122"/>
      <c r="I149" s="81"/>
      <c r="J149" s="122"/>
      <c r="K149" s="98"/>
      <c r="L149" s="76"/>
      <c r="M149" s="81"/>
      <c r="N149" s="122"/>
    </row>
    <row r="150" spans="3:14" x14ac:dyDescent="0.25">
      <c r="C150" s="101"/>
      <c r="E150" s="81"/>
      <c r="F150" s="58"/>
      <c r="G150" s="81"/>
      <c r="H150" s="122"/>
      <c r="I150" s="81"/>
      <c r="J150" s="122"/>
      <c r="K150" s="98"/>
      <c r="L150" s="76"/>
      <c r="M150" s="81"/>
      <c r="N150" s="122"/>
    </row>
    <row r="151" spans="3:14" x14ac:dyDescent="0.25">
      <c r="C151" s="101"/>
      <c r="E151" s="81"/>
      <c r="F151" s="58"/>
      <c r="G151" s="81"/>
      <c r="H151" s="122"/>
      <c r="I151" s="81"/>
      <c r="J151" s="122"/>
      <c r="K151" s="98"/>
      <c r="L151" s="76"/>
      <c r="M151" s="81"/>
      <c r="N151" s="122"/>
    </row>
    <row r="152" spans="3:14" x14ac:dyDescent="0.25">
      <c r="C152" s="101"/>
      <c r="E152" s="81"/>
      <c r="F152" s="58"/>
      <c r="G152" s="81"/>
      <c r="H152" s="122"/>
      <c r="I152" s="81"/>
      <c r="J152" s="122"/>
      <c r="K152" s="98"/>
      <c r="L152" s="76"/>
      <c r="M152" s="81"/>
      <c r="N152" s="122"/>
    </row>
    <row r="153" spans="3:14" x14ac:dyDescent="0.25">
      <c r="C153" s="101"/>
      <c r="E153" s="81"/>
      <c r="F153" s="58"/>
      <c r="G153" s="81"/>
      <c r="H153" s="122"/>
      <c r="I153" s="81"/>
      <c r="J153" s="122"/>
      <c r="K153" s="98"/>
      <c r="L153" s="76"/>
      <c r="M153" s="81"/>
      <c r="N153" s="122"/>
    </row>
    <row r="154" spans="3:14" x14ac:dyDescent="0.25">
      <c r="C154" s="101"/>
      <c r="E154" s="81"/>
      <c r="F154" s="58"/>
      <c r="G154" s="81"/>
      <c r="H154" s="122"/>
      <c r="I154" s="81"/>
      <c r="J154" s="122"/>
      <c r="K154" s="98"/>
      <c r="L154" s="76"/>
      <c r="M154" s="81"/>
      <c r="N154" s="122"/>
    </row>
    <row r="155" spans="3:14" x14ac:dyDescent="0.25">
      <c r="C155" s="101"/>
      <c r="E155" s="81"/>
      <c r="F155" s="58"/>
      <c r="G155" s="81"/>
      <c r="H155" s="122"/>
      <c r="I155" s="81"/>
      <c r="J155" s="122"/>
      <c r="K155" s="98"/>
      <c r="L155" s="76"/>
      <c r="M155" s="81"/>
      <c r="N155" s="122"/>
    </row>
    <row r="156" spans="3:14" x14ac:dyDescent="0.25">
      <c r="C156" s="101"/>
      <c r="E156" s="81"/>
      <c r="F156" s="58"/>
      <c r="G156" s="81"/>
      <c r="H156" s="122"/>
      <c r="I156" s="81"/>
      <c r="J156" s="122"/>
      <c r="K156" s="98"/>
      <c r="L156" s="76"/>
      <c r="M156" s="81"/>
      <c r="N156" s="122"/>
    </row>
    <row r="157" spans="3:14" x14ac:dyDescent="0.25">
      <c r="C157" s="101"/>
      <c r="E157" s="81"/>
      <c r="F157" s="58"/>
      <c r="G157" s="81"/>
      <c r="H157" s="122"/>
      <c r="I157" s="81"/>
      <c r="J157" s="122"/>
      <c r="K157" s="98"/>
      <c r="L157" s="76"/>
      <c r="M157" s="81"/>
      <c r="N157" s="122"/>
    </row>
    <row r="158" spans="3:14" x14ac:dyDescent="0.25">
      <c r="C158" s="101"/>
      <c r="E158" s="81"/>
      <c r="F158" s="58"/>
      <c r="G158" s="81"/>
      <c r="H158" s="122"/>
      <c r="I158" s="81"/>
      <c r="J158" s="122"/>
      <c r="K158" s="98"/>
      <c r="L158" s="76"/>
      <c r="M158" s="81"/>
      <c r="N158" s="122"/>
    </row>
    <row r="159" spans="3:14" x14ac:dyDescent="0.25">
      <c r="C159" s="101"/>
      <c r="E159" s="81"/>
      <c r="F159" s="58"/>
      <c r="G159" s="81"/>
      <c r="H159" s="122"/>
      <c r="I159" s="81"/>
      <c r="J159" s="122"/>
      <c r="K159" s="98"/>
      <c r="L159" s="76"/>
      <c r="M159" s="81"/>
      <c r="N159" s="122"/>
    </row>
    <row r="160" spans="3:14" x14ac:dyDescent="0.25">
      <c r="C160" s="101"/>
      <c r="E160" s="81"/>
      <c r="F160" s="58"/>
      <c r="G160" s="81"/>
      <c r="H160" s="122"/>
      <c r="I160" s="81"/>
      <c r="J160" s="122"/>
      <c r="K160" s="98"/>
      <c r="L160" s="76"/>
      <c r="M160" s="81"/>
      <c r="N160" s="122"/>
    </row>
    <row r="161" spans="3:14" x14ac:dyDescent="0.25">
      <c r="C161" s="101"/>
      <c r="E161" s="81"/>
      <c r="F161" s="58"/>
      <c r="G161" s="81"/>
      <c r="H161" s="122"/>
      <c r="I161" s="81"/>
      <c r="J161" s="122"/>
      <c r="K161" s="98"/>
      <c r="L161" s="76"/>
      <c r="M161" s="81"/>
      <c r="N161" s="122"/>
    </row>
    <row r="162" spans="3:14" x14ac:dyDescent="0.25">
      <c r="C162" s="101"/>
      <c r="E162" s="81"/>
      <c r="F162" s="58"/>
      <c r="G162" s="81"/>
      <c r="H162" s="122"/>
      <c r="I162" s="81"/>
      <c r="J162" s="122"/>
      <c r="K162" s="98"/>
      <c r="L162" s="76"/>
      <c r="M162" s="81"/>
      <c r="N162" s="122"/>
    </row>
    <row r="163" spans="3:14" x14ac:dyDescent="0.25">
      <c r="C163" s="101"/>
      <c r="E163" s="81"/>
      <c r="F163" s="58"/>
      <c r="G163" s="81"/>
      <c r="H163" s="122"/>
      <c r="I163" s="81"/>
      <c r="J163" s="122"/>
      <c r="K163" s="98"/>
      <c r="L163" s="76"/>
      <c r="M163" s="81"/>
      <c r="N163" s="122"/>
    </row>
    <row r="164" spans="3:14" x14ac:dyDescent="0.25">
      <c r="C164" s="101"/>
      <c r="E164" s="81"/>
      <c r="F164" s="58"/>
      <c r="G164" s="81"/>
      <c r="H164" s="122"/>
      <c r="I164" s="81"/>
      <c r="J164" s="122"/>
      <c r="K164" s="98"/>
      <c r="L164" s="76"/>
      <c r="M164" s="81"/>
      <c r="N164" s="122"/>
    </row>
    <row r="165" spans="3:14" x14ac:dyDescent="0.25">
      <c r="C165" s="101"/>
      <c r="E165" s="81"/>
      <c r="F165" s="58"/>
      <c r="G165" s="81"/>
      <c r="H165" s="122"/>
      <c r="I165" s="81"/>
      <c r="J165" s="122"/>
      <c r="K165" s="98"/>
      <c r="L165" s="76"/>
      <c r="M165" s="81"/>
      <c r="N165" s="122"/>
    </row>
    <row r="166" spans="3:14" x14ac:dyDescent="0.25">
      <c r="C166" s="101"/>
      <c r="E166" s="81"/>
      <c r="F166" s="58"/>
      <c r="G166" s="81"/>
      <c r="H166" s="122"/>
      <c r="I166" s="81"/>
      <c r="J166" s="122"/>
      <c r="K166" s="98"/>
      <c r="L166" s="76"/>
      <c r="M166" s="81"/>
      <c r="N166" s="122"/>
    </row>
    <row r="167" spans="3:14" x14ac:dyDescent="0.25">
      <c r="C167" s="101"/>
      <c r="E167" s="81"/>
      <c r="F167" s="58"/>
      <c r="G167" s="81"/>
      <c r="H167" s="122"/>
      <c r="I167" s="81"/>
      <c r="J167" s="122"/>
      <c r="K167" s="98"/>
      <c r="L167" s="76"/>
      <c r="M167" s="81"/>
      <c r="N167" s="122"/>
    </row>
    <row r="168" spans="3:14" x14ac:dyDescent="0.25">
      <c r="C168" s="101"/>
      <c r="E168" s="81"/>
      <c r="F168" s="58"/>
      <c r="G168" s="81"/>
      <c r="H168" s="122"/>
      <c r="I168" s="81"/>
      <c r="J168" s="122"/>
      <c r="K168" s="98"/>
      <c r="L168" s="76"/>
      <c r="M168" s="81"/>
      <c r="N168" s="122"/>
    </row>
    <row r="169" spans="3:14" x14ac:dyDescent="0.25">
      <c r="C169" s="101"/>
      <c r="E169" s="81"/>
      <c r="F169" s="58"/>
      <c r="G169" s="81"/>
      <c r="H169" s="122"/>
      <c r="I169" s="81"/>
      <c r="J169" s="122"/>
      <c r="K169" s="98"/>
      <c r="L169" s="76"/>
      <c r="M169" s="81"/>
      <c r="N169" s="122"/>
    </row>
    <row r="170" spans="3:14" x14ac:dyDescent="0.25">
      <c r="C170" s="101"/>
      <c r="E170" s="81"/>
      <c r="F170" s="58"/>
      <c r="G170" s="81"/>
      <c r="H170" s="122"/>
      <c r="I170" s="81"/>
      <c r="J170" s="122"/>
      <c r="K170" s="98"/>
      <c r="L170" s="76"/>
      <c r="M170" s="81"/>
      <c r="N170" s="122"/>
    </row>
    <row r="171" spans="3:14" x14ac:dyDescent="0.25">
      <c r="C171" s="101"/>
      <c r="E171" s="81"/>
      <c r="F171" s="58"/>
      <c r="G171" s="81"/>
      <c r="H171" s="122"/>
      <c r="I171" s="81"/>
      <c r="J171" s="122"/>
      <c r="K171" s="98"/>
      <c r="L171" s="76"/>
      <c r="M171" s="81"/>
      <c r="N171" s="122"/>
    </row>
    <row r="172" spans="3:14" x14ac:dyDescent="0.25">
      <c r="C172" s="101"/>
      <c r="E172" s="81"/>
      <c r="F172" s="58"/>
      <c r="G172" s="81"/>
      <c r="H172" s="122"/>
      <c r="I172" s="81"/>
      <c r="J172" s="122"/>
      <c r="K172" s="98"/>
      <c r="L172" s="76"/>
      <c r="M172" s="81"/>
      <c r="N172" s="122"/>
    </row>
    <row r="173" spans="3:14" x14ac:dyDescent="0.25">
      <c r="C173" s="101"/>
      <c r="E173" s="81"/>
      <c r="F173" s="58"/>
      <c r="G173" s="81"/>
      <c r="H173" s="122"/>
      <c r="I173" s="81"/>
      <c r="J173" s="122"/>
      <c r="K173" s="98"/>
      <c r="L173" s="76"/>
      <c r="M173" s="81"/>
      <c r="N173" s="122"/>
    </row>
    <row r="174" spans="3:14" x14ac:dyDescent="0.25">
      <c r="C174" s="101"/>
      <c r="E174" s="81"/>
      <c r="F174" s="58"/>
      <c r="G174" s="81"/>
      <c r="H174" s="122"/>
      <c r="I174" s="81"/>
      <c r="J174" s="122"/>
      <c r="K174" s="98"/>
      <c r="L174" s="76"/>
      <c r="M174" s="81"/>
      <c r="N174" s="122"/>
    </row>
    <row r="175" spans="3:14" x14ac:dyDescent="0.25">
      <c r="C175" s="101"/>
      <c r="E175" s="81"/>
      <c r="F175" s="58"/>
      <c r="G175" s="81"/>
      <c r="H175" s="122"/>
      <c r="I175" s="81"/>
      <c r="J175" s="122"/>
      <c r="K175" s="98"/>
      <c r="L175" s="76"/>
      <c r="M175" s="81"/>
      <c r="N175" s="122"/>
    </row>
    <row r="176" spans="3:14" x14ac:dyDescent="0.25">
      <c r="C176" s="101"/>
      <c r="E176" s="81"/>
      <c r="F176" s="58"/>
      <c r="G176" s="81"/>
      <c r="H176" s="122"/>
      <c r="I176" s="81"/>
      <c r="J176" s="122"/>
      <c r="K176" s="98"/>
      <c r="L176" s="76"/>
      <c r="M176" s="81"/>
      <c r="N176" s="122"/>
    </row>
    <row r="177" spans="3:14" x14ac:dyDescent="0.25">
      <c r="C177" s="101"/>
      <c r="E177" s="81"/>
      <c r="F177" s="58"/>
      <c r="G177" s="81"/>
      <c r="H177" s="122"/>
      <c r="I177" s="81"/>
      <c r="J177" s="122"/>
      <c r="K177" s="98"/>
      <c r="L177" s="76"/>
      <c r="M177" s="81"/>
      <c r="N177" s="122"/>
    </row>
    <row r="178" spans="3:14" x14ac:dyDescent="0.25">
      <c r="C178" s="101"/>
      <c r="E178" s="81"/>
      <c r="F178" s="58"/>
      <c r="G178" s="81"/>
      <c r="H178" s="122"/>
      <c r="I178" s="81"/>
      <c r="J178" s="122"/>
      <c r="K178" s="98"/>
      <c r="L178" s="76"/>
      <c r="M178" s="81"/>
      <c r="N178" s="122"/>
    </row>
    <row r="179" spans="3:14" x14ac:dyDescent="0.25">
      <c r="C179" s="101"/>
      <c r="E179" s="81"/>
      <c r="F179" s="58"/>
      <c r="G179" s="81"/>
      <c r="H179" s="122"/>
      <c r="I179" s="81"/>
      <c r="J179" s="122"/>
      <c r="K179" s="98"/>
      <c r="L179" s="76"/>
      <c r="M179" s="81"/>
      <c r="N179" s="122"/>
    </row>
    <row r="180" spans="3:14" x14ac:dyDescent="0.25">
      <c r="C180" s="101"/>
      <c r="E180" s="81"/>
      <c r="F180" s="58"/>
      <c r="G180" s="81"/>
      <c r="H180" s="122"/>
      <c r="I180" s="81"/>
      <c r="J180" s="122"/>
      <c r="K180" s="98"/>
      <c r="L180" s="76"/>
      <c r="M180" s="81"/>
      <c r="N180" s="122"/>
    </row>
    <row r="181" spans="3:14" x14ac:dyDescent="0.25">
      <c r="C181" s="101"/>
      <c r="E181" s="81"/>
      <c r="F181" s="58"/>
      <c r="G181" s="81"/>
      <c r="H181" s="122"/>
      <c r="I181" s="81"/>
      <c r="J181" s="122"/>
      <c r="K181" s="98"/>
      <c r="L181" s="76"/>
      <c r="M181" s="81"/>
      <c r="N181" s="122"/>
    </row>
    <row r="182" spans="3:14" x14ac:dyDescent="0.25">
      <c r="C182" s="101"/>
      <c r="E182" s="81"/>
      <c r="F182" s="58"/>
      <c r="G182" s="81"/>
      <c r="H182" s="122"/>
      <c r="I182" s="81"/>
      <c r="J182" s="122"/>
      <c r="K182" s="98"/>
      <c r="L182" s="76"/>
      <c r="M182" s="81"/>
      <c r="N182" s="122"/>
    </row>
    <row r="183" spans="3:14" x14ac:dyDescent="0.25">
      <c r="C183" s="101"/>
      <c r="E183" s="81"/>
      <c r="F183" s="58"/>
      <c r="G183" s="81"/>
      <c r="H183" s="122"/>
      <c r="I183" s="81"/>
      <c r="J183" s="122"/>
      <c r="K183" s="98"/>
      <c r="L183" s="76"/>
      <c r="M183" s="81"/>
      <c r="N183" s="122"/>
    </row>
    <row r="184" spans="3:14" x14ac:dyDescent="0.25">
      <c r="C184" s="101"/>
      <c r="E184" s="81"/>
      <c r="F184" s="58"/>
      <c r="G184" s="81"/>
      <c r="H184" s="122"/>
      <c r="I184" s="81"/>
      <c r="J184" s="122"/>
      <c r="K184" s="98"/>
      <c r="L184" s="76"/>
      <c r="M184" s="81"/>
      <c r="N184" s="122"/>
    </row>
    <row r="185" spans="3:14" x14ac:dyDescent="0.25">
      <c r="C185" s="101"/>
      <c r="E185" s="81"/>
      <c r="F185" s="58"/>
      <c r="G185" s="81"/>
      <c r="H185" s="122"/>
      <c r="I185" s="81"/>
      <c r="J185" s="122"/>
      <c r="K185" s="98"/>
      <c r="L185" s="76"/>
      <c r="M185" s="81"/>
      <c r="N185" s="122"/>
    </row>
    <row r="186" spans="3:14" x14ac:dyDescent="0.25">
      <c r="C186" s="101"/>
      <c r="E186" s="81"/>
      <c r="F186" s="58"/>
      <c r="G186" s="81"/>
      <c r="H186" s="122"/>
      <c r="I186" s="81"/>
      <c r="J186" s="122"/>
      <c r="K186" s="98"/>
      <c r="L186" s="76"/>
      <c r="M186" s="81"/>
      <c r="N186" s="122"/>
    </row>
    <row r="187" spans="3:14" x14ac:dyDescent="0.25">
      <c r="C187" s="101"/>
      <c r="E187" s="81"/>
      <c r="F187" s="58"/>
      <c r="G187" s="81"/>
      <c r="H187" s="122"/>
      <c r="I187" s="81"/>
      <c r="J187" s="122"/>
      <c r="K187" s="98"/>
      <c r="L187" s="76"/>
      <c r="M187" s="81"/>
      <c r="N187" s="122"/>
    </row>
    <row r="188" spans="3:14" x14ac:dyDescent="0.25">
      <c r="C188" s="101"/>
      <c r="E188" s="81"/>
      <c r="F188" s="58"/>
      <c r="G188" s="81"/>
      <c r="H188" s="122"/>
      <c r="I188" s="81"/>
      <c r="J188" s="122"/>
      <c r="K188" s="98"/>
      <c r="L188" s="76"/>
      <c r="M188" s="81"/>
      <c r="N188" s="122"/>
    </row>
    <row r="189" spans="3:14" x14ac:dyDescent="0.25">
      <c r="C189" s="101"/>
      <c r="E189" s="81"/>
      <c r="F189" s="58"/>
      <c r="G189" s="81"/>
      <c r="H189" s="122"/>
      <c r="I189" s="81"/>
      <c r="J189" s="122"/>
      <c r="K189" s="98"/>
      <c r="L189" s="76"/>
      <c r="M189" s="81"/>
      <c r="N189" s="122"/>
    </row>
    <row r="190" spans="3:14" x14ac:dyDescent="0.25">
      <c r="C190" s="101"/>
      <c r="E190" s="81"/>
      <c r="F190" s="58"/>
      <c r="G190" s="81"/>
      <c r="H190" s="122"/>
      <c r="I190" s="81"/>
      <c r="J190" s="122"/>
      <c r="K190" s="98"/>
      <c r="L190" s="76"/>
      <c r="M190" s="81"/>
      <c r="N190" s="122"/>
    </row>
    <row r="191" spans="3:14" x14ac:dyDescent="0.25">
      <c r="C191" s="101"/>
      <c r="E191" s="81"/>
      <c r="F191" s="58"/>
      <c r="G191" s="81"/>
      <c r="H191" s="122"/>
      <c r="I191" s="81"/>
      <c r="J191" s="122"/>
      <c r="K191" s="98"/>
      <c r="L191" s="76"/>
      <c r="M191" s="81"/>
      <c r="N191" s="122"/>
    </row>
    <row r="192" spans="3:14" x14ac:dyDescent="0.25">
      <c r="C192" s="101"/>
      <c r="E192" s="81"/>
      <c r="F192" s="58"/>
      <c r="G192" s="81"/>
      <c r="H192" s="122"/>
      <c r="I192" s="81"/>
      <c r="J192" s="122"/>
      <c r="K192" s="98"/>
      <c r="L192" s="76"/>
      <c r="M192" s="81"/>
      <c r="N192" s="122"/>
    </row>
    <row r="193" spans="3:14" x14ac:dyDescent="0.25">
      <c r="C193" s="101"/>
      <c r="E193" s="81"/>
      <c r="F193" s="58"/>
      <c r="G193" s="81"/>
      <c r="H193" s="122"/>
      <c r="I193" s="81"/>
      <c r="J193" s="122"/>
      <c r="K193" s="98"/>
      <c r="L193" s="76"/>
      <c r="M193" s="81"/>
      <c r="N193" s="122"/>
    </row>
    <row r="194" spans="3:14" x14ac:dyDescent="0.25">
      <c r="L194" s="76"/>
    </row>
    <row r="195" spans="3:14" x14ac:dyDescent="0.25">
      <c r="L195" s="76"/>
    </row>
    <row r="196" spans="3:14" x14ac:dyDescent="0.25">
      <c r="L196" s="76"/>
    </row>
    <row r="197" spans="3:14" x14ac:dyDescent="0.25">
      <c r="L197" s="76"/>
    </row>
    <row r="198" spans="3:14" x14ac:dyDescent="0.25">
      <c r="L198" s="76"/>
    </row>
    <row r="199" spans="3:14" x14ac:dyDescent="0.25">
      <c r="L199" s="76"/>
    </row>
    <row r="200" spans="3:14" x14ac:dyDescent="0.25">
      <c r="L200" s="76"/>
    </row>
    <row r="201" spans="3:14" x14ac:dyDescent="0.25">
      <c r="L201" s="76"/>
    </row>
    <row r="202" spans="3:14" x14ac:dyDescent="0.25">
      <c r="L202" s="76"/>
    </row>
    <row r="203" spans="3:14" x14ac:dyDescent="0.25">
      <c r="L203" s="76"/>
    </row>
    <row r="204" spans="3:14" x14ac:dyDescent="0.25">
      <c r="L204" s="76"/>
    </row>
    <row r="205" spans="3:14" x14ac:dyDescent="0.25">
      <c r="L205" s="76"/>
    </row>
    <row r="206" spans="3:14" x14ac:dyDescent="0.25">
      <c r="L206" s="76"/>
    </row>
    <row r="207" spans="3:14" x14ac:dyDescent="0.25">
      <c r="L207" s="76"/>
    </row>
    <row r="208" spans="3:14" x14ac:dyDescent="0.25">
      <c r="L208" s="76"/>
    </row>
    <row r="209" spans="12:12" x14ac:dyDescent="0.25">
      <c r="L209" s="76"/>
    </row>
    <row r="210" spans="12:12" x14ac:dyDescent="0.25">
      <c r="L210" s="76"/>
    </row>
    <row r="211" spans="12:12" x14ac:dyDescent="0.25">
      <c r="L211" s="76"/>
    </row>
    <row r="212" spans="12:12" x14ac:dyDescent="0.25">
      <c r="L212" s="76"/>
    </row>
    <row r="213" spans="12:12" x14ac:dyDescent="0.25">
      <c r="L213" s="76"/>
    </row>
    <row r="214" spans="12:12" x14ac:dyDescent="0.25">
      <c r="L214" s="76"/>
    </row>
    <row r="215" spans="12:12" x14ac:dyDescent="0.25">
      <c r="L215" s="76"/>
    </row>
    <row r="216" spans="12:12" x14ac:dyDescent="0.25">
      <c r="L216" s="76"/>
    </row>
    <row r="217" spans="12:12" x14ac:dyDescent="0.25">
      <c r="L217" s="76"/>
    </row>
    <row r="218" spans="12:12" x14ac:dyDescent="0.25">
      <c r="L218" s="76"/>
    </row>
    <row r="219" spans="12:12" x14ac:dyDescent="0.25">
      <c r="L219" s="76"/>
    </row>
    <row r="220" spans="12:12" x14ac:dyDescent="0.25">
      <c r="L220" s="76"/>
    </row>
    <row r="221" spans="12:12" x14ac:dyDescent="0.25">
      <c r="L221" s="76"/>
    </row>
    <row r="222" spans="12:12" x14ac:dyDescent="0.25">
      <c r="L222" s="76"/>
    </row>
    <row r="223" spans="12:12" x14ac:dyDescent="0.25">
      <c r="L223" s="76"/>
    </row>
    <row r="224" spans="12:12" x14ac:dyDescent="0.25">
      <c r="L224" s="76"/>
    </row>
  </sheetData>
  <mergeCells count="5">
    <mergeCell ref="A2:D2"/>
    <mergeCell ref="P6:P11"/>
    <mergeCell ref="P12:P22"/>
    <mergeCell ref="S15:T15"/>
    <mergeCell ref="P23:P31"/>
  </mergeCells>
  <hyperlinks>
    <hyperlink ref="R4" r:id="rId1" xr:uid="{97AE83B7-332D-46DF-ABBF-DC1BBE9DB1E5}"/>
    <hyperlink ref="V4" r:id="rId2" xr:uid="{63606A36-34CF-4927-B266-CDFE286CC972}"/>
    <hyperlink ref="V8" r:id="rId3" xr:uid="{806140C8-7FEA-4D66-A60E-57F222F6AB68}"/>
    <hyperlink ref="T4" r:id="rId4" xr:uid="{4FC3DF86-4754-40EC-8A5D-8A7EC467F566}"/>
  </hyperlinks>
  <pageMargins left="0.7" right="0.7" top="0.75" bottom="0.75" header="0.3" footer="0.3"/>
  <drawing r:id="rId5"/>
  <legacy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Menu principal</vt:lpstr>
      <vt:lpstr>Nouvel équipement</vt:lpstr>
      <vt:lpstr>Interventions correctives</vt:lpstr>
      <vt:lpstr>Préventif</vt:lpstr>
      <vt:lpstr>Fournisseurs</vt:lpstr>
      <vt:lpstr>Commandes</vt:lpstr>
      <vt:lpstr>Entrée-sortie</vt:lpstr>
      <vt:lpstr>Pièce</vt:lpstr>
      <vt:lpstr>Amortissement dégressif</vt:lpstr>
      <vt:lpstr>GestionListe</vt:lpstr>
      <vt:lpstr>GestionListe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2018-04-09T16:04:29Z</dcterms:modified>
</cp:coreProperties>
</file>