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24165" windowHeight="9240" tabRatio="699" activeTab="7"/>
  </bookViews>
  <sheets>
    <sheet name="Donnée perso" sheetId="1" r:id="rId1"/>
    <sheet name="Base clients" sheetId="2" r:id="rId2"/>
    <sheet name="Base produits" sheetId="3" r:id="rId3"/>
    <sheet name="Base Facturations" sheetId="4" r:id="rId4"/>
    <sheet name="Facture" sheetId="6" r:id="rId5"/>
    <sheet name="devis" sheetId="9" r:id="rId6"/>
    <sheet name="Bénéfice" sheetId="10" r:id="rId7"/>
    <sheet name="barème de l'année" sheetId="11" r:id="rId8"/>
  </sheets>
  <definedNames>
    <definedName name="base_client">'Base clients'!$A$5:$H$106</definedName>
    <definedName name="base_facture">'Base Facturations'!$A$9:$CQ$68</definedName>
    <definedName name="civilite">'Donnée perso'!$I$13:$I$19</definedName>
    <definedName name="coordoner">'Donnée perso'!$B$7:$G$13</definedName>
    <definedName name="mode_paiement">'Donnée perso'!$I$8:$I$11</definedName>
    <definedName name="numero_client">'Base clients'!$A$6:$A$106</definedName>
    <definedName name="numero_facture">'Base Facturations'!$C$9:$CQ$9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6" l="1"/>
  <c r="N4" i="6"/>
  <c r="A15" i="4"/>
  <c r="C22" i="6"/>
  <c r="I31" i="6" l="1"/>
  <c r="I29" i="6"/>
  <c r="C9" i="6"/>
  <c r="C8" i="6"/>
  <c r="C6" i="6"/>
  <c r="C5" i="6"/>
  <c r="G6" i="6"/>
  <c r="C4" i="6"/>
  <c r="B4" i="6"/>
  <c r="B3" i="6"/>
  <c r="B2" i="6"/>
  <c r="B1" i="6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CQ11" i="4"/>
  <c r="CP11" i="4"/>
  <c r="CO11" i="4"/>
  <c r="CN11" i="4"/>
  <c r="CM11" i="4"/>
  <c r="CL11" i="4"/>
  <c r="CK11" i="4"/>
  <c r="CJ11" i="4"/>
  <c r="CI11" i="4"/>
  <c r="CH11" i="4"/>
  <c r="CG11" i="4"/>
  <c r="CF11" i="4"/>
  <c r="CE11" i="4"/>
  <c r="CD11" i="4"/>
  <c r="CC11" i="4"/>
  <c r="CB11" i="4"/>
  <c r="CA11" i="4"/>
  <c r="BZ11" i="4"/>
  <c r="BY11" i="4"/>
  <c r="BX11" i="4"/>
  <c r="BW11" i="4"/>
  <c r="BV11" i="4"/>
  <c r="BU11" i="4"/>
  <c r="BT11" i="4"/>
  <c r="BS11" i="4"/>
  <c r="BR11" i="4"/>
  <c r="BQ11" i="4"/>
  <c r="BP11" i="4"/>
  <c r="BO11" i="4"/>
  <c r="BN11" i="4"/>
  <c r="BM11" i="4"/>
  <c r="BL11" i="4"/>
  <c r="BK11" i="4"/>
  <c r="BJ11" i="4"/>
  <c r="BI11" i="4"/>
  <c r="BH11" i="4"/>
  <c r="BG11" i="4"/>
  <c r="BF11" i="4"/>
  <c r="BE11" i="4"/>
  <c r="BD11" i="4"/>
  <c r="BC11" i="4"/>
  <c r="BB11" i="4"/>
  <c r="BA11" i="4"/>
  <c r="AZ11" i="4"/>
  <c r="AY11" i="4"/>
  <c r="AX11" i="4"/>
  <c r="AW11" i="4"/>
  <c r="AV11" i="4"/>
  <c r="AU11" i="4"/>
  <c r="AT11" i="4"/>
  <c r="AS11" i="4"/>
  <c r="AR11" i="4"/>
  <c r="AQ11" i="4"/>
  <c r="AP11" i="4"/>
  <c r="AO11" i="4"/>
  <c r="AN11" i="4"/>
  <c r="AM11" i="4"/>
  <c r="AL11" i="4"/>
  <c r="AK11" i="4"/>
  <c r="AJ11" i="4"/>
  <c r="AI11" i="4"/>
  <c r="AH11" i="4"/>
  <c r="AG11" i="4"/>
  <c r="AF11" i="4"/>
  <c r="AE11" i="4"/>
  <c r="AD11" i="4"/>
  <c r="AC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B11" i="4"/>
  <c r="G7" i="6" l="1"/>
  <c r="G8" i="6"/>
  <c r="C10" i="6"/>
</calcChain>
</file>

<file path=xl/sharedStrings.xml><?xml version="1.0" encoding="utf-8"?>
<sst xmlns="http://schemas.openxmlformats.org/spreadsheetml/2006/main" count="380" uniqueCount="358">
  <si>
    <t>Adresse du siège:</t>
  </si>
  <si>
    <t>Nom commercial:</t>
  </si>
  <si>
    <t>Nom, Prénom:</t>
  </si>
  <si>
    <t>Code postal:</t>
  </si>
  <si>
    <t>Ville:</t>
  </si>
  <si>
    <t>Téléphone:</t>
  </si>
  <si>
    <t>Numéro Siret ou Siren</t>
  </si>
  <si>
    <t>Moyent de règlement</t>
  </si>
  <si>
    <t>Chéque</t>
  </si>
  <si>
    <t>Virement</t>
  </si>
  <si>
    <t>Espéce</t>
  </si>
  <si>
    <t>Numéro client</t>
  </si>
  <si>
    <t>Civilité</t>
  </si>
  <si>
    <t>Nom Prénom ou raison social</t>
  </si>
  <si>
    <t>Adresse</t>
  </si>
  <si>
    <t>CP</t>
  </si>
  <si>
    <t>Téléphone Fixe</t>
  </si>
  <si>
    <t>Portable</t>
  </si>
  <si>
    <t>Email</t>
  </si>
  <si>
    <t>Ville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</si>
  <si>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</si>
  <si>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</si>
  <si>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</si>
  <si>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</si>
  <si>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</si>
  <si>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</si>
  <si>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</si>
  <si>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</si>
  <si>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</si>
  <si>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</si>
  <si>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</si>
  <si>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</si>
  <si>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</si>
  <si>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</si>
  <si>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</si>
  <si>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</si>
  <si>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</si>
  <si>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</si>
  <si>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</si>
  <si>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</si>
  <si>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</si>
  <si>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</si>
  <si>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</si>
  <si>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</si>
  <si>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</si>
  <si>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</si>
  <si>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</si>
  <si>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</si>
  <si>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</si>
  <si>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</si>
  <si>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</si>
  <si>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</si>
  <si>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</si>
  <si>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</si>
  <si>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</si>
  <si>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</si>
  <si>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</si>
  <si>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</si>
  <si>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</si>
  <si>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</si>
  <si>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</si>
  <si>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</si>
  <si>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</si>
  <si>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</si>
  <si>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</si>
  <si>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</si>
  <si>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</si>
  <si>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</si>
  <si>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</si>
  <si>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</si>
  <si>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</si>
  <si>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</si>
  <si>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</si>
  <si>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</si>
  <si>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</si>
  <si>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</si>
  <si>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</si>
  <si>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</si>
  <si>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</si>
  <si>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</si>
  <si>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</si>
  <si>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</si>
  <si>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</si>
  <si>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</si>
  <si>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</si>
  <si>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</si>
  <si>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</si>
  <si>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</si>
  <si>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</si>
  <si>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</si>
  <si>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</si>
  <si>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</si>
  <si>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</si>
  <si>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</si>
  <si>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</si>
  <si>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</si>
  <si>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</si>
  <si>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</si>
  <si>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</si>
  <si>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</si>
  <si>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</si>
  <si>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</si>
  <si>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</si>
  <si>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</si>
  <si>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</si>
  <si>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</si>
  <si>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</si>
  <si>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</si>
  <si>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</si>
  <si>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</si>
  <si>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</si>
  <si>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</si>
  <si>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</si>
  <si>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</si>
  <si>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</si>
  <si>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</si>
  <si>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</si>
  <si>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</si>
  <si>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</si>
  <si>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</si>
  <si>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Mr</t>
  </si>
  <si>
    <t>Domaine de Montferrier</t>
  </si>
  <si>
    <t>Cendrieux</t>
  </si>
  <si>
    <t>cristoffm33@gmail.com</t>
  </si>
  <si>
    <t>Mairie d'Audrix</t>
  </si>
  <si>
    <t>Audrix</t>
  </si>
  <si>
    <t>Laporte</t>
  </si>
  <si>
    <t>Mme</t>
  </si>
  <si>
    <t>4 Rue de la Paix</t>
  </si>
  <si>
    <t>Vergt</t>
  </si>
  <si>
    <t>Référence produit</t>
  </si>
  <si>
    <t>Description</t>
  </si>
  <si>
    <t>Prix de vente</t>
  </si>
  <si>
    <t>Remarques</t>
  </si>
  <si>
    <t>Prix d'achat</t>
  </si>
  <si>
    <t>Coeff. Marge</t>
  </si>
  <si>
    <t>Ref001</t>
  </si>
  <si>
    <t>Ref002</t>
  </si>
  <si>
    <t>Ref003</t>
  </si>
  <si>
    <t>Ref004</t>
  </si>
  <si>
    <t>Ref005</t>
  </si>
  <si>
    <t>Ref006</t>
  </si>
  <si>
    <t>Ref007</t>
  </si>
  <si>
    <t>Ref008</t>
  </si>
  <si>
    <t>Ref009</t>
  </si>
  <si>
    <t>Ref010</t>
  </si>
  <si>
    <t>Ref011</t>
  </si>
  <si>
    <t>Ref012</t>
  </si>
  <si>
    <t>Ref013</t>
  </si>
  <si>
    <t>Ref014</t>
  </si>
  <si>
    <t>Ref015</t>
  </si>
  <si>
    <t>Ref016</t>
  </si>
  <si>
    <t>Ref017</t>
  </si>
  <si>
    <t>Ref018</t>
  </si>
  <si>
    <t>Ref019</t>
  </si>
  <si>
    <t>Ref020</t>
  </si>
  <si>
    <t>Ref021</t>
  </si>
  <si>
    <t>Ref022</t>
  </si>
  <si>
    <t>Ref023</t>
  </si>
  <si>
    <t>Ref024</t>
  </si>
  <si>
    <t>Ref025</t>
  </si>
  <si>
    <t>Ref026</t>
  </si>
  <si>
    <t>Ref027</t>
  </si>
  <si>
    <t>Ref028</t>
  </si>
  <si>
    <t>Ref029</t>
  </si>
  <si>
    <t>Ref030</t>
  </si>
  <si>
    <t>Ref031</t>
  </si>
  <si>
    <t>Ref032</t>
  </si>
  <si>
    <t>Ref033</t>
  </si>
  <si>
    <t>Ref034</t>
  </si>
  <si>
    <t>Ref035</t>
  </si>
  <si>
    <t>Ref036</t>
  </si>
  <si>
    <t>Ref037</t>
  </si>
  <si>
    <t>Ref038</t>
  </si>
  <si>
    <t>Ref039</t>
  </si>
  <si>
    <t>Ref040</t>
  </si>
  <si>
    <t>Ref041</t>
  </si>
  <si>
    <t>Ref042</t>
  </si>
  <si>
    <t>Ref043</t>
  </si>
  <si>
    <t>Ref044</t>
  </si>
  <si>
    <t>Ref045</t>
  </si>
  <si>
    <t>Ref046</t>
  </si>
  <si>
    <t>Ref047</t>
  </si>
  <si>
    <t>Ref048</t>
  </si>
  <si>
    <t>Ref049</t>
  </si>
  <si>
    <t>Ref050</t>
  </si>
  <si>
    <t>Ref051</t>
  </si>
  <si>
    <t>Ref052</t>
  </si>
  <si>
    <t>Ref053</t>
  </si>
  <si>
    <t>Ref054</t>
  </si>
  <si>
    <t>Entretien des espaces vert / Heure</t>
  </si>
  <si>
    <t>Taille des arbres fruitiers + récupération / Unitiare</t>
  </si>
  <si>
    <t>taille des arbres fruitiers sans récupération / Unitaire</t>
  </si>
  <si>
    <t>Taille de gourmants sur arbre fruitier / Unitaire</t>
  </si>
  <si>
    <t>Bricolage intérieur</t>
  </si>
  <si>
    <t>Numéro Client:</t>
  </si>
  <si>
    <t>Nom Client</t>
  </si>
  <si>
    <t>Règlement:</t>
  </si>
  <si>
    <t>Remise %</t>
  </si>
  <si>
    <t>Numéro de Facture</t>
  </si>
  <si>
    <t>CM201814</t>
  </si>
  <si>
    <t>CM201815</t>
  </si>
  <si>
    <t>CM201816</t>
  </si>
  <si>
    <t>CM201817</t>
  </si>
  <si>
    <t>CM201818</t>
  </si>
  <si>
    <t>CM201819</t>
  </si>
  <si>
    <t>CM201820</t>
  </si>
  <si>
    <t>CM201821</t>
  </si>
  <si>
    <t>CM201822</t>
  </si>
  <si>
    <t>CM201823</t>
  </si>
  <si>
    <t>CM201824</t>
  </si>
  <si>
    <t>CM201825</t>
  </si>
  <si>
    <t>CM201826</t>
  </si>
  <si>
    <t>CM201827</t>
  </si>
  <si>
    <t>CM201828</t>
  </si>
  <si>
    <t>CM201829</t>
  </si>
  <si>
    <t>CM201830</t>
  </si>
  <si>
    <t>CM201831</t>
  </si>
  <si>
    <t>CM201832</t>
  </si>
  <si>
    <t>CM201833</t>
  </si>
  <si>
    <t>CM201834</t>
  </si>
  <si>
    <t>CM201835</t>
  </si>
  <si>
    <t>CM201836</t>
  </si>
  <si>
    <t>CM201837</t>
  </si>
  <si>
    <t>CM201838</t>
  </si>
  <si>
    <t>CM201839</t>
  </si>
  <si>
    <t>CM201840</t>
  </si>
  <si>
    <t>CM201841</t>
  </si>
  <si>
    <t>CM201842</t>
  </si>
  <si>
    <t>CM201843</t>
  </si>
  <si>
    <t>CM201844</t>
  </si>
  <si>
    <t>CM201845</t>
  </si>
  <si>
    <t>CM201846</t>
  </si>
  <si>
    <t>CM201847</t>
  </si>
  <si>
    <t>CM201848</t>
  </si>
  <si>
    <t>CM201849</t>
  </si>
  <si>
    <t>CM201850</t>
  </si>
  <si>
    <t>CM201851</t>
  </si>
  <si>
    <t>CM201852</t>
  </si>
  <si>
    <t>CM201853</t>
  </si>
  <si>
    <t>CM201854</t>
  </si>
  <si>
    <t>CM201855</t>
  </si>
  <si>
    <t>CM201856</t>
  </si>
  <si>
    <t>CM201857</t>
  </si>
  <si>
    <t>CM201858</t>
  </si>
  <si>
    <t>CM201859</t>
  </si>
  <si>
    <t>CM201860</t>
  </si>
  <si>
    <t>CM201861</t>
  </si>
  <si>
    <t>CM201862</t>
  </si>
  <si>
    <t>CM201863</t>
  </si>
  <si>
    <t>CM201864</t>
  </si>
  <si>
    <t>CM201865</t>
  </si>
  <si>
    <t>CM201866</t>
  </si>
  <si>
    <t>CM201867</t>
  </si>
  <si>
    <t>CM201868</t>
  </si>
  <si>
    <t>CM201869</t>
  </si>
  <si>
    <t>CM201870</t>
  </si>
  <si>
    <t>CM201871</t>
  </si>
  <si>
    <t>CM201872</t>
  </si>
  <si>
    <t>CM201873</t>
  </si>
  <si>
    <t>CM201874</t>
  </si>
  <si>
    <t>CM201875</t>
  </si>
  <si>
    <t>CM201876</t>
  </si>
  <si>
    <t>CM201877</t>
  </si>
  <si>
    <t>CM201878</t>
  </si>
  <si>
    <t>CM201879</t>
  </si>
  <si>
    <t>CM201880</t>
  </si>
  <si>
    <t>CM201881</t>
  </si>
  <si>
    <t>CM201882</t>
  </si>
  <si>
    <t>CM201883</t>
  </si>
  <si>
    <t>CM201884</t>
  </si>
  <si>
    <t>CM201885</t>
  </si>
  <si>
    <t>CM201886</t>
  </si>
  <si>
    <t>CM201887</t>
  </si>
  <si>
    <t>CM201888</t>
  </si>
  <si>
    <t>CM201889</t>
  </si>
  <si>
    <t>CM201890</t>
  </si>
  <si>
    <t>CM201891</t>
  </si>
  <si>
    <t>CM201892</t>
  </si>
  <si>
    <t>CM201893</t>
  </si>
  <si>
    <t>CM201894</t>
  </si>
  <si>
    <t>CM201895</t>
  </si>
  <si>
    <t>CM201896</t>
  </si>
  <si>
    <t>CM201897</t>
  </si>
  <si>
    <t>CM201898</t>
  </si>
  <si>
    <t>CM201899</t>
  </si>
  <si>
    <t>CM201900</t>
  </si>
  <si>
    <t>CM201901</t>
  </si>
  <si>
    <t>CM201902</t>
  </si>
  <si>
    <t>CM201903</t>
  </si>
  <si>
    <t>CM201904</t>
  </si>
  <si>
    <t>CM201905</t>
  </si>
  <si>
    <t>CM201906</t>
  </si>
  <si>
    <t>Devis</t>
  </si>
  <si>
    <r>
      <t xml:space="preserve">Date de la Facture: </t>
    </r>
    <r>
      <rPr>
        <b/>
        <i/>
        <u/>
        <sz val="11"/>
        <color rgb="FFFF0000"/>
        <rFont val="Calibri"/>
        <family val="2"/>
        <scheme val="minor"/>
      </rPr>
      <t>(Ctrl + ; )</t>
    </r>
  </si>
  <si>
    <t>Montant total de la facture:</t>
  </si>
  <si>
    <t>=SOMME(</t>
  </si>
  <si>
    <t>Facture</t>
  </si>
  <si>
    <t>Numéro siren:  478-900-723</t>
  </si>
  <si>
    <t>(Christophe MAILLE, domaine de montferrier, 24380 Cendrieux)</t>
  </si>
  <si>
    <t xml:space="preserve"> P S S T F R P P B O R</t>
  </si>
  <si>
    <t>FR88 2004 1010 0120 6236 0P02 290</t>
  </si>
  <si>
    <t>BIC</t>
  </si>
  <si>
    <t>IBAN</t>
  </si>
  <si>
    <t>La banque postale bordeaux centre financier</t>
  </si>
  <si>
    <t>2062360P022</t>
  </si>
  <si>
    <t>Domiciliation</t>
  </si>
  <si>
    <t>Clé RIB</t>
  </si>
  <si>
    <t>N° compte</t>
  </si>
  <si>
    <t>Guichet</t>
  </si>
  <si>
    <t>Etablissement</t>
  </si>
  <si>
    <t>Coordonée bancaire</t>
  </si>
  <si>
    <t>Montant total à payer</t>
  </si>
  <si>
    <t>Acompte</t>
  </si>
  <si>
    <t>Total TTC</t>
  </si>
  <si>
    <t xml:space="preserve">         TVA non applicable - article 293 B du Code général des impôts</t>
  </si>
  <si>
    <t>Quantité</t>
  </si>
  <si>
    <t>Prix unitaireTTC</t>
  </si>
  <si>
    <t>Désignation des produits ou prestations</t>
  </si>
  <si>
    <t>et des sociétés (RCS) et au répertoire des métiers (RM)</t>
  </si>
  <si>
    <t>Dispensé d’immatriculation au registre du commerce</t>
  </si>
  <si>
    <t>Facture n°</t>
  </si>
  <si>
    <t>Date:</t>
  </si>
  <si>
    <t>Ville, Code postal</t>
  </si>
  <si>
    <t>Adresse de messagerie :</t>
  </si>
  <si>
    <t>Adresse 2</t>
  </si>
  <si>
    <t>Rue</t>
  </si>
  <si>
    <t>Numéro Facture</t>
  </si>
  <si>
    <t>Maille christophe</t>
  </si>
  <si>
    <t>Homme Toutes Mains</t>
  </si>
  <si>
    <t>Val de Louyre et Caudeau, Cendrieux</t>
  </si>
  <si>
    <t xml:space="preserve"> 478-900-723 </t>
  </si>
  <si>
    <t>Données personnel</t>
  </si>
  <si>
    <t xml:space="preserve">N° siren: </t>
  </si>
  <si>
    <t>Email:</t>
  </si>
  <si>
    <t>numéro client:</t>
  </si>
  <si>
    <t>Melle</t>
  </si>
  <si>
    <t>Drona Heléne</t>
  </si>
  <si>
    <t>rue du gouffre</t>
  </si>
  <si>
    <t>la Cropte</t>
  </si>
  <si>
    <t>SCI</t>
  </si>
  <si>
    <t>SARL</t>
  </si>
  <si>
    <t>Mr et Mme</t>
  </si>
  <si>
    <t>Cartouche Jacqueline</t>
  </si>
  <si>
    <t>Rue des profs</t>
  </si>
  <si>
    <t>libourne</t>
  </si>
  <si>
    <t>Place de la Mairie</t>
  </si>
  <si>
    <t>Pessac</t>
  </si>
  <si>
    <t>Gonzalez</t>
  </si>
  <si>
    <t>Capertier Josseline</t>
  </si>
  <si>
    <t>Allée des Joncquilles</t>
  </si>
  <si>
    <t>1 Route de Chaux</t>
  </si>
  <si>
    <t>Cestas</t>
  </si>
  <si>
    <t>Réf</t>
  </si>
  <si>
    <t>Marchal Christophe</t>
  </si>
  <si>
    <t>place du cloché</t>
  </si>
  <si>
    <t>Bénéfice</t>
  </si>
  <si>
    <t>barème de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</si>
</sst>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"/>
    <numFmt numFmtId="165" formatCode="0#&quot; &quot;##&quot; &quot;##&quot; &quot;##&quot; &quot;##"/>
    <numFmt numFmtId="166" formatCode="#,##0.00\ &quot;€&quot;"/>
    <numFmt numFmtId="167" formatCode="[$-40C]d\ mmmm\ yyyy;@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  <font>
      <b/>
      <i/>
      <u/>
      <sz val="9"/>
      <color theme="1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 val="singleAccounting"/>
      <sz val="10"/>
      <color rgb="FFFF0000"/>
      <name val="Calibri"/>
      <family val="2"/>
      <scheme val="minor"/>
    </font>
    <font>
      <b/>
      <i/>
      <u/>
      <sz val="12"/>
      <color theme="1"/>
      <name val="Gill Sans MT"/>
      <family val="2"/>
    </font>
    <font>
      <sz val="8"/>
      <color rgb="FF000000"/>
      <name val="Arial"/>
      <family val="2"/>
    </font>
    <font>
      <sz val="10"/>
      <color theme="0"/>
      <name val="Calibri Light"/>
      <family val="1"/>
      <scheme val="major"/>
    </font>
    <font>
      <sz val="11"/>
      <color theme="1"/>
      <name val="Gill Sans MT"/>
      <family val="2"/>
    </font>
    <font>
      <sz val="10"/>
      <color theme="1"/>
      <name val="Gill Sans MT"/>
      <family val="2"/>
    </font>
    <font>
      <b/>
      <i/>
      <u/>
      <sz val="28"/>
      <color rgb="FFFF0000"/>
      <name val="FrankRuehl"/>
      <family val="2"/>
      <charset val="177"/>
    </font>
    <font>
      <i/>
      <sz val="10"/>
      <color theme="1"/>
      <name val="Gill Sans MT"/>
      <family val="2"/>
    </font>
    <font>
      <sz val="10"/>
      <color rgb="FFFF0000"/>
      <name val="Gill Sans MT"/>
      <family val="2"/>
    </font>
    <font>
      <sz val="11"/>
      <color theme="3" tint="0.39997558519241921"/>
      <name val="Gill Sans MT"/>
      <family val="2"/>
    </font>
    <font>
      <b/>
      <sz val="10"/>
      <color indexed="55"/>
      <name val="Calibri"/>
      <family val="2"/>
      <scheme val="minor"/>
    </font>
    <font>
      <b/>
      <i/>
      <sz val="14"/>
      <color indexed="55"/>
      <name val="Calibri"/>
      <family val="2"/>
      <scheme val="minor"/>
    </font>
    <font>
      <b/>
      <sz val="10"/>
      <color theme="3" tint="0.39997558519241921"/>
      <name val="Gill Sans MT"/>
      <family val="2"/>
    </font>
    <font>
      <u/>
      <sz val="11"/>
      <color theme="10"/>
      <name val="Calibri"/>
      <family val="2"/>
    </font>
    <font>
      <sz val="11"/>
      <color theme="10"/>
      <name val="Gill Sans MT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Calibri Light"/>
      <family val="1"/>
      <scheme val="major"/>
    </font>
    <font>
      <sz val="11"/>
      <color theme="9" tint="-0.249977111117893"/>
      <name val="Calibri"/>
      <family val="2"/>
      <scheme val="minor"/>
    </font>
    <font>
      <b/>
      <i/>
      <sz val="14"/>
      <color theme="9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medium">
        <color auto="1"/>
      </left>
      <right style="thin">
        <color indexed="64"/>
      </right>
      <top/>
      <bottom style="medium">
        <color auto="1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>
      <alignment vertical="top"/>
      <protection locked="0"/>
    </xf>
  </cellStyleXfs>
  <cellXfs count="206">
    <xf numFmtId="0" fontId="0" fillId="0" borderId="0" xfId="0"/>
    <xf numFmtId="0" fontId="2" fillId="2" borderId="0" xfId="0" applyFont="1" applyFill="1"/>
    <xf numFmtId="0" fontId="0" fillId="0" borderId="0" xfId="0" applyAlignment="1">
      <alignment horizontal="center" vertical="center"/>
    </xf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164" fontId="0" fillId="4" borderId="12" xfId="0" applyNumberFormat="1" applyFill="1" applyBorder="1" applyAlignment="1">
      <alignment horizontal="center" vertical="center"/>
    </xf>
    <xf numFmtId="165" fontId="0" fillId="4" borderId="12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0" fontId="0" fillId="4" borderId="0" xfId="0" applyFill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5" borderId="34" xfId="0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0" fontId="0" fillId="4" borderId="26" xfId="0" applyFill="1" applyBorder="1"/>
    <xf numFmtId="0" fontId="0" fillId="4" borderId="27" xfId="0" applyFill="1" applyBorder="1"/>
    <xf numFmtId="4" fontId="0" fillId="4" borderId="12" xfId="0" applyNumberFormat="1" applyFill="1" applyBorder="1"/>
    <xf numFmtId="4" fontId="0" fillId="5" borderId="35" xfId="0" applyNumberFormat="1" applyFill="1" applyBorder="1" applyAlignment="1">
      <alignment horizontal="center" vertical="center"/>
    </xf>
    <xf numFmtId="4" fontId="0" fillId="0" borderId="29" xfId="0" applyNumberFormat="1" applyBorder="1"/>
    <xf numFmtId="4" fontId="0" fillId="0" borderId="32" xfId="0" applyNumberFormat="1" applyBorder="1"/>
    <xf numFmtId="4" fontId="0" fillId="0" borderId="0" xfId="0" applyNumberFormat="1"/>
    <xf numFmtId="0" fontId="0" fillId="0" borderId="37" xfId="0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0" quotePrefix="1" applyFont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8" borderId="23" xfId="0" applyFill="1" applyBorder="1" applyAlignment="1">
      <alignment horizontal="center" vertical="center"/>
    </xf>
    <xf numFmtId="0" fontId="0" fillId="8" borderId="24" xfId="0" quotePrefix="1" applyFill="1" applyBorder="1" applyAlignment="1">
      <alignment horizontal="center" vertical="center"/>
    </xf>
    <xf numFmtId="22" fontId="0" fillId="8" borderId="24" xfId="0" applyNumberFormat="1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9" fontId="0" fillId="8" borderId="24" xfId="0" applyNumberFormat="1" applyFill="1" applyBorder="1" applyAlignment="1">
      <alignment horizontal="center" vertical="center"/>
    </xf>
    <xf numFmtId="0" fontId="0" fillId="8" borderId="24" xfId="0" applyFill="1" applyBorder="1"/>
    <xf numFmtId="0" fontId="0" fillId="8" borderId="25" xfId="0" applyFill="1" applyBorder="1"/>
    <xf numFmtId="0" fontId="10" fillId="0" borderId="0" xfId="0" applyFont="1" applyAlignment="1">
      <alignment horizontal="center" vertical="center"/>
    </xf>
    <xf numFmtId="0" fontId="0" fillId="0" borderId="38" xfId="0" applyBorder="1"/>
    <xf numFmtId="0" fontId="3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4" fillId="0" borderId="0" xfId="0" applyFont="1"/>
    <xf numFmtId="166" fontId="14" fillId="0" borderId="0" xfId="0" applyNumberFormat="1" applyFont="1" applyBorder="1" applyAlignment="1">
      <alignment shrinkToFit="1"/>
    </xf>
    <xf numFmtId="44" fontId="4" fillId="0" borderId="0" xfId="0" applyNumberFormat="1" applyFont="1" applyAlignment="1"/>
    <xf numFmtId="0" fontId="15" fillId="0" borderId="0" xfId="0" applyFont="1"/>
    <xf numFmtId="166" fontId="4" fillId="0" borderId="0" xfId="0" applyNumberFormat="1" applyFont="1" applyBorder="1" applyAlignment="1">
      <alignment shrinkToFit="1"/>
    </xf>
    <xf numFmtId="166" fontId="4" fillId="0" borderId="40" xfId="0" applyNumberFormat="1" applyFont="1" applyBorder="1" applyAlignment="1">
      <alignment shrinkToFit="1"/>
    </xf>
    <xf numFmtId="0" fontId="16" fillId="0" borderId="0" xfId="0" applyFont="1"/>
    <xf numFmtId="166" fontId="4" fillId="0" borderId="38" xfId="0" applyNumberFormat="1" applyFont="1" applyBorder="1" applyAlignment="1">
      <alignment horizontal="right" vertical="center" shrinkToFit="1"/>
    </xf>
    <xf numFmtId="1" fontId="4" fillId="0" borderId="41" xfId="0" applyNumberFormat="1" applyFont="1" applyBorder="1" applyAlignment="1">
      <alignment horizontal="center" vertical="center"/>
    </xf>
    <xf numFmtId="1" fontId="4" fillId="0" borderId="38" xfId="0" applyNumberFormat="1" applyFont="1" applyBorder="1" applyAlignment="1">
      <alignment horizontal="center" vertical="center"/>
    </xf>
    <xf numFmtId="0" fontId="17" fillId="9" borderId="40" xfId="0" applyFont="1" applyFill="1" applyBorder="1" applyAlignment="1">
      <alignment horizontal="center" vertical="center" shrinkToFit="1"/>
    </xf>
    <xf numFmtId="0" fontId="17" fillId="9" borderId="40" xfId="0" applyFont="1" applyFill="1" applyBorder="1" applyAlignment="1">
      <alignment horizontal="center" vertical="center"/>
    </xf>
    <xf numFmtId="0" fontId="18" fillId="0" borderId="0" xfId="0" applyFont="1"/>
    <xf numFmtId="0" fontId="19" fillId="0" borderId="0" xfId="0" applyFont="1" applyAlignment="1">
      <alignment shrinkToFit="1"/>
    </xf>
    <xf numFmtId="0" fontId="19" fillId="0" borderId="0" xfId="0" applyFont="1" applyAlignment="1"/>
    <xf numFmtId="0" fontId="19" fillId="0" borderId="0" xfId="0" applyFont="1"/>
    <xf numFmtId="0" fontId="21" fillId="0" borderId="0" xfId="0" applyFont="1"/>
    <xf numFmtId="0" fontId="18" fillId="0" borderId="0" xfId="0" applyFont="1" applyAlignment="1">
      <alignment horizontal="left" vertical="center"/>
    </xf>
    <xf numFmtId="0" fontId="19" fillId="0" borderId="8" xfId="0" applyFont="1" applyBorder="1"/>
    <xf numFmtId="0" fontId="18" fillId="0" borderId="7" xfId="0" applyFont="1" applyBorder="1"/>
    <xf numFmtId="0" fontId="23" fillId="0" borderId="0" xfId="0" applyFont="1"/>
    <xf numFmtId="0" fontId="24" fillId="0" borderId="0" xfId="0" applyFont="1" applyAlignment="1">
      <alignment horizontal="right"/>
    </xf>
    <xf numFmtId="167" fontId="22" fillId="0" borderId="0" xfId="0" applyNumberFormat="1" applyFont="1" applyAlignment="1">
      <alignment horizontal="left"/>
    </xf>
    <xf numFmtId="0" fontId="18" fillId="0" borderId="0" xfId="0" applyFont="1" applyAlignment="1">
      <alignment horizontal="left" indent="1"/>
    </xf>
    <xf numFmtId="0" fontId="19" fillId="0" borderId="0" xfId="0" applyFont="1" applyAlignment="1">
      <alignment horizontal="left"/>
    </xf>
    <xf numFmtId="0" fontId="25" fillId="0" borderId="0" xfId="0" applyFont="1"/>
    <xf numFmtId="0" fontId="26" fillId="0" borderId="3" xfId="0" applyFont="1" applyBorder="1" applyAlignment="1">
      <alignment horizontal="right"/>
    </xf>
    <xf numFmtId="0" fontId="19" fillId="0" borderId="2" xfId="0" applyFont="1" applyBorder="1" applyAlignment="1">
      <alignment horizontal="left"/>
    </xf>
    <xf numFmtId="0" fontId="4" fillId="0" borderId="0" xfId="0" applyFont="1" applyAlignment="1">
      <alignment horizontal="left" indent="1"/>
    </xf>
    <xf numFmtId="0" fontId="28" fillId="0" borderId="0" xfId="1" applyNumberFormat="1" applyFont="1" applyAlignment="1" applyProtection="1"/>
    <xf numFmtId="0" fontId="26" fillId="0" borderId="0" xfId="0" applyFont="1" applyAlignment="1">
      <alignment horizontal="right"/>
    </xf>
    <xf numFmtId="0" fontId="1" fillId="0" borderId="0" xfId="0" applyFont="1"/>
    <xf numFmtId="0" fontId="29" fillId="0" borderId="0" xfId="0" applyFont="1" applyAlignment="1">
      <alignment vertical="center"/>
    </xf>
    <xf numFmtId="0" fontId="30" fillId="0" borderId="0" xfId="0" applyFont="1" applyAlignment="1">
      <alignment vertical="center"/>
    </xf>
    <xf numFmtId="14" fontId="0" fillId="8" borderId="24" xfId="0" applyNumberFormat="1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29" fillId="0" borderId="0" xfId="0" quotePrefix="1" applyFont="1" applyAlignment="1">
      <alignment vertical="center"/>
    </xf>
    <xf numFmtId="0" fontId="0" fillId="8" borderId="23" xfId="0" applyFill="1" applyBorder="1" applyAlignment="1">
      <alignment horizontal="right" vertical="center"/>
    </xf>
    <xf numFmtId="0" fontId="0" fillId="8" borderId="24" xfId="0" applyFill="1" applyBorder="1" applyAlignment="1">
      <alignment horizontal="right" vertical="center"/>
    </xf>
    <xf numFmtId="0" fontId="0" fillId="8" borderId="25" xfId="0" applyFill="1" applyBorder="1" applyAlignment="1">
      <alignment horizontal="right" vertical="center"/>
    </xf>
    <xf numFmtId="0" fontId="0" fillId="8" borderId="2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8" borderId="14" xfId="0" applyFill="1" applyBorder="1" applyAlignment="1">
      <alignment vertical="center"/>
    </xf>
    <xf numFmtId="0" fontId="0" fillId="8" borderId="15" xfId="0" applyFill="1" applyBorder="1" applyAlignment="1">
      <alignment vertical="center"/>
    </xf>
    <xf numFmtId="0" fontId="0" fillId="8" borderId="16" xfId="0" applyFill="1" applyBorder="1" applyAlignment="1">
      <alignment vertical="center"/>
    </xf>
    <xf numFmtId="0" fontId="0" fillId="8" borderId="17" xfId="0" applyFill="1" applyBorder="1" applyAlignment="1">
      <alignment vertical="center"/>
    </xf>
    <xf numFmtId="0" fontId="0" fillId="8" borderId="18" xfId="0" applyFill="1" applyBorder="1" applyAlignment="1">
      <alignment vertical="center"/>
    </xf>
    <xf numFmtId="0" fontId="0" fillId="8" borderId="19" xfId="0" applyFill="1" applyBorder="1" applyAlignment="1">
      <alignment vertical="center"/>
    </xf>
    <xf numFmtId="0" fontId="0" fillId="8" borderId="20" xfId="0" applyFill="1" applyBorder="1" applyAlignment="1">
      <alignment vertical="center"/>
    </xf>
    <xf numFmtId="0" fontId="0" fillId="8" borderId="21" xfId="0" applyFill="1" applyBorder="1" applyAlignment="1">
      <alignment vertical="center"/>
    </xf>
    <xf numFmtId="0" fontId="0" fillId="8" borderId="22" xfId="0" applyFill="1" applyBorder="1" applyAlignment="1">
      <alignment vertical="center"/>
    </xf>
    <xf numFmtId="0" fontId="5" fillId="10" borderId="14" xfId="0" applyFont="1" applyFill="1" applyBorder="1" applyAlignment="1">
      <alignment vertical="center"/>
    </xf>
    <xf numFmtId="0" fontId="0" fillId="10" borderId="15" xfId="0" applyFill="1" applyBorder="1" applyAlignment="1">
      <alignment vertical="center"/>
    </xf>
    <xf numFmtId="0" fontId="0" fillId="10" borderId="16" xfId="0" applyFill="1" applyBorder="1" applyAlignment="1">
      <alignment vertical="center"/>
    </xf>
    <xf numFmtId="0" fontId="5" fillId="10" borderId="17" xfId="0" applyFont="1" applyFill="1" applyBorder="1" applyAlignment="1">
      <alignment vertical="center"/>
    </xf>
    <xf numFmtId="0" fontId="0" fillId="10" borderId="18" xfId="0" applyFill="1" applyBorder="1" applyAlignment="1">
      <alignment vertical="center"/>
    </xf>
    <xf numFmtId="0" fontId="0" fillId="10" borderId="19" xfId="0" applyFill="1" applyBorder="1" applyAlignment="1">
      <alignment vertical="center"/>
    </xf>
    <xf numFmtId="165" fontId="5" fillId="10" borderId="17" xfId="0" applyNumberFormat="1" applyFont="1" applyFill="1" applyBorder="1" applyAlignment="1">
      <alignment vertical="center"/>
    </xf>
    <xf numFmtId="0" fontId="0" fillId="10" borderId="21" xfId="0" applyFill="1" applyBorder="1" applyAlignment="1">
      <alignment vertical="center"/>
    </xf>
    <xf numFmtId="0" fontId="0" fillId="10" borderId="22" xfId="0" applyFill="1" applyBorder="1" applyAlignment="1">
      <alignment vertical="center"/>
    </xf>
    <xf numFmtId="165" fontId="26" fillId="0" borderId="0" xfId="0" applyNumberFormat="1" applyFont="1" applyAlignment="1">
      <alignment horizontal="right"/>
    </xf>
    <xf numFmtId="0" fontId="26" fillId="0" borderId="0" xfId="0" applyFont="1" applyAlignment="1">
      <alignment horizontal="left"/>
    </xf>
    <xf numFmtId="0" fontId="19" fillId="0" borderId="0" xfId="0" applyNumberFormat="1" applyFont="1" applyAlignment="1">
      <alignment vertical="center"/>
    </xf>
    <xf numFmtId="0" fontId="5" fillId="10" borderId="43" xfId="0" applyFont="1" applyFill="1" applyBorder="1" applyAlignment="1">
      <alignment vertical="center"/>
    </xf>
    <xf numFmtId="0" fontId="0" fillId="10" borderId="44" xfId="0" applyFill="1" applyBorder="1" applyAlignment="1">
      <alignment vertical="center"/>
    </xf>
    <xf numFmtId="0" fontId="0" fillId="10" borderId="45" xfId="0" applyFill="1" applyBorder="1" applyAlignment="1">
      <alignment vertical="center"/>
    </xf>
    <xf numFmtId="0" fontId="0" fillId="10" borderId="20" xfId="0" applyFill="1" applyBorder="1" applyAlignment="1">
      <alignment vertical="center"/>
    </xf>
    <xf numFmtId="0" fontId="5" fillId="10" borderId="17" xfId="0" applyFont="1" applyFill="1" applyBorder="1" applyAlignment="1">
      <alignment horizontal="left" vertical="center"/>
    </xf>
    <xf numFmtId="165" fontId="19" fillId="0" borderId="0" xfId="0" applyNumberFormat="1" applyFont="1" applyAlignment="1">
      <alignment horizontal="left" vertical="center"/>
    </xf>
    <xf numFmtId="0" fontId="0" fillId="8" borderId="1" xfId="0" applyFill="1" applyBorder="1"/>
    <xf numFmtId="0" fontId="31" fillId="0" borderId="1" xfId="0" applyFont="1" applyBorder="1"/>
    <xf numFmtId="0" fontId="19" fillId="0" borderId="0" xfId="0" quotePrefix="1" applyFont="1" applyAlignment="1">
      <alignment horizontal="left" vertical="center"/>
    </xf>
    <xf numFmtId="0" fontId="0" fillId="8" borderId="23" xfId="0" applyFill="1" applyBorder="1" applyAlignment="1">
      <alignment vertical="center"/>
    </xf>
    <xf numFmtId="0" fontId="0" fillId="8" borderId="24" xfId="0" applyFill="1" applyBorder="1" applyAlignment="1">
      <alignment vertical="center"/>
    </xf>
    <xf numFmtId="0" fontId="0" fillId="8" borderId="39" xfId="0" applyFill="1" applyBorder="1" applyAlignment="1">
      <alignment vertical="center"/>
    </xf>
    <xf numFmtId="0" fontId="31" fillId="0" borderId="1" xfId="0" quotePrefix="1" applyFont="1" applyBorder="1"/>
    <xf numFmtId="0" fontId="0" fillId="11" borderId="1" xfId="0" applyFill="1" applyBorder="1"/>
    <xf numFmtId="43" fontId="0" fillId="0" borderId="53" xfId="0" applyNumberFormat="1" applyBorder="1" applyAlignment="1">
      <alignment horizontal="center" vertical="center"/>
    </xf>
    <xf numFmtId="0" fontId="17" fillId="9" borderId="46" xfId="0" applyFont="1" applyFill="1" applyBorder="1" applyAlignment="1">
      <alignment horizontal="center" vertical="center" wrapText="1"/>
    </xf>
    <xf numFmtId="0" fontId="4" fillId="0" borderId="56" xfId="0" applyFont="1" applyBorder="1" applyAlignment="1">
      <alignment vertical="center" wrapText="1"/>
    </xf>
    <xf numFmtId="0" fontId="4" fillId="0" borderId="57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32" fillId="8" borderId="0" xfId="0" applyFont="1" applyFill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42" xfId="0" applyFont="1" applyBorder="1" applyAlignment="1">
      <alignment horizontal="center" vertical="center" wrapText="1"/>
    </xf>
    <xf numFmtId="0" fontId="4" fillId="0" borderId="51" xfId="0" applyFont="1" applyBorder="1" applyAlignment="1">
      <alignment horizontal="center" vertical="center" wrapText="1"/>
    </xf>
    <xf numFmtId="44" fontId="4" fillId="0" borderId="5" xfId="0" applyNumberFormat="1" applyFont="1" applyBorder="1" applyAlignment="1">
      <alignment horizontal="center" vertical="center"/>
    </xf>
    <xf numFmtId="44" fontId="4" fillId="0" borderId="6" xfId="0" applyNumberFormat="1" applyFont="1" applyBorder="1" applyAlignment="1">
      <alignment horizontal="center" vertical="center"/>
    </xf>
    <xf numFmtId="44" fontId="4" fillId="0" borderId="54" xfId="0" applyNumberFormat="1" applyFont="1" applyBorder="1" applyAlignment="1">
      <alignment horizontal="center" vertical="center"/>
    </xf>
    <xf numFmtId="44" fontId="4" fillId="0" borderId="51" xfId="0" applyNumberFormat="1" applyFont="1" applyBorder="1" applyAlignment="1">
      <alignment horizontal="center" vertical="center"/>
    </xf>
    <xf numFmtId="0" fontId="17" fillId="9" borderId="46" xfId="0" applyFont="1" applyFill="1" applyBorder="1" applyAlignment="1">
      <alignment horizontal="center" vertical="center" wrapText="1"/>
    </xf>
    <xf numFmtId="0" fontId="17" fillId="9" borderId="47" xfId="0" applyFont="1" applyFill="1" applyBorder="1" applyAlignment="1">
      <alignment horizontal="center" vertical="center" wrapText="1"/>
    </xf>
    <xf numFmtId="0" fontId="17" fillId="9" borderId="48" xfId="0" applyFont="1" applyFill="1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4" fillId="0" borderId="50" xfId="0" applyFont="1" applyBorder="1" applyAlignment="1">
      <alignment horizontal="center" vertical="center" wrapText="1"/>
    </xf>
    <xf numFmtId="0" fontId="17" fillId="9" borderId="46" xfId="0" applyFont="1" applyFill="1" applyBorder="1" applyAlignment="1">
      <alignment horizontal="center" vertical="center"/>
    </xf>
    <xf numFmtId="0" fontId="17" fillId="9" borderId="48" xfId="0" applyFont="1" applyFill="1" applyBorder="1" applyAlignment="1">
      <alignment horizontal="center" vertical="center"/>
    </xf>
    <xf numFmtId="44" fontId="4" fillId="0" borderId="52" xfId="0" applyNumberFormat="1" applyFont="1" applyBorder="1" applyAlignment="1">
      <alignment horizontal="center" vertical="center"/>
    </xf>
    <xf numFmtId="44" fontId="4" fillId="0" borderId="50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9" fillId="0" borderId="0" xfId="0" applyFont="1" applyBorder="1" applyAlignment="1">
      <alignment horizontal="center" vertical="center" wrapText="1"/>
    </xf>
    <xf numFmtId="0" fontId="19" fillId="0" borderId="0" xfId="0" applyNumberFormat="1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4" fontId="4" fillId="0" borderId="0" xfId="0" applyNumberFormat="1" applyFont="1" applyAlignment="1">
      <alignment horizontal="center" vertical="center"/>
    </xf>
    <xf numFmtId="44" fontId="14" fillId="0" borderId="0" xfId="0" applyNumberFormat="1" applyFont="1" applyAlignment="1">
      <alignment horizontal="center"/>
    </xf>
    <xf numFmtId="0" fontId="1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55" xfId="0" quotePrefix="1" applyFont="1" applyBorder="1" applyAlignment="1">
      <alignment vertical="center" wrapText="1"/>
    </xf>
    <xf numFmtId="0" fontId="19" fillId="0" borderId="0" xfId="0" applyFont="1" applyBorder="1" applyAlignment="1">
      <alignment horizontal="left"/>
    </xf>
    <xf numFmtId="0" fontId="18" fillId="0" borderId="0" xfId="0" applyFont="1" applyBorder="1"/>
    <xf numFmtId="0" fontId="19" fillId="0" borderId="0" xfId="0" applyNumberFormat="1" applyFont="1" applyBorder="1" applyAlignment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19" fillId="0" borderId="4" xfId="0" applyFont="1" applyBorder="1"/>
    <xf numFmtId="0" fontId="0" fillId="0" borderId="5" xfId="0" quotePrefix="1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19" fillId="0" borderId="5" xfId="0" applyFont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 wrapText="1"/>
    </xf>
    <xf numFmtId="0" fontId="19" fillId="0" borderId="5" xfId="0" applyNumberFormat="1" applyFont="1" applyBorder="1" applyAlignment="1">
      <alignment horizontal="center" vertical="center" wrapText="1"/>
    </xf>
    <xf numFmtId="0" fontId="19" fillId="0" borderId="6" xfId="0" applyNumberFormat="1" applyFont="1" applyBorder="1" applyAlignment="1">
      <alignment horizontal="center" vertical="center" wrapText="1"/>
    </xf>
    <xf numFmtId="0" fontId="19" fillId="0" borderId="9" xfId="0" applyFont="1" applyBorder="1" applyAlignment="1">
      <alignment horizontal="left" vertical="center"/>
    </xf>
    <xf numFmtId="0" fontId="0" fillId="0" borderId="0" xfId="0" applyFill="1" applyAlignment="1">
      <alignment horizontal="center" vertical="center"/>
    </xf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ristoffm3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19"/>
  <sheetViews>
    <sheetView showGridLines="0" workbookViewId="0">
      <selection activeCell="G19" sqref="G19"/>
    </sheetView>
  </sheetViews>
  <sheetFormatPr baseColWidth="10" defaultRowHeight="15" x14ac:dyDescent="0.25"/>
  <cols>
    <col min="1" max="1" width="3.28515625" customWidth="1"/>
    <col min="2" max="2" width="26.140625" customWidth="1"/>
    <col min="3" max="3" width="14.7109375" bestFit="1" customWidth="1"/>
    <col min="9" max="9" width="16.42578125" customWidth="1"/>
  </cols>
  <sheetData>
    <row r="3" spans="1:11" ht="18.75" x14ac:dyDescent="0.3">
      <c r="B3" s="152" t="s">
        <v>332</v>
      </c>
      <c r="C3" s="152"/>
      <c r="D3" s="152"/>
    </row>
    <row r="6" spans="1:11" ht="6.75" customHeight="1" x14ac:dyDescent="0.25">
      <c r="A6" s="1"/>
      <c r="B6" s="6"/>
      <c r="C6" s="7"/>
      <c r="D6" s="7"/>
      <c r="E6" s="7"/>
      <c r="F6" s="7"/>
      <c r="G6" s="8"/>
      <c r="I6" s="3"/>
      <c r="J6" s="4"/>
      <c r="K6" s="5"/>
    </row>
    <row r="7" spans="1:11" ht="21" customHeight="1" x14ac:dyDescent="0.25">
      <c r="B7" s="106" t="s">
        <v>2</v>
      </c>
      <c r="C7" s="121" t="s">
        <v>328</v>
      </c>
      <c r="D7" s="122"/>
      <c r="E7" s="122"/>
      <c r="F7" s="122"/>
      <c r="G7" s="123"/>
      <c r="I7" s="109" t="s">
        <v>7</v>
      </c>
      <c r="J7" s="110"/>
      <c r="K7" s="111"/>
    </row>
    <row r="8" spans="1:11" ht="21" customHeight="1" x14ac:dyDescent="0.25">
      <c r="B8" s="107" t="s">
        <v>1</v>
      </c>
      <c r="C8" s="124" t="s">
        <v>329</v>
      </c>
      <c r="D8" s="125"/>
      <c r="E8" s="125"/>
      <c r="F8" s="125"/>
      <c r="G8" s="126"/>
      <c r="I8" s="112" t="s">
        <v>8</v>
      </c>
      <c r="J8" s="113"/>
      <c r="K8" s="114"/>
    </row>
    <row r="9" spans="1:11" ht="21" customHeight="1" x14ac:dyDescent="0.25">
      <c r="B9" s="107" t="s">
        <v>0</v>
      </c>
      <c r="C9" s="124" t="s">
        <v>121</v>
      </c>
      <c r="D9" s="125"/>
      <c r="E9" s="125"/>
      <c r="F9" s="125"/>
      <c r="G9" s="126"/>
      <c r="I9" s="115" t="s">
        <v>9</v>
      </c>
      <c r="J9" s="116"/>
      <c r="K9" s="117"/>
    </row>
    <row r="10" spans="1:11" ht="21" customHeight="1" x14ac:dyDescent="0.25">
      <c r="B10" s="107" t="s">
        <v>3</v>
      </c>
      <c r="C10" s="137">
        <v>24380</v>
      </c>
      <c r="D10" s="125"/>
      <c r="E10" s="125"/>
      <c r="F10" s="125"/>
      <c r="G10" s="126"/>
      <c r="I10" s="115" t="s">
        <v>10</v>
      </c>
      <c r="J10" s="116"/>
      <c r="K10" s="117"/>
    </row>
    <row r="11" spans="1:11" ht="21" customHeight="1" x14ac:dyDescent="0.25">
      <c r="B11" s="107" t="s">
        <v>4</v>
      </c>
      <c r="C11" s="124" t="s">
        <v>330</v>
      </c>
      <c r="D11" s="125"/>
      <c r="E11" s="125"/>
      <c r="F11" s="125"/>
      <c r="G11" s="126"/>
      <c r="I11" s="118"/>
      <c r="J11" s="119"/>
      <c r="K11" s="120"/>
    </row>
    <row r="12" spans="1:11" ht="21" customHeight="1" x14ac:dyDescent="0.25">
      <c r="B12" s="107" t="s">
        <v>5</v>
      </c>
      <c r="C12" s="127">
        <v>651077168</v>
      </c>
      <c r="D12" s="125"/>
      <c r="E12" s="125"/>
      <c r="F12" s="125"/>
      <c r="G12" s="126"/>
      <c r="I12" s="151"/>
      <c r="J12" s="151"/>
      <c r="K12" s="151"/>
    </row>
    <row r="13" spans="1:11" ht="21" customHeight="1" x14ac:dyDescent="0.25">
      <c r="B13" s="108" t="s">
        <v>6</v>
      </c>
      <c r="C13" s="133" t="s">
        <v>331</v>
      </c>
      <c r="D13" s="134"/>
      <c r="E13" s="134"/>
      <c r="F13" s="134"/>
      <c r="G13" s="135"/>
      <c r="I13" s="142" t="s">
        <v>127</v>
      </c>
    </row>
    <row r="14" spans="1:11" ht="21" customHeight="1" x14ac:dyDescent="0.25">
      <c r="B14" s="108" t="s">
        <v>334</v>
      </c>
      <c r="C14" s="136" t="s">
        <v>123</v>
      </c>
      <c r="D14" s="128"/>
      <c r="E14" s="128"/>
      <c r="F14" s="128"/>
      <c r="G14" s="129"/>
      <c r="I14" s="143" t="s">
        <v>120</v>
      </c>
    </row>
    <row r="15" spans="1:11" x14ac:dyDescent="0.25">
      <c r="I15" s="143" t="s">
        <v>336</v>
      </c>
    </row>
    <row r="16" spans="1:11" x14ac:dyDescent="0.25">
      <c r="I16" s="143" t="s">
        <v>340</v>
      </c>
    </row>
    <row r="17" spans="9:9" x14ac:dyDescent="0.25">
      <c r="I17" s="143" t="s">
        <v>341</v>
      </c>
    </row>
    <row r="18" spans="9:9" x14ac:dyDescent="0.25">
      <c r="I18" s="143" t="s">
        <v>342</v>
      </c>
    </row>
    <row r="19" spans="9:9" x14ac:dyDescent="0.25">
      <c r="I19" s="144"/>
    </row>
  </sheetData>
  <mergeCells count="2">
    <mergeCell ref="I12:K12"/>
    <mergeCell ref="B3:D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I205"/>
  <sheetViews>
    <sheetView workbookViewId="0">
      <selection activeCell="G13" sqref="G13"/>
    </sheetView>
  </sheetViews>
  <sheetFormatPr baseColWidth="10" defaultRowHeight="15" x14ac:dyDescent="0.25"/>
  <cols>
    <col min="1" max="1" width="13.7109375" style="2" bestFit="1" customWidth="1"/>
    <col min="2" max="2" width="10.7109375" style="2" bestFit="1" customWidth="1"/>
    <col min="3" max="3" width="27.140625" style="2" bestFit="1" customWidth="1"/>
    <col min="4" max="4" width="40.5703125" style="2" customWidth="1"/>
    <col min="5" max="5" width="16.140625" style="2" customWidth="1"/>
    <col min="6" max="6" width="26.28515625" style="9" customWidth="1"/>
    <col min="7" max="7" width="14.7109375" style="10" bestFit="1" customWidth="1"/>
    <col min="8" max="8" width="14.7109375" style="10" customWidth="1"/>
    <col min="9" max="9" width="23.140625" style="2" customWidth="1"/>
    <col min="10" max="16384" width="11.42578125" style="2"/>
  </cols>
  <sheetData>
    <row r="4" spans="1:9" ht="6.75" customHeight="1" x14ac:dyDescent="0.25">
      <c r="A4" s="11"/>
      <c r="B4" s="12"/>
      <c r="C4" s="12"/>
      <c r="D4" s="12"/>
      <c r="E4" s="12"/>
      <c r="F4" s="13"/>
      <c r="G4" s="14"/>
      <c r="H4" s="14"/>
      <c r="I4" s="15"/>
    </row>
    <row r="5" spans="1:9" ht="32.25" customHeight="1" x14ac:dyDescent="0.25">
      <c r="A5" s="16" t="s">
        <v>11</v>
      </c>
      <c r="B5" s="16" t="s">
        <v>12</v>
      </c>
      <c r="C5" s="16" t="s">
        <v>13</v>
      </c>
      <c r="D5" s="16" t="s">
        <v>14</v>
      </c>
      <c r="E5" s="16" t="s">
        <v>15</v>
      </c>
      <c r="F5" s="17" t="s">
        <v>19</v>
      </c>
      <c r="G5" s="18" t="s">
        <v>16</v>
      </c>
      <c r="H5" s="18" t="s">
        <v>17</v>
      </c>
      <c r="I5" s="16" t="s">
        <v>18</v>
      </c>
    </row>
    <row r="6" spans="1:9" ht="6.75" hidden="1" customHeight="1" x14ac:dyDescent="0.25">
      <c r="A6" s="45"/>
      <c r="B6" s="45"/>
      <c r="C6" s="45"/>
      <c r="D6" s="45"/>
      <c r="E6" s="45"/>
      <c r="F6" s="46"/>
      <c r="G6" s="47"/>
      <c r="H6" s="47"/>
      <c r="I6" s="45"/>
    </row>
    <row r="7" spans="1:9" ht="24" customHeight="1" x14ac:dyDescent="0.25">
      <c r="A7" s="19" t="s">
        <v>20</v>
      </c>
      <c r="B7" s="19" t="s">
        <v>120</v>
      </c>
      <c r="C7" s="19" t="s">
        <v>354</v>
      </c>
      <c r="D7" s="19" t="s">
        <v>355</v>
      </c>
      <c r="E7" s="19">
        <v>24380</v>
      </c>
      <c r="F7" s="20" t="s">
        <v>122</v>
      </c>
      <c r="G7" s="21">
        <v>65107556984</v>
      </c>
      <c r="H7" s="21">
        <v>651075168</v>
      </c>
      <c r="I7" s="205" t="s">
        <v>123</v>
      </c>
    </row>
    <row r="8" spans="1:9" ht="24" customHeight="1" x14ac:dyDescent="0.25">
      <c r="A8" s="19" t="s">
        <v>21</v>
      </c>
      <c r="B8" s="19"/>
      <c r="C8" s="19" t="s">
        <v>124</v>
      </c>
      <c r="D8" s="19" t="s">
        <v>346</v>
      </c>
      <c r="E8" s="19">
        <v>24260</v>
      </c>
      <c r="F8" s="20" t="s">
        <v>125</v>
      </c>
      <c r="G8" s="21"/>
      <c r="H8" s="21"/>
      <c r="I8" s="19"/>
    </row>
    <row r="9" spans="1:9" ht="24" customHeight="1" x14ac:dyDescent="0.25">
      <c r="A9" s="19" t="s">
        <v>22</v>
      </c>
      <c r="B9" s="19" t="s">
        <v>342</v>
      </c>
      <c r="C9" s="19" t="s">
        <v>126</v>
      </c>
      <c r="D9" s="19" t="s">
        <v>128</v>
      </c>
      <c r="E9" s="19">
        <v>24340</v>
      </c>
      <c r="F9" s="20" t="s">
        <v>129</v>
      </c>
      <c r="G9" s="21">
        <v>6478956325</v>
      </c>
      <c r="H9" s="21"/>
      <c r="I9" s="19"/>
    </row>
    <row r="10" spans="1:9" ht="24" customHeight="1" x14ac:dyDescent="0.25">
      <c r="A10" s="19" t="s">
        <v>23</v>
      </c>
      <c r="B10" s="19" t="s">
        <v>336</v>
      </c>
      <c r="C10" s="19" t="s">
        <v>343</v>
      </c>
      <c r="D10" s="19" t="s">
        <v>344</v>
      </c>
      <c r="E10" s="19">
        <v>33240</v>
      </c>
      <c r="F10" s="20" t="s">
        <v>345</v>
      </c>
      <c r="G10" s="21">
        <v>556987545</v>
      </c>
      <c r="H10" s="21">
        <v>65987541</v>
      </c>
      <c r="I10" s="19"/>
    </row>
    <row r="11" spans="1:9" ht="24" customHeight="1" x14ac:dyDescent="0.25">
      <c r="A11" s="19" t="s">
        <v>24</v>
      </c>
      <c r="B11" s="19" t="s">
        <v>127</v>
      </c>
      <c r="C11" s="19" t="s">
        <v>349</v>
      </c>
      <c r="D11" s="19" t="s">
        <v>350</v>
      </c>
      <c r="E11" s="19">
        <v>33600</v>
      </c>
      <c r="F11" s="20" t="s">
        <v>347</v>
      </c>
      <c r="G11" s="21">
        <v>556071432</v>
      </c>
      <c r="H11" s="21"/>
      <c r="I11" s="19"/>
    </row>
    <row r="12" spans="1:9" ht="24" customHeight="1" x14ac:dyDescent="0.25">
      <c r="A12" s="19" t="s">
        <v>25</v>
      </c>
      <c r="B12" s="19" t="s">
        <v>340</v>
      </c>
      <c r="C12" s="19" t="s">
        <v>348</v>
      </c>
      <c r="D12" s="19" t="s">
        <v>351</v>
      </c>
      <c r="E12" s="19">
        <v>33610</v>
      </c>
      <c r="F12" s="20" t="s">
        <v>352</v>
      </c>
      <c r="G12" s="21">
        <v>687672511</v>
      </c>
      <c r="H12" s="21"/>
      <c r="I12" s="19"/>
    </row>
    <row r="13" spans="1:9" ht="24" customHeight="1" x14ac:dyDescent="0.25">
      <c r="A13" s="19" t="s">
        <v>26</v>
      </c>
      <c r="B13" s="19" t="s">
        <v>127</v>
      </c>
      <c r="C13" s="19" t="s">
        <v>337</v>
      </c>
      <c r="D13" s="19" t="s">
        <v>338</v>
      </c>
      <c r="E13" s="19">
        <v>24260</v>
      </c>
      <c r="F13" s="20" t="s">
        <v>339</v>
      </c>
      <c r="G13" s="21">
        <v>659874521</v>
      </c>
      <c r="H13" s="21"/>
      <c r="I13" s="19"/>
    </row>
    <row r="14" spans="1:9" ht="24" customHeight="1" x14ac:dyDescent="0.25">
      <c r="A14" s="19" t="s">
        <v>27</v>
      </c>
      <c r="B14" s="19"/>
      <c r="C14" s="19"/>
      <c r="D14" s="19"/>
      <c r="E14" s="19"/>
      <c r="F14" s="20"/>
      <c r="G14" s="21"/>
      <c r="H14" s="21"/>
      <c r="I14" s="19"/>
    </row>
    <row r="15" spans="1:9" ht="24" customHeight="1" x14ac:dyDescent="0.25">
      <c r="A15" s="19" t="s">
        <v>28</v>
      </c>
      <c r="B15" s="19"/>
      <c r="C15" s="19"/>
      <c r="D15" s="19"/>
      <c r="E15" s="19"/>
      <c r="F15" s="20"/>
      <c r="G15" s="21"/>
      <c r="H15" s="21"/>
      <c r="I15" s="19"/>
    </row>
    <row r="16" spans="1:9" ht="24" customHeight="1" x14ac:dyDescent="0.25">
      <c r="A16" s="19" t="s">
        <v>29</v>
      </c>
      <c r="B16" s="19"/>
      <c r="C16" s="19"/>
      <c r="D16" s="19"/>
      <c r="E16" s="19"/>
      <c r="F16" s="20"/>
      <c r="G16" s="21"/>
      <c r="H16" s="21"/>
      <c r="I16" s="19"/>
    </row>
    <row r="17" spans="1:9" ht="24" customHeight="1" x14ac:dyDescent="0.25">
      <c r="A17" s="19" t="s">
        <v>30</v>
      </c>
      <c r="B17" s="19"/>
      <c r="C17" s="19"/>
      <c r="D17" s="19"/>
      <c r="E17" s="19"/>
      <c r="F17" s="20"/>
      <c r="G17" s="21"/>
      <c r="H17" s="21"/>
      <c r="I17" s="19"/>
    </row>
    <row r="18" spans="1:9" ht="24" customHeight="1" x14ac:dyDescent="0.25">
      <c r="A18" s="19" t="s">
        <v>31</v>
      </c>
      <c r="B18" s="19"/>
      <c r="C18" s="19"/>
      <c r="D18" s="19"/>
      <c r="E18" s="19"/>
      <c r="F18" s="20"/>
      <c r="G18" s="21"/>
      <c r="H18" s="21"/>
      <c r="I18" s="19"/>
    </row>
    <row r="19" spans="1:9" ht="24" customHeight="1" x14ac:dyDescent="0.25">
      <c r="A19" s="19" t="s">
        <v>32</v>
      </c>
      <c r="B19" s="19"/>
      <c r="C19" s="19"/>
      <c r="D19" s="19"/>
      <c r="E19" s="19"/>
      <c r="F19" s="20"/>
      <c r="G19" s="21"/>
      <c r="H19" s="21"/>
      <c r="I19" s="19"/>
    </row>
    <row r="20" spans="1:9" ht="24" customHeight="1" x14ac:dyDescent="0.25">
      <c r="A20" s="19" t="s">
        <v>33</v>
      </c>
      <c r="B20" s="19"/>
      <c r="C20" s="19"/>
      <c r="D20" s="19"/>
      <c r="E20" s="19"/>
      <c r="F20" s="20"/>
      <c r="G20" s="21"/>
      <c r="H20" s="21"/>
      <c r="I20" s="19"/>
    </row>
    <row r="21" spans="1:9" ht="24" customHeight="1" x14ac:dyDescent="0.25">
      <c r="A21" s="19" t="s">
        <v>34</v>
      </c>
      <c r="B21" s="19"/>
      <c r="C21" s="19"/>
      <c r="D21" s="19"/>
      <c r="E21" s="19"/>
      <c r="F21" s="20"/>
      <c r="G21" s="21"/>
      <c r="H21" s="21"/>
      <c r="I21" s="19"/>
    </row>
    <row r="22" spans="1:9" ht="24" customHeight="1" x14ac:dyDescent="0.25">
      <c r="A22" s="19" t="s">
        <v>35</v>
      </c>
      <c r="B22" s="19"/>
      <c r="C22" s="19"/>
      <c r="D22" s="19"/>
      <c r="E22" s="19"/>
      <c r="F22" s="20"/>
      <c r="G22" s="21"/>
      <c r="H22" s="21"/>
      <c r="I22" s="19"/>
    </row>
    <row r="23" spans="1:9" ht="24" customHeight="1" x14ac:dyDescent="0.25">
      <c r="A23" s="19" t="s">
        <v>36</v>
      </c>
      <c r="B23" s="19"/>
      <c r="C23" s="19"/>
      <c r="D23" s="19"/>
      <c r="E23" s="19"/>
      <c r="F23" s="20"/>
      <c r="G23" s="21"/>
      <c r="H23" s="21"/>
      <c r="I23" s="19"/>
    </row>
    <row r="24" spans="1:9" ht="24" customHeight="1" x14ac:dyDescent="0.25">
      <c r="A24" s="19" t="s">
        <v>37</v>
      </c>
      <c r="B24" s="19"/>
      <c r="C24" s="19"/>
      <c r="D24" s="19"/>
      <c r="E24" s="19"/>
      <c r="F24" s="20"/>
      <c r="G24" s="21"/>
      <c r="H24" s="21"/>
      <c r="I24" s="19"/>
    </row>
    <row r="25" spans="1:9" ht="24" customHeight="1" x14ac:dyDescent="0.25">
      <c r="A25" s="19" t="s">
        <v>38</v>
      </c>
      <c r="B25" s="19"/>
      <c r="C25" s="19"/>
      <c r="D25" s="19"/>
      <c r="E25" s="19"/>
      <c r="F25" s="20"/>
      <c r="G25" s="21"/>
      <c r="H25" s="21"/>
      <c r="I25" s="19"/>
    </row>
    <row r="26" spans="1:9" ht="24" customHeight="1" x14ac:dyDescent="0.25">
      <c r="A26" s="19" t="s">
        <v>39</v>
      </c>
      <c r="B26" s="19"/>
      <c r="C26" s="19"/>
      <c r="D26" s="19"/>
      <c r="E26" s="19"/>
      <c r="F26" s="20"/>
      <c r="G26" s="21"/>
      <c r="H26" s="21"/>
      <c r="I26" s="19"/>
    </row>
    <row r="27" spans="1:9" ht="24" customHeight="1" x14ac:dyDescent="0.25">
      <c r="A27" s="19" t="s">
        <v>40</v>
      </c>
      <c r="B27" s="19"/>
      <c r="C27" s="19"/>
      <c r="D27" s="19"/>
      <c r="E27" s="19"/>
      <c r="F27" s="20"/>
      <c r="G27" s="21"/>
      <c r="H27" s="21"/>
      <c r="I27" s="19"/>
    </row>
    <row r="28" spans="1:9" ht="24" customHeight="1" x14ac:dyDescent="0.25">
      <c r="A28" s="19" t="s">
        <v>41</v>
      </c>
      <c r="B28" s="19"/>
      <c r="C28" s="19"/>
      <c r="D28" s="19"/>
      <c r="E28" s="19"/>
      <c r="F28" s="20"/>
      <c r="G28" s="21"/>
      <c r="H28" s="21"/>
      <c r="I28" s="19"/>
    </row>
    <row r="29" spans="1:9" ht="24" customHeight="1" x14ac:dyDescent="0.25">
      <c r="A29" s="19" t="s">
        <v>42</v>
      </c>
      <c r="B29" s="19"/>
      <c r="C29" s="19"/>
      <c r="D29" s="19"/>
      <c r="E29" s="19"/>
      <c r="F29" s="20"/>
      <c r="G29" s="21"/>
      <c r="H29" s="21"/>
      <c r="I29" s="19"/>
    </row>
    <row r="30" spans="1:9" ht="24" customHeight="1" x14ac:dyDescent="0.25">
      <c r="A30" s="19" t="s">
        <v>43</v>
      </c>
      <c r="B30" s="19"/>
      <c r="C30" s="19"/>
      <c r="D30" s="19"/>
      <c r="E30" s="19"/>
      <c r="F30" s="20"/>
      <c r="G30" s="21"/>
      <c r="H30" s="21"/>
      <c r="I30" s="19"/>
    </row>
    <row r="31" spans="1:9" ht="24" customHeight="1" x14ac:dyDescent="0.25">
      <c r="A31" s="19" t="s">
        <v>44</v>
      </c>
      <c r="B31" s="19"/>
      <c r="C31" s="19"/>
      <c r="D31" s="19"/>
      <c r="E31" s="19"/>
      <c r="F31" s="20"/>
      <c r="G31" s="21"/>
      <c r="H31" s="21"/>
      <c r="I31" s="19"/>
    </row>
    <row r="32" spans="1:9" ht="24" customHeight="1" x14ac:dyDescent="0.25">
      <c r="A32" s="19" t="s">
        <v>45</v>
      </c>
      <c r="B32" s="19"/>
      <c r="C32" s="19"/>
      <c r="D32" s="19"/>
      <c r="E32" s="19"/>
      <c r="F32" s="20"/>
      <c r="G32" s="21"/>
      <c r="H32" s="21"/>
      <c r="I32" s="19"/>
    </row>
    <row r="33" spans="1:9" ht="24" customHeight="1" x14ac:dyDescent="0.25">
      <c r="A33" s="19" t="s">
        <v>46</v>
      </c>
      <c r="B33" s="19"/>
      <c r="C33" s="19"/>
      <c r="D33" s="19"/>
      <c r="E33" s="19"/>
      <c r="F33" s="20"/>
      <c r="G33" s="21"/>
      <c r="H33" s="21"/>
      <c r="I33" s="19"/>
    </row>
    <row r="34" spans="1:9" ht="24" customHeight="1" x14ac:dyDescent="0.25">
      <c r="A34" s="19" t="s">
        <v>47</v>
      </c>
      <c r="B34" s="19"/>
      <c r="C34" s="19"/>
      <c r="D34" s="19"/>
      <c r="E34" s="19"/>
      <c r="F34" s="20"/>
      <c r="G34" s="21"/>
      <c r="H34" s="21"/>
      <c r="I34" s="19"/>
    </row>
    <row r="35" spans="1:9" ht="24" customHeight="1" x14ac:dyDescent="0.25">
      <c r="A35" s="19" t="s">
        <v>48</v>
      </c>
      <c r="B35" s="19"/>
      <c r="C35" s="19"/>
      <c r="D35" s="19"/>
      <c r="E35" s="19"/>
      <c r="F35" s="20"/>
      <c r="G35" s="21"/>
      <c r="H35" s="21"/>
      <c r="I35" s="19"/>
    </row>
    <row r="36" spans="1:9" ht="24" customHeight="1" x14ac:dyDescent="0.25">
      <c r="A36" s="19" t="s">
        <v>49</v>
      </c>
      <c r="B36" s="19"/>
      <c r="C36" s="19"/>
      <c r="D36" s="19"/>
      <c r="E36" s="19"/>
      <c r="F36" s="20"/>
      <c r="G36" s="21"/>
      <c r="H36" s="21"/>
      <c r="I36" s="19"/>
    </row>
    <row r="37" spans="1:9" ht="24" customHeight="1" x14ac:dyDescent="0.25">
      <c r="A37" s="19" t="s">
        <v>50</v>
      </c>
      <c r="B37" s="19"/>
      <c r="C37" s="19"/>
      <c r="D37" s="19"/>
      <c r="E37" s="19"/>
      <c r="F37" s="20"/>
      <c r="G37" s="21"/>
      <c r="H37" s="21"/>
      <c r="I37" s="19"/>
    </row>
    <row r="38" spans="1:9" ht="24" customHeight="1" x14ac:dyDescent="0.25">
      <c r="A38" s="19" t="s">
        <v>51</v>
      </c>
      <c r="B38" s="19"/>
      <c r="C38" s="19"/>
      <c r="D38" s="19"/>
      <c r="E38" s="19"/>
      <c r="F38" s="20"/>
      <c r="G38" s="21"/>
      <c r="H38" s="21"/>
      <c r="I38" s="19"/>
    </row>
    <row r="39" spans="1:9" ht="24" customHeight="1" x14ac:dyDescent="0.25">
      <c r="A39" s="19" t="s">
        <v>52</v>
      </c>
      <c r="B39" s="19"/>
      <c r="C39" s="19"/>
      <c r="D39" s="19"/>
      <c r="E39" s="19"/>
      <c r="F39" s="20"/>
      <c r="G39" s="21"/>
      <c r="H39" s="21"/>
      <c r="I39" s="19"/>
    </row>
    <row r="40" spans="1:9" ht="24" customHeight="1" x14ac:dyDescent="0.25">
      <c r="A40" s="19" t="s">
        <v>53</v>
      </c>
      <c r="B40" s="19"/>
      <c r="C40" s="19"/>
      <c r="D40" s="19"/>
      <c r="E40" s="19"/>
      <c r="F40" s="20"/>
      <c r="G40" s="21"/>
      <c r="H40" s="21"/>
      <c r="I40" s="19"/>
    </row>
    <row r="41" spans="1:9" ht="24" customHeight="1" x14ac:dyDescent="0.25">
      <c r="A41" s="19" t="s">
        <v>54</v>
      </c>
      <c r="B41" s="19"/>
      <c r="C41" s="19"/>
      <c r="D41" s="19"/>
      <c r="E41" s="19"/>
      <c r="F41" s="20"/>
      <c r="G41" s="21"/>
      <c r="H41" s="21"/>
      <c r="I41" s="19"/>
    </row>
    <row r="42" spans="1:9" ht="24" customHeight="1" x14ac:dyDescent="0.25">
      <c r="A42" s="19" t="s">
        <v>55</v>
      </c>
      <c r="B42" s="19"/>
      <c r="C42" s="19"/>
      <c r="D42" s="19"/>
      <c r="E42" s="19"/>
      <c r="F42" s="20"/>
      <c r="G42" s="21"/>
      <c r="H42" s="21"/>
      <c r="I42" s="19"/>
    </row>
    <row r="43" spans="1:9" ht="24" customHeight="1" x14ac:dyDescent="0.25">
      <c r="A43" s="19" t="s">
        <v>56</v>
      </c>
      <c r="B43" s="19"/>
      <c r="C43" s="19"/>
      <c r="D43" s="19"/>
      <c r="E43" s="19"/>
      <c r="F43" s="20"/>
      <c r="G43" s="21"/>
      <c r="H43" s="21"/>
      <c r="I43" s="19"/>
    </row>
    <row r="44" spans="1:9" ht="24" customHeight="1" x14ac:dyDescent="0.25">
      <c r="A44" s="19" t="s">
        <v>57</v>
      </c>
      <c r="B44" s="19"/>
      <c r="C44" s="19"/>
      <c r="D44" s="19"/>
      <c r="E44" s="19"/>
      <c r="F44" s="20"/>
      <c r="G44" s="21"/>
      <c r="H44" s="21"/>
      <c r="I44" s="19"/>
    </row>
    <row r="45" spans="1:9" ht="24" customHeight="1" x14ac:dyDescent="0.25">
      <c r="A45" s="19" t="s">
        <v>58</v>
      </c>
      <c r="B45" s="19"/>
      <c r="C45" s="19"/>
      <c r="D45" s="19"/>
      <c r="E45" s="19"/>
      <c r="F45" s="20"/>
      <c r="G45" s="21"/>
      <c r="H45" s="21"/>
      <c r="I45" s="19"/>
    </row>
    <row r="46" spans="1:9" ht="24" customHeight="1" x14ac:dyDescent="0.25">
      <c r="A46" s="19" t="s">
        <v>59</v>
      </c>
      <c r="B46" s="19"/>
      <c r="C46" s="19"/>
      <c r="D46" s="19"/>
      <c r="E46" s="19"/>
      <c r="F46" s="20"/>
      <c r="G46" s="21"/>
      <c r="H46" s="21"/>
      <c r="I46" s="19"/>
    </row>
    <row r="47" spans="1:9" ht="24" customHeight="1" x14ac:dyDescent="0.25">
      <c r="A47" s="19" t="s">
        <v>60</v>
      </c>
      <c r="B47" s="19"/>
      <c r="C47" s="19"/>
      <c r="D47" s="19"/>
      <c r="E47" s="19"/>
      <c r="F47" s="20"/>
      <c r="G47" s="21"/>
      <c r="H47" s="21"/>
      <c r="I47" s="19"/>
    </row>
    <row r="48" spans="1:9" ht="24" customHeight="1" x14ac:dyDescent="0.25">
      <c r="A48" s="19" t="s">
        <v>61</v>
      </c>
      <c r="B48" s="19"/>
      <c r="C48" s="19"/>
      <c r="D48" s="19"/>
      <c r="E48" s="19"/>
      <c r="F48" s="20"/>
      <c r="G48" s="21"/>
      <c r="H48" s="21"/>
      <c r="I48" s="19"/>
    </row>
    <row r="49" spans="1:9" ht="24" customHeight="1" x14ac:dyDescent="0.25">
      <c r="A49" s="19" t="s">
        <v>62</v>
      </c>
      <c r="B49" s="19"/>
      <c r="C49" s="19"/>
      <c r="D49" s="19"/>
      <c r="E49" s="19"/>
      <c r="F49" s="20"/>
      <c r="G49" s="21"/>
      <c r="H49" s="21"/>
      <c r="I49" s="19"/>
    </row>
    <row r="50" spans="1:9" ht="24" customHeight="1" x14ac:dyDescent="0.25">
      <c r="A50" s="19" t="s">
        <v>63</v>
      </c>
      <c r="B50" s="19"/>
      <c r="C50" s="19"/>
      <c r="D50" s="19"/>
      <c r="E50" s="19"/>
      <c r="F50" s="20"/>
      <c r="G50" s="21"/>
      <c r="H50" s="21"/>
      <c r="I50" s="19"/>
    </row>
    <row r="51" spans="1:9" ht="24" customHeight="1" x14ac:dyDescent="0.25">
      <c r="A51" s="19" t="s">
        <v>64</v>
      </c>
      <c r="B51" s="19"/>
      <c r="C51" s="19"/>
      <c r="D51" s="19"/>
      <c r="E51" s="19"/>
      <c r="F51" s="20"/>
      <c r="G51" s="21"/>
      <c r="H51" s="21"/>
      <c r="I51" s="19"/>
    </row>
    <row r="52" spans="1:9" ht="24" customHeight="1" x14ac:dyDescent="0.25">
      <c r="A52" s="19" t="s">
        <v>65</v>
      </c>
      <c r="B52" s="19"/>
      <c r="C52" s="19"/>
      <c r="D52" s="19"/>
      <c r="E52" s="19"/>
      <c r="F52" s="20"/>
      <c r="G52" s="21"/>
      <c r="H52" s="21"/>
      <c r="I52" s="19"/>
    </row>
    <row r="53" spans="1:9" ht="24" customHeight="1" x14ac:dyDescent="0.25">
      <c r="A53" s="19" t="s">
        <v>66</v>
      </c>
      <c r="B53" s="19"/>
      <c r="C53" s="19"/>
      <c r="D53" s="19"/>
      <c r="E53" s="19"/>
      <c r="F53" s="20"/>
      <c r="G53" s="21"/>
      <c r="H53" s="21"/>
      <c r="I53" s="19"/>
    </row>
    <row r="54" spans="1:9" ht="24" customHeight="1" x14ac:dyDescent="0.25">
      <c r="A54" s="19" t="s">
        <v>67</v>
      </c>
      <c r="B54" s="19"/>
      <c r="C54" s="19"/>
      <c r="D54" s="19"/>
      <c r="E54" s="19"/>
      <c r="F54" s="20"/>
      <c r="G54" s="21"/>
      <c r="H54" s="21"/>
      <c r="I54" s="19"/>
    </row>
    <row r="55" spans="1:9" ht="24" customHeight="1" x14ac:dyDescent="0.25">
      <c r="A55" s="19" t="s">
        <v>68</v>
      </c>
      <c r="B55" s="19"/>
      <c r="C55" s="19"/>
      <c r="D55" s="19"/>
      <c r="E55" s="19"/>
      <c r="F55" s="20"/>
      <c r="G55" s="21"/>
      <c r="H55" s="21"/>
      <c r="I55" s="19"/>
    </row>
    <row r="56" spans="1:9" ht="24" customHeight="1" x14ac:dyDescent="0.25">
      <c r="A56" s="19" t="s">
        <v>69</v>
      </c>
      <c r="B56" s="19"/>
      <c r="C56" s="19"/>
      <c r="D56" s="19"/>
      <c r="E56" s="19"/>
      <c r="F56" s="20"/>
      <c r="G56" s="21"/>
      <c r="H56" s="21"/>
      <c r="I56" s="19"/>
    </row>
    <row r="57" spans="1:9" ht="24" customHeight="1" x14ac:dyDescent="0.25">
      <c r="A57" s="19" t="s">
        <v>70</v>
      </c>
      <c r="B57" s="19"/>
      <c r="C57" s="19"/>
      <c r="D57" s="19"/>
      <c r="E57" s="19"/>
      <c r="F57" s="20"/>
      <c r="G57" s="21"/>
      <c r="H57" s="21"/>
      <c r="I57" s="19"/>
    </row>
    <row r="58" spans="1:9" ht="24" customHeight="1" x14ac:dyDescent="0.25">
      <c r="A58" s="19" t="s">
        <v>71</v>
      </c>
      <c r="B58" s="19"/>
      <c r="C58" s="19"/>
      <c r="D58" s="19"/>
      <c r="E58" s="19"/>
      <c r="F58" s="20"/>
      <c r="G58" s="21"/>
      <c r="H58" s="21"/>
      <c r="I58" s="19"/>
    </row>
    <row r="59" spans="1:9" ht="24" customHeight="1" x14ac:dyDescent="0.25">
      <c r="A59" s="19" t="s">
        <v>72</v>
      </c>
      <c r="B59" s="19"/>
      <c r="C59" s="19"/>
      <c r="D59" s="19"/>
      <c r="E59" s="19"/>
      <c r="F59" s="20"/>
      <c r="G59" s="21"/>
      <c r="H59" s="21"/>
      <c r="I59" s="19"/>
    </row>
    <row r="60" spans="1:9" ht="24" customHeight="1" x14ac:dyDescent="0.25">
      <c r="A60" s="19" t="s">
        <v>73</v>
      </c>
      <c r="B60" s="19"/>
      <c r="C60" s="19"/>
      <c r="D60" s="19"/>
      <c r="E60" s="19"/>
      <c r="F60" s="20"/>
      <c r="G60" s="21"/>
      <c r="H60" s="21"/>
      <c r="I60" s="19"/>
    </row>
    <row r="61" spans="1:9" ht="24" customHeight="1" x14ac:dyDescent="0.25">
      <c r="A61" s="19" t="s">
        <v>74</v>
      </c>
      <c r="B61" s="19"/>
      <c r="C61" s="19"/>
      <c r="D61" s="19"/>
      <c r="E61" s="19"/>
      <c r="F61" s="20"/>
      <c r="G61" s="21"/>
      <c r="H61" s="21"/>
      <c r="I61" s="19"/>
    </row>
    <row r="62" spans="1:9" ht="24" customHeight="1" x14ac:dyDescent="0.25">
      <c r="A62" s="19" t="s">
        <v>75</v>
      </c>
      <c r="B62" s="19"/>
      <c r="C62" s="19"/>
      <c r="D62" s="19"/>
      <c r="E62" s="19"/>
      <c r="F62" s="20"/>
      <c r="G62" s="21"/>
      <c r="H62" s="21"/>
      <c r="I62" s="19"/>
    </row>
    <row r="63" spans="1:9" ht="24" customHeight="1" x14ac:dyDescent="0.25">
      <c r="A63" s="19" t="s">
        <v>76</v>
      </c>
      <c r="B63" s="19"/>
      <c r="C63" s="19"/>
      <c r="D63" s="19"/>
      <c r="E63" s="19"/>
      <c r="F63" s="20"/>
      <c r="G63" s="21"/>
      <c r="H63" s="21"/>
      <c r="I63" s="19"/>
    </row>
    <row r="64" spans="1:9" ht="24" customHeight="1" x14ac:dyDescent="0.25">
      <c r="A64" s="19" t="s">
        <v>77</v>
      </c>
      <c r="B64" s="19"/>
      <c r="C64" s="19"/>
      <c r="D64" s="19"/>
      <c r="E64" s="19"/>
      <c r="F64" s="20"/>
      <c r="G64" s="21"/>
      <c r="H64" s="21"/>
      <c r="I64" s="19"/>
    </row>
    <row r="65" spans="1:9" ht="24" customHeight="1" x14ac:dyDescent="0.25">
      <c r="A65" s="19" t="s">
        <v>78</v>
      </c>
      <c r="B65" s="19"/>
      <c r="C65" s="19"/>
      <c r="D65" s="19"/>
      <c r="E65" s="19"/>
      <c r="F65" s="20"/>
      <c r="G65" s="21"/>
      <c r="H65" s="21"/>
      <c r="I65" s="19"/>
    </row>
    <row r="66" spans="1:9" ht="24" customHeight="1" x14ac:dyDescent="0.25">
      <c r="A66" s="19" t="s">
        <v>79</v>
      </c>
      <c r="B66" s="19"/>
      <c r="C66" s="19"/>
      <c r="D66" s="19"/>
      <c r="E66" s="19"/>
      <c r="F66" s="20"/>
      <c r="G66" s="21"/>
      <c r="H66" s="21"/>
      <c r="I66" s="19"/>
    </row>
    <row r="67" spans="1:9" ht="24" customHeight="1" x14ac:dyDescent="0.25">
      <c r="A67" s="19" t="s">
        <v>80</v>
      </c>
      <c r="B67" s="19"/>
      <c r="C67" s="19"/>
      <c r="D67" s="19"/>
      <c r="E67" s="19"/>
      <c r="F67" s="20"/>
      <c r="G67" s="21"/>
      <c r="H67" s="21"/>
      <c r="I67" s="19"/>
    </row>
    <row r="68" spans="1:9" ht="24" customHeight="1" x14ac:dyDescent="0.25">
      <c r="A68" s="19" t="s">
        <v>81</v>
      </c>
      <c r="B68" s="19"/>
      <c r="C68" s="19"/>
      <c r="D68" s="19"/>
      <c r="E68" s="19"/>
      <c r="F68" s="20"/>
      <c r="G68" s="21"/>
      <c r="H68" s="21"/>
      <c r="I68" s="19"/>
    </row>
    <row r="69" spans="1:9" ht="24" customHeight="1" x14ac:dyDescent="0.25">
      <c r="A69" s="19" t="s">
        <v>82</v>
      </c>
      <c r="B69" s="19"/>
      <c r="C69" s="19"/>
      <c r="D69" s="19"/>
      <c r="E69" s="19"/>
      <c r="F69" s="20"/>
      <c r="G69" s="21"/>
      <c r="H69" s="21"/>
      <c r="I69" s="19"/>
    </row>
    <row r="70" spans="1:9" ht="24" customHeight="1" x14ac:dyDescent="0.25">
      <c r="A70" s="19" t="s">
        <v>83</v>
      </c>
      <c r="B70" s="19"/>
      <c r="C70" s="19"/>
      <c r="D70" s="19"/>
      <c r="E70" s="19"/>
      <c r="F70" s="20"/>
      <c r="G70" s="21"/>
      <c r="H70" s="21"/>
      <c r="I70" s="19"/>
    </row>
    <row r="71" spans="1:9" ht="24" customHeight="1" x14ac:dyDescent="0.25">
      <c r="A71" s="19" t="s">
        <v>84</v>
      </c>
      <c r="B71" s="19"/>
      <c r="C71" s="19"/>
      <c r="D71" s="19"/>
      <c r="E71" s="19"/>
      <c r="F71" s="20"/>
      <c r="G71" s="21"/>
      <c r="H71" s="21"/>
      <c r="I71" s="19"/>
    </row>
    <row r="72" spans="1:9" ht="24" customHeight="1" x14ac:dyDescent="0.25">
      <c r="A72" s="19" t="s">
        <v>85</v>
      </c>
      <c r="B72" s="19"/>
      <c r="C72" s="19"/>
      <c r="D72" s="19"/>
      <c r="E72" s="19"/>
      <c r="F72" s="20"/>
      <c r="G72" s="21"/>
      <c r="H72" s="21"/>
      <c r="I72" s="19"/>
    </row>
    <row r="73" spans="1:9" ht="24" customHeight="1" x14ac:dyDescent="0.25">
      <c r="A73" s="19" t="s">
        <v>86</v>
      </c>
      <c r="B73" s="19"/>
      <c r="C73" s="19"/>
      <c r="D73" s="19"/>
      <c r="E73" s="19"/>
      <c r="F73" s="20"/>
      <c r="G73" s="21"/>
      <c r="H73" s="21"/>
      <c r="I73" s="19"/>
    </row>
    <row r="74" spans="1:9" ht="24" customHeight="1" x14ac:dyDescent="0.25">
      <c r="A74" s="19" t="s">
        <v>87</v>
      </c>
      <c r="B74" s="19"/>
      <c r="C74" s="19"/>
      <c r="D74" s="19"/>
      <c r="E74" s="19"/>
      <c r="F74" s="20"/>
      <c r="G74" s="21"/>
      <c r="H74" s="21"/>
      <c r="I74" s="19"/>
    </row>
    <row r="75" spans="1:9" ht="24" customHeight="1" x14ac:dyDescent="0.25">
      <c r="A75" s="19" t="s">
        <v>88</v>
      </c>
      <c r="B75" s="19"/>
      <c r="C75" s="19"/>
      <c r="D75" s="19"/>
      <c r="E75" s="19"/>
      <c r="F75" s="20"/>
      <c r="G75" s="21"/>
      <c r="H75" s="21"/>
      <c r="I75" s="19"/>
    </row>
    <row r="76" spans="1:9" ht="24" customHeight="1" x14ac:dyDescent="0.25">
      <c r="A76" s="19" t="s">
        <v>89</v>
      </c>
      <c r="B76" s="19"/>
      <c r="C76" s="19"/>
      <c r="D76" s="19"/>
      <c r="E76" s="19"/>
      <c r="F76" s="20"/>
      <c r="G76" s="21"/>
      <c r="H76" s="21"/>
      <c r="I76" s="19"/>
    </row>
    <row r="77" spans="1:9" ht="24" customHeight="1" x14ac:dyDescent="0.25">
      <c r="A77" s="19" t="s">
        <v>90</v>
      </c>
      <c r="B77" s="19"/>
      <c r="C77" s="19"/>
      <c r="D77" s="19"/>
      <c r="E77" s="19"/>
      <c r="F77" s="20"/>
      <c r="G77" s="21"/>
      <c r="H77" s="21"/>
      <c r="I77" s="19"/>
    </row>
    <row r="78" spans="1:9" ht="24" customHeight="1" x14ac:dyDescent="0.25">
      <c r="A78" s="19" t="s">
        <v>91</v>
      </c>
      <c r="B78" s="19"/>
      <c r="C78" s="19"/>
      <c r="D78" s="19"/>
      <c r="E78" s="19"/>
      <c r="F78" s="20"/>
      <c r="G78" s="21"/>
      <c r="H78" s="21"/>
      <c r="I78" s="19"/>
    </row>
    <row r="79" spans="1:9" ht="24" customHeight="1" x14ac:dyDescent="0.25">
      <c r="A79" s="19" t="s">
        <v>92</v>
      </c>
      <c r="B79" s="19"/>
      <c r="C79" s="19"/>
      <c r="D79" s="19"/>
      <c r="E79" s="19"/>
      <c r="F79" s="20"/>
      <c r="G79" s="21"/>
      <c r="H79" s="21"/>
      <c r="I79" s="19"/>
    </row>
    <row r="80" spans="1:9" ht="24" customHeight="1" x14ac:dyDescent="0.25">
      <c r="A80" s="19" t="s">
        <v>93</v>
      </c>
      <c r="B80" s="19"/>
      <c r="C80" s="19"/>
      <c r="D80" s="19"/>
      <c r="E80" s="19"/>
      <c r="F80" s="20"/>
      <c r="G80" s="21"/>
      <c r="H80" s="21"/>
      <c r="I80" s="19"/>
    </row>
    <row r="81" spans="1:9" ht="24" customHeight="1" x14ac:dyDescent="0.25">
      <c r="A81" s="19" t="s">
        <v>94</v>
      </c>
      <c r="B81" s="19"/>
      <c r="C81" s="19"/>
      <c r="D81" s="19"/>
      <c r="E81" s="19"/>
      <c r="F81" s="20"/>
      <c r="G81" s="21"/>
      <c r="H81" s="21"/>
      <c r="I81" s="19"/>
    </row>
    <row r="82" spans="1:9" ht="24" customHeight="1" x14ac:dyDescent="0.25">
      <c r="A82" s="19" t="s">
        <v>95</v>
      </c>
      <c r="B82" s="19"/>
      <c r="C82" s="19"/>
      <c r="D82" s="19"/>
      <c r="E82" s="19"/>
      <c r="F82" s="20"/>
      <c r="G82" s="21"/>
      <c r="H82" s="21"/>
      <c r="I82" s="19"/>
    </row>
    <row r="83" spans="1:9" ht="24" customHeight="1" x14ac:dyDescent="0.25">
      <c r="A83" s="19" t="s">
        <v>96</v>
      </c>
      <c r="B83" s="19"/>
      <c r="C83" s="19"/>
      <c r="D83" s="19"/>
      <c r="E83" s="19"/>
      <c r="F83" s="20"/>
      <c r="G83" s="21"/>
      <c r="H83" s="21"/>
      <c r="I83" s="19"/>
    </row>
    <row r="84" spans="1:9" ht="24" customHeight="1" x14ac:dyDescent="0.25">
      <c r="A84" s="19" t="s">
        <v>97</v>
      </c>
      <c r="B84" s="19"/>
      <c r="C84" s="19"/>
      <c r="D84" s="19"/>
      <c r="E84" s="19"/>
      <c r="F84" s="20"/>
      <c r="G84" s="21"/>
      <c r="H84" s="21"/>
      <c r="I84" s="19"/>
    </row>
    <row r="85" spans="1:9" ht="24" customHeight="1" x14ac:dyDescent="0.25">
      <c r="A85" s="19" t="s">
        <v>98</v>
      </c>
      <c r="B85" s="19"/>
      <c r="C85" s="19"/>
      <c r="D85" s="19"/>
      <c r="E85" s="19"/>
      <c r="F85" s="20"/>
      <c r="G85" s="21"/>
      <c r="H85" s="21"/>
      <c r="I85" s="19"/>
    </row>
    <row r="86" spans="1:9" ht="24" customHeight="1" x14ac:dyDescent="0.25">
      <c r="A86" s="19" t="s">
        <v>99</v>
      </c>
      <c r="B86" s="19"/>
      <c r="C86" s="19"/>
      <c r="D86" s="19"/>
      <c r="E86" s="19"/>
      <c r="F86" s="20"/>
      <c r="G86" s="21"/>
      <c r="H86" s="21"/>
      <c r="I86" s="19"/>
    </row>
    <row r="87" spans="1:9" ht="24" customHeight="1" x14ac:dyDescent="0.25">
      <c r="A87" s="19" t="s">
        <v>100</v>
      </c>
      <c r="B87" s="19"/>
      <c r="C87" s="19"/>
      <c r="D87" s="19"/>
      <c r="E87" s="19"/>
      <c r="F87" s="20"/>
      <c r="G87" s="21"/>
      <c r="H87" s="21"/>
      <c r="I87" s="19"/>
    </row>
    <row r="88" spans="1:9" ht="24" customHeight="1" x14ac:dyDescent="0.25">
      <c r="A88" s="19" t="s">
        <v>101</v>
      </c>
      <c r="B88" s="19"/>
      <c r="C88" s="19"/>
      <c r="D88" s="19"/>
      <c r="E88" s="19"/>
      <c r="F88" s="20"/>
      <c r="G88" s="21"/>
      <c r="H88" s="21"/>
      <c r="I88" s="19"/>
    </row>
    <row r="89" spans="1:9" ht="24" customHeight="1" x14ac:dyDescent="0.25">
      <c r="A89" s="19" t="s">
        <v>102</v>
      </c>
      <c r="B89" s="19"/>
      <c r="C89" s="19"/>
      <c r="D89" s="19"/>
      <c r="E89" s="19"/>
      <c r="F89" s="20"/>
      <c r="G89" s="21"/>
      <c r="H89" s="21"/>
      <c r="I89" s="19"/>
    </row>
    <row r="90" spans="1:9" ht="24" customHeight="1" x14ac:dyDescent="0.25">
      <c r="A90" s="19" t="s">
        <v>103</v>
      </c>
      <c r="B90" s="19"/>
      <c r="C90" s="19"/>
      <c r="D90" s="19"/>
      <c r="E90" s="19"/>
      <c r="F90" s="20"/>
      <c r="G90" s="21"/>
      <c r="H90" s="21"/>
      <c r="I90" s="19"/>
    </row>
    <row r="91" spans="1:9" ht="24" customHeight="1" x14ac:dyDescent="0.25">
      <c r="A91" s="19" t="s">
        <v>104</v>
      </c>
      <c r="B91" s="19"/>
      <c r="C91" s="19"/>
      <c r="D91" s="19"/>
      <c r="E91" s="19"/>
      <c r="F91" s="20"/>
      <c r="G91" s="21"/>
      <c r="H91" s="21"/>
      <c r="I91" s="19"/>
    </row>
    <row r="92" spans="1:9" ht="24" customHeight="1" x14ac:dyDescent="0.25">
      <c r="A92" s="19" t="s">
        <v>105</v>
      </c>
      <c r="B92" s="19"/>
      <c r="C92" s="19"/>
      <c r="D92" s="19"/>
      <c r="E92" s="19"/>
      <c r="F92" s="20"/>
      <c r="G92" s="21"/>
      <c r="H92" s="21"/>
      <c r="I92" s="19"/>
    </row>
    <row r="93" spans="1:9" ht="24" customHeight="1" x14ac:dyDescent="0.25">
      <c r="A93" s="19" t="s">
        <v>106</v>
      </c>
      <c r="B93" s="19"/>
      <c r="C93" s="19"/>
      <c r="D93" s="19"/>
      <c r="E93" s="19"/>
      <c r="F93" s="20"/>
      <c r="G93" s="21"/>
      <c r="H93" s="21"/>
      <c r="I93" s="19"/>
    </row>
    <row r="94" spans="1:9" ht="24" customHeight="1" x14ac:dyDescent="0.25">
      <c r="A94" s="19" t="s">
        <v>107</v>
      </c>
      <c r="B94" s="19"/>
      <c r="C94" s="19"/>
      <c r="D94" s="19"/>
      <c r="E94" s="19"/>
      <c r="F94" s="20"/>
      <c r="G94" s="21"/>
      <c r="H94" s="21"/>
      <c r="I94" s="19"/>
    </row>
    <row r="95" spans="1:9" ht="24" customHeight="1" x14ac:dyDescent="0.25">
      <c r="A95" s="19" t="s">
        <v>108</v>
      </c>
      <c r="B95" s="19"/>
      <c r="C95" s="19"/>
      <c r="D95" s="19"/>
      <c r="E95" s="19"/>
      <c r="F95" s="20"/>
      <c r="G95" s="21"/>
      <c r="H95" s="21"/>
      <c r="I95" s="19"/>
    </row>
    <row r="96" spans="1:9" ht="24" customHeight="1" x14ac:dyDescent="0.25">
      <c r="A96" s="19" t="s">
        <v>109</v>
      </c>
      <c r="B96" s="19"/>
      <c r="C96" s="19"/>
      <c r="D96" s="19"/>
      <c r="E96" s="19"/>
      <c r="F96" s="20"/>
      <c r="G96" s="21"/>
      <c r="H96" s="21"/>
      <c r="I96" s="19"/>
    </row>
    <row r="97" spans="1:9" ht="24" customHeight="1" x14ac:dyDescent="0.25">
      <c r="A97" s="19" t="s">
        <v>110</v>
      </c>
      <c r="B97" s="19"/>
      <c r="C97" s="19"/>
      <c r="D97" s="19"/>
      <c r="E97" s="19"/>
      <c r="F97" s="20"/>
      <c r="G97" s="21"/>
      <c r="H97" s="21"/>
      <c r="I97" s="19"/>
    </row>
    <row r="98" spans="1:9" ht="24" customHeight="1" x14ac:dyDescent="0.25">
      <c r="A98" s="19" t="s">
        <v>111</v>
      </c>
      <c r="B98" s="19"/>
      <c r="C98" s="19"/>
      <c r="D98" s="19"/>
      <c r="E98" s="19"/>
      <c r="F98" s="20"/>
      <c r="G98" s="21"/>
      <c r="H98" s="21"/>
      <c r="I98" s="19"/>
    </row>
    <row r="99" spans="1:9" ht="24" customHeight="1" x14ac:dyDescent="0.25">
      <c r="A99" s="19" t="s">
        <v>112</v>
      </c>
      <c r="B99" s="19"/>
      <c r="C99" s="19"/>
      <c r="D99" s="19"/>
      <c r="E99" s="19"/>
      <c r="F99" s="20"/>
      <c r="G99" s="21"/>
      <c r="H99" s="21"/>
      <c r="I99" s="19"/>
    </row>
    <row r="100" spans="1:9" ht="24" customHeight="1" x14ac:dyDescent="0.25">
      <c r="A100" s="19" t="s">
        <v>113</v>
      </c>
      <c r="B100" s="19"/>
      <c r="C100" s="19"/>
      <c r="D100" s="19"/>
      <c r="E100" s="19"/>
      <c r="F100" s="20"/>
      <c r="G100" s="21"/>
      <c r="H100" s="21"/>
      <c r="I100" s="19"/>
    </row>
    <row r="101" spans="1:9" ht="24" customHeight="1" x14ac:dyDescent="0.25">
      <c r="A101" s="19" t="s">
        <v>114</v>
      </c>
      <c r="B101" s="19"/>
      <c r="C101" s="19"/>
      <c r="D101" s="19"/>
      <c r="E101" s="19"/>
      <c r="F101" s="20"/>
      <c r="G101" s="21"/>
      <c r="H101" s="21"/>
      <c r="I101" s="19"/>
    </row>
    <row r="102" spans="1:9" ht="24" customHeight="1" x14ac:dyDescent="0.25">
      <c r="A102" s="19" t="s">
        <v>115</v>
      </c>
      <c r="B102" s="19"/>
      <c r="C102" s="19"/>
      <c r="D102" s="19"/>
      <c r="E102" s="19"/>
      <c r="F102" s="20"/>
      <c r="G102" s="21"/>
      <c r="H102" s="21"/>
      <c r="I102" s="19"/>
    </row>
    <row r="103" spans="1:9" ht="24" customHeight="1" x14ac:dyDescent="0.25">
      <c r="A103" s="19" t="s">
        <v>116</v>
      </c>
      <c r="B103" s="19"/>
      <c r="C103" s="19"/>
      <c r="D103" s="19"/>
      <c r="E103" s="19"/>
      <c r="F103" s="20"/>
      <c r="G103" s="21"/>
      <c r="H103" s="21"/>
      <c r="I103" s="19"/>
    </row>
    <row r="104" spans="1:9" ht="24" customHeight="1" x14ac:dyDescent="0.25">
      <c r="A104" s="19" t="s">
        <v>117</v>
      </c>
      <c r="B104" s="19"/>
      <c r="C104" s="19"/>
      <c r="D104" s="19"/>
      <c r="E104" s="19"/>
      <c r="F104" s="20"/>
      <c r="G104" s="21"/>
      <c r="H104" s="21"/>
      <c r="I104" s="19"/>
    </row>
    <row r="105" spans="1:9" ht="24" customHeight="1" x14ac:dyDescent="0.25">
      <c r="A105" s="19" t="s">
        <v>118</v>
      </c>
      <c r="B105" s="19"/>
      <c r="C105" s="19"/>
      <c r="D105" s="19"/>
      <c r="E105" s="19"/>
      <c r="F105" s="20"/>
      <c r="G105" s="21"/>
      <c r="H105" s="21"/>
      <c r="I105" s="19"/>
    </row>
    <row r="106" spans="1:9" ht="24" customHeight="1" x14ac:dyDescent="0.25">
      <c r="A106" s="19" t="s">
        <v>119</v>
      </c>
      <c r="B106" s="19"/>
      <c r="C106" s="22"/>
      <c r="D106" s="22"/>
      <c r="E106" s="22"/>
      <c r="F106" s="23"/>
      <c r="G106" s="24"/>
      <c r="H106" s="24"/>
      <c r="I106" s="22"/>
    </row>
    <row r="107" spans="1:9" ht="24" customHeight="1" x14ac:dyDescent="0.25"/>
    <row r="108" spans="1:9" ht="24" customHeight="1" x14ac:dyDescent="0.25"/>
    <row r="109" spans="1:9" ht="24" customHeight="1" x14ac:dyDescent="0.25"/>
    <row r="110" spans="1:9" ht="24" customHeight="1" x14ac:dyDescent="0.25"/>
    <row r="111" spans="1:9" ht="24" customHeight="1" x14ac:dyDescent="0.25"/>
    <row r="112" spans="1:9" ht="24" customHeight="1" x14ac:dyDescent="0.25"/>
    <row r="113" ht="24" customHeight="1" x14ac:dyDescent="0.25"/>
    <row r="114" ht="24" customHeight="1" x14ac:dyDescent="0.25"/>
    <row r="115" ht="24" customHeight="1" x14ac:dyDescent="0.25"/>
    <row r="116" ht="24" customHeight="1" x14ac:dyDescent="0.25"/>
    <row r="117" ht="24" customHeight="1" x14ac:dyDescent="0.25"/>
    <row r="118" ht="24" customHeight="1" x14ac:dyDescent="0.25"/>
    <row r="119" ht="24" customHeight="1" x14ac:dyDescent="0.25"/>
    <row r="120" ht="24" customHeight="1" x14ac:dyDescent="0.25"/>
    <row r="121" ht="24" customHeight="1" x14ac:dyDescent="0.25"/>
    <row r="122" ht="24" customHeight="1" x14ac:dyDescent="0.25"/>
    <row r="123" ht="24" customHeight="1" x14ac:dyDescent="0.25"/>
    <row r="124" ht="24" customHeight="1" x14ac:dyDescent="0.25"/>
    <row r="125" ht="24" customHeight="1" x14ac:dyDescent="0.25"/>
    <row r="126" ht="24" customHeight="1" x14ac:dyDescent="0.25"/>
    <row r="127" ht="24" customHeight="1" x14ac:dyDescent="0.25"/>
    <row r="128" ht="24" customHeight="1" x14ac:dyDescent="0.25"/>
    <row r="129" ht="24" customHeight="1" x14ac:dyDescent="0.25"/>
    <row r="130" ht="24" customHeight="1" x14ac:dyDescent="0.25"/>
    <row r="131" ht="24" customHeight="1" x14ac:dyDescent="0.25"/>
    <row r="132" ht="24" customHeight="1" x14ac:dyDescent="0.25"/>
    <row r="133" ht="24" customHeight="1" x14ac:dyDescent="0.25"/>
    <row r="134" ht="24" customHeight="1" x14ac:dyDescent="0.25"/>
    <row r="135" ht="24" customHeight="1" x14ac:dyDescent="0.25"/>
    <row r="136" ht="24" customHeight="1" x14ac:dyDescent="0.25"/>
    <row r="137" ht="24" customHeight="1" x14ac:dyDescent="0.25"/>
    <row r="138" ht="24" customHeight="1" x14ac:dyDescent="0.25"/>
    <row r="139" ht="24" customHeight="1" x14ac:dyDescent="0.25"/>
    <row r="140" ht="24" customHeight="1" x14ac:dyDescent="0.25"/>
    <row r="141" ht="24" customHeight="1" x14ac:dyDescent="0.25"/>
    <row r="142" ht="24" customHeight="1" x14ac:dyDescent="0.25"/>
    <row r="143" ht="24" customHeight="1" x14ac:dyDescent="0.25"/>
    <row r="144" ht="24" customHeight="1" x14ac:dyDescent="0.25"/>
    <row r="145" ht="24" customHeight="1" x14ac:dyDescent="0.25"/>
    <row r="146" ht="24" customHeight="1" x14ac:dyDescent="0.25"/>
    <row r="147" ht="24" customHeight="1" x14ac:dyDescent="0.25"/>
    <row r="148" ht="24" customHeight="1" x14ac:dyDescent="0.25"/>
    <row r="149" ht="24" customHeight="1" x14ac:dyDescent="0.25"/>
    <row r="150" ht="24" customHeight="1" x14ac:dyDescent="0.25"/>
    <row r="151" ht="24" customHeight="1" x14ac:dyDescent="0.25"/>
    <row r="152" ht="24" customHeight="1" x14ac:dyDescent="0.25"/>
    <row r="153" ht="24" customHeight="1" x14ac:dyDescent="0.25"/>
    <row r="154" ht="24" customHeight="1" x14ac:dyDescent="0.25"/>
    <row r="155" ht="24" customHeight="1" x14ac:dyDescent="0.25"/>
    <row r="156" ht="24" customHeight="1" x14ac:dyDescent="0.25"/>
    <row r="157" ht="24" customHeight="1" x14ac:dyDescent="0.25"/>
    <row r="158" ht="24" customHeight="1" x14ac:dyDescent="0.25"/>
    <row r="159" ht="24" customHeight="1" x14ac:dyDescent="0.25"/>
    <row r="160" ht="24" customHeight="1" x14ac:dyDescent="0.25"/>
    <row r="161" ht="24" customHeight="1" x14ac:dyDescent="0.25"/>
    <row r="162" ht="24" customHeight="1" x14ac:dyDescent="0.25"/>
    <row r="163" ht="24" customHeight="1" x14ac:dyDescent="0.25"/>
    <row r="164" ht="24" customHeight="1" x14ac:dyDescent="0.25"/>
    <row r="165" ht="24" customHeight="1" x14ac:dyDescent="0.25"/>
    <row r="166" ht="24" customHeight="1" x14ac:dyDescent="0.25"/>
    <row r="167" ht="24" customHeight="1" x14ac:dyDescent="0.25"/>
    <row r="168" ht="24" customHeight="1" x14ac:dyDescent="0.25"/>
    <row r="169" ht="24" customHeight="1" x14ac:dyDescent="0.25"/>
    <row r="170" ht="24" customHeight="1" x14ac:dyDescent="0.25"/>
    <row r="171" ht="24" customHeight="1" x14ac:dyDescent="0.25"/>
    <row r="172" ht="24" customHeight="1" x14ac:dyDescent="0.25"/>
    <row r="173" ht="24" customHeight="1" x14ac:dyDescent="0.25"/>
    <row r="174" ht="24" customHeight="1" x14ac:dyDescent="0.25"/>
    <row r="175" ht="24" customHeight="1" x14ac:dyDescent="0.25"/>
    <row r="176" ht="24" customHeight="1" x14ac:dyDescent="0.25"/>
    <row r="177" ht="24" customHeight="1" x14ac:dyDescent="0.25"/>
    <row r="178" ht="24" customHeight="1" x14ac:dyDescent="0.25"/>
    <row r="179" ht="24" customHeight="1" x14ac:dyDescent="0.25"/>
    <row r="180" ht="24" customHeight="1" x14ac:dyDescent="0.25"/>
    <row r="181" ht="24" customHeight="1" x14ac:dyDescent="0.25"/>
    <row r="182" ht="24" customHeight="1" x14ac:dyDescent="0.25"/>
    <row r="183" ht="24" customHeight="1" x14ac:dyDescent="0.25"/>
    <row r="184" ht="24" customHeight="1" x14ac:dyDescent="0.25"/>
    <row r="185" ht="24" customHeight="1" x14ac:dyDescent="0.25"/>
    <row r="186" ht="24" customHeight="1" x14ac:dyDescent="0.25"/>
    <row r="187" ht="24" customHeight="1" x14ac:dyDescent="0.25"/>
    <row r="188" ht="24" customHeight="1" x14ac:dyDescent="0.25"/>
    <row r="189" ht="24" customHeight="1" x14ac:dyDescent="0.25"/>
    <row r="190" ht="24" customHeight="1" x14ac:dyDescent="0.25"/>
    <row r="191" ht="24" customHeight="1" x14ac:dyDescent="0.25"/>
    <row r="192" ht="24" customHeight="1" x14ac:dyDescent="0.25"/>
    <row r="193" ht="24" customHeight="1" x14ac:dyDescent="0.25"/>
    <row r="194" ht="24" customHeight="1" x14ac:dyDescent="0.25"/>
    <row r="195" ht="24" customHeight="1" x14ac:dyDescent="0.25"/>
    <row r="196" ht="24" customHeight="1" x14ac:dyDescent="0.25"/>
    <row r="197" ht="24" customHeight="1" x14ac:dyDescent="0.25"/>
    <row r="198" ht="24" customHeight="1" x14ac:dyDescent="0.25"/>
    <row r="199" ht="24" customHeight="1" x14ac:dyDescent="0.25"/>
    <row r="200" ht="24" customHeight="1" x14ac:dyDescent="0.25"/>
    <row r="201" ht="24" customHeight="1" x14ac:dyDescent="0.25"/>
    <row r="202" ht="24" customHeight="1" x14ac:dyDescent="0.25"/>
    <row r="203" ht="24" customHeight="1" x14ac:dyDescent="0.25"/>
    <row r="204" ht="24" customHeight="1" x14ac:dyDescent="0.25"/>
    <row r="205" ht="24" customHeight="1" x14ac:dyDescent="0.25"/>
  </sheetData>
  <dataValidations count="1">
    <dataValidation type="list" allowBlank="1" showInputMessage="1" showErrorMessage="1" sqref="B7:B106">
      <formula1>civilite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G60"/>
  <sheetViews>
    <sheetView workbookViewId="0">
      <selection activeCell="A7" sqref="A7"/>
    </sheetView>
  </sheetViews>
  <sheetFormatPr baseColWidth="10" defaultRowHeight="15" x14ac:dyDescent="0.25"/>
  <cols>
    <col min="1" max="1" width="17.7109375" customWidth="1"/>
    <col min="2" max="2" width="53.28515625" customWidth="1"/>
    <col min="3" max="3" width="13.7109375" style="44" customWidth="1"/>
    <col min="4" max="4" width="37.140625" customWidth="1"/>
    <col min="5" max="5" width="6" customWidth="1"/>
    <col min="7" max="7" width="12.42578125" customWidth="1"/>
  </cols>
  <sheetData>
    <row r="5" spans="1:7" ht="6.75" customHeight="1" x14ac:dyDescent="0.25">
      <c r="A5" s="26"/>
      <c r="B5" s="27"/>
      <c r="C5" s="40"/>
      <c r="D5" s="28"/>
      <c r="F5" s="38"/>
      <c r="G5" s="39"/>
    </row>
    <row r="6" spans="1:7" s="2" customFormat="1" ht="39" customHeight="1" x14ac:dyDescent="0.25">
      <c r="A6" s="35" t="s">
        <v>130</v>
      </c>
      <c r="B6" s="36" t="s">
        <v>131</v>
      </c>
      <c r="C6" s="41" t="s">
        <v>132</v>
      </c>
      <c r="D6" s="37" t="s">
        <v>133</v>
      </c>
      <c r="F6" s="35" t="s">
        <v>134</v>
      </c>
      <c r="G6" s="37" t="s">
        <v>135</v>
      </c>
    </row>
    <row r="7" spans="1:7" ht="21.75" customHeight="1" x14ac:dyDescent="0.25">
      <c r="A7" s="29" t="s">
        <v>136</v>
      </c>
      <c r="B7" s="30" t="s">
        <v>190</v>
      </c>
      <c r="C7" s="42">
        <v>25</v>
      </c>
      <c r="D7" s="31"/>
      <c r="F7" s="29"/>
      <c r="G7" s="31"/>
    </row>
    <row r="8" spans="1:7" ht="21.75" customHeight="1" x14ac:dyDescent="0.25">
      <c r="A8" s="29" t="s">
        <v>137</v>
      </c>
      <c r="B8" s="30" t="s">
        <v>191</v>
      </c>
      <c r="C8" s="42">
        <v>180</v>
      </c>
      <c r="D8" s="31"/>
      <c r="F8" s="29"/>
      <c r="G8" s="31"/>
    </row>
    <row r="9" spans="1:7" ht="21.75" customHeight="1" x14ac:dyDescent="0.25">
      <c r="A9" s="29" t="s">
        <v>138</v>
      </c>
      <c r="B9" s="30" t="s">
        <v>192</v>
      </c>
      <c r="C9" s="42">
        <v>150</v>
      </c>
      <c r="D9" s="31"/>
      <c r="F9" s="29"/>
      <c r="G9" s="31"/>
    </row>
    <row r="10" spans="1:7" ht="21.75" customHeight="1" x14ac:dyDescent="0.25">
      <c r="A10" s="29" t="s">
        <v>139</v>
      </c>
      <c r="B10" s="30" t="s">
        <v>193</v>
      </c>
      <c r="C10" s="42">
        <v>60</v>
      </c>
      <c r="D10" s="31"/>
      <c r="F10" s="29"/>
      <c r="G10" s="31"/>
    </row>
    <row r="11" spans="1:7" ht="21.75" customHeight="1" x14ac:dyDescent="0.25">
      <c r="A11" s="29" t="s">
        <v>140</v>
      </c>
      <c r="B11" s="30" t="s">
        <v>194</v>
      </c>
      <c r="C11" s="42">
        <v>30</v>
      </c>
      <c r="D11" s="31"/>
      <c r="F11" s="29"/>
      <c r="G11" s="31"/>
    </row>
    <row r="12" spans="1:7" ht="21.75" customHeight="1" x14ac:dyDescent="0.25">
      <c r="A12" s="29" t="s">
        <v>141</v>
      </c>
      <c r="B12" s="30"/>
      <c r="C12" s="42"/>
      <c r="D12" s="31"/>
      <c r="F12" s="29"/>
      <c r="G12" s="31"/>
    </row>
    <row r="13" spans="1:7" ht="21.75" customHeight="1" x14ac:dyDescent="0.25">
      <c r="A13" s="29" t="s">
        <v>142</v>
      </c>
      <c r="B13" s="30"/>
      <c r="C13" s="42"/>
      <c r="D13" s="31"/>
      <c r="F13" s="29"/>
      <c r="G13" s="31"/>
    </row>
    <row r="14" spans="1:7" ht="21.75" customHeight="1" x14ac:dyDescent="0.25">
      <c r="A14" s="29" t="s">
        <v>143</v>
      </c>
      <c r="B14" s="30"/>
      <c r="C14" s="42"/>
      <c r="D14" s="31"/>
      <c r="F14" s="29"/>
      <c r="G14" s="31"/>
    </row>
    <row r="15" spans="1:7" ht="21.75" customHeight="1" x14ac:dyDescent="0.25">
      <c r="A15" s="29" t="s">
        <v>144</v>
      </c>
      <c r="B15" s="30"/>
      <c r="C15" s="42"/>
      <c r="D15" s="31"/>
      <c r="F15" s="29"/>
      <c r="G15" s="31"/>
    </row>
    <row r="16" spans="1:7" ht="21.75" customHeight="1" x14ac:dyDescent="0.25">
      <c r="A16" s="29" t="s">
        <v>145</v>
      </c>
      <c r="B16" s="30"/>
      <c r="C16" s="42"/>
      <c r="D16" s="31"/>
      <c r="F16" s="29"/>
      <c r="G16" s="31"/>
    </row>
    <row r="17" spans="1:7" ht="21.75" customHeight="1" x14ac:dyDescent="0.25">
      <c r="A17" s="29" t="s">
        <v>146</v>
      </c>
      <c r="B17" s="30"/>
      <c r="C17" s="42"/>
      <c r="D17" s="31"/>
      <c r="F17" s="29"/>
      <c r="G17" s="31"/>
    </row>
    <row r="18" spans="1:7" ht="21.75" customHeight="1" x14ac:dyDescent="0.25">
      <c r="A18" s="29" t="s">
        <v>147</v>
      </c>
      <c r="B18" s="30"/>
      <c r="C18" s="42"/>
      <c r="D18" s="31"/>
      <c r="F18" s="29"/>
      <c r="G18" s="31"/>
    </row>
    <row r="19" spans="1:7" ht="21.75" customHeight="1" x14ac:dyDescent="0.25">
      <c r="A19" s="29" t="s">
        <v>148</v>
      </c>
      <c r="B19" s="30"/>
      <c r="C19" s="42"/>
      <c r="D19" s="31"/>
      <c r="F19" s="29"/>
      <c r="G19" s="31"/>
    </row>
    <row r="20" spans="1:7" ht="21.75" customHeight="1" x14ac:dyDescent="0.25">
      <c r="A20" s="29" t="s">
        <v>149</v>
      </c>
      <c r="B20" s="30"/>
      <c r="C20" s="42"/>
      <c r="D20" s="31"/>
      <c r="F20" s="29"/>
      <c r="G20" s="31"/>
    </row>
    <row r="21" spans="1:7" ht="21.75" customHeight="1" x14ac:dyDescent="0.25">
      <c r="A21" s="29" t="s">
        <v>150</v>
      </c>
      <c r="B21" s="30"/>
      <c r="C21" s="42"/>
      <c r="D21" s="31"/>
      <c r="F21" s="29"/>
      <c r="G21" s="31"/>
    </row>
    <row r="22" spans="1:7" ht="21.75" customHeight="1" x14ac:dyDescent="0.25">
      <c r="A22" s="29" t="s">
        <v>151</v>
      </c>
      <c r="B22" s="30"/>
      <c r="C22" s="42"/>
      <c r="D22" s="31"/>
      <c r="F22" s="29"/>
      <c r="G22" s="31"/>
    </row>
    <row r="23" spans="1:7" ht="21.75" customHeight="1" x14ac:dyDescent="0.25">
      <c r="A23" s="29" t="s">
        <v>152</v>
      </c>
      <c r="B23" s="30"/>
      <c r="C23" s="42"/>
      <c r="D23" s="31"/>
      <c r="F23" s="29"/>
      <c r="G23" s="31"/>
    </row>
    <row r="24" spans="1:7" ht="21.75" customHeight="1" x14ac:dyDescent="0.25">
      <c r="A24" s="29" t="s">
        <v>153</v>
      </c>
      <c r="B24" s="30"/>
      <c r="C24" s="42"/>
      <c r="D24" s="31"/>
      <c r="F24" s="29"/>
      <c r="G24" s="31"/>
    </row>
    <row r="25" spans="1:7" ht="21.75" customHeight="1" x14ac:dyDescent="0.25">
      <c r="A25" s="29" t="s">
        <v>154</v>
      </c>
      <c r="B25" s="30"/>
      <c r="C25" s="42"/>
      <c r="D25" s="31"/>
      <c r="F25" s="29"/>
      <c r="G25" s="31"/>
    </row>
    <row r="26" spans="1:7" ht="21.75" customHeight="1" x14ac:dyDescent="0.25">
      <c r="A26" s="29" t="s">
        <v>155</v>
      </c>
      <c r="B26" s="30"/>
      <c r="C26" s="42"/>
      <c r="D26" s="31"/>
      <c r="F26" s="29"/>
      <c r="G26" s="31"/>
    </row>
    <row r="27" spans="1:7" ht="21.75" customHeight="1" x14ac:dyDescent="0.25">
      <c r="A27" s="29" t="s">
        <v>156</v>
      </c>
      <c r="B27" s="30"/>
      <c r="C27" s="42"/>
      <c r="D27" s="31"/>
      <c r="F27" s="29"/>
      <c r="G27" s="31"/>
    </row>
    <row r="28" spans="1:7" ht="21.75" customHeight="1" x14ac:dyDescent="0.25">
      <c r="A28" s="29" t="s">
        <v>157</v>
      </c>
      <c r="B28" s="30"/>
      <c r="C28" s="42"/>
      <c r="D28" s="31"/>
      <c r="F28" s="29"/>
      <c r="G28" s="31"/>
    </row>
    <row r="29" spans="1:7" ht="21.75" customHeight="1" x14ac:dyDescent="0.25">
      <c r="A29" s="29" t="s">
        <v>158</v>
      </c>
      <c r="B29" s="30"/>
      <c r="C29" s="42"/>
      <c r="D29" s="31"/>
      <c r="F29" s="29"/>
      <c r="G29" s="31"/>
    </row>
    <row r="30" spans="1:7" ht="21.75" customHeight="1" x14ac:dyDescent="0.25">
      <c r="A30" s="29" t="s">
        <v>159</v>
      </c>
      <c r="B30" s="30"/>
      <c r="C30" s="42"/>
      <c r="D30" s="31"/>
      <c r="F30" s="29"/>
      <c r="G30" s="31"/>
    </row>
    <row r="31" spans="1:7" ht="21.75" customHeight="1" x14ac:dyDescent="0.25">
      <c r="A31" s="29" t="s">
        <v>160</v>
      </c>
      <c r="B31" s="30"/>
      <c r="C31" s="42"/>
      <c r="D31" s="31"/>
      <c r="F31" s="29"/>
      <c r="G31" s="31"/>
    </row>
    <row r="32" spans="1:7" ht="21.75" customHeight="1" x14ac:dyDescent="0.25">
      <c r="A32" s="29" t="s">
        <v>161</v>
      </c>
      <c r="B32" s="30"/>
      <c r="C32" s="42"/>
      <c r="D32" s="31"/>
      <c r="F32" s="29"/>
      <c r="G32" s="31"/>
    </row>
    <row r="33" spans="1:7" ht="21.75" customHeight="1" x14ac:dyDescent="0.25">
      <c r="A33" s="29" t="s">
        <v>162</v>
      </c>
      <c r="B33" s="30"/>
      <c r="C33" s="42"/>
      <c r="D33" s="31"/>
      <c r="F33" s="29"/>
      <c r="G33" s="31"/>
    </row>
    <row r="34" spans="1:7" ht="21.75" customHeight="1" x14ac:dyDescent="0.25">
      <c r="A34" s="29" t="s">
        <v>163</v>
      </c>
      <c r="B34" s="30"/>
      <c r="C34" s="42"/>
      <c r="D34" s="31"/>
      <c r="F34" s="29"/>
      <c r="G34" s="31"/>
    </row>
    <row r="35" spans="1:7" ht="21.75" customHeight="1" x14ac:dyDescent="0.25">
      <c r="A35" s="29" t="s">
        <v>164</v>
      </c>
      <c r="B35" s="30"/>
      <c r="C35" s="42"/>
      <c r="D35" s="31"/>
      <c r="F35" s="29"/>
      <c r="G35" s="31"/>
    </row>
    <row r="36" spans="1:7" ht="21.75" customHeight="1" x14ac:dyDescent="0.25">
      <c r="A36" s="29" t="s">
        <v>165</v>
      </c>
      <c r="B36" s="30"/>
      <c r="C36" s="42"/>
      <c r="D36" s="31"/>
      <c r="F36" s="29"/>
      <c r="G36" s="31"/>
    </row>
    <row r="37" spans="1:7" ht="21.75" customHeight="1" x14ac:dyDescent="0.25">
      <c r="A37" s="29" t="s">
        <v>166</v>
      </c>
      <c r="B37" s="30"/>
      <c r="C37" s="42"/>
      <c r="D37" s="31"/>
      <c r="F37" s="29"/>
      <c r="G37" s="31"/>
    </row>
    <row r="38" spans="1:7" ht="21.75" customHeight="1" x14ac:dyDescent="0.25">
      <c r="A38" s="29" t="s">
        <v>167</v>
      </c>
      <c r="B38" s="30"/>
      <c r="C38" s="42"/>
      <c r="D38" s="31"/>
      <c r="F38" s="29"/>
      <c r="G38" s="31"/>
    </row>
    <row r="39" spans="1:7" ht="21.75" customHeight="1" x14ac:dyDescent="0.25">
      <c r="A39" s="29" t="s">
        <v>168</v>
      </c>
      <c r="B39" s="30"/>
      <c r="C39" s="42"/>
      <c r="D39" s="31"/>
      <c r="F39" s="29"/>
      <c r="G39" s="31"/>
    </row>
    <row r="40" spans="1:7" ht="21.75" customHeight="1" x14ac:dyDescent="0.25">
      <c r="A40" s="29" t="s">
        <v>169</v>
      </c>
      <c r="B40" s="30"/>
      <c r="C40" s="42"/>
      <c r="D40" s="31"/>
      <c r="F40" s="29"/>
      <c r="G40" s="31"/>
    </row>
    <row r="41" spans="1:7" ht="21.75" customHeight="1" x14ac:dyDescent="0.25">
      <c r="A41" s="29" t="s">
        <v>170</v>
      </c>
      <c r="B41" s="30"/>
      <c r="C41" s="42"/>
      <c r="D41" s="31"/>
      <c r="F41" s="29"/>
      <c r="G41" s="31"/>
    </row>
    <row r="42" spans="1:7" ht="21.75" customHeight="1" x14ac:dyDescent="0.25">
      <c r="A42" s="29" t="s">
        <v>171</v>
      </c>
      <c r="B42" s="30"/>
      <c r="C42" s="42"/>
      <c r="D42" s="31"/>
      <c r="F42" s="29"/>
      <c r="G42" s="31"/>
    </row>
    <row r="43" spans="1:7" ht="21.75" customHeight="1" x14ac:dyDescent="0.25">
      <c r="A43" s="29" t="s">
        <v>172</v>
      </c>
      <c r="B43" s="30"/>
      <c r="C43" s="42"/>
      <c r="D43" s="31"/>
      <c r="F43" s="29"/>
      <c r="G43" s="31"/>
    </row>
    <row r="44" spans="1:7" ht="21.75" customHeight="1" x14ac:dyDescent="0.25">
      <c r="A44" s="29" t="s">
        <v>173</v>
      </c>
      <c r="B44" s="30"/>
      <c r="C44" s="42"/>
      <c r="D44" s="31"/>
      <c r="F44" s="29"/>
      <c r="G44" s="31"/>
    </row>
    <row r="45" spans="1:7" ht="21.75" customHeight="1" x14ac:dyDescent="0.25">
      <c r="A45" s="29" t="s">
        <v>174</v>
      </c>
      <c r="B45" s="30"/>
      <c r="C45" s="42"/>
      <c r="D45" s="31"/>
      <c r="F45" s="29"/>
      <c r="G45" s="31"/>
    </row>
    <row r="46" spans="1:7" ht="21.75" customHeight="1" x14ac:dyDescent="0.25">
      <c r="A46" s="29" t="s">
        <v>175</v>
      </c>
      <c r="B46" s="30"/>
      <c r="C46" s="42"/>
      <c r="D46" s="31"/>
      <c r="F46" s="29"/>
      <c r="G46" s="31"/>
    </row>
    <row r="47" spans="1:7" ht="21.75" customHeight="1" x14ac:dyDescent="0.25">
      <c r="A47" s="29" t="s">
        <v>176</v>
      </c>
      <c r="B47" s="30"/>
      <c r="C47" s="42"/>
      <c r="D47" s="31"/>
      <c r="F47" s="29"/>
      <c r="G47" s="31"/>
    </row>
    <row r="48" spans="1:7" ht="21.75" customHeight="1" x14ac:dyDescent="0.25">
      <c r="A48" s="29" t="s">
        <v>177</v>
      </c>
      <c r="B48" s="30"/>
      <c r="C48" s="42"/>
      <c r="D48" s="31"/>
      <c r="F48" s="29"/>
      <c r="G48" s="31"/>
    </row>
    <row r="49" spans="1:7" ht="21.75" customHeight="1" x14ac:dyDescent="0.25">
      <c r="A49" s="29" t="s">
        <v>178</v>
      </c>
      <c r="B49" s="30"/>
      <c r="C49" s="42"/>
      <c r="D49" s="31"/>
      <c r="F49" s="29"/>
      <c r="G49" s="31"/>
    </row>
    <row r="50" spans="1:7" ht="21.75" customHeight="1" x14ac:dyDescent="0.25">
      <c r="A50" s="29" t="s">
        <v>179</v>
      </c>
      <c r="B50" s="30"/>
      <c r="C50" s="42"/>
      <c r="D50" s="31"/>
      <c r="F50" s="29"/>
      <c r="G50" s="31"/>
    </row>
    <row r="51" spans="1:7" ht="21.75" customHeight="1" x14ac:dyDescent="0.25">
      <c r="A51" s="29" t="s">
        <v>180</v>
      </c>
      <c r="B51" s="30"/>
      <c r="C51" s="42"/>
      <c r="D51" s="31"/>
      <c r="F51" s="29"/>
      <c r="G51" s="31"/>
    </row>
    <row r="52" spans="1:7" ht="21.75" customHeight="1" x14ac:dyDescent="0.25">
      <c r="A52" s="29" t="s">
        <v>181</v>
      </c>
      <c r="B52" s="30"/>
      <c r="C52" s="42"/>
      <c r="D52" s="31"/>
      <c r="F52" s="29"/>
      <c r="G52" s="31"/>
    </row>
    <row r="53" spans="1:7" ht="21.75" customHeight="1" x14ac:dyDescent="0.25">
      <c r="A53" s="29" t="s">
        <v>182</v>
      </c>
      <c r="B53" s="30"/>
      <c r="C53" s="42"/>
      <c r="D53" s="31"/>
      <c r="F53" s="29"/>
      <c r="G53" s="31"/>
    </row>
    <row r="54" spans="1:7" ht="21.75" customHeight="1" x14ac:dyDescent="0.25">
      <c r="A54" s="29" t="s">
        <v>183</v>
      </c>
      <c r="B54" s="30"/>
      <c r="C54" s="42"/>
      <c r="D54" s="31"/>
      <c r="F54" s="29"/>
      <c r="G54" s="31"/>
    </row>
    <row r="55" spans="1:7" ht="21.75" customHeight="1" x14ac:dyDescent="0.25">
      <c r="A55" s="29" t="s">
        <v>184</v>
      </c>
      <c r="B55" s="30"/>
      <c r="C55" s="42"/>
      <c r="D55" s="31"/>
      <c r="F55" s="29"/>
      <c r="G55" s="31"/>
    </row>
    <row r="56" spans="1:7" ht="21.75" customHeight="1" x14ac:dyDescent="0.25">
      <c r="A56" s="29" t="s">
        <v>185</v>
      </c>
      <c r="B56" s="30"/>
      <c r="C56" s="42"/>
      <c r="D56" s="31"/>
      <c r="F56" s="29"/>
      <c r="G56" s="31"/>
    </row>
    <row r="57" spans="1:7" ht="21.75" customHeight="1" x14ac:dyDescent="0.25">
      <c r="A57" s="29" t="s">
        <v>186</v>
      </c>
      <c r="B57" s="30"/>
      <c r="C57" s="42"/>
      <c r="D57" s="31"/>
      <c r="F57" s="29"/>
      <c r="G57" s="31"/>
    </row>
    <row r="58" spans="1:7" ht="21.75" customHeight="1" x14ac:dyDescent="0.25">
      <c r="A58" s="29" t="s">
        <v>187</v>
      </c>
      <c r="B58" s="30"/>
      <c r="C58" s="42"/>
      <c r="D58" s="31"/>
      <c r="F58" s="29"/>
      <c r="G58" s="31"/>
    </row>
    <row r="59" spans="1:7" ht="21.75" customHeight="1" x14ac:dyDescent="0.25">
      <c r="A59" s="29" t="s">
        <v>188</v>
      </c>
      <c r="B59" s="30"/>
      <c r="C59" s="42"/>
      <c r="D59" s="31"/>
      <c r="F59" s="29"/>
      <c r="G59" s="31"/>
    </row>
    <row r="60" spans="1:7" ht="21.75" customHeight="1" x14ac:dyDescent="0.25">
      <c r="A60" s="32" t="s">
        <v>189</v>
      </c>
      <c r="B60" s="33"/>
      <c r="C60" s="43"/>
      <c r="D60" s="34"/>
      <c r="F60" s="32"/>
      <c r="G60" s="3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T68"/>
  <sheetViews>
    <sheetView workbookViewId="0">
      <selection activeCell="A2" sqref="A2"/>
    </sheetView>
  </sheetViews>
  <sheetFormatPr baseColWidth="10" defaultRowHeight="15" x14ac:dyDescent="0.25"/>
  <cols>
    <col min="1" max="1" width="36" customWidth="1"/>
    <col min="2" max="2" width="16.85546875" bestFit="1" customWidth="1"/>
    <col min="3" max="3" width="20.28515625" customWidth="1"/>
    <col min="4" max="4" width="18" bestFit="1" customWidth="1"/>
    <col min="5" max="5" width="16.85546875" bestFit="1" customWidth="1"/>
    <col min="6" max="6" width="18" bestFit="1" customWidth="1"/>
    <col min="7" max="7" width="16.85546875" bestFit="1" customWidth="1"/>
  </cols>
  <sheetData>
    <row r="2" spans="1:98" ht="15" customHeight="1" x14ac:dyDescent="0.25">
      <c r="A2" s="48"/>
      <c r="B2" s="48"/>
      <c r="C2" s="48"/>
      <c r="D2" s="48"/>
    </row>
    <row r="3" spans="1:98" ht="15" customHeight="1" x14ac:dyDescent="0.25">
      <c r="A3" s="48"/>
      <c r="B3" s="48"/>
      <c r="C3" s="48"/>
      <c r="D3" s="48"/>
    </row>
    <row r="4" spans="1:98" ht="15" customHeight="1" x14ac:dyDescent="0.25">
      <c r="A4" s="48"/>
      <c r="B4" s="48"/>
      <c r="C4" s="48"/>
      <c r="D4" s="48"/>
    </row>
    <row r="5" spans="1:98" ht="15" customHeight="1" x14ac:dyDescent="0.25">
      <c r="A5" s="49" t="s">
        <v>295</v>
      </c>
      <c r="B5" s="48"/>
      <c r="C5" s="50" t="s">
        <v>296</v>
      </c>
      <c r="D5" s="48"/>
    </row>
    <row r="6" spans="1:98" ht="6" customHeight="1" x14ac:dyDescent="0.25">
      <c r="A6" s="48"/>
      <c r="B6" s="48"/>
      <c r="C6" s="48"/>
      <c r="D6" s="48"/>
    </row>
    <row r="7" spans="1:98" ht="34.5" customHeight="1" x14ac:dyDescent="0.25">
      <c r="B7" s="65" t="s">
        <v>293</v>
      </c>
      <c r="C7" s="65" t="s">
        <v>297</v>
      </c>
    </row>
    <row r="8" spans="1:98" s="25" customFormat="1" ht="6.75" customHeight="1" x14ac:dyDescent="0.25"/>
    <row r="9" spans="1:98" ht="26.25" customHeight="1" x14ac:dyDescent="0.25">
      <c r="A9" s="54" t="s">
        <v>199</v>
      </c>
      <c r="B9" s="51" t="s">
        <v>293</v>
      </c>
      <c r="C9" s="55" t="s">
        <v>200</v>
      </c>
      <c r="D9" s="55" t="s">
        <v>201</v>
      </c>
      <c r="E9" s="55" t="s">
        <v>202</v>
      </c>
      <c r="F9" s="55" t="s">
        <v>203</v>
      </c>
      <c r="G9" s="55" t="s">
        <v>204</v>
      </c>
      <c r="H9" s="55" t="s">
        <v>205</v>
      </c>
      <c r="I9" s="55" t="s">
        <v>206</v>
      </c>
      <c r="J9" s="55" t="s">
        <v>207</v>
      </c>
      <c r="K9" s="55" t="s">
        <v>208</v>
      </c>
      <c r="L9" s="55" t="s">
        <v>209</v>
      </c>
      <c r="M9" s="55" t="s">
        <v>210</v>
      </c>
      <c r="N9" s="55" t="s">
        <v>211</v>
      </c>
      <c r="O9" s="55" t="s">
        <v>212</v>
      </c>
      <c r="P9" s="55" t="s">
        <v>213</v>
      </c>
      <c r="Q9" s="55" t="s">
        <v>214</v>
      </c>
      <c r="R9" s="55" t="s">
        <v>215</v>
      </c>
      <c r="S9" s="55" t="s">
        <v>216</v>
      </c>
      <c r="T9" s="55" t="s">
        <v>217</v>
      </c>
      <c r="U9" s="55" t="s">
        <v>218</v>
      </c>
      <c r="V9" s="55" t="s">
        <v>219</v>
      </c>
      <c r="W9" s="55" t="s">
        <v>220</v>
      </c>
      <c r="X9" s="55" t="s">
        <v>221</v>
      </c>
      <c r="Y9" s="55" t="s">
        <v>222</v>
      </c>
      <c r="Z9" s="55" t="s">
        <v>223</v>
      </c>
      <c r="AA9" s="55" t="s">
        <v>224</v>
      </c>
      <c r="AB9" s="55" t="s">
        <v>225</v>
      </c>
      <c r="AC9" s="55" t="s">
        <v>226</v>
      </c>
      <c r="AD9" s="55" t="s">
        <v>227</v>
      </c>
      <c r="AE9" s="55" t="s">
        <v>228</v>
      </c>
      <c r="AF9" s="55" t="s">
        <v>229</v>
      </c>
      <c r="AG9" s="55" t="s">
        <v>230</v>
      </c>
      <c r="AH9" s="55" t="s">
        <v>231</v>
      </c>
      <c r="AI9" s="55" t="s">
        <v>232</v>
      </c>
      <c r="AJ9" s="55" t="s">
        <v>233</v>
      </c>
      <c r="AK9" s="55" t="s">
        <v>234</v>
      </c>
      <c r="AL9" s="55" t="s">
        <v>235</v>
      </c>
      <c r="AM9" s="55" t="s">
        <v>236</v>
      </c>
      <c r="AN9" s="55" t="s">
        <v>237</v>
      </c>
      <c r="AO9" s="55" t="s">
        <v>238</v>
      </c>
      <c r="AP9" s="55" t="s">
        <v>239</v>
      </c>
      <c r="AQ9" s="55" t="s">
        <v>240</v>
      </c>
      <c r="AR9" s="55" t="s">
        <v>241</v>
      </c>
      <c r="AS9" s="55" t="s">
        <v>242</v>
      </c>
      <c r="AT9" s="55" t="s">
        <v>243</v>
      </c>
      <c r="AU9" s="55" t="s">
        <v>244</v>
      </c>
      <c r="AV9" s="55" t="s">
        <v>245</v>
      </c>
      <c r="AW9" s="55" t="s">
        <v>246</v>
      </c>
      <c r="AX9" s="55" t="s">
        <v>247</v>
      </c>
      <c r="AY9" s="55" t="s">
        <v>248</v>
      </c>
      <c r="AZ9" s="55" t="s">
        <v>249</v>
      </c>
      <c r="BA9" s="55" t="s">
        <v>250</v>
      </c>
      <c r="BB9" s="55" t="s">
        <v>251</v>
      </c>
      <c r="BC9" s="55" t="s">
        <v>252</v>
      </c>
      <c r="BD9" s="55" t="s">
        <v>253</v>
      </c>
      <c r="BE9" s="55" t="s">
        <v>254</v>
      </c>
      <c r="BF9" s="55" t="s">
        <v>255</v>
      </c>
      <c r="BG9" s="55" t="s">
        <v>256</v>
      </c>
      <c r="BH9" s="55" t="s">
        <v>257</v>
      </c>
      <c r="BI9" s="55" t="s">
        <v>258</v>
      </c>
      <c r="BJ9" s="55" t="s">
        <v>259</v>
      </c>
      <c r="BK9" s="55" t="s">
        <v>260</v>
      </c>
      <c r="BL9" s="55" t="s">
        <v>261</v>
      </c>
      <c r="BM9" s="55" t="s">
        <v>262</v>
      </c>
      <c r="BN9" s="55" t="s">
        <v>263</v>
      </c>
      <c r="BO9" s="55" t="s">
        <v>264</v>
      </c>
      <c r="BP9" s="55" t="s">
        <v>265</v>
      </c>
      <c r="BQ9" s="55" t="s">
        <v>266</v>
      </c>
      <c r="BR9" s="55" t="s">
        <v>267</v>
      </c>
      <c r="BS9" s="55" t="s">
        <v>268</v>
      </c>
      <c r="BT9" s="55" t="s">
        <v>269</v>
      </c>
      <c r="BU9" s="55" t="s">
        <v>270</v>
      </c>
      <c r="BV9" s="55" t="s">
        <v>271</v>
      </c>
      <c r="BW9" s="55" t="s">
        <v>272</v>
      </c>
      <c r="BX9" s="55" t="s">
        <v>273</v>
      </c>
      <c r="BY9" s="55" t="s">
        <v>274</v>
      </c>
      <c r="BZ9" s="55" t="s">
        <v>275</v>
      </c>
      <c r="CA9" s="55" t="s">
        <v>276</v>
      </c>
      <c r="CB9" s="55" t="s">
        <v>277</v>
      </c>
      <c r="CC9" s="55" t="s">
        <v>278</v>
      </c>
      <c r="CD9" s="55" t="s">
        <v>279</v>
      </c>
      <c r="CE9" s="55" t="s">
        <v>280</v>
      </c>
      <c r="CF9" s="55" t="s">
        <v>281</v>
      </c>
      <c r="CG9" s="55" t="s">
        <v>282</v>
      </c>
      <c r="CH9" s="55" t="s">
        <v>283</v>
      </c>
      <c r="CI9" s="55" t="s">
        <v>284</v>
      </c>
      <c r="CJ9" s="55" t="s">
        <v>285</v>
      </c>
      <c r="CK9" s="55" t="s">
        <v>286</v>
      </c>
      <c r="CL9" s="55" t="s">
        <v>287</v>
      </c>
      <c r="CM9" s="55" t="s">
        <v>288</v>
      </c>
      <c r="CN9" s="55" t="s">
        <v>289</v>
      </c>
      <c r="CO9" s="55" t="s">
        <v>290</v>
      </c>
      <c r="CP9" s="55" t="s">
        <v>291</v>
      </c>
      <c r="CQ9" s="55" t="s">
        <v>292</v>
      </c>
    </row>
    <row r="10" spans="1:98" s="2" customFormat="1" ht="25.5" customHeight="1" x14ac:dyDescent="0.25">
      <c r="A10" s="45" t="s">
        <v>195</v>
      </c>
      <c r="B10" s="58"/>
      <c r="C10" s="58" t="s">
        <v>21</v>
      </c>
      <c r="D10" s="58" t="s">
        <v>24</v>
      </c>
      <c r="E10" s="58" t="s">
        <v>25</v>
      </c>
      <c r="F10" s="58" t="s">
        <v>24</v>
      </c>
      <c r="G10" s="58" t="s">
        <v>20</v>
      </c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58"/>
      <c r="BK10" s="58"/>
      <c r="BL10" s="58"/>
      <c r="BM10" s="58"/>
      <c r="BN10" s="58"/>
      <c r="BO10" s="58"/>
      <c r="BP10" s="58"/>
      <c r="BQ10" s="58"/>
      <c r="BR10" s="58"/>
      <c r="BS10" s="58"/>
      <c r="BT10" s="58"/>
      <c r="BU10" s="58"/>
      <c r="BV10" s="58"/>
      <c r="BW10" s="58"/>
      <c r="BX10" s="58"/>
      <c r="BY10" s="58"/>
      <c r="BZ10" s="58"/>
      <c r="CA10" s="58"/>
      <c r="CB10" s="58"/>
      <c r="CC10" s="58"/>
      <c r="CD10" s="58"/>
      <c r="CE10" s="58"/>
      <c r="CF10" s="58"/>
      <c r="CG10" s="58"/>
      <c r="CH10" s="58"/>
      <c r="CI10" s="58"/>
      <c r="CJ10" s="58"/>
      <c r="CK10" s="58"/>
      <c r="CL10" s="58"/>
      <c r="CM10" s="58"/>
      <c r="CN10" s="58"/>
      <c r="CO10" s="58"/>
      <c r="CP10" s="58"/>
      <c r="CQ10" s="58"/>
      <c r="CR10" s="16"/>
      <c r="CS10" s="16"/>
      <c r="CT10" s="16"/>
    </row>
    <row r="11" spans="1:98" s="2" customFormat="1" ht="25.5" customHeight="1" x14ac:dyDescent="0.25">
      <c r="A11" s="19" t="s">
        <v>196</v>
      </c>
      <c r="B11" s="59" t="str">
        <f>IF(ISBLANK(B10),"",VLOOKUP(B10,'Base clients'!$A$6:$C$736,3,0))</f>
        <v/>
      </c>
      <c r="C11" s="59" t="str">
        <f>IF(ISBLANK(C10),"",VLOOKUP(C10,'Base clients'!$A$6:$C$736,3,0))</f>
        <v>Mairie d'Audrix</v>
      </c>
      <c r="D11" s="59" t="str">
        <f>IF(ISBLANK(D10),"",VLOOKUP(D10,'Base clients'!$A$6:$C$736,3,0))</f>
        <v>Capertier Josseline</v>
      </c>
      <c r="E11" s="59" t="str">
        <f>IF(ISBLANK(E10),"",VLOOKUP(E10,'Base clients'!$A$6:$C$736,3,0))</f>
        <v>Gonzalez</v>
      </c>
      <c r="F11" s="59" t="str">
        <f>IF(ISBLANK(F10),"",VLOOKUP(F10,'Base clients'!$A$6:$C$736,3,0))</f>
        <v>Capertier Josseline</v>
      </c>
      <c r="G11" s="59" t="str">
        <f>IF(ISBLANK(G10),"",VLOOKUP(G10,'Base clients'!$A$6:$C$736,3,0))</f>
        <v>Marchal Christophe</v>
      </c>
      <c r="H11" s="59" t="str">
        <f>IF(ISBLANK(H10),"",VLOOKUP(H10,'Base clients'!$A$6:$C$736,3,0))</f>
        <v/>
      </c>
      <c r="I11" s="59" t="str">
        <f>IF(ISBLANK(I10),"",VLOOKUP(I10,'Base clients'!$A$6:$C$736,3,0))</f>
        <v/>
      </c>
      <c r="J11" s="59" t="str">
        <f>IF(ISBLANK(J10),"",VLOOKUP(J10,'Base clients'!$A$6:$C$736,3,0))</f>
        <v/>
      </c>
      <c r="K11" s="59" t="str">
        <f>IF(ISBLANK(K10),"",VLOOKUP(K10,'Base clients'!$A$6:$C$736,3,0))</f>
        <v/>
      </c>
      <c r="L11" s="59" t="str">
        <f>IF(ISBLANK(L10),"",VLOOKUP(L10,'Base clients'!$A$6:$C$736,3,0))</f>
        <v/>
      </c>
      <c r="M11" s="59" t="str">
        <f>IF(ISBLANK(M10),"",VLOOKUP(M10,'Base clients'!$A$6:$C$736,3,0))</f>
        <v/>
      </c>
      <c r="N11" s="59" t="str">
        <f>IF(ISBLANK(N10),"",VLOOKUP(N10,'Base clients'!$A$6:$C$736,3,0))</f>
        <v/>
      </c>
      <c r="O11" s="59" t="str">
        <f>IF(ISBLANK(O10),"",VLOOKUP(O10,'Base clients'!$A$6:$C$736,3,0))</f>
        <v/>
      </c>
      <c r="P11" s="59" t="str">
        <f>IF(ISBLANK(P10),"",VLOOKUP(P10,'Base clients'!$A$6:$C$736,3,0))</f>
        <v/>
      </c>
      <c r="Q11" s="59" t="str">
        <f>IF(ISBLANK(Q10),"",VLOOKUP(Q10,'Base clients'!$A$6:$C$736,3,0))</f>
        <v/>
      </c>
      <c r="R11" s="59" t="str">
        <f>IF(ISBLANK(R10),"",VLOOKUP(R10,'Base clients'!$A$6:$C$736,3,0))</f>
        <v/>
      </c>
      <c r="S11" s="59" t="str">
        <f>IF(ISBLANK(S10),"",VLOOKUP(S10,'Base clients'!$A$6:$C$736,3,0))</f>
        <v/>
      </c>
      <c r="T11" s="59" t="str">
        <f>IF(ISBLANK(T10),"",VLOOKUP(T10,'Base clients'!$A$6:$C$736,3,0))</f>
        <v/>
      </c>
      <c r="U11" s="59" t="str">
        <f>IF(ISBLANK(U10),"",VLOOKUP(U10,'Base clients'!$A$6:$C$736,3,0))</f>
        <v/>
      </c>
      <c r="V11" s="59" t="str">
        <f>IF(ISBLANK(V10),"",VLOOKUP(V10,'Base clients'!$A$6:$C$736,3,0))</f>
        <v/>
      </c>
      <c r="W11" s="59" t="str">
        <f>IF(ISBLANK(W10),"",VLOOKUP(W10,'Base clients'!$A$6:$C$736,3,0))</f>
        <v/>
      </c>
      <c r="X11" s="59" t="str">
        <f>IF(ISBLANK(X10),"",VLOOKUP(X10,'Base clients'!$A$6:$C$736,3,0))</f>
        <v/>
      </c>
      <c r="Y11" s="59" t="str">
        <f>IF(ISBLANK(Y10),"",VLOOKUP(Y10,'Base clients'!$A$6:$C$736,3,0))</f>
        <v/>
      </c>
      <c r="Z11" s="59" t="str">
        <f>IF(ISBLANK(Z10),"",VLOOKUP(Z10,'Base clients'!$A$6:$C$736,3,0))</f>
        <v/>
      </c>
      <c r="AA11" s="59" t="str">
        <f>IF(ISBLANK(AA10),"",VLOOKUP(AA10,'Base clients'!$A$6:$C$736,3,0))</f>
        <v/>
      </c>
      <c r="AB11" s="59" t="str">
        <f>IF(ISBLANK(AB10),"",VLOOKUP(AB10,'Base clients'!$A$6:$C$736,3,0))</f>
        <v/>
      </c>
      <c r="AC11" s="59" t="str">
        <f>IF(ISBLANK(AC10),"",VLOOKUP(AC10,'Base clients'!$A$6:$C$736,3,0))</f>
        <v/>
      </c>
      <c r="AD11" s="59" t="str">
        <f>IF(ISBLANK(AD10),"",VLOOKUP(AD10,'Base clients'!$A$6:$C$736,3,0))</f>
        <v/>
      </c>
      <c r="AE11" s="59" t="str">
        <f>IF(ISBLANK(AE10),"",VLOOKUP(AE10,'Base clients'!$A$6:$C$736,3,0))</f>
        <v/>
      </c>
      <c r="AF11" s="59" t="str">
        <f>IF(ISBLANK(AF10),"",VLOOKUP(AF10,'Base clients'!$A$6:$C$736,3,0))</f>
        <v/>
      </c>
      <c r="AG11" s="59" t="str">
        <f>IF(ISBLANK(AG10),"",VLOOKUP(AG10,'Base clients'!$A$6:$C$736,3,0))</f>
        <v/>
      </c>
      <c r="AH11" s="59" t="str">
        <f>IF(ISBLANK(AH10),"",VLOOKUP(AH10,'Base clients'!$A$6:$C$736,3,0))</f>
        <v/>
      </c>
      <c r="AI11" s="59" t="str">
        <f>IF(ISBLANK(AI10),"",VLOOKUP(AI10,'Base clients'!$A$6:$C$736,3,0))</f>
        <v/>
      </c>
      <c r="AJ11" s="59" t="str">
        <f>IF(ISBLANK(AJ10),"",VLOOKUP(AJ10,'Base clients'!$A$6:$C$736,3,0))</f>
        <v/>
      </c>
      <c r="AK11" s="59" t="str">
        <f>IF(ISBLANK(AK10),"",VLOOKUP(AK10,'Base clients'!$A$6:$C$736,3,0))</f>
        <v/>
      </c>
      <c r="AL11" s="59" t="str">
        <f>IF(ISBLANK(AL10),"",VLOOKUP(AL10,'Base clients'!$A$6:$C$736,3,0))</f>
        <v/>
      </c>
      <c r="AM11" s="59" t="str">
        <f>IF(ISBLANK(AM10),"",VLOOKUP(AM10,'Base clients'!$A$6:$C$736,3,0))</f>
        <v/>
      </c>
      <c r="AN11" s="59" t="str">
        <f>IF(ISBLANK(AN10),"",VLOOKUP(AN10,'Base clients'!$A$6:$C$736,3,0))</f>
        <v/>
      </c>
      <c r="AO11" s="59" t="str">
        <f>IF(ISBLANK(AO10),"",VLOOKUP(AO10,'Base clients'!$A$6:$C$736,3,0))</f>
        <v/>
      </c>
      <c r="AP11" s="59" t="str">
        <f>IF(ISBLANK(AP10),"",VLOOKUP(AP10,'Base clients'!$A$6:$C$736,3,0))</f>
        <v/>
      </c>
      <c r="AQ11" s="59" t="str">
        <f>IF(ISBLANK(AQ10),"",VLOOKUP(AQ10,'Base clients'!$A$6:$C$736,3,0))</f>
        <v/>
      </c>
      <c r="AR11" s="59" t="str">
        <f>IF(ISBLANK(AR10),"",VLOOKUP(AR10,'Base clients'!$A$6:$C$736,3,0))</f>
        <v/>
      </c>
      <c r="AS11" s="59" t="str">
        <f>IF(ISBLANK(AS10),"",VLOOKUP(AS10,'Base clients'!$A$6:$C$736,3,0))</f>
        <v/>
      </c>
      <c r="AT11" s="59" t="str">
        <f>IF(ISBLANK(AT10),"",VLOOKUP(AT10,'Base clients'!$A$6:$C$736,3,0))</f>
        <v/>
      </c>
      <c r="AU11" s="59" t="str">
        <f>IF(ISBLANK(AU10),"",VLOOKUP(AU10,'Base clients'!$A$6:$C$736,3,0))</f>
        <v/>
      </c>
      <c r="AV11" s="59" t="str">
        <f>IF(ISBLANK(AV10),"",VLOOKUP(AV10,'Base clients'!$A$6:$C$736,3,0))</f>
        <v/>
      </c>
      <c r="AW11" s="59" t="str">
        <f>IF(ISBLANK(AW10),"",VLOOKUP(AW10,'Base clients'!$A$6:$C$736,3,0))</f>
        <v/>
      </c>
      <c r="AX11" s="59" t="str">
        <f>IF(ISBLANK(AX10),"",VLOOKUP(AX10,'Base clients'!$A$6:$C$736,3,0))</f>
        <v/>
      </c>
      <c r="AY11" s="59" t="str">
        <f>IF(ISBLANK(AY10),"",VLOOKUP(AY10,'Base clients'!$A$6:$C$736,3,0))</f>
        <v/>
      </c>
      <c r="AZ11" s="59" t="str">
        <f>IF(ISBLANK(AZ10),"",VLOOKUP(AZ10,'Base clients'!$A$6:$C$736,3,0))</f>
        <v/>
      </c>
      <c r="BA11" s="59" t="str">
        <f>IF(ISBLANK(BA10),"",VLOOKUP(BA10,'Base clients'!$A$6:$C$736,3,0))</f>
        <v/>
      </c>
      <c r="BB11" s="59" t="str">
        <f>IF(ISBLANK(BB10),"",VLOOKUP(BB10,'Base clients'!$A$6:$C$736,3,0))</f>
        <v/>
      </c>
      <c r="BC11" s="59" t="str">
        <f>IF(ISBLANK(BC10),"",VLOOKUP(BC10,'Base clients'!$A$6:$C$736,3,0))</f>
        <v/>
      </c>
      <c r="BD11" s="59" t="str">
        <f>IF(ISBLANK(BD10),"",VLOOKUP(BD10,'Base clients'!$A$6:$C$736,3,0))</f>
        <v/>
      </c>
      <c r="BE11" s="59" t="str">
        <f>IF(ISBLANK(BE10),"",VLOOKUP(BE10,'Base clients'!$A$6:$C$736,3,0))</f>
        <v/>
      </c>
      <c r="BF11" s="59" t="str">
        <f>IF(ISBLANK(BF10),"",VLOOKUP(BF10,'Base clients'!$A$6:$C$736,3,0))</f>
        <v/>
      </c>
      <c r="BG11" s="59" t="str">
        <f>IF(ISBLANK(BG10),"",VLOOKUP(BG10,'Base clients'!$A$6:$C$736,3,0))</f>
        <v/>
      </c>
      <c r="BH11" s="59" t="str">
        <f>IF(ISBLANK(BH10),"",VLOOKUP(BH10,'Base clients'!$A$6:$C$736,3,0))</f>
        <v/>
      </c>
      <c r="BI11" s="59" t="str">
        <f>IF(ISBLANK(BI10),"",VLOOKUP(BI10,'Base clients'!$A$6:$C$736,3,0))</f>
        <v/>
      </c>
      <c r="BJ11" s="59" t="str">
        <f>IF(ISBLANK(BJ10),"",VLOOKUP(BJ10,'Base clients'!$A$6:$C$736,3,0))</f>
        <v/>
      </c>
      <c r="BK11" s="59" t="str">
        <f>IF(ISBLANK(BK10),"",VLOOKUP(BK10,'Base clients'!$A$6:$C$736,3,0))</f>
        <v/>
      </c>
      <c r="BL11" s="59" t="str">
        <f>IF(ISBLANK(BL10),"",VLOOKUP(BL10,'Base clients'!$A$6:$C$736,3,0))</f>
        <v/>
      </c>
      <c r="BM11" s="59" t="str">
        <f>IF(ISBLANK(BM10),"",VLOOKUP(BM10,'Base clients'!$A$6:$C$736,3,0))</f>
        <v/>
      </c>
      <c r="BN11" s="59" t="str">
        <f>IF(ISBLANK(BN10),"",VLOOKUP(BN10,'Base clients'!$A$6:$C$736,3,0))</f>
        <v/>
      </c>
      <c r="BO11" s="59" t="str">
        <f>IF(ISBLANK(BO10),"",VLOOKUP(BO10,'Base clients'!$A$6:$C$736,3,0))</f>
        <v/>
      </c>
      <c r="BP11" s="59" t="str">
        <f>IF(ISBLANK(BP10),"",VLOOKUP(BP10,'Base clients'!$A$6:$C$736,3,0))</f>
        <v/>
      </c>
      <c r="BQ11" s="59" t="str">
        <f>IF(ISBLANK(BQ10),"",VLOOKUP(BQ10,'Base clients'!$A$6:$C$736,3,0))</f>
        <v/>
      </c>
      <c r="BR11" s="59" t="str">
        <f>IF(ISBLANK(BR10),"",VLOOKUP(BR10,'Base clients'!$A$6:$C$736,3,0))</f>
        <v/>
      </c>
      <c r="BS11" s="59" t="str">
        <f>IF(ISBLANK(BS10),"",VLOOKUP(BS10,'Base clients'!$A$6:$C$736,3,0))</f>
        <v/>
      </c>
      <c r="BT11" s="59" t="str">
        <f>IF(ISBLANK(BT10),"",VLOOKUP(BT10,'Base clients'!$A$6:$C$736,3,0))</f>
        <v/>
      </c>
      <c r="BU11" s="59" t="str">
        <f>IF(ISBLANK(BU10),"",VLOOKUP(BU10,'Base clients'!$A$6:$C$736,3,0))</f>
        <v/>
      </c>
      <c r="BV11" s="59" t="str">
        <f>IF(ISBLANK(BV10),"",VLOOKUP(BV10,'Base clients'!$A$6:$C$736,3,0))</f>
        <v/>
      </c>
      <c r="BW11" s="59" t="str">
        <f>IF(ISBLANK(BW10),"",VLOOKUP(BW10,'Base clients'!$A$6:$C$736,3,0))</f>
        <v/>
      </c>
      <c r="BX11" s="59" t="str">
        <f>IF(ISBLANK(BX10),"",VLOOKUP(BX10,'Base clients'!$A$6:$C$736,3,0))</f>
        <v/>
      </c>
      <c r="BY11" s="59" t="str">
        <f>IF(ISBLANK(BY10),"",VLOOKUP(BY10,'Base clients'!$A$6:$C$736,3,0))</f>
        <v/>
      </c>
      <c r="BZ11" s="59" t="str">
        <f>IF(ISBLANK(BZ10),"",VLOOKUP(BZ10,'Base clients'!$A$6:$C$736,3,0))</f>
        <v/>
      </c>
      <c r="CA11" s="59" t="str">
        <f>IF(ISBLANK(CA10),"",VLOOKUP(CA10,'Base clients'!$A$6:$C$736,3,0))</f>
        <v/>
      </c>
      <c r="CB11" s="59" t="str">
        <f>IF(ISBLANK(CB10),"",VLOOKUP(CB10,'Base clients'!$A$6:$C$736,3,0))</f>
        <v/>
      </c>
      <c r="CC11" s="59" t="str">
        <f>IF(ISBLANK(CC10),"",VLOOKUP(CC10,'Base clients'!$A$6:$C$736,3,0))</f>
        <v/>
      </c>
      <c r="CD11" s="59" t="str">
        <f>IF(ISBLANK(CD10),"",VLOOKUP(CD10,'Base clients'!$A$6:$C$736,3,0))</f>
        <v/>
      </c>
      <c r="CE11" s="59" t="str">
        <f>IF(ISBLANK(CE10),"",VLOOKUP(CE10,'Base clients'!$A$6:$C$736,3,0))</f>
        <v/>
      </c>
      <c r="CF11" s="59" t="str">
        <f>IF(ISBLANK(CF10),"",VLOOKUP(CF10,'Base clients'!$A$6:$C$736,3,0))</f>
        <v/>
      </c>
      <c r="CG11" s="59" t="str">
        <f>IF(ISBLANK(CG10),"",VLOOKUP(CG10,'Base clients'!$A$6:$C$736,3,0))</f>
        <v/>
      </c>
      <c r="CH11" s="59" t="str">
        <f>IF(ISBLANK(CH10),"",VLOOKUP(CH10,'Base clients'!$A$6:$C$736,3,0))</f>
        <v/>
      </c>
      <c r="CI11" s="59" t="str">
        <f>IF(ISBLANK(CI10),"",VLOOKUP(CI10,'Base clients'!$A$6:$C$736,3,0))</f>
        <v/>
      </c>
      <c r="CJ11" s="59" t="str">
        <f>IF(ISBLANK(CJ10),"",VLOOKUP(CJ10,'Base clients'!$A$6:$C$736,3,0))</f>
        <v/>
      </c>
      <c r="CK11" s="59" t="str">
        <f>IF(ISBLANK(CK10),"",VLOOKUP(CK10,'Base clients'!$A$6:$C$736,3,0))</f>
        <v/>
      </c>
      <c r="CL11" s="59" t="str">
        <f>IF(ISBLANK(CL10),"",VLOOKUP(CL10,'Base clients'!$A$6:$C$736,3,0))</f>
        <v/>
      </c>
      <c r="CM11" s="59" t="str">
        <f>IF(ISBLANK(CM10),"",VLOOKUP(CM10,'Base clients'!$A$6:$C$736,3,0))</f>
        <v/>
      </c>
      <c r="CN11" s="59" t="str">
        <f>IF(ISBLANK(CN10),"",VLOOKUP(CN10,'Base clients'!$A$6:$C$736,3,0))</f>
        <v/>
      </c>
      <c r="CO11" s="59" t="str">
        <f>IF(ISBLANK(CO10),"",VLOOKUP(CO10,'Base clients'!$A$6:$C$736,3,0))</f>
        <v/>
      </c>
      <c r="CP11" s="59" t="str">
        <f>IF(ISBLANK(CP10),"",VLOOKUP(CP10,'Base clients'!$A$6:$C$736,3,0))</f>
        <v/>
      </c>
      <c r="CQ11" s="59" t="str">
        <f>IF(ISBLANK(CQ10),"",VLOOKUP(CQ10,'Base clients'!$A$6:$C$736,3,0))</f>
        <v/>
      </c>
      <c r="CR11" s="19"/>
      <c r="CS11" s="19"/>
      <c r="CT11" s="19"/>
    </row>
    <row r="12" spans="1:98" s="2" customFormat="1" ht="25.5" customHeight="1" x14ac:dyDescent="0.25">
      <c r="A12" s="19" t="s">
        <v>294</v>
      </c>
      <c r="B12" s="60"/>
      <c r="C12" s="103">
        <v>43190</v>
      </c>
      <c r="D12" s="103">
        <v>43191</v>
      </c>
      <c r="E12" s="103">
        <v>43435</v>
      </c>
      <c r="F12" s="103">
        <v>42095</v>
      </c>
      <c r="G12" s="103">
        <v>43216</v>
      </c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19"/>
      <c r="CS12" s="19"/>
      <c r="CT12" s="19"/>
    </row>
    <row r="13" spans="1:98" s="2" customFormat="1" ht="25.5" customHeight="1" x14ac:dyDescent="0.25">
      <c r="A13" s="19" t="s">
        <v>197</v>
      </c>
      <c r="B13" s="61"/>
      <c r="C13" s="61" t="s">
        <v>9</v>
      </c>
      <c r="D13" s="61"/>
      <c r="E13" s="61" t="s">
        <v>10</v>
      </c>
      <c r="F13" s="61" t="s">
        <v>9</v>
      </c>
      <c r="G13" s="61" t="s">
        <v>8</v>
      </c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  <c r="BC13" s="61"/>
      <c r="BD13" s="61"/>
      <c r="BE13" s="61"/>
      <c r="BF13" s="61"/>
      <c r="BG13" s="61"/>
      <c r="BH13" s="61"/>
      <c r="BI13" s="61"/>
      <c r="BJ13" s="61"/>
      <c r="BK13" s="61"/>
      <c r="BL13" s="61"/>
      <c r="BM13" s="61"/>
      <c r="BN13" s="61"/>
      <c r="BO13" s="61"/>
      <c r="BP13" s="61"/>
      <c r="BQ13" s="61"/>
      <c r="BR13" s="61"/>
      <c r="BS13" s="61"/>
      <c r="BT13" s="61"/>
      <c r="BU13" s="61"/>
      <c r="BV13" s="61"/>
      <c r="BW13" s="61"/>
      <c r="BX13" s="61"/>
      <c r="BY13" s="61"/>
      <c r="BZ13" s="61"/>
      <c r="CA13" s="61"/>
      <c r="CB13" s="61"/>
      <c r="CC13" s="61"/>
      <c r="CD13" s="61"/>
      <c r="CE13" s="61"/>
      <c r="CF13" s="61"/>
      <c r="CG13" s="61"/>
      <c r="CH13" s="61"/>
      <c r="CI13" s="61"/>
      <c r="CJ13" s="61"/>
      <c r="CK13" s="61"/>
      <c r="CL13" s="61"/>
      <c r="CM13" s="61"/>
      <c r="CN13" s="61"/>
      <c r="CO13" s="61"/>
      <c r="CP13" s="61"/>
      <c r="CQ13" s="61"/>
      <c r="CR13" s="19"/>
      <c r="CS13" s="19"/>
      <c r="CT13" s="19"/>
    </row>
    <row r="14" spans="1:98" s="2" customFormat="1" ht="25.5" customHeight="1" x14ac:dyDescent="0.25">
      <c r="A14" s="19" t="s">
        <v>198</v>
      </c>
      <c r="B14" s="62"/>
      <c r="C14" s="62">
        <v>0.02</v>
      </c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19"/>
      <c r="CS14" s="19"/>
      <c r="CT14" s="19"/>
    </row>
    <row r="15" spans="1:98" ht="30.75" customHeight="1" x14ac:dyDescent="0.25">
      <c r="A15" s="52" t="str">
        <f>"Qté "&amp;'Base produits'!A7&amp;" - "&amp;'Base produits'!B7&amp;" :"</f>
        <v>Qté Ref001 - Entretien des espaces vert / Heure :</v>
      </c>
      <c r="B15" s="63"/>
      <c r="C15" s="61">
        <v>1</v>
      </c>
      <c r="D15" s="61">
        <v>5</v>
      </c>
      <c r="E15" s="61">
        <v>7</v>
      </c>
      <c r="F15" s="61">
        <v>8</v>
      </c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1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  <c r="BC15" s="61"/>
      <c r="BD15" s="61"/>
      <c r="BE15" s="61"/>
      <c r="BF15" s="61"/>
      <c r="BG15" s="61"/>
      <c r="BH15" s="61"/>
      <c r="BI15" s="61"/>
      <c r="BJ15" s="61"/>
      <c r="BK15" s="61"/>
      <c r="BL15" s="61"/>
      <c r="BM15" s="61"/>
      <c r="BN15" s="61"/>
      <c r="BO15" s="61"/>
      <c r="BP15" s="61"/>
      <c r="BQ15" s="61"/>
      <c r="BR15" s="61"/>
      <c r="BS15" s="61"/>
      <c r="BT15" s="61"/>
      <c r="BU15" s="61"/>
      <c r="BV15" s="61"/>
      <c r="BW15" s="61"/>
      <c r="BX15" s="61"/>
      <c r="BY15" s="61"/>
      <c r="BZ15" s="61"/>
      <c r="CA15" s="61"/>
      <c r="CB15" s="61"/>
      <c r="CC15" s="61"/>
      <c r="CD15" s="61"/>
      <c r="CE15" s="61"/>
      <c r="CF15" s="61"/>
      <c r="CG15" s="61"/>
      <c r="CH15" s="61"/>
      <c r="CI15" s="61"/>
      <c r="CJ15" s="61"/>
      <c r="CK15" s="61"/>
      <c r="CL15" s="61"/>
      <c r="CM15" s="61"/>
      <c r="CN15" s="61"/>
      <c r="CO15" s="61"/>
      <c r="CP15" s="61"/>
      <c r="CQ15" s="61"/>
      <c r="CR15" s="56"/>
      <c r="CS15" s="56"/>
      <c r="CT15" s="56"/>
    </row>
    <row r="16" spans="1:98" ht="30" x14ac:dyDescent="0.25">
      <c r="A16" s="52" t="str">
        <f>"Qté "&amp;'Base produits'!A8&amp;" - "&amp;'Base produits'!B8&amp;" :"</f>
        <v>Qté Ref002 - Taille des arbres fruitiers + récupération / Unitiare :</v>
      </c>
      <c r="B16" s="63"/>
      <c r="C16" s="61">
        <v>1</v>
      </c>
      <c r="D16" s="61">
        <v>2</v>
      </c>
      <c r="E16" s="61"/>
      <c r="F16" s="61"/>
      <c r="G16" s="61">
        <v>6</v>
      </c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56"/>
      <c r="CS16" s="56"/>
      <c r="CT16" s="56"/>
    </row>
    <row r="17" spans="1:98" ht="30" x14ac:dyDescent="0.25">
      <c r="A17" s="52" t="str">
        <f>"Qté "&amp;'Base produits'!A9&amp;" - "&amp;'Base produits'!B9&amp;" :"</f>
        <v>Qté Ref003 - taille des arbres fruitiers sans récupération / Unitaire :</v>
      </c>
      <c r="B17" s="63"/>
      <c r="C17" s="61">
        <v>1</v>
      </c>
      <c r="D17" s="61"/>
      <c r="E17" s="61">
        <v>1</v>
      </c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  <c r="AS17" s="61"/>
      <c r="AT17" s="61"/>
      <c r="AU17" s="61"/>
      <c r="AV17" s="61"/>
      <c r="AW17" s="61"/>
      <c r="AX17" s="61"/>
      <c r="AY17" s="61"/>
      <c r="AZ17" s="61"/>
      <c r="BA17" s="61"/>
      <c r="BB17" s="61"/>
      <c r="BC17" s="61"/>
      <c r="BD17" s="61"/>
      <c r="BE17" s="61"/>
      <c r="BF17" s="61"/>
      <c r="BG17" s="61"/>
      <c r="BH17" s="61"/>
      <c r="BI17" s="61"/>
      <c r="BJ17" s="61"/>
      <c r="BK17" s="61"/>
      <c r="BL17" s="61"/>
      <c r="BM17" s="61"/>
      <c r="BN17" s="61"/>
      <c r="BO17" s="61"/>
      <c r="BP17" s="61"/>
      <c r="BQ17" s="61"/>
      <c r="BR17" s="61"/>
      <c r="BS17" s="61"/>
      <c r="BT17" s="61"/>
      <c r="BU17" s="61"/>
      <c r="BV17" s="61"/>
      <c r="BW17" s="61"/>
      <c r="BX17" s="61"/>
      <c r="BY17" s="61"/>
      <c r="BZ17" s="61"/>
      <c r="CA17" s="61"/>
      <c r="CB17" s="61"/>
      <c r="CC17" s="61"/>
      <c r="CD17" s="61"/>
      <c r="CE17" s="61"/>
      <c r="CF17" s="61"/>
      <c r="CG17" s="61"/>
      <c r="CH17" s="61"/>
      <c r="CI17" s="61"/>
      <c r="CJ17" s="61"/>
      <c r="CK17" s="61"/>
      <c r="CL17" s="61"/>
      <c r="CM17" s="61"/>
      <c r="CN17" s="61"/>
      <c r="CO17" s="61"/>
      <c r="CP17" s="61"/>
      <c r="CQ17" s="61"/>
      <c r="CR17" s="56"/>
      <c r="CS17" s="56"/>
      <c r="CT17" s="56"/>
    </row>
    <row r="18" spans="1:98" ht="30" x14ac:dyDescent="0.25">
      <c r="A18" s="52" t="str">
        <f>"Qté "&amp;'Base produits'!A10&amp;" - "&amp;'Base produits'!B10&amp;" :"</f>
        <v>Qté Ref004 - Taille de gourmants sur arbre fruitier / Unitaire :</v>
      </c>
      <c r="B18" s="63"/>
      <c r="C18" s="61">
        <v>1</v>
      </c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61"/>
      <c r="AV18" s="61"/>
      <c r="AW18" s="61"/>
      <c r="AX18" s="61"/>
      <c r="AY18" s="61"/>
      <c r="AZ18" s="61"/>
      <c r="BA18" s="61"/>
      <c r="BB18" s="61"/>
      <c r="BC18" s="61"/>
      <c r="BD18" s="61"/>
      <c r="BE18" s="61"/>
      <c r="BF18" s="61"/>
      <c r="BG18" s="61"/>
      <c r="BH18" s="61"/>
      <c r="BI18" s="61"/>
      <c r="BJ18" s="61"/>
      <c r="BK18" s="61"/>
      <c r="BL18" s="61"/>
      <c r="BM18" s="61"/>
      <c r="BN18" s="61"/>
      <c r="BO18" s="61"/>
      <c r="BP18" s="61"/>
      <c r="BQ18" s="61"/>
      <c r="BR18" s="61"/>
      <c r="BS18" s="61"/>
      <c r="BT18" s="61"/>
      <c r="BU18" s="61"/>
      <c r="BV18" s="61"/>
      <c r="BW18" s="61"/>
      <c r="BX18" s="61"/>
      <c r="BY18" s="61"/>
      <c r="BZ18" s="61"/>
      <c r="CA18" s="61"/>
      <c r="CB18" s="61"/>
      <c r="CC18" s="61"/>
      <c r="CD18" s="61"/>
      <c r="CE18" s="61"/>
      <c r="CF18" s="61"/>
      <c r="CG18" s="61"/>
      <c r="CH18" s="61"/>
      <c r="CI18" s="61"/>
      <c r="CJ18" s="61"/>
      <c r="CK18" s="61"/>
      <c r="CL18" s="61"/>
      <c r="CM18" s="61"/>
      <c r="CN18" s="61"/>
      <c r="CO18" s="61"/>
      <c r="CP18" s="61"/>
      <c r="CQ18" s="61"/>
      <c r="CR18" s="56"/>
      <c r="CS18" s="56"/>
      <c r="CT18" s="56"/>
    </row>
    <row r="19" spans="1:98" x14ac:dyDescent="0.25">
      <c r="A19" s="52" t="str">
        <f>"Qté "&amp;'Base produits'!A11&amp;" - "&amp;'Base produits'!B11&amp;" :"</f>
        <v>Qté Ref005 - Bricolage intérieur :</v>
      </c>
      <c r="B19" s="63"/>
      <c r="C19" s="61">
        <v>8</v>
      </c>
      <c r="D19" s="61">
        <v>4</v>
      </c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61"/>
      <c r="BR19" s="61"/>
      <c r="BS19" s="61"/>
      <c r="BT19" s="61"/>
      <c r="BU19" s="61"/>
      <c r="BV19" s="61"/>
      <c r="BW19" s="61"/>
      <c r="BX19" s="61"/>
      <c r="BY19" s="61"/>
      <c r="BZ19" s="61"/>
      <c r="CA19" s="61"/>
      <c r="CB19" s="61"/>
      <c r="CC19" s="61"/>
      <c r="CD19" s="61"/>
      <c r="CE19" s="61"/>
      <c r="CF19" s="61"/>
      <c r="CG19" s="61"/>
      <c r="CH19" s="61"/>
      <c r="CI19" s="61"/>
      <c r="CJ19" s="61"/>
      <c r="CK19" s="61"/>
      <c r="CL19" s="61"/>
      <c r="CM19" s="61"/>
      <c r="CN19" s="61"/>
      <c r="CO19" s="61"/>
      <c r="CP19" s="61"/>
      <c r="CQ19" s="61"/>
      <c r="CR19" s="56"/>
      <c r="CS19" s="56"/>
      <c r="CT19" s="56"/>
    </row>
    <row r="20" spans="1:98" x14ac:dyDescent="0.25">
      <c r="A20" s="52" t="str">
        <f>"Qté "&amp;'Base produits'!A12&amp;" - "&amp;'Base produits'!B12&amp;" :"</f>
        <v>Qté Ref006 -  :</v>
      </c>
      <c r="B20" s="63"/>
      <c r="C20" s="61"/>
      <c r="D20" s="61"/>
      <c r="E20" s="61"/>
      <c r="F20" s="61"/>
      <c r="G20" s="61">
        <v>4</v>
      </c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56"/>
      <c r="CS20" s="56"/>
      <c r="CT20" s="56"/>
    </row>
    <row r="21" spans="1:98" x14ac:dyDescent="0.25">
      <c r="A21" s="52" t="str">
        <f>"Qté "&amp;'Base produits'!A13&amp;" - "&amp;'Base produits'!B13&amp;" :"</f>
        <v>Qté Ref007 -  :</v>
      </c>
      <c r="B21" s="63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1"/>
      <c r="AN21" s="61"/>
      <c r="AO21" s="61"/>
      <c r="AP21" s="61"/>
      <c r="AQ21" s="61"/>
      <c r="AR21" s="61"/>
      <c r="AS21" s="61"/>
      <c r="AT21" s="61"/>
      <c r="AU21" s="61"/>
      <c r="AV21" s="61"/>
      <c r="AW21" s="61"/>
      <c r="AX21" s="61"/>
      <c r="AY21" s="61"/>
      <c r="AZ21" s="61"/>
      <c r="BA21" s="61"/>
      <c r="BB21" s="61"/>
      <c r="BC21" s="61"/>
      <c r="BD21" s="61"/>
      <c r="BE21" s="61"/>
      <c r="BF21" s="61"/>
      <c r="BG21" s="61"/>
      <c r="BH21" s="61"/>
      <c r="BI21" s="61"/>
      <c r="BJ21" s="61"/>
      <c r="BK21" s="61"/>
      <c r="BL21" s="61"/>
      <c r="BM21" s="61"/>
      <c r="BN21" s="61"/>
      <c r="BO21" s="61"/>
      <c r="BP21" s="61"/>
      <c r="BQ21" s="61"/>
      <c r="BR21" s="61"/>
      <c r="BS21" s="61"/>
      <c r="BT21" s="61"/>
      <c r="BU21" s="61"/>
      <c r="BV21" s="61"/>
      <c r="BW21" s="61"/>
      <c r="BX21" s="61"/>
      <c r="BY21" s="61"/>
      <c r="BZ21" s="61"/>
      <c r="CA21" s="61"/>
      <c r="CB21" s="61"/>
      <c r="CC21" s="61"/>
      <c r="CD21" s="61"/>
      <c r="CE21" s="61"/>
      <c r="CF21" s="61"/>
      <c r="CG21" s="61"/>
      <c r="CH21" s="61"/>
      <c r="CI21" s="61"/>
      <c r="CJ21" s="61"/>
      <c r="CK21" s="61"/>
      <c r="CL21" s="61"/>
      <c r="CM21" s="61"/>
      <c r="CN21" s="61"/>
      <c r="CO21" s="61"/>
      <c r="CP21" s="61"/>
      <c r="CQ21" s="61"/>
      <c r="CR21" s="56"/>
      <c r="CS21" s="56"/>
      <c r="CT21" s="56"/>
    </row>
    <row r="22" spans="1:98" x14ac:dyDescent="0.25">
      <c r="A22" s="52" t="str">
        <f>"Qté "&amp;'Base produits'!A14&amp;" - "&amp;'Base produits'!B14&amp;" :"</f>
        <v>Qté Ref008 -  :</v>
      </c>
      <c r="B22" s="63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1"/>
      <c r="AJ22" s="61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  <c r="BC22" s="61"/>
      <c r="BD22" s="61"/>
      <c r="BE22" s="61"/>
      <c r="BF22" s="61"/>
      <c r="BG22" s="61"/>
      <c r="BH22" s="61"/>
      <c r="BI22" s="61"/>
      <c r="BJ22" s="61"/>
      <c r="BK22" s="61"/>
      <c r="BL22" s="61"/>
      <c r="BM22" s="61"/>
      <c r="BN22" s="61"/>
      <c r="BO22" s="61"/>
      <c r="BP22" s="61"/>
      <c r="BQ22" s="61"/>
      <c r="BR22" s="61"/>
      <c r="BS22" s="61"/>
      <c r="BT22" s="61"/>
      <c r="BU22" s="61"/>
      <c r="BV22" s="61"/>
      <c r="BW22" s="61"/>
      <c r="BX22" s="61"/>
      <c r="BY22" s="61"/>
      <c r="BZ22" s="61"/>
      <c r="CA22" s="61"/>
      <c r="CB22" s="61"/>
      <c r="CC22" s="61"/>
      <c r="CD22" s="61"/>
      <c r="CE22" s="61"/>
      <c r="CF22" s="61"/>
      <c r="CG22" s="61"/>
      <c r="CH22" s="61"/>
      <c r="CI22" s="61"/>
      <c r="CJ22" s="61"/>
      <c r="CK22" s="61"/>
      <c r="CL22" s="61"/>
      <c r="CM22" s="61"/>
      <c r="CN22" s="61"/>
      <c r="CO22" s="61"/>
      <c r="CP22" s="61"/>
      <c r="CQ22" s="61"/>
      <c r="CR22" s="56"/>
      <c r="CS22" s="56"/>
      <c r="CT22" s="56"/>
    </row>
    <row r="23" spans="1:98" x14ac:dyDescent="0.25">
      <c r="A23" s="52" t="str">
        <f>"Qté "&amp;'Base produits'!A15&amp;" - "&amp;'Base produits'!B15&amp;" :"</f>
        <v>Qté Ref009 -  :</v>
      </c>
      <c r="B23" s="63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1"/>
      <c r="AJ23" s="61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  <c r="BC23" s="61"/>
      <c r="BD23" s="61"/>
      <c r="BE23" s="61"/>
      <c r="BF23" s="61"/>
      <c r="BG23" s="61"/>
      <c r="BH23" s="61"/>
      <c r="BI23" s="61"/>
      <c r="BJ23" s="61"/>
      <c r="BK23" s="61"/>
      <c r="BL23" s="61"/>
      <c r="BM23" s="61"/>
      <c r="BN23" s="61"/>
      <c r="BO23" s="61"/>
      <c r="BP23" s="61"/>
      <c r="BQ23" s="61"/>
      <c r="BR23" s="61"/>
      <c r="BS23" s="61"/>
      <c r="BT23" s="61"/>
      <c r="BU23" s="61"/>
      <c r="BV23" s="61"/>
      <c r="BW23" s="61"/>
      <c r="BX23" s="61"/>
      <c r="BY23" s="61"/>
      <c r="BZ23" s="61"/>
      <c r="CA23" s="61"/>
      <c r="CB23" s="61"/>
      <c r="CC23" s="61"/>
      <c r="CD23" s="61"/>
      <c r="CE23" s="61"/>
      <c r="CF23" s="61"/>
      <c r="CG23" s="61"/>
      <c r="CH23" s="61"/>
      <c r="CI23" s="61"/>
      <c r="CJ23" s="61"/>
      <c r="CK23" s="61"/>
      <c r="CL23" s="61"/>
      <c r="CM23" s="61"/>
      <c r="CN23" s="61"/>
      <c r="CO23" s="61"/>
      <c r="CP23" s="61"/>
      <c r="CQ23" s="61"/>
      <c r="CR23" s="56"/>
      <c r="CS23" s="56"/>
      <c r="CT23" s="56"/>
    </row>
    <row r="24" spans="1:98" x14ac:dyDescent="0.25">
      <c r="A24" s="52" t="str">
        <f>"Qté "&amp;'Base produits'!A16&amp;" - "&amp;'Base produits'!B16&amp;" :"</f>
        <v>Qté Ref010 -  :</v>
      </c>
      <c r="B24" s="63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1"/>
      <c r="AB24" s="61"/>
      <c r="AC24" s="61"/>
      <c r="AD24" s="61"/>
      <c r="AE24" s="61"/>
      <c r="AF24" s="61"/>
      <c r="AG24" s="61"/>
      <c r="AH24" s="61"/>
      <c r="AI24" s="61"/>
      <c r="AJ24" s="61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61"/>
      <c r="AV24" s="61"/>
      <c r="AW24" s="61"/>
      <c r="AX24" s="61"/>
      <c r="AY24" s="61"/>
      <c r="AZ24" s="61"/>
      <c r="BA24" s="61"/>
      <c r="BB24" s="61"/>
      <c r="BC24" s="61"/>
      <c r="BD24" s="61"/>
      <c r="BE24" s="61"/>
      <c r="BF24" s="61"/>
      <c r="BG24" s="61"/>
      <c r="BH24" s="61"/>
      <c r="BI24" s="61"/>
      <c r="BJ24" s="61"/>
      <c r="BK24" s="61"/>
      <c r="BL24" s="61"/>
      <c r="BM24" s="61"/>
      <c r="BN24" s="61"/>
      <c r="BO24" s="61"/>
      <c r="BP24" s="61"/>
      <c r="BQ24" s="61"/>
      <c r="BR24" s="61"/>
      <c r="BS24" s="61"/>
      <c r="BT24" s="61"/>
      <c r="BU24" s="61"/>
      <c r="BV24" s="61"/>
      <c r="BW24" s="61"/>
      <c r="BX24" s="61"/>
      <c r="BY24" s="61"/>
      <c r="BZ24" s="61"/>
      <c r="CA24" s="61"/>
      <c r="CB24" s="61"/>
      <c r="CC24" s="61"/>
      <c r="CD24" s="61"/>
      <c r="CE24" s="61"/>
      <c r="CF24" s="61"/>
      <c r="CG24" s="61"/>
      <c r="CH24" s="61"/>
      <c r="CI24" s="61"/>
      <c r="CJ24" s="61"/>
      <c r="CK24" s="61"/>
      <c r="CL24" s="61"/>
      <c r="CM24" s="61"/>
      <c r="CN24" s="61"/>
      <c r="CO24" s="61"/>
      <c r="CP24" s="61"/>
      <c r="CQ24" s="61"/>
      <c r="CR24" s="56"/>
      <c r="CS24" s="56"/>
      <c r="CT24" s="56"/>
    </row>
    <row r="25" spans="1:98" x14ac:dyDescent="0.25">
      <c r="A25" s="52" t="str">
        <f>"Qté "&amp;'Base produits'!A17&amp;" - "&amp;'Base produits'!B17&amp;" :"</f>
        <v>Qté Ref011 -  :</v>
      </c>
      <c r="B25" s="63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  <c r="AA25" s="61"/>
      <c r="AB25" s="61"/>
      <c r="AC25" s="61"/>
      <c r="AD25" s="61"/>
      <c r="AE25" s="61"/>
      <c r="AF25" s="61"/>
      <c r="AG25" s="61"/>
      <c r="AH25" s="61"/>
      <c r="AI25" s="61"/>
      <c r="AJ25" s="61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61"/>
      <c r="AV25" s="61"/>
      <c r="AW25" s="61"/>
      <c r="AX25" s="61"/>
      <c r="AY25" s="61"/>
      <c r="AZ25" s="61"/>
      <c r="BA25" s="61"/>
      <c r="BB25" s="61"/>
      <c r="BC25" s="61"/>
      <c r="BD25" s="61"/>
      <c r="BE25" s="61"/>
      <c r="BF25" s="61"/>
      <c r="BG25" s="61"/>
      <c r="BH25" s="61"/>
      <c r="BI25" s="61"/>
      <c r="BJ25" s="61"/>
      <c r="BK25" s="61"/>
      <c r="BL25" s="61"/>
      <c r="BM25" s="61"/>
      <c r="BN25" s="61"/>
      <c r="BO25" s="61"/>
      <c r="BP25" s="61"/>
      <c r="BQ25" s="61"/>
      <c r="BR25" s="61"/>
      <c r="BS25" s="61"/>
      <c r="BT25" s="61"/>
      <c r="BU25" s="61"/>
      <c r="BV25" s="61"/>
      <c r="BW25" s="61"/>
      <c r="BX25" s="61"/>
      <c r="BY25" s="61"/>
      <c r="BZ25" s="61"/>
      <c r="CA25" s="61"/>
      <c r="CB25" s="61"/>
      <c r="CC25" s="61"/>
      <c r="CD25" s="61"/>
      <c r="CE25" s="61"/>
      <c r="CF25" s="61"/>
      <c r="CG25" s="61"/>
      <c r="CH25" s="61"/>
      <c r="CI25" s="61"/>
      <c r="CJ25" s="61"/>
      <c r="CK25" s="61"/>
      <c r="CL25" s="61"/>
      <c r="CM25" s="61"/>
      <c r="CN25" s="61"/>
      <c r="CO25" s="61"/>
      <c r="CP25" s="61"/>
      <c r="CQ25" s="61"/>
      <c r="CR25" s="56"/>
      <c r="CS25" s="56"/>
      <c r="CT25" s="56"/>
    </row>
    <row r="26" spans="1:98" x14ac:dyDescent="0.25">
      <c r="A26" s="52" t="str">
        <f>"Qté "&amp;'Base produits'!A18&amp;" - "&amp;'Base produits'!B18&amp;" :"</f>
        <v>Qté Ref012 -  :</v>
      </c>
      <c r="B26" s="63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  <c r="BC26" s="61"/>
      <c r="BD26" s="61"/>
      <c r="BE26" s="61"/>
      <c r="BF26" s="61"/>
      <c r="BG26" s="61"/>
      <c r="BH26" s="61"/>
      <c r="BI26" s="61"/>
      <c r="BJ26" s="61"/>
      <c r="BK26" s="61"/>
      <c r="BL26" s="61"/>
      <c r="BM26" s="61"/>
      <c r="BN26" s="61"/>
      <c r="BO26" s="61"/>
      <c r="BP26" s="61"/>
      <c r="BQ26" s="61"/>
      <c r="BR26" s="61"/>
      <c r="BS26" s="61"/>
      <c r="BT26" s="61"/>
      <c r="BU26" s="61"/>
      <c r="BV26" s="61"/>
      <c r="BW26" s="61"/>
      <c r="BX26" s="61"/>
      <c r="BY26" s="61"/>
      <c r="BZ26" s="61"/>
      <c r="CA26" s="61"/>
      <c r="CB26" s="61"/>
      <c r="CC26" s="61"/>
      <c r="CD26" s="61"/>
      <c r="CE26" s="61"/>
      <c r="CF26" s="61"/>
      <c r="CG26" s="61"/>
      <c r="CH26" s="61"/>
      <c r="CI26" s="61"/>
      <c r="CJ26" s="61"/>
      <c r="CK26" s="61"/>
      <c r="CL26" s="61"/>
      <c r="CM26" s="61"/>
      <c r="CN26" s="61"/>
      <c r="CO26" s="61"/>
      <c r="CP26" s="61"/>
      <c r="CQ26" s="61"/>
      <c r="CR26" s="56"/>
      <c r="CS26" s="56"/>
      <c r="CT26" s="56"/>
    </row>
    <row r="27" spans="1:98" x14ac:dyDescent="0.25">
      <c r="A27" s="52" t="str">
        <f>"Qté "&amp;'Base produits'!A19&amp;" - "&amp;'Base produits'!B19&amp;" :"</f>
        <v>Qté Ref013 -  :</v>
      </c>
      <c r="B27" s="63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56"/>
      <c r="CS27" s="56"/>
      <c r="CT27" s="56"/>
    </row>
    <row r="28" spans="1:98" x14ac:dyDescent="0.25">
      <c r="A28" s="52" t="str">
        <f>"Qté "&amp;'Base produits'!A20&amp;" - "&amp;'Base produits'!B20&amp;" :"</f>
        <v>Qté Ref014 -  :</v>
      </c>
      <c r="B28" s="63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56"/>
      <c r="CS28" s="56"/>
      <c r="CT28" s="56"/>
    </row>
    <row r="29" spans="1:98" x14ac:dyDescent="0.25">
      <c r="A29" s="52" t="str">
        <f>"Qté "&amp;'Base produits'!A21&amp;" - "&amp;'Base produits'!B21&amp;" :"</f>
        <v>Qté Ref015 -  :</v>
      </c>
      <c r="B29" s="63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1"/>
      <c r="AV29" s="61"/>
      <c r="AW29" s="61"/>
      <c r="AX29" s="61"/>
      <c r="AY29" s="61"/>
      <c r="AZ29" s="61"/>
      <c r="BA29" s="61"/>
      <c r="BB29" s="61"/>
      <c r="BC29" s="61"/>
      <c r="BD29" s="61"/>
      <c r="BE29" s="61"/>
      <c r="BF29" s="61"/>
      <c r="BG29" s="61"/>
      <c r="BH29" s="61"/>
      <c r="BI29" s="61"/>
      <c r="BJ29" s="61"/>
      <c r="BK29" s="61"/>
      <c r="BL29" s="61"/>
      <c r="BM29" s="61"/>
      <c r="BN29" s="61"/>
      <c r="BO29" s="61"/>
      <c r="BP29" s="61"/>
      <c r="BQ29" s="61"/>
      <c r="BR29" s="61"/>
      <c r="BS29" s="61"/>
      <c r="BT29" s="61"/>
      <c r="BU29" s="61"/>
      <c r="BV29" s="61"/>
      <c r="BW29" s="61"/>
      <c r="BX29" s="61"/>
      <c r="BY29" s="61"/>
      <c r="BZ29" s="61"/>
      <c r="CA29" s="61"/>
      <c r="CB29" s="61"/>
      <c r="CC29" s="61"/>
      <c r="CD29" s="61"/>
      <c r="CE29" s="61"/>
      <c r="CF29" s="61"/>
      <c r="CG29" s="61"/>
      <c r="CH29" s="61"/>
      <c r="CI29" s="61"/>
      <c r="CJ29" s="61"/>
      <c r="CK29" s="61"/>
      <c r="CL29" s="61"/>
      <c r="CM29" s="61"/>
      <c r="CN29" s="61"/>
      <c r="CO29" s="61"/>
      <c r="CP29" s="61"/>
      <c r="CQ29" s="61"/>
      <c r="CR29" s="56"/>
      <c r="CS29" s="56"/>
      <c r="CT29" s="56"/>
    </row>
    <row r="30" spans="1:98" x14ac:dyDescent="0.25">
      <c r="A30" s="52" t="str">
        <f>"Qté "&amp;'Base produits'!A22&amp;" - "&amp;'Base produits'!B22&amp;" :"</f>
        <v>Qté Ref016 -  :</v>
      </c>
      <c r="B30" s="63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56"/>
      <c r="CS30" s="56"/>
      <c r="CT30" s="56"/>
    </row>
    <row r="31" spans="1:98" x14ac:dyDescent="0.25">
      <c r="A31" s="52" t="str">
        <f>"Qté "&amp;'Base produits'!A23&amp;" - "&amp;'Base produits'!B23&amp;" :"</f>
        <v>Qté Ref017 -  :</v>
      </c>
      <c r="B31" s="6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1"/>
      <c r="AT31" s="61"/>
      <c r="AU31" s="61"/>
      <c r="AV31" s="61"/>
      <c r="AW31" s="61"/>
      <c r="AX31" s="61"/>
      <c r="AY31" s="61"/>
      <c r="AZ31" s="61"/>
      <c r="BA31" s="61"/>
      <c r="BB31" s="61"/>
      <c r="BC31" s="61"/>
      <c r="BD31" s="61"/>
      <c r="BE31" s="61"/>
      <c r="BF31" s="61"/>
      <c r="BG31" s="61"/>
      <c r="BH31" s="61"/>
      <c r="BI31" s="61"/>
      <c r="BJ31" s="61"/>
      <c r="BK31" s="61"/>
      <c r="BL31" s="61"/>
      <c r="BM31" s="61"/>
      <c r="BN31" s="61"/>
      <c r="BO31" s="61"/>
      <c r="BP31" s="61"/>
      <c r="BQ31" s="61"/>
      <c r="BR31" s="61"/>
      <c r="BS31" s="61"/>
      <c r="BT31" s="61"/>
      <c r="BU31" s="61"/>
      <c r="BV31" s="61"/>
      <c r="BW31" s="61"/>
      <c r="BX31" s="61"/>
      <c r="BY31" s="61"/>
      <c r="BZ31" s="61"/>
      <c r="CA31" s="61"/>
      <c r="CB31" s="61"/>
      <c r="CC31" s="61"/>
      <c r="CD31" s="61"/>
      <c r="CE31" s="61"/>
      <c r="CF31" s="61"/>
      <c r="CG31" s="61"/>
      <c r="CH31" s="61"/>
      <c r="CI31" s="61"/>
      <c r="CJ31" s="61"/>
      <c r="CK31" s="61"/>
      <c r="CL31" s="61"/>
      <c r="CM31" s="61"/>
      <c r="CN31" s="61"/>
      <c r="CO31" s="61"/>
      <c r="CP31" s="61"/>
      <c r="CQ31" s="61"/>
      <c r="CR31" s="56"/>
      <c r="CS31" s="56"/>
      <c r="CT31" s="56"/>
    </row>
    <row r="32" spans="1:98" x14ac:dyDescent="0.25">
      <c r="A32" s="52" t="str">
        <f>"Qté "&amp;'Base produits'!A24&amp;" - "&amp;'Base produits'!B24&amp;" :"</f>
        <v>Qté Ref018 -  :</v>
      </c>
      <c r="B32" s="63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56"/>
      <c r="CS32" s="56"/>
      <c r="CT32" s="56"/>
    </row>
    <row r="33" spans="1:98" x14ac:dyDescent="0.25">
      <c r="A33" s="52" t="str">
        <f>"Qté "&amp;'Base produits'!A25&amp;" - "&amp;'Base produits'!B25&amp;" :"</f>
        <v>Qté Ref019 -  :</v>
      </c>
      <c r="B33" s="63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56"/>
      <c r="CS33" s="56"/>
      <c r="CT33" s="56"/>
    </row>
    <row r="34" spans="1:98" x14ac:dyDescent="0.25">
      <c r="A34" s="52" t="str">
        <f>"Qté "&amp;'Base produits'!A26&amp;" - "&amp;'Base produits'!B26&amp;" :"</f>
        <v>Qté Ref020 -  :</v>
      </c>
      <c r="B34" s="63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  <c r="BE34" s="61"/>
      <c r="BF34" s="61"/>
      <c r="BG34" s="61"/>
      <c r="BH34" s="61"/>
      <c r="BI34" s="61"/>
      <c r="BJ34" s="61"/>
      <c r="BK34" s="61"/>
      <c r="BL34" s="61"/>
      <c r="BM34" s="61"/>
      <c r="BN34" s="61"/>
      <c r="BO34" s="61"/>
      <c r="BP34" s="61"/>
      <c r="BQ34" s="61"/>
      <c r="BR34" s="61"/>
      <c r="BS34" s="61"/>
      <c r="BT34" s="61"/>
      <c r="BU34" s="61"/>
      <c r="BV34" s="61"/>
      <c r="BW34" s="61"/>
      <c r="BX34" s="61"/>
      <c r="BY34" s="61"/>
      <c r="BZ34" s="61"/>
      <c r="CA34" s="61"/>
      <c r="CB34" s="61"/>
      <c r="CC34" s="61"/>
      <c r="CD34" s="61"/>
      <c r="CE34" s="61"/>
      <c r="CF34" s="61"/>
      <c r="CG34" s="61"/>
      <c r="CH34" s="61"/>
      <c r="CI34" s="61"/>
      <c r="CJ34" s="61"/>
      <c r="CK34" s="61"/>
      <c r="CL34" s="61"/>
      <c r="CM34" s="61"/>
      <c r="CN34" s="61"/>
      <c r="CO34" s="61"/>
      <c r="CP34" s="61"/>
      <c r="CQ34" s="61"/>
      <c r="CR34" s="56"/>
      <c r="CS34" s="56"/>
      <c r="CT34" s="56"/>
    </row>
    <row r="35" spans="1:98" x14ac:dyDescent="0.25">
      <c r="A35" s="52" t="str">
        <f>"Qté "&amp;'Base produits'!A27&amp;" - "&amp;'Base produits'!B27&amp;" :"</f>
        <v>Qté Ref021 -  :</v>
      </c>
      <c r="B35" s="63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  <c r="BC35" s="61"/>
      <c r="BD35" s="61"/>
      <c r="BE35" s="6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56"/>
      <c r="CS35" s="56"/>
      <c r="CT35" s="56"/>
    </row>
    <row r="36" spans="1:98" x14ac:dyDescent="0.25">
      <c r="A36" s="52" t="str">
        <f>"Qté "&amp;'Base produits'!A28&amp;" - "&amp;'Base produits'!B28&amp;" :"</f>
        <v>Qté Ref022 -  :</v>
      </c>
      <c r="B36" s="63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  <c r="BC36" s="61"/>
      <c r="BD36" s="61"/>
      <c r="BE36" s="61"/>
      <c r="BF36" s="61"/>
      <c r="BG36" s="61"/>
      <c r="BH36" s="61"/>
      <c r="BI36" s="61"/>
      <c r="BJ36" s="61"/>
      <c r="BK36" s="61"/>
      <c r="BL36" s="61"/>
      <c r="BM36" s="61"/>
      <c r="BN36" s="61"/>
      <c r="BO36" s="61"/>
      <c r="BP36" s="61"/>
      <c r="BQ36" s="61"/>
      <c r="BR36" s="61"/>
      <c r="BS36" s="61"/>
      <c r="BT36" s="61"/>
      <c r="BU36" s="61"/>
      <c r="BV36" s="61"/>
      <c r="BW36" s="61"/>
      <c r="BX36" s="61"/>
      <c r="BY36" s="61"/>
      <c r="BZ36" s="61"/>
      <c r="CA36" s="61"/>
      <c r="CB36" s="61"/>
      <c r="CC36" s="61"/>
      <c r="CD36" s="61"/>
      <c r="CE36" s="61"/>
      <c r="CF36" s="61"/>
      <c r="CG36" s="61"/>
      <c r="CH36" s="61"/>
      <c r="CI36" s="61"/>
      <c r="CJ36" s="61"/>
      <c r="CK36" s="61"/>
      <c r="CL36" s="61"/>
      <c r="CM36" s="61"/>
      <c r="CN36" s="61"/>
      <c r="CO36" s="61"/>
      <c r="CP36" s="61"/>
      <c r="CQ36" s="61"/>
      <c r="CR36" s="56"/>
      <c r="CS36" s="56"/>
      <c r="CT36" s="56"/>
    </row>
    <row r="37" spans="1:98" x14ac:dyDescent="0.25">
      <c r="A37" s="52" t="str">
        <f>"Qté "&amp;'Base produits'!A29&amp;" - "&amp;'Base produits'!B29&amp;" :"</f>
        <v>Qté Ref023 -  :</v>
      </c>
      <c r="B37" s="63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56"/>
      <c r="CS37" s="56"/>
      <c r="CT37" s="56"/>
    </row>
    <row r="38" spans="1:98" x14ac:dyDescent="0.25">
      <c r="A38" s="52" t="str">
        <f>"Qté "&amp;'Base produits'!A30&amp;" - "&amp;'Base produits'!B30&amp;" :"</f>
        <v>Qté Ref024 -  :</v>
      </c>
      <c r="B38" s="63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  <c r="BC38" s="61"/>
      <c r="BD38" s="61"/>
      <c r="BE38" s="61"/>
      <c r="BF38" s="61"/>
      <c r="BG38" s="61"/>
      <c r="BH38" s="61"/>
      <c r="BI38" s="61"/>
      <c r="BJ38" s="61"/>
      <c r="BK38" s="61"/>
      <c r="BL38" s="61"/>
      <c r="BM38" s="61"/>
      <c r="BN38" s="61"/>
      <c r="BO38" s="61"/>
      <c r="BP38" s="61"/>
      <c r="BQ38" s="61"/>
      <c r="BR38" s="61"/>
      <c r="BS38" s="61"/>
      <c r="BT38" s="61"/>
      <c r="BU38" s="61"/>
      <c r="BV38" s="61"/>
      <c r="BW38" s="61"/>
      <c r="BX38" s="61"/>
      <c r="BY38" s="61"/>
      <c r="BZ38" s="61"/>
      <c r="CA38" s="61"/>
      <c r="CB38" s="61"/>
      <c r="CC38" s="61"/>
      <c r="CD38" s="61"/>
      <c r="CE38" s="61"/>
      <c r="CF38" s="61"/>
      <c r="CG38" s="61"/>
      <c r="CH38" s="61"/>
      <c r="CI38" s="61"/>
      <c r="CJ38" s="61"/>
      <c r="CK38" s="61"/>
      <c r="CL38" s="61"/>
      <c r="CM38" s="61"/>
      <c r="CN38" s="61"/>
      <c r="CO38" s="61"/>
      <c r="CP38" s="61"/>
      <c r="CQ38" s="61"/>
      <c r="CR38" s="56"/>
      <c r="CS38" s="56"/>
      <c r="CT38" s="56"/>
    </row>
    <row r="39" spans="1:98" x14ac:dyDescent="0.25">
      <c r="A39" s="52" t="str">
        <f>"Qté "&amp;'Base produits'!A31&amp;" - "&amp;'Base produits'!B31&amp;" :"</f>
        <v>Qté Ref025 -  :</v>
      </c>
      <c r="B39" s="63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56"/>
      <c r="CS39" s="56"/>
      <c r="CT39" s="56"/>
    </row>
    <row r="40" spans="1:98" x14ac:dyDescent="0.25">
      <c r="A40" s="52" t="str">
        <f>"Qté "&amp;'Base produits'!A32&amp;" - "&amp;'Base produits'!B32&amp;" :"</f>
        <v>Qté Ref026 -  :</v>
      </c>
      <c r="B40" s="63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56"/>
      <c r="CS40" s="56"/>
      <c r="CT40" s="56"/>
    </row>
    <row r="41" spans="1:98" x14ac:dyDescent="0.25">
      <c r="A41" s="52" t="str">
        <f>"Qté "&amp;'Base produits'!A33&amp;" - "&amp;'Base produits'!B33&amp;" :"</f>
        <v>Qté Ref027 -  :</v>
      </c>
      <c r="B41" s="63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56"/>
      <c r="CS41" s="56"/>
      <c r="CT41" s="56"/>
    </row>
    <row r="42" spans="1:98" x14ac:dyDescent="0.25">
      <c r="A42" s="52" t="str">
        <f>"Qté "&amp;'Base produits'!A34&amp;" - "&amp;'Base produits'!B34&amp;" :"</f>
        <v>Qté Ref028 -  :</v>
      </c>
      <c r="B42" s="63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61"/>
      <c r="BG42" s="61"/>
      <c r="BH42" s="61"/>
      <c r="BI42" s="61"/>
      <c r="BJ42" s="61"/>
      <c r="BK42" s="61"/>
      <c r="BL42" s="61"/>
      <c r="BM42" s="61"/>
      <c r="BN42" s="61"/>
      <c r="BO42" s="61"/>
      <c r="BP42" s="61"/>
      <c r="BQ42" s="61"/>
      <c r="BR42" s="61"/>
      <c r="BS42" s="61"/>
      <c r="BT42" s="61"/>
      <c r="BU42" s="61"/>
      <c r="BV42" s="61"/>
      <c r="BW42" s="61"/>
      <c r="BX42" s="61"/>
      <c r="BY42" s="61"/>
      <c r="BZ42" s="61"/>
      <c r="CA42" s="61"/>
      <c r="CB42" s="61"/>
      <c r="CC42" s="61"/>
      <c r="CD42" s="61"/>
      <c r="CE42" s="61"/>
      <c r="CF42" s="61"/>
      <c r="CG42" s="61"/>
      <c r="CH42" s="61"/>
      <c r="CI42" s="61"/>
      <c r="CJ42" s="61"/>
      <c r="CK42" s="61"/>
      <c r="CL42" s="61"/>
      <c r="CM42" s="61"/>
      <c r="CN42" s="61"/>
      <c r="CO42" s="61"/>
      <c r="CP42" s="61"/>
      <c r="CQ42" s="61"/>
      <c r="CR42" s="56"/>
      <c r="CS42" s="56"/>
      <c r="CT42" s="56"/>
    </row>
    <row r="43" spans="1:98" x14ac:dyDescent="0.25">
      <c r="A43" s="52" t="str">
        <f>"Qté "&amp;'Base produits'!A35&amp;" - "&amp;'Base produits'!B35&amp;" :"</f>
        <v>Qté Ref029 -  :</v>
      </c>
      <c r="B43" s="63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56"/>
      <c r="CS43" s="56"/>
      <c r="CT43" s="56"/>
    </row>
    <row r="44" spans="1:98" x14ac:dyDescent="0.25">
      <c r="A44" s="52" t="str">
        <f>"Qté "&amp;'Base produits'!A36&amp;" - "&amp;'Base produits'!B36&amp;" :"</f>
        <v>Qté Ref030 -  :</v>
      </c>
      <c r="B44" s="63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56"/>
      <c r="CS44" s="56"/>
      <c r="CT44" s="56"/>
    </row>
    <row r="45" spans="1:98" x14ac:dyDescent="0.25">
      <c r="A45" s="52" t="str">
        <f>"Qté "&amp;'Base produits'!A37&amp;" - "&amp;'Base produits'!B37&amp;" :"</f>
        <v>Qté Ref031 -  :</v>
      </c>
      <c r="B45" s="63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  <c r="CP45" s="61"/>
      <c r="CQ45" s="61"/>
      <c r="CR45" s="56"/>
      <c r="CS45" s="56"/>
      <c r="CT45" s="56"/>
    </row>
    <row r="46" spans="1:98" x14ac:dyDescent="0.25">
      <c r="A46" s="52" t="str">
        <f>"Qté "&amp;'Base produits'!A38&amp;" - "&amp;'Base produits'!B38&amp;" :"</f>
        <v>Qté Ref032 -  :</v>
      </c>
      <c r="B46" s="63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56"/>
      <c r="CS46" s="56"/>
      <c r="CT46" s="56"/>
    </row>
    <row r="47" spans="1:98" x14ac:dyDescent="0.25">
      <c r="A47" s="52" t="str">
        <f>"Qté "&amp;'Base produits'!A39&amp;" - "&amp;'Base produits'!B39&amp;" :"</f>
        <v>Qté Ref033 -  :</v>
      </c>
      <c r="B47" s="63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56"/>
      <c r="CS47" s="56"/>
      <c r="CT47" s="56"/>
    </row>
    <row r="48" spans="1:98" x14ac:dyDescent="0.25">
      <c r="A48" s="52" t="str">
        <f>"Qté "&amp;'Base produits'!A40&amp;" - "&amp;'Base produits'!B40&amp;" :"</f>
        <v>Qté Ref034 -  :</v>
      </c>
      <c r="B48" s="63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1"/>
      <c r="BK48" s="61"/>
      <c r="BL48" s="61"/>
      <c r="BM48" s="61"/>
      <c r="BN48" s="61"/>
      <c r="BO48" s="61"/>
      <c r="BP48" s="61"/>
      <c r="BQ48" s="61"/>
      <c r="BR48" s="61"/>
      <c r="BS48" s="61"/>
      <c r="BT48" s="61"/>
      <c r="BU48" s="61"/>
      <c r="BV48" s="61"/>
      <c r="BW48" s="61"/>
      <c r="BX48" s="61"/>
      <c r="BY48" s="61"/>
      <c r="BZ48" s="61"/>
      <c r="CA48" s="61"/>
      <c r="CB48" s="61"/>
      <c r="CC48" s="61"/>
      <c r="CD48" s="61"/>
      <c r="CE48" s="61"/>
      <c r="CF48" s="61"/>
      <c r="CG48" s="61"/>
      <c r="CH48" s="61"/>
      <c r="CI48" s="61"/>
      <c r="CJ48" s="61"/>
      <c r="CK48" s="61"/>
      <c r="CL48" s="61"/>
      <c r="CM48" s="61"/>
      <c r="CN48" s="61"/>
      <c r="CO48" s="61"/>
      <c r="CP48" s="61"/>
      <c r="CQ48" s="61"/>
      <c r="CR48" s="56"/>
      <c r="CS48" s="56"/>
      <c r="CT48" s="56"/>
    </row>
    <row r="49" spans="1:98" x14ac:dyDescent="0.25">
      <c r="A49" s="52" t="str">
        <f>"Qté "&amp;'Base produits'!A41&amp;" - "&amp;'Base produits'!B41&amp;" :"</f>
        <v>Qté Ref035 -  :</v>
      </c>
      <c r="B49" s="63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56"/>
      <c r="CS49" s="56"/>
      <c r="CT49" s="56"/>
    </row>
    <row r="50" spans="1:98" x14ac:dyDescent="0.25">
      <c r="A50" s="52" t="str">
        <f>"Qté "&amp;'Base produits'!A42&amp;" - "&amp;'Base produits'!B42&amp;" :"</f>
        <v>Qté Ref036 -  :</v>
      </c>
      <c r="B50" s="63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1"/>
      <c r="BL50" s="61"/>
      <c r="BM50" s="61"/>
      <c r="BN50" s="61"/>
      <c r="BO50" s="61"/>
      <c r="BP50" s="61"/>
      <c r="BQ50" s="61"/>
      <c r="BR50" s="61"/>
      <c r="BS50" s="61"/>
      <c r="BT50" s="61"/>
      <c r="BU50" s="61"/>
      <c r="BV50" s="61"/>
      <c r="BW50" s="61"/>
      <c r="BX50" s="61"/>
      <c r="BY50" s="61"/>
      <c r="BZ50" s="61"/>
      <c r="CA50" s="61"/>
      <c r="CB50" s="61"/>
      <c r="CC50" s="61"/>
      <c r="CD50" s="61"/>
      <c r="CE50" s="61"/>
      <c r="CF50" s="61"/>
      <c r="CG50" s="61"/>
      <c r="CH50" s="61"/>
      <c r="CI50" s="61"/>
      <c r="CJ50" s="61"/>
      <c r="CK50" s="61"/>
      <c r="CL50" s="61"/>
      <c r="CM50" s="61"/>
      <c r="CN50" s="61"/>
      <c r="CO50" s="61"/>
      <c r="CP50" s="61"/>
      <c r="CQ50" s="61"/>
      <c r="CR50" s="56"/>
      <c r="CS50" s="56"/>
      <c r="CT50" s="56"/>
    </row>
    <row r="51" spans="1:98" x14ac:dyDescent="0.25">
      <c r="A51" s="52" t="str">
        <f>"Qté "&amp;'Base produits'!A43&amp;" - "&amp;'Base produits'!B43&amp;" :"</f>
        <v>Qté Ref037 -  :</v>
      </c>
      <c r="B51" s="63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56"/>
      <c r="CS51" s="56"/>
      <c r="CT51" s="56"/>
    </row>
    <row r="52" spans="1:98" x14ac:dyDescent="0.25">
      <c r="A52" s="52" t="str">
        <f>"Qté "&amp;'Base produits'!A44&amp;" - "&amp;'Base produits'!B44&amp;" :"</f>
        <v>Qté Ref038 -  :</v>
      </c>
      <c r="B52" s="63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/>
      <c r="CB52" s="61"/>
      <c r="CC52" s="61"/>
      <c r="CD52" s="61"/>
      <c r="CE52" s="61"/>
      <c r="CF52" s="61"/>
      <c r="CG52" s="61"/>
      <c r="CH52" s="61"/>
      <c r="CI52" s="61"/>
      <c r="CJ52" s="61"/>
      <c r="CK52" s="61"/>
      <c r="CL52" s="61"/>
      <c r="CM52" s="61"/>
      <c r="CN52" s="61"/>
      <c r="CO52" s="61"/>
      <c r="CP52" s="61"/>
      <c r="CQ52" s="61"/>
      <c r="CR52" s="56"/>
      <c r="CS52" s="56"/>
      <c r="CT52" s="56"/>
    </row>
    <row r="53" spans="1:98" x14ac:dyDescent="0.25">
      <c r="A53" s="52" t="str">
        <f>"Qté "&amp;'Base produits'!A45&amp;" - "&amp;'Base produits'!B45&amp;" :"</f>
        <v>Qté Ref039 -  :</v>
      </c>
      <c r="B53" s="63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56"/>
      <c r="CS53" s="56"/>
      <c r="CT53" s="56"/>
    </row>
    <row r="54" spans="1:98" x14ac:dyDescent="0.25">
      <c r="A54" s="52" t="str">
        <f>"Qté "&amp;'Base produits'!A46&amp;" - "&amp;'Base produits'!B46&amp;" :"</f>
        <v>Qté Ref040 -  :</v>
      </c>
      <c r="B54" s="63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56"/>
      <c r="CS54" s="56"/>
      <c r="CT54" s="56"/>
    </row>
    <row r="55" spans="1:98" x14ac:dyDescent="0.25">
      <c r="A55" s="52" t="str">
        <f>"Qté "&amp;'Base produits'!A47&amp;" - "&amp;'Base produits'!B47&amp;" :"</f>
        <v>Qté Ref041 -  :</v>
      </c>
      <c r="B55" s="63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56"/>
      <c r="CS55" s="56"/>
      <c r="CT55" s="56"/>
    </row>
    <row r="56" spans="1:98" x14ac:dyDescent="0.25">
      <c r="A56" s="52" t="str">
        <f>"Qté "&amp;'Base produits'!A48&amp;" - "&amp;'Base produits'!B48&amp;" :"</f>
        <v>Qté Ref042 -  :</v>
      </c>
      <c r="B56" s="63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1"/>
      <c r="BK56" s="61"/>
      <c r="BL56" s="61"/>
      <c r="BM56" s="61"/>
      <c r="BN56" s="61"/>
      <c r="BO56" s="61"/>
      <c r="BP56" s="61"/>
      <c r="BQ56" s="61"/>
      <c r="BR56" s="61"/>
      <c r="BS56" s="61"/>
      <c r="BT56" s="61"/>
      <c r="BU56" s="61"/>
      <c r="BV56" s="61"/>
      <c r="BW56" s="61"/>
      <c r="BX56" s="61"/>
      <c r="BY56" s="61"/>
      <c r="BZ56" s="61"/>
      <c r="CA56" s="61"/>
      <c r="CB56" s="61"/>
      <c r="CC56" s="61"/>
      <c r="CD56" s="61"/>
      <c r="CE56" s="61"/>
      <c r="CF56" s="61"/>
      <c r="CG56" s="61"/>
      <c r="CH56" s="61"/>
      <c r="CI56" s="61"/>
      <c r="CJ56" s="61"/>
      <c r="CK56" s="61"/>
      <c r="CL56" s="61"/>
      <c r="CM56" s="61"/>
      <c r="CN56" s="61"/>
      <c r="CO56" s="61"/>
      <c r="CP56" s="61"/>
      <c r="CQ56" s="61"/>
      <c r="CR56" s="56"/>
      <c r="CS56" s="56"/>
      <c r="CT56" s="56"/>
    </row>
    <row r="57" spans="1:98" x14ac:dyDescent="0.25">
      <c r="A57" s="52" t="str">
        <f>"Qté "&amp;'Base produits'!A49&amp;" - "&amp;'Base produits'!B49&amp;" :"</f>
        <v>Qté Ref043 -  :</v>
      </c>
      <c r="B57" s="63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61"/>
      <c r="AW57" s="61"/>
      <c r="AX57" s="61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1"/>
      <c r="BK57" s="61"/>
      <c r="BL57" s="61"/>
      <c r="BM57" s="61"/>
      <c r="BN57" s="61"/>
      <c r="BO57" s="61"/>
      <c r="BP57" s="61"/>
      <c r="BQ57" s="61"/>
      <c r="BR57" s="61"/>
      <c r="BS57" s="61"/>
      <c r="BT57" s="61"/>
      <c r="BU57" s="61"/>
      <c r="BV57" s="61"/>
      <c r="BW57" s="61"/>
      <c r="BX57" s="61"/>
      <c r="BY57" s="61"/>
      <c r="BZ57" s="61"/>
      <c r="CA57" s="61"/>
      <c r="CB57" s="61"/>
      <c r="CC57" s="61"/>
      <c r="CD57" s="61"/>
      <c r="CE57" s="61"/>
      <c r="CF57" s="61"/>
      <c r="CG57" s="61"/>
      <c r="CH57" s="61"/>
      <c r="CI57" s="61"/>
      <c r="CJ57" s="61"/>
      <c r="CK57" s="61"/>
      <c r="CL57" s="61"/>
      <c r="CM57" s="61"/>
      <c r="CN57" s="61"/>
      <c r="CO57" s="61"/>
      <c r="CP57" s="61"/>
      <c r="CQ57" s="61"/>
      <c r="CR57" s="56"/>
      <c r="CS57" s="56"/>
      <c r="CT57" s="56"/>
    </row>
    <row r="58" spans="1:98" x14ac:dyDescent="0.25">
      <c r="A58" s="52" t="str">
        <f>"Qté "&amp;'Base produits'!A50&amp;" - "&amp;'Base produits'!B50&amp;" :"</f>
        <v>Qté Ref044 -  :</v>
      </c>
      <c r="B58" s="63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1"/>
      <c r="BK58" s="61"/>
      <c r="BL58" s="61"/>
      <c r="BM58" s="61"/>
      <c r="BN58" s="61"/>
      <c r="BO58" s="61"/>
      <c r="BP58" s="61"/>
      <c r="BQ58" s="61"/>
      <c r="BR58" s="61"/>
      <c r="BS58" s="61"/>
      <c r="BT58" s="61"/>
      <c r="BU58" s="61"/>
      <c r="BV58" s="61"/>
      <c r="BW58" s="61"/>
      <c r="BX58" s="61"/>
      <c r="BY58" s="61"/>
      <c r="BZ58" s="61"/>
      <c r="CA58" s="61"/>
      <c r="CB58" s="61"/>
      <c r="CC58" s="61"/>
      <c r="CD58" s="61"/>
      <c r="CE58" s="61"/>
      <c r="CF58" s="61"/>
      <c r="CG58" s="61"/>
      <c r="CH58" s="61"/>
      <c r="CI58" s="61"/>
      <c r="CJ58" s="61"/>
      <c r="CK58" s="61"/>
      <c r="CL58" s="61"/>
      <c r="CM58" s="61"/>
      <c r="CN58" s="61"/>
      <c r="CO58" s="61"/>
      <c r="CP58" s="61"/>
      <c r="CQ58" s="61"/>
      <c r="CR58" s="56"/>
      <c r="CS58" s="56"/>
      <c r="CT58" s="56"/>
    </row>
    <row r="59" spans="1:98" x14ac:dyDescent="0.25">
      <c r="A59" s="52" t="str">
        <f>"Qté "&amp;'Base produits'!A51&amp;" - "&amp;'Base produits'!B51&amp;" :"</f>
        <v>Qté Ref045 -  :</v>
      </c>
      <c r="B59" s="63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  <c r="AS59" s="61"/>
      <c r="AT59" s="61"/>
      <c r="AU59" s="61"/>
      <c r="AV59" s="61"/>
      <c r="AW59" s="61"/>
      <c r="AX59" s="61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61"/>
      <c r="BX59" s="61"/>
      <c r="BY59" s="61"/>
      <c r="BZ59" s="61"/>
      <c r="CA59" s="61"/>
      <c r="CB59" s="61"/>
      <c r="CC59" s="61"/>
      <c r="CD59" s="61"/>
      <c r="CE59" s="61"/>
      <c r="CF59" s="61"/>
      <c r="CG59" s="61"/>
      <c r="CH59" s="61"/>
      <c r="CI59" s="61"/>
      <c r="CJ59" s="61"/>
      <c r="CK59" s="61"/>
      <c r="CL59" s="61"/>
      <c r="CM59" s="61"/>
      <c r="CN59" s="61"/>
      <c r="CO59" s="61"/>
      <c r="CP59" s="61"/>
      <c r="CQ59" s="61"/>
      <c r="CR59" s="56"/>
      <c r="CS59" s="56"/>
      <c r="CT59" s="56"/>
    </row>
    <row r="60" spans="1:98" x14ac:dyDescent="0.25">
      <c r="A60" s="52" t="str">
        <f>"Qté "&amp;'Base produits'!A52&amp;" - "&amp;'Base produits'!B52&amp;" :"</f>
        <v>Qté Ref046 -  :</v>
      </c>
      <c r="B60" s="63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56"/>
      <c r="CS60" s="56"/>
      <c r="CT60" s="56"/>
    </row>
    <row r="61" spans="1:98" x14ac:dyDescent="0.25">
      <c r="A61" s="52" t="str">
        <f>"Qté "&amp;'Base produits'!A53&amp;" - "&amp;'Base produits'!B53&amp;" :"</f>
        <v>Qté Ref047 -  :</v>
      </c>
      <c r="B61" s="63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56"/>
      <c r="CS61" s="56"/>
      <c r="CT61" s="56"/>
    </row>
    <row r="62" spans="1:98" x14ac:dyDescent="0.25">
      <c r="A62" s="52" t="str">
        <f>"Qté "&amp;'Base produits'!A54&amp;" - "&amp;'Base produits'!B54&amp;" :"</f>
        <v>Qté Ref048 -  :</v>
      </c>
      <c r="B62" s="63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1"/>
      <c r="AM62" s="61"/>
      <c r="AN62" s="61"/>
      <c r="AO62" s="61"/>
      <c r="AP62" s="61"/>
      <c r="AQ62" s="61"/>
      <c r="AR62" s="61"/>
      <c r="AS62" s="61"/>
      <c r="AT62" s="61"/>
      <c r="AU62" s="61"/>
      <c r="AV62" s="61"/>
      <c r="AW62" s="61"/>
      <c r="AX62" s="61"/>
      <c r="AY62" s="61"/>
      <c r="AZ62" s="61"/>
      <c r="BA62" s="61"/>
      <c r="BB62" s="61"/>
      <c r="BC62" s="61"/>
      <c r="BD62" s="61"/>
      <c r="BE62" s="61"/>
      <c r="BF62" s="61"/>
      <c r="BG62" s="61"/>
      <c r="BH62" s="61"/>
      <c r="BI62" s="61"/>
      <c r="BJ62" s="61"/>
      <c r="BK62" s="61"/>
      <c r="BL62" s="61"/>
      <c r="BM62" s="61"/>
      <c r="BN62" s="61"/>
      <c r="BO62" s="61"/>
      <c r="BP62" s="61"/>
      <c r="BQ62" s="61"/>
      <c r="BR62" s="61"/>
      <c r="BS62" s="61"/>
      <c r="BT62" s="61"/>
      <c r="BU62" s="61"/>
      <c r="BV62" s="61"/>
      <c r="BW62" s="61"/>
      <c r="BX62" s="61"/>
      <c r="BY62" s="61"/>
      <c r="BZ62" s="61"/>
      <c r="CA62" s="61"/>
      <c r="CB62" s="61"/>
      <c r="CC62" s="61"/>
      <c r="CD62" s="61"/>
      <c r="CE62" s="61"/>
      <c r="CF62" s="61"/>
      <c r="CG62" s="61"/>
      <c r="CH62" s="61"/>
      <c r="CI62" s="61"/>
      <c r="CJ62" s="61"/>
      <c r="CK62" s="61"/>
      <c r="CL62" s="61"/>
      <c r="CM62" s="61"/>
      <c r="CN62" s="61"/>
      <c r="CO62" s="61"/>
      <c r="CP62" s="61"/>
      <c r="CQ62" s="61"/>
      <c r="CR62" s="56"/>
      <c r="CS62" s="56"/>
      <c r="CT62" s="56"/>
    </row>
    <row r="63" spans="1:98" x14ac:dyDescent="0.25">
      <c r="A63" s="52" t="str">
        <f>"Qté "&amp;'Base produits'!A55&amp;" - "&amp;'Base produits'!B55&amp;" :"</f>
        <v>Qté Ref049 -  :</v>
      </c>
      <c r="B63" s="63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  <c r="BX63" s="61"/>
      <c r="BY63" s="61"/>
      <c r="BZ63" s="61"/>
      <c r="CA63" s="61"/>
      <c r="CB63" s="61"/>
      <c r="CC63" s="61"/>
      <c r="CD63" s="61"/>
      <c r="CE63" s="61"/>
      <c r="CF63" s="61"/>
      <c r="CG63" s="61"/>
      <c r="CH63" s="61"/>
      <c r="CI63" s="61"/>
      <c r="CJ63" s="61"/>
      <c r="CK63" s="61"/>
      <c r="CL63" s="61"/>
      <c r="CM63" s="61"/>
      <c r="CN63" s="61"/>
      <c r="CO63" s="61"/>
      <c r="CP63" s="61"/>
      <c r="CQ63" s="61"/>
      <c r="CR63" s="56"/>
      <c r="CS63" s="56"/>
      <c r="CT63" s="56"/>
    </row>
    <row r="64" spans="1:98" x14ac:dyDescent="0.25">
      <c r="A64" s="52" t="str">
        <f>"Qté "&amp;'Base produits'!A56&amp;" - "&amp;'Base produits'!B56&amp;" :"</f>
        <v>Qté Ref050 -  :</v>
      </c>
      <c r="B64" s="63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  <c r="BL64" s="61"/>
      <c r="BM64" s="61"/>
      <c r="BN64" s="61"/>
      <c r="BO64" s="61"/>
      <c r="BP64" s="61"/>
      <c r="BQ64" s="61"/>
      <c r="BR64" s="61"/>
      <c r="BS64" s="61"/>
      <c r="BT64" s="61"/>
      <c r="BU64" s="61"/>
      <c r="BV64" s="61"/>
      <c r="BW64" s="61"/>
      <c r="BX64" s="61"/>
      <c r="BY64" s="61"/>
      <c r="BZ64" s="61"/>
      <c r="CA64" s="61"/>
      <c r="CB64" s="61"/>
      <c r="CC64" s="61"/>
      <c r="CD64" s="61"/>
      <c r="CE64" s="61"/>
      <c r="CF64" s="61"/>
      <c r="CG64" s="61"/>
      <c r="CH64" s="61"/>
      <c r="CI64" s="61"/>
      <c r="CJ64" s="61"/>
      <c r="CK64" s="61"/>
      <c r="CL64" s="61"/>
      <c r="CM64" s="61"/>
      <c r="CN64" s="61"/>
      <c r="CO64" s="61"/>
      <c r="CP64" s="61"/>
      <c r="CQ64" s="61"/>
      <c r="CR64" s="56"/>
      <c r="CS64" s="56"/>
      <c r="CT64" s="56"/>
    </row>
    <row r="65" spans="1:98" x14ac:dyDescent="0.25">
      <c r="A65" s="52" t="str">
        <f>"Qté "&amp;'Base produits'!A57&amp;" - "&amp;'Base produits'!B57&amp;" :"</f>
        <v>Qté Ref051 -  :</v>
      </c>
      <c r="B65" s="63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  <c r="AS65" s="61"/>
      <c r="AT65" s="61"/>
      <c r="AU65" s="61"/>
      <c r="AV65" s="61"/>
      <c r="AW65" s="61"/>
      <c r="AX65" s="61"/>
      <c r="AY65" s="61"/>
      <c r="AZ65" s="61"/>
      <c r="BA65" s="61"/>
      <c r="BB65" s="61"/>
      <c r="BC65" s="61"/>
      <c r="BD65" s="61"/>
      <c r="BE65" s="61"/>
      <c r="BF65" s="61"/>
      <c r="BG65" s="61"/>
      <c r="BH65" s="61"/>
      <c r="BI65" s="61"/>
      <c r="BJ65" s="61"/>
      <c r="BK65" s="61"/>
      <c r="BL65" s="61"/>
      <c r="BM65" s="61"/>
      <c r="BN65" s="61"/>
      <c r="BO65" s="61"/>
      <c r="BP65" s="61"/>
      <c r="BQ65" s="61"/>
      <c r="BR65" s="61"/>
      <c r="BS65" s="61"/>
      <c r="BT65" s="61"/>
      <c r="BU65" s="61"/>
      <c r="BV65" s="61"/>
      <c r="BW65" s="61"/>
      <c r="BX65" s="61"/>
      <c r="BY65" s="61"/>
      <c r="BZ65" s="61"/>
      <c r="CA65" s="61"/>
      <c r="CB65" s="61"/>
      <c r="CC65" s="61"/>
      <c r="CD65" s="61"/>
      <c r="CE65" s="61"/>
      <c r="CF65" s="61"/>
      <c r="CG65" s="61"/>
      <c r="CH65" s="61"/>
      <c r="CI65" s="61"/>
      <c r="CJ65" s="61"/>
      <c r="CK65" s="61"/>
      <c r="CL65" s="61"/>
      <c r="CM65" s="61"/>
      <c r="CN65" s="61"/>
      <c r="CO65" s="61"/>
      <c r="CP65" s="61"/>
      <c r="CQ65" s="61"/>
      <c r="CR65" s="56"/>
      <c r="CS65" s="56"/>
      <c r="CT65" s="56"/>
    </row>
    <row r="66" spans="1:98" x14ac:dyDescent="0.25">
      <c r="A66" s="52" t="str">
        <f>"Qté "&amp;'Base produits'!A58&amp;" - "&amp;'Base produits'!B58&amp;" :"</f>
        <v>Qté Ref052 -  :</v>
      </c>
      <c r="B66" s="63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  <c r="BO66" s="61"/>
      <c r="BP66" s="61"/>
      <c r="BQ66" s="61"/>
      <c r="BR66" s="61"/>
      <c r="BS66" s="61"/>
      <c r="BT66" s="61"/>
      <c r="BU66" s="61"/>
      <c r="BV66" s="61"/>
      <c r="BW66" s="61"/>
      <c r="BX66" s="61"/>
      <c r="BY66" s="61"/>
      <c r="BZ66" s="61"/>
      <c r="CA66" s="61"/>
      <c r="CB66" s="61"/>
      <c r="CC66" s="61"/>
      <c r="CD66" s="61"/>
      <c r="CE66" s="61"/>
      <c r="CF66" s="61"/>
      <c r="CG66" s="61"/>
      <c r="CH66" s="61"/>
      <c r="CI66" s="61"/>
      <c r="CJ66" s="61"/>
      <c r="CK66" s="61"/>
      <c r="CL66" s="61"/>
      <c r="CM66" s="61"/>
      <c r="CN66" s="61"/>
      <c r="CO66" s="61"/>
      <c r="CP66" s="61"/>
      <c r="CQ66" s="61"/>
      <c r="CR66" s="56"/>
      <c r="CS66" s="56"/>
      <c r="CT66" s="56"/>
    </row>
    <row r="67" spans="1:98" x14ac:dyDescent="0.25">
      <c r="A67" s="52" t="str">
        <f>"Qté "&amp;'Base produits'!A59&amp;" - "&amp;'Base produits'!B59&amp;" :"</f>
        <v>Qté Ref053 -  :</v>
      </c>
      <c r="B67" s="63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61"/>
      <c r="BR67" s="61"/>
      <c r="BS67" s="61"/>
      <c r="BT67" s="61"/>
      <c r="BU67" s="61"/>
      <c r="BV67" s="61"/>
      <c r="BW67" s="61"/>
      <c r="BX67" s="61"/>
      <c r="BY67" s="61"/>
      <c r="BZ67" s="61"/>
      <c r="CA67" s="61"/>
      <c r="CB67" s="61"/>
      <c r="CC67" s="61"/>
      <c r="CD67" s="61"/>
      <c r="CE67" s="61"/>
      <c r="CF67" s="61"/>
      <c r="CG67" s="61"/>
      <c r="CH67" s="61"/>
      <c r="CI67" s="61"/>
      <c r="CJ67" s="61"/>
      <c r="CK67" s="61"/>
      <c r="CL67" s="61"/>
      <c r="CM67" s="61"/>
      <c r="CN67" s="61"/>
      <c r="CO67" s="61"/>
      <c r="CP67" s="61"/>
      <c r="CQ67" s="61"/>
      <c r="CR67" s="56"/>
      <c r="CS67" s="56"/>
      <c r="CT67" s="56"/>
    </row>
    <row r="68" spans="1:98" x14ac:dyDescent="0.25">
      <c r="A68" s="53" t="str">
        <f>"Qté "&amp;'Base produits'!A60&amp;" - "&amp;'Base produits'!B60&amp;" :"</f>
        <v>Qté Ref054 -  :</v>
      </c>
      <c r="B68" s="64"/>
      <c r="C68" s="104"/>
      <c r="D68" s="104"/>
      <c r="E68" s="104"/>
      <c r="F68" s="104"/>
      <c r="G68" s="104"/>
      <c r="H68" s="104"/>
      <c r="I68" s="104"/>
      <c r="J68" s="104"/>
      <c r="K68" s="104"/>
      <c r="L68" s="104"/>
      <c r="M68" s="104"/>
      <c r="N68" s="104"/>
      <c r="O68" s="104"/>
      <c r="P68" s="104"/>
      <c r="Q68" s="104"/>
      <c r="R68" s="104"/>
      <c r="S68" s="104"/>
      <c r="T68" s="104"/>
      <c r="U68" s="104"/>
      <c r="V68" s="104"/>
      <c r="W68" s="104"/>
      <c r="X68" s="104"/>
      <c r="Y68" s="104"/>
      <c r="Z68" s="104"/>
      <c r="AA68" s="104"/>
      <c r="AB68" s="104"/>
      <c r="AC68" s="104"/>
      <c r="AD68" s="104"/>
      <c r="AE68" s="104"/>
      <c r="AF68" s="104"/>
      <c r="AG68" s="104"/>
      <c r="AH68" s="104"/>
      <c r="AI68" s="104"/>
      <c r="AJ68" s="104"/>
      <c r="AK68" s="104"/>
      <c r="AL68" s="104"/>
      <c r="AM68" s="104"/>
      <c r="AN68" s="104"/>
      <c r="AO68" s="104"/>
      <c r="AP68" s="104"/>
      <c r="AQ68" s="104"/>
      <c r="AR68" s="104"/>
      <c r="AS68" s="104"/>
      <c r="AT68" s="104"/>
      <c r="AU68" s="104"/>
      <c r="AV68" s="104"/>
      <c r="AW68" s="104"/>
      <c r="AX68" s="104"/>
      <c r="AY68" s="104"/>
      <c r="AZ68" s="104"/>
      <c r="BA68" s="104"/>
      <c r="BB68" s="104"/>
      <c r="BC68" s="104"/>
      <c r="BD68" s="104"/>
      <c r="BE68" s="104"/>
      <c r="BF68" s="104"/>
      <c r="BG68" s="104"/>
      <c r="BH68" s="104"/>
      <c r="BI68" s="104"/>
      <c r="BJ68" s="104"/>
      <c r="BK68" s="104"/>
      <c r="BL68" s="104"/>
      <c r="BM68" s="104"/>
      <c r="BN68" s="104"/>
      <c r="BO68" s="104"/>
      <c r="BP68" s="104"/>
      <c r="BQ68" s="104"/>
      <c r="BR68" s="104"/>
      <c r="BS68" s="104"/>
      <c r="BT68" s="104"/>
      <c r="BU68" s="104"/>
      <c r="BV68" s="104"/>
      <c r="BW68" s="104"/>
      <c r="BX68" s="104"/>
      <c r="BY68" s="104"/>
      <c r="BZ68" s="104"/>
      <c r="CA68" s="104"/>
      <c r="CB68" s="104"/>
      <c r="CC68" s="104"/>
      <c r="CD68" s="104"/>
      <c r="CE68" s="104"/>
      <c r="CF68" s="104"/>
      <c r="CG68" s="104"/>
      <c r="CH68" s="104"/>
      <c r="CI68" s="104"/>
      <c r="CJ68" s="104"/>
      <c r="CK68" s="104"/>
      <c r="CL68" s="104"/>
      <c r="CM68" s="104"/>
      <c r="CN68" s="104"/>
      <c r="CO68" s="104"/>
      <c r="CP68" s="104"/>
      <c r="CQ68" s="104"/>
      <c r="CR68" s="57"/>
      <c r="CS68" s="57"/>
      <c r="CT68" s="57"/>
    </row>
  </sheetData>
  <dataValidations count="2">
    <dataValidation type="list" allowBlank="1" showInputMessage="1" showErrorMessage="1" sqref="B10:CQ10">
      <formula1>numero_client</formula1>
    </dataValidation>
    <dataValidation type="list" allowBlank="1" showInputMessage="1" showErrorMessage="1" sqref="B13:CQ13">
      <formula1>mode_paiement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 perso'!$I$10:$K$10</xm:f>
          </x14:formula1>
          <xm:sqref>B12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0"/>
  <sheetViews>
    <sheetView workbookViewId="0">
      <selection activeCell="J20" sqref="J20"/>
    </sheetView>
  </sheetViews>
  <sheetFormatPr baseColWidth="10" defaultRowHeight="15" x14ac:dyDescent="0.25"/>
  <cols>
    <col min="1" max="1" width="1.7109375" customWidth="1"/>
    <col min="2" max="2" width="13.28515625" customWidth="1"/>
    <col min="3" max="3" width="19.5703125" customWidth="1"/>
    <col min="4" max="4" width="2.140625" customWidth="1"/>
    <col min="5" max="5" width="5" customWidth="1"/>
    <col min="6" max="6" width="14.5703125" customWidth="1"/>
    <col min="7" max="7" width="8.140625" customWidth="1"/>
    <col min="8" max="8" width="10.42578125" customWidth="1"/>
    <col min="9" max="9" width="12.28515625" customWidth="1"/>
    <col min="10" max="10" width="11.42578125" customWidth="1"/>
    <col min="11" max="11" width="0.85546875" customWidth="1"/>
    <col min="12" max="12" width="9.5703125" customWidth="1"/>
    <col min="13" max="13" width="15" bestFit="1" customWidth="1"/>
  </cols>
  <sheetData>
    <row r="1" spans="1:14" ht="21" x14ac:dyDescent="0.25">
      <c r="A1" s="102"/>
      <c r="B1" s="105" t="str">
        <f>IF(ISBLANK('Donnée perso'!C7),"",'Donnée perso'!C7)</f>
        <v>Maille christophe</v>
      </c>
      <c r="C1" s="101"/>
      <c r="D1" s="100"/>
      <c r="E1" s="100"/>
      <c r="F1" s="100"/>
      <c r="G1" s="100"/>
      <c r="H1" s="100"/>
      <c r="I1" s="100"/>
    </row>
    <row r="2" spans="1:14" ht="17.25" x14ac:dyDescent="0.35">
      <c r="A2" s="97" t="s">
        <v>326</v>
      </c>
      <c r="B2" s="84" t="str">
        <f>IF(ISBLANK('Donnée perso'!C8),"",'Donnée perso'!C8)</f>
        <v>Homme Toutes Mains</v>
      </c>
      <c r="C2" s="84"/>
      <c r="D2" s="81"/>
      <c r="E2" s="81"/>
      <c r="F2" s="81"/>
      <c r="G2" s="99"/>
      <c r="H2" s="130"/>
      <c r="I2" s="132"/>
      <c r="J2" s="132"/>
    </row>
    <row r="3" spans="1:14" ht="17.25" x14ac:dyDescent="0.35">
      <c r="A3" s="97" t="s">
        <v>325</v>
      </c>
      <c r="B3" s="84" t="str">
        <f>IF(ISBLANK('Donnée perso'!C9),"",'Donnée perso'!C9)</f>
        <v>Domaine de Montferrier</v>
      </c>
      <c r="C3" s="84"/>
      <c r="D3" s="81"/>
      <c r="E3" s="81"/>
      <c r="F3" s="81"/>
      <c r="G3" s="131" t="s">
        <v>324</v>
      </c>
      <c r="H3" s="131"/>
      <c r="I3" s="98" t="s">
        <v>123</v>
      </c>
      <c r="J3" s="81"/>
      <c r="M3" s="139" t="s">
        <v>327</v>
      </c>
      <c r="N3" s="140" t="s">
        <v>204</v>
      </c>
    </row>
    <row r="4" spans="1:14" ht="17.25" x14ac:dyDescent="0.35">
      <c r="A4" s="97" t="s">
        <v>323</v>
      </c>
      <c r="B4" s="93">
        <f>IF(ISBLANK('Donnée perso'!C10),"",'Donnée perso'!C10)</f>
        <v>24380</v>
      </c>
      <c r="C4" s="84" t="str">
        <f>IF(ISBLANK('Donnée perso'!C11),"",'Donnée perso'!C11)</f>
        <v>Val de Louyre et Caudeau, Cendrieux</v>
      </c>
      <c r="D4" s="81"/>
      <c r="E4" s="81"/>
      <c r="F4" s="81"/>
      <c r="G4" s="81"/>
      <c r="H4" s="81"/>
      <c r="I4" s="84"/>
      <c r="J4" s="84"/>
      <c r="M4" s="146" t="s">
        <v>335</v>
      </c>
      <c r="N4" s="145" t="str">
        <f>HLOOKUP(N3,'Base Facturations'!C9:CQ10,2,0)</f>
        <v>P0001</v>
      </c>
    </row>
    <row r="5" spans="1:14" ht="17.25" x14ac:dyDescent="0.35">
      <c r="A5" s="69"/>
      <c r="B5" s="84" t="s">
        <v>333</v>
      </c>
      <c r="C5" s="84" t="str">
        <f>IF(ISBLANK('Donnée perso'!C13),"",'Donnée perso'!C13)</f>
        <v xml:space="preserve"> 478-900-723 </v>
      </c>
      <c r="D5" s="84"/>
      <c r="E5" s="93"/>
      <c r="F5" s="192"/>
      <c r="G5" s="96"/>
      <c r="H5" s="95"/>
      <c r="I5" s="197"/>
      <c r="J5" s="193"/>
    </row>
    <row r="6" spans="1:14" ht="17.25" customHeight="1" x14ac:dyDescent="0.3">
      <c r="A6" s="94"/>
      <c r="B6" s="84" t="s">
        <v>5</v>
      </c>
      <c r="C6" s="138">
        <f>IF(ISBLANK('Donnée perso'!C12),"",'Donnée perso'!C12)</f>
        <v>651077168</v>
      </c>
      <c r="D6" s="84"/>
      <c r="E6" s="93"/>
      <c r="F6" s="192"/>
      <c r="G6" s="198" t="str">
        <f>CONCATENATE(VLOOKUP(N4,base_client,2)," ",VLOOKUP(N4,base_client,3))</f>
        <v>Mr Marchal Christophe</v>
      </c>
      <c r="H6" s="181"/>
      <c r="I6" s="199"/>
      <c r="J6" s="194"/>
    </row>
    <row r="7" spans="1:14" ht="17.25" x14ac:dyDescent="0.35">
      <c r="A7" s="90"/>
      <c r="B7" s="83"/>
      <c r="C7" s="92"/>
      <c r="D7" s="81"/>
      <c r="E7" s="81"/>
      <c r="F7" s="193"/>
      <c r="G7" s="200" t="str">
        <f>VLOOKUP(N4,base_client,4)</f>
        <v>place du cloché</v>
      </c>
      <c r="H7" s="182"/>
      <c r="I7" s="201"/>
      <c r="J7" s="195"/>
    </row>
    <row r="8" spans="1:14" ht="17.25" customHeight="1" x14ac:dyDescent="0.35">
      <c r="A8" s="90"/>
      <c r="B8" s="89" t="s">
        <v>322</v>
      </c>
      <c r="C8" s="91">
        <f>HLOOKUP(N3,'Base Facturations'!C9:ALN61,4,0)</f>
        <v>43216</v>
      </c>
      <c r="D8" s="81"/>
      <c r="E8" s="81"/>
      <c r="F8" s="193"/>
      <c r="G8" s="202" t="str">
        <f>CONCATENATE(VLOOKUP(N4,base_client,5)," ",VLOOKUP(N4,base_client,6))</f>
        <v>24380 Cendrieux</v>
      </c>
      <c r="H8" s="183"/>
      <c r="I8" s="203"/>
      <c r="J8" s="196"/>
    </row>
    <row r="9" spans="1:14" ht="17.25" x14ac:dyDescent="0.35">
      <c r="A9" s="90"/>
      <c r="B9" s="84" t="s">
        <v>321</v>
      </c>
      <c r="C9" s="141" t="str">
        <f>N3</f>
        <v>CM201818</v>
      </c>
      <c r="D9" s="81"/>
      <c r="E9" s="81"/>
      <c r="F9" s="193"/>
      <c r="G9" s="88"/>
      <c r="H9" s="87"/>
      <c r="I9" s="204"/>
      <c r="J9" s="193"/>
    </row>
    <row r="10" spans="1:14" ht="17.25" x14ac:dyDescent="0.35">
      <c r="A10" s="69"/>
      <c r="B10" s="84" t="s">
        <v>195</v>
      </c>
      <c r="C10" s="141" t="str">
        <f>N4</f>
        <v>P0001</v>
      </c>
      <c r="D10" s="81"/>
      <c r="E10" s="81"/>
      <c r="F10" s="81"/>
      <c r="G10" s="81"/>
      <c r="H10" s="81"/>
      <c r="I10" s="86"/>
      <c r="J10" s="81"/>
    </row>
    <row r="11" spans="1:14" ht="17.25" x14ac:dyDescent="0.35">
      <c r="A11" s="69"/>
      <c r="B11" s="85" t="s">
        <v>320</v>
      </c>
      <c r="C11" s="85"/>
      <c r="D11" s="81"/>
      <c r="E11" s="81"/>
      <c r="F11" s="185"/>
      <c r="G11" s="185"/>
      <c r="H11" s="185"/>
      <c r="I11" s="82"/>
      <c r="J11" s="81"/>
    </row>
    <row r="12" spans="1:14" ht="17.25" x14ac:dyDescent="0.35">
      <c r="A12" s="69"/>
      <c r="B12" s="85" t="s">
        <v>319</v>
      </c>
      <c r="C12" s="85"/>
      <c r="D12" s="84"/>
      <c r="E12" s="83"/>
      <c r="F12" s="185"/>
      <c r="G12" s="185"/>
      <c r="H12" s="185"/>
      <c r="I12" s="82"/>
      <c r="J12" s="81"/>
    </row>
    <row r="13" spans="1:14" ht="18" thickBot="1" x14ac:dyDescent="0.4">
      <c r="A13" s="69"/>
      <c r="B13" s="84"/>
      <c r="C13" s="84"/>
      <c r="D13" s="84"/>
      <c r="E13" s="83"/>
      <c r="F13" s="83"/>
      <c r="G13" s="83"/>
      <c r="H13" s="81"/>
      <c r="I13" s="82"/>
      <c r="J13" s="81"/>
    </row>
    <row r="14" spans="1:14" ht="26.25" customHeight="1" thickBot="1" x14ac:dyDescent="0.3">
      <c r="A14" s="69"/>
      <c r="B14" s="148" t="s">
        <v>353</v>
      </c>
      <c r="C14" s="161" t="s">
        <v>318</v>
      </c>
      <c r="D14" s="162"/>
      <c r="E14" s="163"/>
      <c r="F14" s="80" t="s">
        <v>317</v>
      </c>
      <c r="G14" s="166" t="s">
        <v>316</v>
      </c>
      <c r="H14" s="167"/>
      <c r="I14" s="79" t="s">
        <v>314</v>
      </c>
    </row>
    <row r="15" spans="1:14" x14ac:dyDescent="0.25">
      <c r="A15" s="69"/>
      <c r="B15" s="191">
        <f>IF(ISERROR(HLOOKUP(N3,base_facture,7,0)),"",HLOOKUP(N3,base_facture,7,0))</f>
        <v>0</v>
      </c>
      <c r="C15" s="164"/>
      <c r="D15" s="164"/>
      <c r="E15" s="165"/>
      <c r="F15" s="78"/>
      <c r="G15" s="168"/>
      <c r="H15" s="169"/>
      <c r="I15" s="76"/>
    </row>
    <row r="16" spans="1:14" x14ac:dyDescent="0.25">
      <c r="A16" s="69"/>
      <c r="B16" s="149"/>
      <c r="C16" s="153"/>
      <c r="D16" s="153"/>
      <c r="E16" s="154"/>
      <c r="F16" s="78"/>
      <c r="G16" s="157"/>
      <c r="H16" s="158"/>
      <c r="I16" s="76"/>
    </row>
    <row r="17" spans="1:9" x14ac:dyDescent="0.25">
      <c r="A17" s="69"/>
      <c r="B17" s="149"/>
      <c r="C17" s="153"/>
      <c r="D17" s="153"/>
      <c r="E17" s="154"/>
      <c r="F17" s="78"/>
      <c r="G17" s="157"/>
      <c r="H17" s="158"/>
      <c r="I17" s="76"/>
    </row>
    <row r="18" spans="1:9" x14ac:dyDescent="0.25">
      <c r="A18" s="69"/>
      <c r="B18" s="149"/>
      <c r="C18" s="153"/>
      <c r="D18" s="153"/>
      <c r="E18" s="154"/>
      <c r="F18" s="78"/>
      <c r="G18" s="157"/>
      <c r="H18" s="158"/>
      <c r="I18" s="76"/>
    </row>
    <row r="19" spans="1:9" x14ac:dyDescent="0.25">
      <c r="A19" s="69"/>
      <c r="B19" s="149"/>
      <c r="C19" s="153"/>
      <c r="D19" s="153"/>
      <c r="E19" s="154"/>
      <c r="F19" s="78"/>
      <c r="G19" s="157"/>
      <c r="H19" s="158"/>
      <c r="I19" s="76"/>
    </row>
    <row r="20" spans="1:9" x14ac:dyDescent="0.25">
      <c r="A20" s="69"/>
      <c r="B20" s="149"/>
      <c r="C20" s="153"/>
      <c r="D20" s="153"/>
      <c r="E20" s="154"/>
      <c r="F20" s="78"/>
      <c r="G20" s="157"/>
      <c r="H20" s="158"/>
      <c r="I20" s="76"/>
    </row>
    <row r="21" spans="1:9" x14ac:dyDescent="0.25">
      <c r="A21" s="69"/>
      <c r="B21" s="149"/>
      <c r="C21" s="153"/>
      <c r="D21" s="153"/>
      <c r="E21" s="154"/>
      <c r="F21" s="78"/>
      <c r="G21" s="157"/>
      <c r="H21" s="158"/>
      <c r="I21" s="76"/>
    </row>
    <row r="22" spans="1:9" x14ac:dyDescent="0.25">
      <c r="A22" s="69"/>
      <c r="B22" s="149"/>
      <c r="C22" s="153" t="str">
        <f>IF(ISERROR(VLOOKUP($Q22,$M$22:$P$171,2,0)),"",VLOOKUP($Q22,$M$22:$P$171,2,0))</f>
        <v/>
      </c>
      <c r="D22" s="153"/>
      <c r="E22" s="154"/>
      <c r="F22" s="78"/>
      <c r="G22" s="157"/>
      <c r="H22" s="158"/>
      <c r="I22" s="76"/>
    </row>
    <row r="23" spans="1:9" x14ac:dyDescent="0.25">
      <c r="A23" s="69"/>
      <c r="B23" s="149"/>
      <c r="C23" s="153"/>
      <c r="D23" s="153"/>
      <c r="E23" s="154"/>
      <c r="F23" s="78"/>
      <c r="G23" s="157"/>
      <c r="H23" s="158"/>
      <c r="I23" s="76"/>
    </row>
    <row r="24" spans="1:9" x14ac:dyDescent="0.25">
      <c r="A24" s="69"/>
      <c r="B24" s="149"/>
      <c r="C24" s="153"/>
      <c r="D24" s="153"/>
      <c r="E24" s="154"/>
      <c r="F24" s="78"/>
      <c r="G24" s="157"/>
      <c r="H24" s="158"/>
      <c r="I24" s="76"/>
    </row>
    <row r="25" spans="1:9" x14ac:dyDescent="0.25">
      <c r="A25" s="69"/>
      <c r="B25" s="149"/>
      <c r="C25" s="153"/>
      <c r="D25" s="153"/>
      <c r="E25" s="154"/>
      <c r="F25" s="78"/>
      <c r="G25" s="157"/>
      <c r="H25" s="158"/>
      <c r="I25" s="76"/>
    </row>
    <row r="26" spans="1:9" x14ac:dyDescent="0.25">
      <c r="A26" s="69"/>
      <c r="B26" s="149"/>
      <c r="C26" s="153"/>
      <c r="D26" s="153"/>
      <c r="E26" s="154"/>
      <c r="F26" s="78"/>
      <c r="G26" s="157"/>
      <c r="H26" s="158"/>
      <c r="I26" s="76"/>
    </row>
    <row r="27" spans="1:9" x14ac:dyDescent="0.25">
      <c r="A27" s="69"/>
      <c r="B27" s="149"/>
      <c r="C27" s="153"/>
      <c r="D27" s="153"/>
      <c r="E27" s="154"/>
      <c r="F27" s="78"/>
      <c r="G27" s="157"/>
      <c r="H27" s="158"/>
      <c r="I27" s="76"/>
    </row>
    <row r="28" spans="1:9" ht="15.75" thickBot="1" x14ac:dyDescent="0.3">
      <c r="A28" s="69"/>
      <c r="B28" s="150"/>
      <c r="C28" s="155"/>
      <c r="D28" s="155"/>
      <c r="E28" s="156"/>
      <c r="F28" s="77"/>
      <c r="G28" s="159"/>
      <c r="H28" s="160"/>
      <c r="I28" s="76"/>
    </row>
    <row r="29" spans="1:9" ht="17.25" customHeight="1" thickBot="1" x14ac:dyDescent="0.3">
      <c r="A29" s="69"/>
      <c r="B29" s="75" t="s">
        <v>315</v>
      </c>
      <c r="C29" s="69"/>
      <c r="D29" s="69"/>
      <c r="E29" s="71"/>
      <c r="F29" s="71"/>
      <c r="G29" s="71"/>
      <c r="H29" s="147" t="s">
        <v>314</v>
      </c>
      <c r="I29" s="74">
        <f>SUBTOTAL(109,I15:I28)</f>
        <v>0</v>
      </c>
    </row>
    <row r="30" spans="1:9" ht="17.25" customHeight="1" x14ac:dyDescent="0.25">
      <c r="A30" s="69"/>
      <c r="B30" s="69"/>
      <c r="C30" s="69"/>
      <c r="D30" s="69"/>
      <c r="E30" s="71"/>
      <c r="F30" s="71"/>
      <c r="G30" s="186" t="s">
        <v>313</v>
      </c>
      <c r="H30" s="186"/>
      <c r="I30" s="73"/>
    </row>
    <row r="31" spans="1:9" ht="17.25" customHeight="1" x14ac:dyDescent="0.4">
      <c r="A31" s="69"/>
      <c r="B31" s="69"/>
      <c r="C31" s="69"/>
      <c r="D31" s="72"/>
      <c r="E31" s="71"/>
      <c r="F31" s="71"/>
      <c r="G31" s="187" t="s">
        <v>312</v>
      </c>
      <c r="H31" s="187"/>
      <c r="I31" s="70">
        <f>I29-I30</f>
        <v>0</v>
      </c>
    </row>
    <row r="32" spans="1:9" ht="17.25" customHeight="1" x14ac:dyDescent="0.25">
      <c r="A32" s="69"/>
      <c r="B32" s="184" t="s">
        <v>311</v>
      </c>
      <c r="C32" s="184"/>
      <c r="D32" s="184"/>
      <c r="E32" s="184"/>
      <c r="F32" s="184"/>
      <c r="G32" s="184"/>
      <c r="H32" s="184"/>
      <c r="I32" s="184"/>
    </row>
    <row r="33" spans="2:10" x14ac:dyDescent="0.25">
      <c r="B33" s="177" t="s">
        <v>310</v>
      </c>
      <c r="C33" s="178"/>
      <c r="D33" s="179" t="s">
        <v>309</v>
      </c>
      <c r="E33" s="179"/>
      <c r="F33" s="179" t="s">
        <v>308</v>
      </c>
      <c r="G33" s="179"/>
      <c r="H33" s="68" t="s">
        <v>307</v>
      </c>
      <c r="I33" s="179" t="s">
        <v>306</v>
      </c>
      <c r="J33" s="179"/>
    </row>
    <row r="34" spans="2:10" x14ac:dyDescent="0.25">
      <c r="B34" s="170">
        <v>20041</v>
      </c>
      <c r="C34" s="170"/>
      <c r="D34" s="170">
        <v>1001</v>
      </c>
      <c r="E34" s="170"/>
      <c r="F34" s="170" t="s">
        <v>305</v>
      </c>
      <c r="G34" s="170"/>
      <c r="H34" s="67">
        <v>90</v>
      </c>
      <c r="I34" s="172" t="s">
        <v>304</v>
      </c>
      <c r="J34" s="172"/>
    </row>
    <row r="35" spans="2:10" x14ac:dyDescent="0.25">
      <c r="I35" s="172"/>
      <c r="J35" s="172"/>
    </row>
    <row r="36" spans="2:10" x14ac:dyDescent="0.25">
      <c r="B36" s="180" t="s">
        <v>303</v>
      </c>
      <c r="C36" s="174"/>
      <c r="D36" s="66"/>
      <c r="E36" s="174" t="s">
        <v>302</v>
      </c>
      <c r="F36" s="175"/>
      <c r="G36" s="175"/>
      <c r="H36" s="176"/>
    </row>
    <row r="37" spans="2:10" x14ac:dyDescent="0.25">
      <c r="B37" s="170" t="s">
        <v>301</v>
      </c>
      <c r="C37" s="171"/>
      <c r="D37" s="66"/>
      <c r="E37" s="173" t="s">
        <v>300</v>
      </c>
      <c r="F37" s="170"/>
      <c r="G37" s="170"/>
      <c r="H37" s="170"/>
    </row>
    <row r="39" spans="2:10" x14ac:dyDescent="0.25">
      <c r="C39" s="188" t="s">
        <v>299</v>
      </c>
      <c r="D39" s="188"/>
      <c r="E39" s="188"/>
      <c r="F39" s="188"/>
      <c r="G39" s="188"/>
      <c r="H39" s="188"/>
      <c r="I39" s="188"/>
    </row>
    <row r="40" spans="2:10" x14ac:dyDescent="0.25">
      <c r="C40" s="189" t="s">
        <v>298</v>
      </c>
      <c r="D40" s="190"/>
      <c r="E40" s="190"/>
      <c r="F40" s="190"/>
      <c r="G40" s="190"/>
      <c r="H40" s="190"/>
      <c r="I40" s="190"/>
    </row>
  </sheetData>
  <mergeCells count="51">
    <mergeCell ref="C39:I39"/>
    <mergeCell ref="C40:I40"/>
    <mergeCell ref="G6:I6"/>
    <mergeCell ref="G7:I7"/>
    <mergeCell ref="G8:I8"/>
    <mergeCell ref="B32:I32"/>
    <mergeCell ref="F11:H12"/>
    <mergeCell ref="G30:H30"/>
    <mergeCell ref="G31:H31"/>
    <mergeCell ref="G20:H20"/>
    <mergeCell ref="G21:H21"/>
    <mergeCell ref="G22:H22"/>
    <mergeCell ref="G23:H23"/>
    <mergeCell ref="B37:C37"/>
    <mergeCell ref="I34:J35"/>
    <mergeCell ref="E37:H37"/>
    <mergeCell ref="E36:H36"/>
    <mergeCell ref="B33:C33"/>
    <mergeCell ref="B34:C34"/>
    <mergeCell ref="D33:E33"/>
    <mergeCell ref="B36:C36"/>
    <mergeCell ref="F33:G33"/>
    <mergeCell ref="I33:J33"/>
    <mergeCell ref="D34:E34"/>
    <mergeCell ref="F34:G34"/>
    <mergeCell ref="G19:H19"/>
    <mergeCell ref="C19:E19"/>
    <mergeCell ref="C20:E20"/>
    <mergeCell ref="C21:E21"/>
    <mergeCell ref="C22:E22"/>
    <mergeCell ref="G14:H14"/>
    <mergeCell ref="G15:H15"/>
    <mergeCell ref="G16:H16"/>
    <mergeCell ref="G17:H17"/>
    <mergeCell ref="G18:H18"/>
    <mergeCell ref="C14:E14"/>
    <mergeCell ref="C15:E15"/>
    <mergeCell ref="C16:E16"/>
    <mergeCell ref="C17:E17"/>
    <mergeCell ref="C18:E18"/>
    <mergeCell ref="C28:E28"/>
    <mergeCell ref="G24:H24"/>
    <mergeCell ref="G25:H25"/>
    <mergeCell ref="G26:H26"/>
    <mergeCell ref="G27:H27"/>
    <mergeCell ref="G28:H28"/>
    <mergeCell ref="C23:E23"/>
    <mergeCell ref="C24:E24"/>
    <mergeCell ref="C25:E25"/>
    <mergeCell ref="C26:E26"/>
    <mergeCell ref="C27:E27"/>
  </mergeCells>
  <dataValidations count="1">
    <dataValidation type="list" allowBlank="1" showInputMessage="1" showErrorMessage="1" sqref="N3">
      <formula1>numero_facture</formula1>
    </dataValidation>
  </dataValidations>
  <hyperlinks>
    <hyperlink ref="I3" r:id="rId1"/>
  </hyperlinks>
  <pageMargins left="0" right="0" top="0.74803149606299213" bottom="0.74803149606299213" header="0.31496062992125984" footer="0.31496062992125984"/>
  <pageSetup paperSize="9" orientation="portrait" verticalDpi="30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 t="s">
        <v>356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>
    <row r="1" spans="1:1" x14ac:dyDescent="0.25">
      <c r="A1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Donnée perso</vt:lpstr>
      <vt:lpstr>Base clients</vt:lpstr>
      <vt:lpstr>Base produits</vt:lpstr>
      <vt:lpstr>Base Facturations</vt:lpstr>
      <vt:lpstr>Facture</vt:lpstr>
      <vt:lpstr>devis</vt:lpstr>
      <vt:lpstr>Bénéfice</vt:lpstr>
      <vt:lpstr>barème de l'année</vt:lpstr>
      <vt:lpstr>base_client</vt:lpstr>
      <vt:lpstr>base_facture</vt:lpstr>
      <vt:lpstr>civilite</vt:lpstr>
      <vt:lpstr>coordoner</vt:lpstr>
      <vt:lpstr>mode_paiement</vt:lpstr>
      <vt:lpstr>numero_client</vt:lpstr>
      <vt:lpstr>numero_facture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2018-04-01T20:49:44Z</cp:lastPrinted>
  <dcterms:created xsi:type="dcterms:W3CDTF">2018-03-29T14:03:30Z</dcterms:created>
  <dcterms:modified xsi:type="dcterms:W3CDTF">2018-04-01T21:25:10Z</dcterms:modified>
</cp:coreProperties>
</file>