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8810"/>
  <workbookPr showInkAnnotation="0"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/Users/benoitdupont/Desktop/"/>
    </mc:Choice>
  </mc:AlternateContent>
  <bookViews>
    <workbookView xWindow="4860" yWindow="460" windowWidth="28520" windowHeight="17060" tabRatio="908" activeTab="3"/>
  </bookViews>
  <sheets>
    <sheet name="Horaire général" sheetId="6" r:id="rId1"/>
    <sheet name="Inscriptions" sheetId="1" r:id="rId2"/>
    <sheet name="Répartition" sheetId="10" r:id="rId3"/>
    <sheet name="Horaire individuel" sheetId="4" r:id="rId4"/>
    <sheet name="Feuil2" sheetId="8" state="hidden" r:id="rId5"/>
  </sheets>
  <definedNames>
    <definedName name="_xlnm._FilterDatabase" localSheetId="1" hidden="1">Inscriptions!$C$1:$S$151</definedName>
    <definedName name="solver_adj" localSheetId="2" hidden="1">Répartition!$T$5:$T$13</definedName>
    <definedName name="solver_cvg" localSheetId="1" hidden="1">0.0001</definedName>
    <definedName name="solver_cvg" localSheetId="2" hidden="1">0.0001</definedName>
    <definedName name="solver_drv" localSheetId="1" hidden="1">1</definedName>
    <definedName name="solver_drv" localSheetId="2" hidden="1">1</definedName>
    <definedName name="solver_eng" localSheetId="1" hidden="1">1</definedName>
    <definedName name="solver_eng" localSheetId="2" hidden="1">3</definedName>
    <definedName name="solver_itr" localSheetId="1" hidden="1">2147483647</definedName>
    <definedName name="solver_itr" localSheetId="2" hidden="1">2147483647</definedName>
    <definedName name="solver_lhs1" localSheetId="2" hidden="1">Répartition!$W$1</definedName>
    <definedName name="solver_lhs2" localSheetId="2" hidden="1">Répartition!$P$3:$R$3</definedName>
    <definedName name="solver_lin" localSheetId="1" hidden="1">2</definedName>
    <definedName name="solver_lin" localSheetId="2" hidden="1">2</definedName>
    <definedName name="solver_mip" localSheetId="1" hidden="1">2147483647</definedName>
    <definedName name="solver_mip" localSheetId="2" hidden="1">2147483647</definedName>
    <definedName name="solver_mni" localSheetId="1" hidden="1">30</definedName>
    <definedName name="solver_mni" localSheetId="2" hidden="1">30</definedName>
    <definedName name="solver_mrt" localSheetId="1" hidden="1">0.075</definedName>
    <definedName name="solver_mrt" localSheetId="2" hidden="1">0.075</definedName>
    <definedName name="solver_msl" localSheetId="1" hidden="1">2</definedName>
    <definedName name="solver_msl" localSheetId="2" hidden="1">2</definedName>
    <definedName name="solver_neg" localSheetId="1" hidden="1">1</definedName>
    <definedName name="solver_neg" localSheetId="2" hidden="1">2</definedName>
    <definedName name="solver_nod" localSheetId="1" hidden="1">2147483647</definedName>
    <definedName name="solver_nod" localSheetId="2" hidden="1">2147483647</definedName>
    <definedName name="solver_num" localSheetId="1" hidden="1">0</definedName>
    <definedName name="solver_num" localSheetId="2" hidden="1">0</definedName>
    <definedName name="solver_opt" localSheetId="2" hidden="1">Répartition!$W$1</definedName>
    <definedName name="solver_pre" localSheetId="1" hidden="1">0.000001</definedName>
    <definedName name="solver_pre" localSheetId="2" hidden="1">0.000001</definedName>
    <definedName name="solver_rbv" localSheetId="1" hidden="1">1</definedName>
    <definedName name="solver_rbv" localSheetId="2" hidden="1">1</definedName>
    <definedName name="solver_rel1" localSheetId="2" hidden="1">2</definedName>
    <definedName name="solver_rel2" localSheetId="2" hidden="1">2</definedName>
    <definedName name="solver_rhs1" localSheetId="2" hidden="1">0</definedName>
    <definedName name="solver_rhs2" localSheetId="2" hidden="1">2</definedName>
    <definedName name="solver_rlx" localSheetId="1" hidden="1">2</definedName>
    <definedName name="solver_rlx" localSheetId="2" hidden="1">2</definedName>
    <definedName name="solver_rsd" localSheetId="1" hidden="1">0</definedName>
    <definedName name="solver_rsd" localSheetId="2" hidden="1">0</definedName>
    <definedName name="solver_scl" localSheetId="1" hidden="1">1</definedName>
    <definedName name="solver_scl" localSheetId="2" hidden="1">1</definedName>
    <definedName name="solver_sho" localSheetId="1" hidden="1">2</definedName>
    <definedName name="solver_sho" localSheetId="2" hidden="1">2</definedName>
    <definedName name="solver_ssz" localSheetId="1" hidden="1">100</definedName>
    <definedName name="solver_ssz" localSheetId="2" hidden="1">100</definedName>
    <definedName name="solver_tim" localSheetId="1" hidden="1">2147483647</definedName>
    <definedName name="solver_tim" localSheetId="2" hidden="1">2147483647</definedName>
    <definedName name="solver_tol" localSheetId="1" hidden="1">0.01</definedName>
    <definedName name="solver_tol" localSheetId="2" hidden="1">0.01</definedName>
    <definedName name="solver_typ" localSheetId="1" hidden="1">3</definedName>
    <definedName name="solver_typ" localSheetId="2" hidden="1">3</definedName>
    <definedName name="solver_val" localSheetId="1" hidden="1">0</definedName>
    <definedName name="solver_val" localSheetId="2" hidden="1">0</definedName>
    <definedName name="solver_ver" localSheetId="1" hidden="1">2</definedName>
    <definedName name="solver_ver" localSheetId="2" hidden="1">2</definedName>
    <definedName name="_xlnm.Print_Area" localSheetId="0">'Horaire général'!$A$1:$H$15</definedName>
    <definedName name="_xlnm.Print_Area" localSheetId="3">'Horaire individuel'!$A$1:$I$28</definedName>
    <definedName name="_xlnm.Print_Area" localSheetId="1">Inscriptions!$C$2:$D$118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4" i="4" l="1"/>
  <c r="C22" i="4"/>
  <c r="C23" i="4"/>
  <c r="E14" i="4"/>
  <c r="F12" i="4"/>
  <c r="B18" i="4"/>
  <c r="L7" i="4"/>
  <c r="C16" i="4"/>
  <c r="B11" i="4"/>
  <c r="C9" i="4"/>
  <c r="H20" i="4"/>
  <c r="H17" i="4"/>
  <c r="H13" i="4"/>
  <c r="H10" i="4"/>
  <c r="H7" i="4"/>
  <c r="E20" i="4"/>
  <c r="E17" i="4"/>
  <c r="E13" i="4"/>
  <c r="E10" i="4"/>
  <c r="E7" i="4"/>
  <c r="B23" i="4"/>
  <c r="B20" i="4"/>
  <c r="B17" i="4"/>
  <c r="B13" i="4"/>
  <c r="B10" i="4"/>
  <c r="E8" i="4"/>
  <c r="F6" i="4"/>
  <c r="E6" i="4"/>
  <c r="AJ61" i="10"/>
  <c r="AI7" i="10"/>
  <c r="AJ7" i="10"/>
  <c r="AK7" i="10"/>
  <c r="AL7" i="10"/>
  <c r="AI8" i="10"/>
  <c r="AJ8" i="10"/>
  <c r="AK8" i="10"/>
  <c r="AL8" i="10"/>
  <c r="AI9" i="10"/>
  <c r="AJ9" i="10"/>
  <c r="AK9" i="10"/>
  <c r="AL9" i="10"/>
  <c r="AI10" i="10"/>
  <c r="AJ10" i="10"/>
  <c r="AK10" i="10"/>
  <c r="AL10" i="10"/>
  <c r="AI11" i="10"/>
  <c r="AJ11" i="10"/>
  <c r="AK11" i="10"/>
  <c r="AL11" i="10"/>
  <c r="AI12" i="10"/>
  <c r="AJ12" i="10"/>
  <c r="AK12" i="10"/>
  <c r="AL12" i="10"/>
  <c r="AI13" i="10"/>
  <c r="AJ13" i="10"/>
  <c r="AK13" i="10"/>
  <c r="AL13" i="10"/>
  <c r="AI14" i="10"/>
  <c r="AJ14" i="10"/>
  <c r="AK14" i="10"/>
  <c r="AL14" i="10"/>
  <c r="AI15" i="10"/>
  <c r="AJ15" i="10"/>
  <c r="AK15" i="10"/>
  <c r="AL15" i="10"/>
  <c r="AI16" i="10"/>
  <c r="AJ16" i="10"/>
  <c r="AK16" i="10"/>
  <c r="AL16" i="10"/>
  <c r="AI17" i="10"/>
  <c r="AJ17" i="10"/>
  <c r="AK17" i="10"/>
  <c r="AL17" i="10"/>
  <c r="AI18" i="10"/>
  <c r="AJ18" i="10"/>
  <c r="AK18" i="10"/>
  <c r="AL18" i="10"/>
  <c r="AI19" i="10"/>
  <c r="AJ19" i="10"/>
  <c r="AK19" i="10"/>
  <c r="AL19" i="10"/>
  <c r="AI20" i="10"/>
  <c r="AJ20" i="10"/>
  <c r="AK20" i="10"/>
  <c r="AL20" i="10"/>
  <c r="AI21" i="10"/>
  <c r="AJ21" i="10"/>
  <c r="AK21" i="10"/>
  <c r="AL21" i="10"/>
  <c r="AI22" i="10"/>
  <c r="AJ22" i="10"/>
  <c r="AK22" i="10"/>
  <c r="AL22" i="10"/>
  <c r="AI23" i="10"/>
  <c r="AJ23" i="10"/>
  <c r="AK23" i="10"/>
  <c r="AL23" i="10"/>
  <c r="AI24" i="10"/>
  <c r="AJ24" i="10"/>
  <c r="AK24" i="10"/>
  <c r="AL24" i="10"/>
  <c r="AI25" i="10"/>
  <c r="AJ25" i="10"/>
  <c r="AK25" i="10"/>
  <c r="AL25" i="10"/>
  <c r="AI26" i="10"/>
  <c r="AJ26" i="10"/>
  <c r="AK26" i="10"/>
  <c r="AL26" i="10"/>
  <c r="AI27" i="10"/>
  <c r="AJ27" i="10"/>
  <c r="AK27" i="10"/>
  <c r="AL27" i="10"/>
  <c r="AI28" i="10"/>
  <c r="AJ28" i="10"/>
  <c r="AK28" i="10"/>
  <c r="AL28" i="10"/>
  <c r="AI29" i="10"/>
  <c r="AJ29" i="10"/>
  <c r="AK29" i="10"/>
  <c r="AL29" i="10"/>
  <c r="AI30" i="10"/>
  <c r="AJ30" i="10"/>
  <c r="AK30" i="10"/>
  <c r="AL30" i="10"/>
  <c r="AI31" i="10"/>
  <c r="AJ31" i="10"/>
  <c r="AK31" i="10"/>
  <c r="AL31" i="10"/>
  <c r="AI32" i="10"/>
  <c r="AJ32" i="10"/>
  <c r="AK32" i="10"/>
  <c r="AL32" i="10"/>
  <c r="AI33" i="10"/>
  <c r="AJ33" i="10"/>
  <c r="AK33" i="10"/>
  <c r="AL33" i="10"/>
  <c r="AI34" i="10"/>
  <c r="AJ34" i="10"/>
  <c r="AK34" i="10"/>
  <c r="AL34" i="10"/>
  <c r="AI35" i="10"/>
  <c r="AJ35" i="10"/>
  <c r="AK35" i="10"/>
  <c r="AL35" i="10"/>
  <c r="AI36" i="10"/>
  <c r="AJ36" i="10"/>
  <c r="AK36" i="10"/>
  <c r="AL36" i="10"/>
  <c r="AI37" i="10"/>
  <c r="AJ37" i="10"/>
  <c r="AK37" i="10"/>
  <c r="AL37" i="10"/>
  <c r="AI38" i="10"/>
  <c r="AJ38" i="10"/>
  <c r="AK38" i="10"/>
  <c r="AL38" i="10"/>
  <c r="AI39" i="10"/>
  <c r="AJ39" i="10"/>
  <c r="AK39" i="10"/>
  <c r="AL39" i="10"/>
  <c r="AI40" i="10"/>
  <c r="AJ40" i="10"/>
  <c r="AK40" i="10"/>
  <c r="AL40" i="10"/>
  <c r="AI41" i="10"/>
  <c r="AJ41" i="10"/>
  <c r="AK41" i="10"/>
  <c r="AL41" i="10"/>
  <c r="AI42" i="10"/>
  <c r="AJ42" i="10"/>
  <c r="AK42" i="10"/>
  <c r="AL42" i="10"/>
  <c r="AI43" i="10"/>
  <c r="AJ43" i="10"/>
  <c r="AK43" i="10"/>
  <c r="AL43" i="10"/>
  <c r="AI44" i="10"/>
  <c r="AJ44" i="10"/>
  <c r="AK44" i="10"/>
  <c r="AL44" i="10"/>
  <c r="AI45" i="10"/>
  <c r="AJ45" i="10"/>
  <c r="AK45" i="10"/>
  <c r="AL45" i="10"/>
  <c r="AI46" i="10"/>
  <c r="AJ46" i="10"/>
  <c r="AK46" i="10"/>
  <c r="AL46" i="10"/>
  <c r="AI47" i="10"/>
  <c r="AJ47" i="10"/>
  <c r="AK47" i="10"/>
  <c r="AL47" i="10"/>
  <c r="AI48" i="10"/>
  <c r="AJ48" i="10"/>
  <c r="AK48" i="10"/>
  <c r="AL48" i="10"/>
  <c r="AI49" i="10"/>
  <c r="AJ49" i="10"/>
  <c r="AK49" i="10"/>
  <c r="AL49" i="10"/>
  <c r="AI50" i="10"/>
  <c r="AJ50" i="10"/>
  <c r="AK50" i="10"/>
  <c r="AL50" i="10"/>
  <c r="AI51" i="10"/>
  <c r="AJ51" i="10"/>
  <c r="AK51" i="10"/>
  <c r="AL51" i="10"/>
  <c r="AI52" i="10"/>
  <c r="AJ52" i="10"/>
  <c r="AK52" i="10"/>
  <c r="AL52" i="10"/>
  <c r="AI53" i="10"/>
  <c r="AJ53" i="10"/>
  <c r="AK53" i="10"/>
  <c r="AL53" i="10"/>
  <c r="AI54" i="10"/>
  <c r="AJ54" i="10"/>
  <c r="AK54" i="10"/>
  <c r="AL54" i="10"/>
  <c r="AI55" i="10"/>
  <c r="AJ55" i="10"/>
  <c r="AK55" i="10"/>
  <c r="AL55" i="10"/>
  <c r="AI56" i="10"/>
  <c r="AJ56" i="10"/>
  <c r="AK56" i="10"/>
  <c r="AL56" i="10"/>
  <c r="AI57" i="10"/>
  <c r="AJ57" i="10"/>
  <c r="AK57" i="10"/>
  <c r="AL57" i="10"/>
  <c r="AI58" i="10"/>
  <c r="AJ58" i="10"/>
  <c r="AK58" i="10"/>
  <c r="AL58" i="10"/>
  <c r="AI59" i="10"/>
  <c r="AJ59" i="10"/>
  <c r="AK59" i="10"/>
  <c r="AL59" i="10"/>
  <c r="AI60" i="10"/>
  <c r="AJ60" i="10"/>
  <c r="AK60" i="10"/>
  <c r="AL60" i="10"/>
  <c r="AI61" i="10"/>
  <c r="AK61" i="10"/>
  <c r="AL61" i="10"/>
  <c r="AI62" i="10"/>
  <c r="AJ62" i="10"/>
  <c r="AK62" i="10"/>
  <c r="AL62" i="10"/>
  <c r="AI63" i="10"/>
  <c r="AJ63" i="10"/>
  <c r="AK63" i="10"/>
  <c r="AL63" i="10"/>
  <c r="AL6" i="10"/>
  <c r="AK6" i="10"/>
  <c r="AJ6" i="10"/>
  <c r="AI6" i="10"/>
  <c r="P2" i="10"/>
  <c r="P3" i="10"/>
  <c r="P4" i="10"/>
  <c r="P5" i="10"/>
  <c r="P6" i="10"/>
  <c r="P7" i="10"/>
  <c r="P8" i="10"/>
  <c r="P9" i="10"/>
  <c r="P10" i="10"/>
  <c r="P11" i="10"/>
  <c r="P12" i="10"/>
  <c r="P13" i="10"/>
  <c r="P14" i="10"/>
  <c r="P15" i="10"/>
  <c r="P16" i="10"/>
  <c r="P17" i="10"/>
  <c r="P18" i="10"/>
  <c r="P19" i="10"/>
  <c r="P20" i="10"/>
  <c r="P21" i="10"/>
  <c r="P22" i="10"/>
  <c r="P23" i="10"/>
  <c r="P24" i="10"/>
  <c r="P25" i="10"/>
  <c r="T3" i="10"/>
  <c r="Q2" i="10"/>
  <c r="Q3" i="10"/>
  <c r="Q4" i="10"/>
  <c r="Q5" i="10"/>
  <c r="Q6" i="10"/>
  <c r="Q7" i="10"/>
  <c r="Q8" i="10"/>
  <c r="Q9" i="10"/>
  <c r="Q10" i="10"/>
  <c r="Q11" i="10"/>
  <c r="Q12" i="10"/>
  <c r="Q13" i="10"/>
  <c r="Q14" i="10"/>
  <c r="Q15" i="10"/>
  <c r="Q16" i="10"/>
  <c r="Q17" i="10"/>
  <c r="Q18" i="10"/>
  <c r="Q19" i="10"/>
  <c r="Q20" i="10"/>
  <c r="Q21" i="10"/>
  <c r="Q22" i="10"/>
  <c r="Q23" i="10"/>
  <c r="Q24" i="10"/>
  <c r="Q25" i="10"/>
  <c r="U3" i="10"/>
  <c r="R2" i="10"/>
  <c r="R3" i="10"/>
  <c r="R4" i="10"/>
  <c r="R5" i="10"/>
  <c r="R6" i="10"/>
  <c r="R7" i="10"/>
  <c r="R8" i="10"/>
  <c r="R9" i="10"/>
  <c r="R10" i="10"/>
  <c r="R11" i="10"/>
  <c r="R12" i="10"/>
  <c r="R13" i="10"/>
  <c r="R14" i="10"/>
  <c r="R15" i="10"/>
  <c r="R16" i="10"/>
  <c r="R17" i="10"/>
  <c r="R18" i="10"/>
  <c r="R19" i="10"/>
  <c r="R20" i="10"/>
  <c r="R21" i="10"/>
  <c r="R22" i="10"/>
  <c r="R23" i="10"/>
  <c r="R24" i="10"/>
  <c r="R25" i="10"/>
  <c r="V3" i="10"/>
  <c r="T4" i="10"/>
  <c r="U4" i="10"/>
  <c r="V4" i="10"/>
  <c r="T5" i="10"/>
  <c r="U5" i="10"/>
  <c r="V5" i="10"/>
  <c r="T6" i="10"/>
  <c r="U6" i="10"/>
  <c r="V6" i="10"/>
  <c r="T7" i="10"/>
  <c r="U7" i="10"/>
  <c r="V7" i="10"/>
  <c r="T8" i="10"/>
  <c r="U8" i="10"/>
  <c r="V8" i="10"/>
  <c r="T9" i="10"/>
  <c r="U9" i="10"/>
  <c r="V9" i="10"/>
  <c r="T10" i="10"/>
  <c r="U10" i="10"/>
  <c r="V10" i="10"/>
  <c r="T11" i="10"/>
  <c r="U11" i="10"/>
  <c r="V11" i="10"/>
  <c r="T12" i="10"/>
  <c r="U12" i="10"/>
  <c r="V12" i="10"/>
  <c r="T13" i="10"/>
  <c r="U13" i="10"/>
  <c r="V13" i="10"/>
  <c r="T14" i="10"/>
  <c r="U14" i="10"/>
  <c r="V14" i="10"/>
  <c r="T15" i="10"/>
  <c r="U15" i="10"/>
  <c r="V15" i="10"/>
  <c r="T16" i="10"/>
  <c r="U16" i="10"/>
  <c r="V16" i="10"/>
  <c r="T17" i="10"/>
  <c r="U17" i="10"/>
  <c r="V17" i="10"/>
  <c r="T18" i="10"/>
  <c r="U18" i="10"/>
  <c r="V18" i="10"/>
  <c r="T19" i="10"/>
  <c r="U19" i="10"/>
  <c r="V19" i="10"/>
  <c r="T20" i="10"/>
  <c r="U20" i="10"/>
  <c r="V20" i="10"/>
  <c r="T21" i="10"/>
  <c r="U21" i="10"/>
  <c r="V21" i="10"/>
  <c r="T22" i="10"/>
  <c r="U22" i="10"/>
  <c r="V22" i="10"/>
  <c r="T23" i="10"/>
  <c r="U23" i="10"/>
  <c r="V23" i="10"/>
  <c r="T24" i="10"/>
  <c r="U24" i="10"/>
  <c r="V24" i="10"/>
  <c r="T25" i="10"/>
  <c r="U25" i="10"/>
  <c r="V25" i="10"/>
  <c r="T26" i="10"/>
  <c r="U26" i="10"/>
  <c r="V26" i="10"/>
  <c r="T27" i="10"/>
  <c r="U27" i="10"/>
  <c r="V27" i="10"/>
  <c r="T28" i="10"/>
  <c r="U28" i="10"/>
  <c r="V28" i="10"/>
  <c r="T29" i="10"/>
  <c r="U29" i="10"/>
  <c r="V29" i="10"/>
  <c r="T30" i="10"/>
  <c r="U30" i="10"/>
  <c r="V30" i="10"/>
  <c r="T31" i="10"/>
  <c r="U31" i="10"/>
  <c r="V31" i="10"/>
  <c r="T32" i="10"/>
  <c r="U32" i="10"/>
  <c r="V32" i="10"/>
  <c r="T33" i="10"/>
  <c r="U33" i="10"/>
  <c r="V33" i="10"/>
  <c r="T34" i="10"/>
  <c r="U34" i="10"/>
  <c r="V34" i="10"/>
  <c r="T35" i="10"/>
  <c r="U35" i="10"/>
  <c r="V35" i="10"/>
  <c r="T36" i="10"/>
  <c r="U36" i="10"/>
  <c r="V36" i="10"/>
  <c r="T37" i="10"/>
  <c r="U37" i="10"/>
  <c r="V37" i="10"/>
  <c r="T38" i="10"/>
  <c r="U38" i="10"/>
  <c r="V38" i="10"/>
  <c r="T39" i="10"/>
  <c r="U39" i="10"/>
  <c r="V39" i="10"/>
  <c r="T40" i="10"/>
  <c r="U40" i="10"/>
  <c r="V40" i="10"/>
  <c r="T41" i="10"/>
  <c r="U41" i="10"/>
  <c r="V41" i="10"/>
  <c r="T42" i="10"/>
  <c r="U42" i="10"/>
  <c r="V42" i="10"/>
  <c r="T43" i="10"/>
  <c r="U43" i="10"/>
  <c r="V43" i="10"/>
  <c r="T44" i="10"/>
  <c r="U44" i="10"/>
  <c r="V44" i="10"/>
  <c r="T45" i="10"/>
  <c r="U45" i="10"/>
  <c r="V45" i="10"/>
  <c r="T46" i="10"/>
  <c r="U46" i="10"/>
  <c r="V46" i="10"/>
  <c r="T47" i="10"/>
  <c r="U47" i="10"/>
  <c r="V47" i="10"/>
  <c r="T48" i="10"/>
  <c r="U48" i="10"/>
  <c r="V48" i="10"/>
  <c r="T49" i="10"/>
  <c r="U49" i="10"/>
  <c r="V49" i="10"/>
  <c r="T50" i="10"/>
  <c r="U50" i="10"/>
  <c r="V50" i="10"/>
  <c r="T51" i="10"/>
  <c r="U51" i="10"/>
  <c r="V51" i="10"/>
  <c r="T52" i="10"/>
  <c r="U52" i="10"/>
  <c r="V52" i="10"/>
  <c r="T53" i="10"/>
  <c r="U53" i="10"/>
  <c r="V53" i="10"/>
  <c r="T54" i="10"/>
  <c r="U54" i="10"/>
  <c r="V54" i="10"/>
  <c r="T55" i="10"/>
  <c r="U55" i="10"/>
  <c r="V55" i="10"/>
  <c r="T56" i="10"/>
  <c r="U56" i="10"/>
  <c r="V56" i="10"/>
  <c r="T57" i="10"/>
  <c r="U57" i="10"/>
  <c r="V57" i="10"/>
  <c r="T58" i="10"/>
  <c r="U58" i="10"/>
  <c r="V58" i="10"/>
  <c r="T59" i="10"/>
  <c r="U59" i="10"/>
  <c r="V59" i="10"/>
  <c r="T60" i="10"/>
  <c r="U60" i="10"/>
  <c r="V60" i="10"/>
  <c r="T61" i="10"/>
  <c r="U61" i="10"/>
  <c r="V61" i="10"/>
  <c r="T62" i="10"/>
  <c r="U62" i="10"/>
  <c r="V62" i="10"/>
  <c r="T63" i="10"/>
  <c r="U63" i="10"/>
  <c r="V63" i="10"/>
  <c r="T64" i="10"/>
  <c r="U64" i="10"/>
  <c r="V64" i="10"/>
  <c r="T65" i="10"/>
  <c r="U65" i="10"/>
  <c r="V65" i="10"/>
  <c r="T66" i="10"/>
  <c r="U66" i="10"/>
  <c r="V66" i="10"/>
  <c r="T67" i="10"/>
  <c r="U67" i="10"/>
  <c r="V67" i="10"/>
  <c r="T68" i="10"/>
  <c r="U68" i="10"/>
  <c r="V68" i="10"/>
  <c r="T69" i="10"/>
  <c r="U69" i="10"/>
  <c r="V69" i="10"/>
  <c r="T70" i="10"/>
  <c r="U70" i="10"/>
  <c r="V70" i="10"/>
  <c r="T71" i="10"/>
  <c r="U71" i="10"/>
  <c r="V71" i="10"/>
  <c r="T72" i="10"/>
  <c r="U72" i="10"/>
  <c r="V72" i="10"/>
  <c r="T73" i="10"/>
  <c r="U73" i="10"/>
  <c r="V73" i="10"/>
  <c r="T74" i="10"/>
  <c r="U74" i="10"/>
  <c r="V74" i="10"/>
  <c r="T75" i="10"/>
  <c r="U75" i="10"/>
  <c r="V75" i="10"/>
  <c r="T76" i="10"/>
  <c r="U76" i="10"/>
  <c r="V76" i="10"/>
  <c r="T77" i="10"/>
  <c r="U77" i="10"/>
  <c r="V77" i="10"/>
  <c r="T78" i="10"/>
  <c r="U78" i="10"/>
  <c r="V78" i="10"/>
  <c r="T79" i="10"/>
  <c r="U79" i="10"/>
  <c r="V79" i="10"/>
  <c r="T80" i="10"/>
  <c r="U80" i="10"/>
  <c r="V80" i="10"/>
  <c r="T81" i="10"/>
  <c r="U81" i="10"/>
  <c r="V81" i="10"/>
  <c r="T82" i="10"/>
  <c r="U82" i="10"/>
  <c r="V82" i="10"/>
  <c r="T83" i="10"/>
  <c r="U83" i="10"/>
  <c r="V83" i="10"/>
  <c r="T84" i="10"/>
  <c r="U84" i="10"/>
  <c r="V84" i="10"/>
  <c r="T85" i="10"/>
  <c r="U85" i="10"/>
  <c r="V85" i="10"/>
  <c r="T86" i="10"/>
  <c r="U86" i="10"/>
  <c r="V86" i="10"/>
  <c r="T87" i="10"/>
  <c r="U87" i="10"/>
  <c r="V87" i="10"/>
  <c r="T88" i="10"/>
  <c r="U88" i="10"/>
  <c r="V88" i="10"/>
  <c r="T89" i="10"/>
  <c r="U89" i="10"/>
  <c r="V89" i="10"/>
  <c r="T90" i="10"/>
  <c r="U90" i="10"/>
  <c r="V90" i="10"/>
  <c r="T91" i="10"/>
  <c r="U91" i="10"/>
  <c r="V91" i="10"/>
  <c r="T92" i="10"/>
  <c r="U92" i="10"/>
  <c r="V92" i="10"/>
  <c r="T93" i="10"/>
  <c r="U93" i="10"/>
  <c r="V93" i="10"/>
  <c r="T94" i="10"/>
  <c r="U94" i="10"/>
  <c r="V94" i="10"/>
  <c r="T95" i="10"/>
  <c r="U95" i="10"/>
  <c r="V95" i="10"/>
  <c r="T96" i="10"/>
  <c r="U96" i="10"/>
  <c r="V96" i="10"/>
  <c r="T97" i="10"/>
  <c r="U97" i="10"/>
  <c r="V97" i="10"/>
  <c r="T98" i="10"/>
  <c r="U98" i="10"/>
  <c r="V98" i="10"/>
  <c r="T99" i="10"/>
  <c r="U99" i="10"/>
  <c r="V99" i="10"/>
  <c r="T100" i="10"/>
  <c r="U100" i="10"/>
  <c r="V100" i="10"/>
  <c r="T101" i="10"/>
  <c r="U101" i="10"/>
  <c r="V101" i="10"/>
  <c r="T102" i="10"/>
  <c r="U102" i="10"/>
  <c r="V102" i="10"/>
  <c r="T103" i="10"/>
  <c r="U103" i="10"/>
  <c r="V103" i="10"/>
  <c r="T104" i="10"/>
  <c r="U104" i="10"/>
  <c r="V104" i="10"/>
  <c r="T105" i="10"/>
  <c r="U105" i="10"/>
  <c r="V105" i="10"/>
  <c r="T106" i="10"/>
  <c r="U106" i="10"/>
  <c r="V106" i="10"/>
  <c r="T107" i="10"/>
  <c r="U107" i="10"/>
  <c r="V107" i="10"/>
  <c r="T108" i="10"/>
  <c r="U108" i="10"/>
  <c r="V108" i="10"/>
  <c r="T109" i="10"/>
  <c r="U109" i="10"/>
  <c r="V109" i="10"/>
  <c r="T110" i="10"/>
  <c r="U110" i="10"/>
  <c r="V110" i="10"/>
  <c r="T111" i="10"/>
  <c r="U111" i="10"/>
  <c r="V111" i="10"/>
  <c r="T112" i="10"/>
  <c r="U112" i="10"/>
  <c r="V112" i="10"/>
  <c r="T113" i="10"/>
  <c r="U113" i="10"/>
  <c r="V113" i="10"/>
  <c r="T114" i="10"/>
  <c r="U114" i="10"/>
  <c r="V114" i="10"/>
  <c r="T115" i="10"/>
  <c r="U115" i="10"/>
  <c r="V115" i="10"/>
  <c r="T116" i="10"/>
  <c r="U116" i="10"/>
  <c r="V116" i="10"/>
  <c r="T117" i="10"/>
  <c r="U117" i="10"/>
  <c r="V117" i="10"/>
  <c r="T118" i="10"/>
  <c r="U118" i="10"/>
  <c r="V118" i="10"/>
  <c r="T119" i="10"/>
  <c r="U119" i="10"/>
  <c r="V119" i="10"/>
  <c r="T120" i="10"/>
  <c r="U120" i="10"/>
  <c r="V120" i="10"/>
  <c r="T121" i="10"/>
  <c r="U121" i="10"/>
  <c r="V121" i="10"/>
  <c r="T122" i="10"/>
  <c r="U122" i="10"/>
  <c r="V122" i="10"/>
  <c r="T123" i="10"/>
  <c r="U123" i="10"/>
  <c r="V123" i="10"/>
  <c r="T124" i="10"/>
  <c r="U124" i="10"/>
  <c r="V124" i="10"/>
  <c r="T125" i="10"/>
  <c r="U125" i="10"/>
  <c r="V125" i="10"/>
  <c r="T126" i="10"/>
  <c r="U126" i="10"/>
  <c r="V126" i="10"/>
  <c r="T127" i="10"/>
  <c r="U127" i="10"/>
  <c r="V127" i="10"/>
  <c r="T128" i="10"/>
  <c r="U128" i="10"/>
  <c r="V128" i="10"/>
  <c r="T129" i="10"/>
  <c r="U129" i="10"/>
  <c r="V129" i="10"/>
  <c r="T130" i="10"/>
  <c r="U130" i="10"/>
  <c r="V130" i="10"/>
  <c r="T131" i="10"/>
  <c r="U131" i="10"/>
  <c r="V131" i="10"/>
  <c r="T132" i="10"/>
  <c r="U132" i="10"/>
  <c r="V132" i="10"/>
  <c r="T133" i="10"/>
  <c r="U133" i="10"/>
  <c r="V133" i="10"/>
  <c r="T134" i="10"/>
  <c r="U134" i="10"/>
  <c r="V134" i="10"/>
  <c r="T135" i="10"/>
  <c r="U135" i="10"/>
  <c r="V135" i="10"/>
  <c r="T136" i="10"/>
  <c r="U136" i="10"/>
  <c r="V136" i="10"/>
  <c r="T137" i="10"/>
  <c r="U137" i="10"/>
  <c r="V137" i="10"/>
  <c r="T138" i="10"/>
  <c r="U138" i="10"/>
  <c r="V138" i="10"/>
  <c r="T139" i="10"/>
  <c r="U139" i="10"/>
  <c r="V139" i="10"/>
  <c r="T140" i="10"/>
  <c r="U140" i="10"/>
  <c r="V140" i="10"/>
  <c r="T141" i="10"/>
  <c r="U141" i="10"/>
  <c r="V141" i="10"/>
  <c r="T142" i="10"/>
  <c r="U142" i="10"/>
  <c r="V142" i="10"/>
  <c r="T143" i="10"/>
  <c r="U143" i="10"/>
  <c r="V143" i="10"/>
  <c r="T144" i="10"/>
  <c r="U144" i="10"/>
  <c r="V144" i="10"/>
  <c r="T145" i="10"/>
  <c r="U145" i="10"/>
  <c r="V145" i="10"/>
  <c r="T146" i="10"/>
  <c r="U146" i="10"/>
  <c r="V146" i="10"/>
  <c r="T147" i="10"/>
  <c r="U147" i="10"/>
  <c r="V147" i="10"/>
  <c r="T148" i="10"/>
  <c r="U148" i="10"/>
  <c r="V148" i="10"/>
  <c r="T149" i="10"/>
  <c r="U149" i="10"/>
  <c r="V149" i="10"/>
  <c r="T150" i="10"/>
  <c r="U150" i="10"/>
  <c r="V150" i="10"/>
  <c r="T151" i="10"/>
  <c r="U151" i="10"/>
  <c r="V151" i="10"/>
  <c r="T152" i="10"/>
  <c r="U152" i="10"/>
  <c r="V152" i="10"/>
  <c r="T153" i="10"/>
  <c r="U153" i="10"/>
  <c r="V153" i="10"/>
  <c r="T154" i="10"/>
  <c r="U154" i="10"/>
  <c r="V154" i="10"/>
  <c r="T155" i="10"/>
  <c r="U155" i="10"/>
  <c r="V155" i="10"/>
  <c r="T156" i="10"/>
  <c r="U156" i="10"/>
  <c r="V156" i="10"/>
  <c r="T157" i="10"/>
  <c r="U157" i="10"/>
  <c r="V157" i="10"/>
  <c r="T158" i="10"/>
  <c r="U158" i="10"/>
  <c r="V158" i="10"/>
  <c r="T159" i="10"/>
  <c r="U159" i="10"/>
  <c r="V159" i="10"/>
  <c r="T160" i="10"/>
  <c r="U160" i="10"/>
  <c r="V160" i="10"/>
  <c r="T161" i="10"/>
  <c r="U161" i="10"/>
  <c r="V161" i="10"/>
  <c r="T162" i="10"/>
  <c r="U162" i="10"/>
  <c r="V162" i="10"/>
  <c r="T163" i="10"/>
  <c r="U163" i="10"/>
  <c r="V163" i="10"/>
  <c r="T164" i="10"/>
  <c r="U164" i="10"/>
  <c r="V164" i="10"/>
  <c r="T165" i="10"/>
  <c r="U165" i="10"/>
  <c r="V165" i="10"/>
  <c r="T166" i="10"/>
  <c r="U166" i="10"/>
  <c r="V166" i="10"/>
  <c r="T167" i="10"/>
  <c r="U167" i="10"/>
  <c r="V167" i="10"/>
  <c r="T168" i="10"/>
  <c r="U168" i="10"/>
  <c r="V168" i="10"/>
  <c r="T169" i="10"/>
  <c r="U169" i="10"/>
  <c r="V169" i="10"/>
  <c r="T170" i="10"/>
  <c r="U170" i="10"/>
  <c r="V170" i="10"/>
  <c r="T171" i="10"/>
  <c r="U171" i="10"/>
  <c r="V171" i="10"/>
  <c r="T172" i="10"/>
  <c r="U172" i="10"/>
  <c r="V172" i="10"/>
  <c r="T173" i="10"/>
  <c r="U173" i="10"/>
  <c r="V173" i="10"/>
  <c r="T174" i="10"/>
  <c r="U174" i="10"/>
  <c r="V174" i="10"/>
  <c r="T175" i="10"/>
  <c r="U175" i="10"/>
  <c r="V175" i="10"/>
  <c r="T176" i="10"/>
  <c r="U176" i="10"/>
  <c r="V176" i="10"/>
  <c r="T177" i="10"/>
  <c r="U177" i="10"/>
  <c r="V177" i="10"/>
  <c r="T178" i="10"/>
  <c r="U178" i="10"/>
  <c r="V178" i="10"/>
  <c r="T179" i="10"/>
  <c r="U179" i="10"/>
  <c r="V179" i="10"/>
  <c r="T180" i="10"/>
  <c r="U180" i="10"/>
  <c r="V180" i="10"/>
  <c r="T181" i="10"/>
  <c r="U181" i="10"/>
  <c r="V181" i="10"/>
  <c r="T182" i="10"/>
  <c r="U182" i="10"/>
  <c r="V182" i="10"/>
  <c r="T183" i="10"/>
  <c r="U183" i="10"/>
  <c r="V183" i="10"/>
  <c r="T184" i="10"/>
  <c r="U184" i="10"/>
  <c r="V184" i="10"/>
  <c r="T185" i="10"/>
  <c r="U185" i="10"/>
  <c r="V185" i="10"/>
  <c r="T186" i="10"/>
  <c r="U186" i="10"/>
  <c r="V186" i="10"/>
  <c r="T187" i="10"/>
  <c r="U187" i="10"/>
  <c r="V187" i="10"/>
  <c r="T188" i="10"/>
  <c r="U188" i="10"/>
  <c r="V188" i="10"/>
  <c r="T189" i="10"/>
  <c r="U189" i="10"/>
  <c r="V189" i="10"/>
  <c r="T190" i="10"/>
  <c r="U190" i="10"/>
  <c r="V190" i="10"/>
  <c r="T191" i="10"/>
  <c r="U191" i="10"/>
  <c r="V191" i="10"/>
  <c r="T192" i="10"/>
  <c r="U192" i="10"/>
  <c r="V192" i="10"/>
  <c r="T193" i="10"/>
  <c r="U193" i="10"/>
  <c r="V193" i="10"/>
  <c r="T194" i="10"/>
  <c r="U194" i="10"/>
  <c r="V194" i="10"/>
  <c r="T195" i="10"/>
  <c r="U195" i="10"/>
  <c r="V195" i="10"/>
  <c r="T196" i="10"/>
  <c r="U196" i="10"/>
  <c r="V196" i="10"/>
  <c r="T197" i="10"/>
  <c r="U197" i="10"/>
  <c r="V197" i="10"/>
  <c r="T198" i="10"/>
  <c r="U198" i="10"/>
  <c r="V198" i="10"/>
  <c r="T199" i="10"/>
  <c r="U199" i="10"/>
  <c r="V199" i="10"/>
  <c r="T200" i="10"/>
  <c r="U200" i="10"/>
  <c r="V200" i="10"/>
  <c r="T2" i="10"/>
  <c r="U2" i="10"/>
  <c r="V2" i="10"/>
  <c r="E2" i="10"/>
  <c r="F2" i="10"/>
  <c r="G2" i="10"/>
  <c r="H2" i="10"/>
  <c r="E3" i="10"/>
  <c r="F3" i="10"/>
  <c r="G3" i="10"/>
  <c r="H3" i="10"/>
  <c r="E4" i="10"/>
  <c r="F4" i="10"/>
  <c r="G4" i="10"/>
  <c r="H4" i="10"/>
  <c r="E5" i="10"/>
  <c r="F5" i="10"/>
  <c r="G5" i="10"/>
  <c r="H5" i="10"/>
  <c r="E6" i="10"/>
  <c r="F6" i="10"/>
  <c r="G6" i="10"/>
  <c r="H6" i="10"/>
  <c r="E7" i="10"/>
  <c r="F7" i="10"/>
  <c r="G7" i="10"/>
  <c r="H7" i="10"/>
  <c r="E8" i="10"/>
  <c r="F8" i="10"/>
  <c r="G8" i="10"/>
  <c r="H8" i="10"/>
  <c r="E9" i="10"/>
  <c r="F9" i="10"/>
  <c r="G9" i="10"/>
  <c r="H9" i="10"/>
  <c r="E10" i="10"/>
  <c r="F10" i="10"/>
  <c r="G10" i="10"/>
  <c r="H10" i="10"/>
  <c r="E11" i="10"/>
  <c r="F11" i="10"/>
  <c r="G11" i="10"/>
  <c r="H11" i="10"/>
  <c r="E12" i="10"/>
  <c r="F12" i="10"/>
  <c r="G12" i="10"/>
  <c r="H12" i="10"/>
  <c r="E13" i="10"/>
  <c r="F13" i="10"/>
  <c r="G13" i="10"/>
  <c r="H13" i="10"/>
  <c r="E14" i="10"/>
  <c r="F14" i="10"/>
  <c r="G14" i="10"/>
  <c r="H14" i="10"/>
  <c r="E15" i="10"/>
  <c r="F15" i="10"/>
  <c r="G15" i="10"/>
  <c r="H15" i="10"/>
  <c r="E16" i="10"/>
  <c r="F16" i="10"/>
  <c r="G16" i="10"/>
  <c r="H16" i="10"/>
  <c r="E17" i="10"/>
  <c r="F17" i="10"/>
  <c r="G17" i="10"/>
  <c r="H17" i="10"/>
  <c r="E18" i="10"/>
  <c r="F18" i="10"/>
  <c r="G18" i="10"/>
  <c r="H18" i="10"/>
  <c r="E19" i="10"/>
  <c r="F19" i="10"/>
  <c r="G19" i="10"/>
  <c r="H19" i="10"/>
  <c r="E20" i="10"/>
  <c r="F20" i="10"/>
  <c r="G20" i="10"/>
  <c r="H20" i="10"/>
  <c r="E21" i="10"/>
  <c r="F21" i="10"/>
  <c r="G21" i="10"/>
  <c r="H21" i="10"/>
  <c r="E22" i="10"/>
  <c r="F22" i="10"/>
  <c r="G22" i="10"/>
  <c r="H22" i="10"/>
  <c r="E23" i="10"/>
  <c r="F23" i="10"/>
  <c r="G23" i="10"/>
  <c r="H23" i="10"/>
  <c r="E24" i="10"/>
  <c r="F24" i="10"/>
  <c r="G24" i="10"/>
  <c r="H24" i="10"/>
  <c r="E25" i="10"/>
  <c r="F25" i="10"/>
  <c r="G25" i="10"/>
  <c r="H25" i="10"/>
  <c r="E26" i="10"/>
  <c r="F26" i="10"/>
  <c r="G26" i="10"/>
  <c r="H26" i="10"/>
  <c r="E27" i="10"/>
  <c r="F27" i="10"/>
  <c r="G27" i="10"/>
  <c r="H27" i="10"/>
  <c r="E28" i="10"/>
  <c r="F28" i="10"/>
  <c r="G28" i="10"/>
  <c r="H28" i="10"/>
  <c r="E29" i="10"/>
  <c r="F29" i="10"/>
  <c r="G29" i="10"/>
  <c r="H29" i="10"/>
  <c r="E30" i="10"/>
  <c r="F30" i="10"/>
  <c r="G30" i="10"/>
  <c r="H30" i="10"/>
  <c r="E31" i="10"/>
  <c r="F31" i="10"/>
  <c r="G31" i="10"/>
  <c r="H31" i="10"/>
  <c r="E32" i="10"/>
  <c r="F32" i="10"/>
  <c r="G32" i="10"/>
  <c r="H32" i="10"/>
  <c r="E33" i="10"/>
  <c r="F33" i="10"/>
  <c r="G33" i="10"/>
  <c r="H33" i="10"/>
  <c r="E34" i="10"/>
  <c r="F34" i="10"/>
  <c r="G34" i="10"/>
  <c r="H34" i="10"/>
  <c r="E35" i="10"/>
  <c r="F35" i="10"/>
  <c r="G35" i="10"/>
  <c r="H35" i="10"/>
  <c r="E36" i="10"/>
  <c r="F36" i="10"/>
  <c r="G36" i="10"/>
  <c r="H36" i="10"/>
  <c r="E37" i="10"/>
  <c r="F37" i="10"/>
  <c r="G37" i="10"/>
  <c r="H37" i="10"/>
  <c r="E38" i="10"/>
  <c r="F38" i="10"/>
  <c r="G38" i="10"/>
  <c r="H38" i="10"/>
  <c r="E39" i="10"/>
  <c r="F39" i="10"/>
  <c r="G39" i="10"/>
  <c r="H39" i="10"/>
  <c r="E40" i="10"/>
  <c r="F40" i="10"/>
  <c r="G40" i="10"/>
  <c r="H40" i="10"/>
  <c r="E41" i="10"/>
  <c r="F41" i="10"/>
  <c r="G41" i="10"/>
  <c r="H41" i="10"/>
  <c r="E42" i="10"/>
  <c r="F42" i="10"/>
  <c r="G42" i="10"/>
  <c r="H42" i="10"/>
  <c r="E43" i="10"/>
  <c r="F43" i="10"/>
  <c r="G43" i="10"/>
  <c r="H43" i="10"/>
  <c r="E44" i="10"/>
  <c r="F44" i="10"/>
  <c r="G44" i="10"/>
  <c r="H44" i="10"/>
  <c r="E45" i="10"/>
  <c r="F45" i="10"/>
  <c r="G45" i="10"/>
  <c r="H45" i="10"/>
  <c r="E46" i="10"/>
  <c r="F46" i="10"/>
  <c r="G46" i="10"/>
  <c r="H46" i="10"/>
  <c r="E47" i="10"/>
  <c r="F47" i="10"/>
  <c r="G47" i="10"/>
  <c r="H47" i="10"/>
  <c r="E48" i="10"/>
  <c r="F48" i="10"/>
  <c r="G48" i="10"/>
  <c r="H48" i="10"/>
  <c r="E49" i="10"/>
  <c r="F49" i="10"/>
  <c r="G49" i="10"/>
  <c r="H49" i="10"/>
  <c r="E50" i="10"/>
  <c r="F50" i="10"/>
  <c r="G50" i="10"/>
  <c r="H50" i="10"/>
  <c r="E51" i="10"/>
  <c r="F51" i="10"/>
  <c r="G51" i="10"/>
  <c r="H51" i="10"/>
  <c r="E52" i="10"/>
  <c r="F52" i="10"/>
  <c r="G52" i="10"/>
  <c r="H52" i="10"/>
  <c r="E53" i="10"/>
  <c r="F53" i="10"/>
  <c r="G53" i="10"/>
  <c r="H53" i="10"/>
  <c r="E54" i="10"/>
  <c r="F54" i="10"/>
  <c r="G54" i="10"/>
  <c r="H54" i="10"/>
  <c r="E55" i="10"/>
  <c r="F55" i="10"/>
  <c r="G55" i="10"/>
  <c r="H55" i="10"/>
  <c r="E56" i="10"/>
  <c r="F56" i="10"/>
  <c r="G56" i="10"/>
  <c r="H56" i="10"/>
  <c r="E57" i="10"/>
  <c r="F57" i="10"/>
  <c r="G57" i="10"/>
  <c r="H57" i="10"/>
  <c r="E58" i="10"/>
  <c r="F58" i="10"/>
  <c r="G58" i="10"/>
  <c r="H58" i="10"/>
  <c r="E59" i="10"/>
  <c r="F59" i="10"/>
  <c r="G59" i="10"/>
  <c r="H59" i="10"/>
  <c r="E60" i="10"/>
  <c r="F60" i="10"/>
  <c r="G60" i="10"/>
  <c r="H60" i="10"/>
  <c r="E61" i="10"/>
  <c r="F61" i="10"/>
  <c r="G61" i="10"/>
  <c r="H61" i="10"/>
  <c r="E62" i="10"/>
  <c r="F62" i="10"/>
  <c r="G62" i="10"/>
  <c r="H62" i="10"/>
  <c r="E63" i="10"/>
  <c r="F63" i="10"/>
  <c r="G63" i="10"/>
  <c r="H63" i="10"/>
  <c r="E64" i="10"/>
  <c r="F64" i="10"/>
  <c r="G64" i="10"/>
  <c r="H64" i="10"/>
  <c r="E65" i="10"/>
  <c r="F65" i="10"/>
  <c r="G65" i="10"/>
  <c r="H65" i="10"/>
  <c r="E66" i="10"/>
  <c r="F66" i="10"/>
  <c r="G66" i="10"/>
  <c r="H66" i="10"/>
  <c r="E67" i="10"/>
  <c r="F67" i="10"/>
  <c r="G67" i="10"/>
  <c r="H67" i="10"/>
  <c r="E68" i="10"/>
  <c r="F68" i="10"/>
  <c r="G68" i="10"/>
  <c r="H68" i="10"/>
  <c r="E69" i="10"/>
  <c r="F69" i="10"/>
  <c r="G69" i="10"/>
  <c r="H69" i="10"/>
  <c r="E70" i="10"/>
  <c r="F70" i="10"/>
  <c r="G70" i="10"/>
  <c r="H70" i="10"/>
  <c r="E71" i="10"/>
  <c r="F71" i="10"/>
  <c r="G71" i="10"/>
  <c r="H71" i="10"/>
  <c r="E72" i="10"/>
  <c r="F72" i="10"/>
  <c r="G72" i="10"/>
  <c r="H72" i="10"/>
  <c r="E73" i="10"/>
  <c r="F73" i="10"/>
  <c r="G73" i="10"/>
  <c r="H73" i="10"/>
  <c r="E74" i="10"/>
  <c r="F74" i="10"/>
  <c r="G74" i="10"/>
  <c r="H74" i="10"/>
  <c r="E75" i="10"/>
  <c r="F75" i="10"/>
  <c r="G75" i="10"/>
  <c r="H75" i="10"/>
  <c r="E76" i="10"/>
  <c r="F76" i="10"/>
  <c r="G76" i="10"/>
  <c r="H76" i="10"/>
  <c r="E77" i="10"/>
  <c r="F77" i="10"/>
  <c r="G77" i="10"/>
  <c r="H77" i="10"/>
  <c r="E78" i="10"/>
  <c r="F78" i="10"/>
  <c r="G78" i="10"/>
  <c r="H78" i="10"/>
  <c r="E79" i="10"/>
  <c r="F79" i="10"/>
  <c r="G79" i="10"/>
  <c r="H79" i="10"/>
  <c r="E80" i="10"/>
  <c r="F80" i="10"/>
  <c r="G80" i="10"/>
  <c r="H80" i="10"/>
  <c r="E81" i="10"/>
  <c r="F81" i="10"/>
  <c r="G81" i="10"/>
  <c r="H81" i="10"/>
  <c r="E82" i="10"/>
  <c r="F82" i="10"/>
  <c r="G82" i="10"/>
  <c r="H82" i="10"/>
  <c r="E83" i="10"/>
  <c r="F83" i="10"/>
  <c r="G83" i="10"/>
  <c r="H83" i="10"/>
  <c r="E84" i="10"/>
  <c r="F84" i="10"/>
  <c r="G84" i="10"/>
  <c r="H84" i="10"/>
  <c r="E85" i="10"/>
  <c r="F85" i="10"/>
  <c r="G85" i="10"/>
  <c r="H85" i="10"/>
  <c r="E86" i="10"/>
  <c r="F86" i="10"/>
  <c r="G86" i="10"/>
  <c r="H86" i="10"/>
  <c r="E87" i="10"/>
  <c r="F87" i="10"/>
  <c r="G87" i="10"/>
  <c r="H87" i="10"/>
  <c r="E88" i="10"/>
  <c r="F88" i="10"/>
  <c r="G88" i="10"/>
  <c r="H88" i="10"/>
  <c r="E89" i="10"/>
  <c r="F89" i="10"/>
  <c r="G89" i="10"/>
  <c r="H89" i="10"/>
  <c r="E90" i="10"/>
  <c r="F90" i="10"/>
  <c r="G90" i="10"/>
  <c r="H90" i="10"/>
  <c r="E91" i="10"/>
  <c r="F91" i="10"/>
  <c r="G91" i="10"/>
  <c r="H91" i="10"/>
  <c r="E92" i="10"/>
  <c r="F92" i="10"/>
  <c r="G92" i="10"/>
  <c r="H92" i="10"/>
  <c r="E93" i="10"/>
  <c r="F93" i="10"/>
  <c r="G93" i="10"/>
  <c r="H93" i="10"/>
  <c r="E94" i="10"/>
  <c r="F94" i="10"/>
  <c r="G94" i="10"/>
  <c r="H94" i="10"/>
  <c r="E95" i="10"/>
  <c r="F95" i="10"/>
  <c r="G95" i="10"/>
  <c r="H95" i="10"/>
  <c r="E96" i="10"/>
  <c r="F96" i="10"/>
  <c r="G96" i="10"/>
  <c r="H96" i="10"/>
  <c r="E97" i="10"/>
  <c r="F97" i="10"/>
  <c r="G97" i="10"/>
  <c r="H97" i="10"/>
  <c r="E98" i="10"/>
  <c r="F98" i="10"/>
  <c r="G98" i="10"/>
  <c r="H98" i="10"/>
  <c r="E99" i="10"/>
  <c r="F99" i="10"/>
  <c r="G99" i="10"/>
  <c r="H99" i="10"/>
  <c r="E100" i="10"/>
  <c r="F100" i="10"/>
  <c r="G100" i="10"/>
  <c r="H100" i="10"/>
  <c r="E101" i="10"/>
  <c r="F101" i="10"/>
  <c r="G101" i="10"/>
  <c r="H101" i="10"/>
  <c r="E102" i="10"/>
  <c r="F102" i="10"/>
  <c r="G102" i="10"/>
  <c r="H102" i="10"/>
  <c r="E103" i="10"/>
  <c r="F103" i="10"/>
  <c r="G103" i="10"/>
  <c r="H103" i="10"/>
  <c r="E104" i="10"/>
  <c r="F104" i="10"/>
  <c r="G104" i="10"/>
  <c r="H104" i="10"/>
  <c r="E105" i="10"/>
  <c r="F105" i="10"/>
  <c r="G105" i="10"/>
  <c r="H105" i="10"/>
  <c r="E106" i="10"/>
  <c r="F106" i="10"/>
  <c r="G106" i="10"/>
  <c r="H106" i="10"/>
  <c r="E107" i="10"/>
  <c r="F107" i="10"/>
  <c r="G107" i="10"/>
  <c r="H107" i="10"/>
  <c r="E108" i="10"/>
  <c r="F108" i="10"/>
  <c r="G108" i="10"/>
  <c r="H108" i="10"/>
  <c r="E109" i="10"/>
  <c r="F109" i="10"/>
  <c r="G109" i="10"/>
  <c r="H109" i="10"/>
  <c r="E110" i="10"/>
  <c r="F110" i="10"/>
  <c r="G110" i="10"/>
  <c r="H110" i="10"/>
  <c r="E111" i="10"/>
  <c r="F111" i="10"/>
  <c r="G111" i="10"/>
  <c r="H111" i="10"/>
  <c r="E112" i="10"/>
  <c r="F112" i="10"/>
  <c r="G112" i="10"/>
  <c r="H112" i="10"/>
  <c r="E113" i="10"/>
  <c r="F113" i="10"/>
  <c r="G113" i="10"/>
  <c r="H113" i="10"/>
  <c r="E114" i="10"/>
  <c r="F114" i="10"/>
  <c r="G114" i="10"/>
  <c r="H114" i="10"/>
  <c r="E115" i="10"/>
  <c r="F115" i="10"/>
  <c r="G115" i="10"/>
  <c r="H115" i="10"/>
  <c r="E116" i="10"/>
  <c r="F116" i="10"/>
  <c r="G116" i="10"/>
  <c r="H116" i="10"/>
  <c r="E117" i="10"/>
  <c r="F117" i="10"/>
  <c r="G117" i="10"/>
  <c r="H117" i="10"/>
  <c r="E118" i="10"/>
  <c r="F118" i="10"/>
  <c r="G118" i="10"/>
  <c r="H118" i="10"/>
  <c r="E119" i="10"/>
  <c r="F119" i="10"/>
  <c r="G119" i="10"/>
  <c r="H119" i="10"/>
  <c r="E120" i="10"/>
  <c r="F120" i="10"/>
  <c r="G120" i="10"/>
  <c r="H120" i="10"/>
  <c r="E121" i="10"/>
  <c r="F121" i="10"/>
  <c r="G121" i="10"/>
  <c r="H121" i="10"/>
  <c r="E122" i="10"/>
  <c r="F122" i="10"/>
  <c r="G122" i="10"/>
  <c r="H122" i="10"/>
  <c r="E123" i="10"/>
  <c r="F123" i="10"/>
  <c r="G123" i="10"/>
  <c r="H123" i="10"/>
  <c r="E124" i="10"/>
  <c r="F124" i="10"/>
  <c r="G124" i="10"/>
  <c r="H124" i="10"/>
  <c r="E125" i="10"/>
  <c r="F125" i="10"/>
  <c r="G125" i="10"/>
  <c r="H125" i="10"/>
  <c r="E126" i="10"/>
  <c r="F126" i="10"/>
  <c r="G126" i="10"/>
  <c r="H126" i="10"/>
  <c r="E127" i="10"/>
  <c r="F127" i="10"/>
  <c r="G127" i="10"/>
  <c r="H127" i="10"/>
  <c r="E128" i="10"/>
  <c r="F128" i="10"/>
  <c r="G128" i="10"/>
  <c r="H128" i="10"/>
  <c r="E129" i="10"/>
  <c r="F129" i="10"/>
  <c r="G129" i="10"/>
  <c r="H129" i="10"/>
  <c r="E130" i="10"/>
  <c r="F130" i="10"/>
  <c r="G130" i="10"/>
  <c r="H130" i="10"/>
  <c r="E131" i="10"/>
  <c r="F131" i="10"/>
  <c r="G131" i="10"/>
  <c r="H131" i="10"/>
  <c r="E132" i="10"/>
  <c r="F132" i="10"/>
  <c r="G132" i="10"/>
  <c r="H132" i="10"/>
  <c r="E133" i="10"/>
  <c r="F133" i="10"/>
  <c r="G133" i="10"/>
  <c r="H133" i="10"/>
  <c r="E134" i="10"/>
  <c r="F134" i="10"/>
  <c r="G134" i="10"/>
  <c r="H134" i="10"/>
  <c r="E135" i="10"/>
  <c r="F135" i="10"/>
  <c r="G135" i="10"/>
  <c r="H135" i="10"/>
  <c r="E136" i="10"/>
  <c r="F136" i="10"/>
  <c r="G136" i="10"/>
  <c r="H136" i="10"/>
  <c r="E137" i="10"/>
  <c r="F137" i="10"/>
  <c r="G137" i="10"/>
  <c r="H137" i="10"/>
  <c r="E138" i="10"/>
  <c r="F138" i="10"/>
  <c r="G138" i="10"/>
  <c r="H138" i="10"/>
  <c r="E139" i="10"/>
  <c r="F139" i="10"/>
  <c r="G139" i="10"/>
  <c r="H139" i="10"/>
  <c r="E140" i="10"/>
  <c r="F140" i="10"/>
  <c r="G140" i="10"/>
  <c r="H140" i="10"/>
  <c r="E141" i="10"/>
  <c r="F141" i="10"/>
  <c r="G141" i="10"/>
  <c r="H141" i="10"/>
  <c r="E142" i="10"/>
  <c r="F142" i="10"/>
  <c r="G142" i="10"/>
  <c r="H142" i="10"/>
  <c r="E143" i="10"/>
  <c r="F143" i="10"/>
  <c r="G143" i="10"/>
  <c r="H143" i="10"/>
  <c r="E144" i="10"/>
  <c r="F144" i="10"/>
  <c r="G144" i="10"/>
  <c r="H144" i="10"/>
  <c r="E145" i="10"/>
  <c r="F145" i="10"/>
  <c r="G145" i="10"/>
  <c r="H145" i="10"/>
  <c r="E146" i="10"/>
  <c r="F146" i="10"/>
  <c r="G146" i="10"/>
  <c r="H146" i="10"/>
  <c r="E147" i="10"/>
  <c r="F147" i="10"/>
  <c r="G147" i="10"/>
  <c r="H147" i="10"/>
  <c r="E148" i="10"/>
  <c r="F148" i="10"/>
  <c r="G148" i="10"/>
  <c r="H148" i="10"/>
  <c r="E149" i="10"/>
  <c r="F149" i="10"/>
  <c r="G149" i="10"/>
  <c r="H149" i="10"/>
  <c r="E150" i="10"/>
  <c r="F150" i="10"/>
  <c r="G150" i="10"/>
  <c r="H150" i="10"/>
  <c r="E151" i="10"/>
  <c r="F151" i="10"/>
  <c r="G151" i="10"/>
  <c r="H151" i="10"/>
  <c r="E152" i="10"/>
  <c r="F152" i="10"/>
  <c r="G152" i="10"/>
  <c r="H152" i="10"/>
  <c r="E153" i="10"/>
  <c r="F153" i="10"/>
  <c r="G153" i="10"/>
  <c r="H153" i="10"/>
  <c r="E154" i="10"/>
  <c r="F154" i="10"/>
  <c r="G154" i="10"/>
  <c r="H154" i="10"/>
  <c r="E155" i="10"/>
  <c r="F155" i="10"/>
  <c r="G155" i="10"/>
  <c r="H155" i="10"/>
  <c r="E156" i="10"/>
  <c r="F156" i="10"/>
  <c r="G156" i="10"/>
  <c r="H156" i="10"/>
  <c r="E157" i="10"/>
  <c r="F157" i="10"/>
  <c r="G157" i="10"/>
  <c r="H157" i="10"/>
  <c r="E158" i="10"/>
  <c r="F158" i="10"/>
  <c r="G158" i="10"/>
  <c r="H158" i="10"/>
  <c r="E159" i="10"/>
  <c r="F159" i="10"/>
  <c r="G159" i="10"/>
  <c r="H159" i="10"/>
  <c r="E160" i="10"/>
  <c r="F160" i="10"/>
  <c r="G160" i="10"/>
  <c r="H160" i="10"/>
  <c r="E161" i="10"/>
  <c r="F161" i="10"/>
  <c r="G161" i="10"/>
  <c r="H161" i="10"/>
  <c r="E162" i="10"/>
  <c r="F162" i="10"/>
  <c r="G162" i="10"/>
  <c r="H162" i="10"/>
  <c r="E163" i="10"/>
  <c r="F163" i="10"/>
  <c r="G163" i="10"/>
  <c r="H163" i="10"/>
  <c r="E164" i="10"/>
  <c r="F164" i="10"/>
  <c r="G164" i="10"/>
  <c r="H164" i="10"/>
  <c r="E165" i="10"/>
  <c r="F165" i="10"/>
  <c r="G165" i="10"/>
  <c r="H165" i="10"/>
  <c r="E166" i="10"/>
  <c r="F166" i="10"/>
  <c r="G166" i="10"/>
  <c r="H166" i="10"/>
  <c r="E167" i="10"/>
  <c r="F167" i="10"/>
  <c r="G167" i="10"/>
  <c r="H167" i="10"/>
  <c r="E168" i="10"/>
  <c r="F168" i="10"/>
  <c r="G168" i="10"/>
  <c r="H168" i="10"/>
  <c r="E169" i="10"/>
  <c r="F169" i="10"/>
  <c r="G169" i="10"/>
  <c r="H169" i="10"/>
  <c r="E170" i="10"/>
  <c r="F170" i="10"/>
  <c r="G170" i="10"/>
  <c r="H170" i="10"/>
  <c r="E171" i="10"/>
  <c r="F171" i="10"/>
  <c r="G171" i="10"/>
  <c r="H171" i="10"/>
  <c r="E172" i="10"/>
  <c r="F172" i="10"/>
  <c r="G172" i="10"/>
  <c r="H172" i="10"/>
  <c r="E173" i="10"/>
  <c r="F173" i="10"/>
  <c r="G173" i="10"/>
  <c r="H173" i="10"/>
  <c r="E174" i="10"/>
  <c r="F174" i="10"/>
  <c r="G174" i="10"/>
  <c r="H174" i="10"/>
  <c r="E175" i="10"/>
  <c r="F175" i="10"/>
  <c r="G175" i="10"/>
  <c r="H175" i="10"/>
  <c r="E176" i="10"/>
  <c r="F176" i="10"/>
  <c r="G176" i="10"/>
  <c r="H176" i="10"/>
  <c r="E177" i="10"/>
  <c r="F177" i="10"/>
  <c r="G177" i="10"/>
  <c r="H177" i="10"/>
  <c r="E178" i="10"/>
  <c r="F178" i="10"/>
  <c r="G178" i="10"/>
  <c r="H178" i="10"/>
  <c r="E179" i="10"/>
  <c r="F179" i="10"/>
  <c r="G179" i="10"/>
  <c r="H179" i="10"/>
  <c r="E180" i="10"/>
  <c r="F180" i="10"/>
  <c r="G180" i="10"/>
  <c r="H180" i="10"/>
  <c r="E181" i="10"/>
  <c r="F181" i="10"/>
  <c r="G181" i="10"/>
  <c r="H181" i="10"/>
  <c r="E182" i="10"/>
  <c r="F182" i="10"/>
  <c r="G182" i="10"/>
  <c r="H182" i="10"/>
  <c r="E183" i="10"/>
  <c r="F183" i="10"/>
  <c r="G183" i="10"/>
  <c r="H183" i="10"/>
  <c r="E184" i="10"/>
  <c r="F184" i="10"/>
  <c r="G184" i="10"/>
  <c r="H184" i="10"/>
  <c r="E185" i="10"/>
  <c r="F185" i="10"/>
  <c r="G185" i="10"/>
  <c r="H185" i="10"/>
  <c r="E186" i="10"/>
  <c r="F186" i="10"/>
  <c r="G186" i="10"/>
  <c r="H186" i="10"/>
  <c r="E187" i="10"/>
  <c r="F187" i="10"/>
  <c r="G187" i="10"/>
  <c r="H187" i="10"/>
  <c r="E188" i="10"/>
  <c r="F188" i="10"/>
  <c r="G188" i="10"/>
  <c r="H188" i="10"/>
  <c r="E189" i="10"/>
  <c r="F189" i="10"/>
  <c r="G189" i="10"/>
  <c r="H189" i="10"/>
  <c r="E190" i="10"/>
  <c r="F190" i="10"/>
  <c r="G190" i="10"/>
  <c r="H190" i="10"/>
  <c r="E191" i="10"/>
  <c r="F191" i="10"/>
  <c r="G191" i="10"/>
  <c r="H191" i="10"/>
  <c r="E192" i="10"/>
  <c r="F192" i="10"/>
  <c r="G192" i="10"/>
  <c r="H192" i="10"/>
  <c r="E193" i="10"/>
  <c r="F193" i="10"/>
  <c r="G193" i="10"/>
  <c r="H193" i="10"/>
  <c r="E194" i="10"/>
  <c r="F194" i="10"/>
  <c r="G194" i="10"/>
  <c r="H194" i="10"/>
  <c r="E195" i="10"/>
  <c r="F195" i="10"/>
  <c r="G195" i="10"/>
  <c r="H195" i="10"/>
  <c r="E196" i="10"/>
  <c r="F196" i="10"/>
  <c r="G196" i="10"/>
  <c r="H196" i="10"/>
  <c r="E197" i="10"/>
  <c r="F197" i="10"/>
  <c r="G197" i="10"/>
  <c r="H197" i="10"/>
  <c r="E198" i="10"/>
  <c r="F198" i="10"/>
  <c r="G198" i="10"/>
  <c r="H198" i="10"/>
  <c r="E199" i="10"/>
  <c r="F199" i="10"/>
  <c r="G199" i="10"/>
  <c r="H199" i="10"/>
  <c r="E200" i="10"/>
  <c r="F200" i="10"/>
  <c r="G200" i="10"/>
  <c r="H200" i="10"/>
  <c r="BA2" i="1"/>
  <c r="BA3" i="1"/>
  <c r="BA4" i="1"/>
  <c r="BA5" i="1"/>
  <c r="BB2" i="1"/>
  <c r="BC2" i="1"/>
  <c r="BB3" i="1"/>
  <c r="BC3" i="1"/>
  <c r="BB4" i="1"/>
  <c r="BC4" i="1"/>
  <c r="BB5" i="1"/>
  <c r="BC5" i="1"/>
  <c r="BA6" i="1"/>
  <c r="BB6" i="1"/>
  <c r="BC6" i="1"/>
  <c r="BA7" i="1"/>
  <c r="BB7" i="1"/>
  <c r="BC7" i="1"/>
  <c r="BA8" i="1"/>
  <c r="BB8" i="1"/>
  <c r="BC8" i="1"/>
  <c r="BA9" i="1"/>
  <c r="BB9" i="1"/>
  <c r="BC9" i="1"/>
  <c r="BA10" i="1"/>
  <c r="BB10" i="1"/>
  <c r="BC10" i="1"/>
  <c r="BA11" i="1"/>
  <c r="BB11" i="1"/>
  <c r="BC11" i="1"/>
  <c r="BA12" i="1"/>
  <c r="BB12" i="1"/>
  <c r="BC12" i="1"/>
  <c r="BA13" i="1"/>
  <c r="BB13" i="1"/>
  <c r="BC13" i="1"/>
  <c r="BA14" i="1"/>
  <c r="BB14" i="1"/>
  <c r="BC14" i="1"/>
  <c r="BA15" i="1"/>
  <c r="BB15" i="1"/>
  <c r="BC15" i="1"/>
  <c r="BA16" i="1"/>
  <c r="BB16" i="1"/>
  <c r="BC16" i="1"/>
  <c r="BA17" i="1"/>
  <c r="BB17" i="1"/>
  <c r="BC17" i="1"/>
  <c r="BA18" i="1"/>
  <c r="BB18" i="1"/>
  <c r="BC18" i="1"/>
  <c r="BA19" i="1"/>
  <c r="BB19" i="1"/>
  <c r="BC19" i="1"/>
  <c r="BA20" i="1"/>
  <c r="BB20" i="1"/>
  <c r="BC20" i="1"/>
  <c r="BA21" i="1"/>
  <c r="BB21" i="1"/>
  <c r="BC21" i="1"/>
  <c r="BA22" i="1"/>
  <c r="BB22" i="1"/>
  <c r="BC22" i="1"/>
  <c r="BA23" i="1"/>
  <c r="BB23" i="1"/>
  <c r="BC23" i="1"/>
  <c r="BA24" i="1"/>
  <c r="BB24" i="1"/>
  <c r="BC24" i="1"/>
  <c r="BA25" i="1"/>
  <c r="BB25" i="1"/>
  <c r="BC25" i="1"/>
  <c r="BA26" i="1"/>
  <c r="BB26" i="1"/>
  <c r="BC26" i="1"/>
  <c r="BA27" i="1"/>
  <c r="BB27" i="1"/>
  <c r="BC27" i="1"/>
  <c r="BA28" i="1"/>
  <c r="BB28" i="1"/>
  <c r="BC28" i="1"/>
  <c r="BA29" i="1"/>
  <c r="BB29" i="1"/>
  <c r="BC29" i="1"/>
  <c r="BA30" i="1"/>
  <c r="BB30" i="1"/>
  <c r="BC30" i="1"/>
  <c r="BA31" i="1"/>
  <c r="BB31" i="1"/>
  <c r="BC31" i="1"/>
  <c r="BA32" i="1"/>
  <c r="BB32" i="1"/>
  <c r="BC32" i="1"/>
  <c r="BA33" i="1"/>
  <c r="BB33" i="1"/>
  <c r="BC33" i="1"/>
  <c r="BA34" i="1"/>
  <c r="BB34" i="1"/>
  <c r="BC34" i="1"/>
  <c r="BA35" i="1"/>
  <c r="BB35" i="1"/>
  <c r="BC35" i="1"/>
  <c r="BA36" i="1"/>
  <c r="BB36" i="1"/>
  <c r="BC36" i="1"/>
  <c r="BA37" i="1"/>
  <c r="BB37" i="1"/>
  <c r="BC37" i="1"/>
  <c r="BA38" i="1"/>
  <c r="BB38" i="1"/>
  <c r="BC38" i="1"/>
  <c r="BA39" i="1"/>
  <c r="BB39" i="1"/>
  <c r="BC39" i="1"/>
  <c r="BA40" i="1"/>
  <c r="BB40" i="1"/>
  <c r="BC40" i="1"/>
  <c r="BA41" i="1"/>
  <c r="BB41" i="1"/>
  <c r="BC41" i="1"/>
  <c r="BA42" i="1"/>
  <c r="BB42" i="1"/>
  <c r="BC42" i="1"/>
  <c r="BA43" i="1"/>
  <c r="BB43" i="1"/>
  <c r="BC43" i="1"/>
  <c r="BA44" i="1"/>
  <c r="BB44" i="1"/>
  <c r="BC44" i="1"/>
  <c r="BA45" i="1"/>
  <c r="BB45" i="1"/>
  <c r="BC45" i="1"/>
  <c r="BA46" i="1"/>
  <c r="BB46" i="1"/>
  <c r="BC46" i="1"/>
  <c r="BA47" i="1"/>
  <c r="BB47" i="1"/>
  <c r="BC47" i="1"/>
  <c r="BA48" i="1"/>
  <c r="BB48" i="1"/>
  <c r="BC48" i="1"/>
  <c r="BA49" i="1"/>
  <c r="BB49" i="1"/>
  <c r="BC49" i="1"/>
  <c r="BA50" i="1"/>
  <c r="BB50" i="1"/>
  <c r="BC50" i="1"/>
  <c r="BA51" i="1"/>
  <c r="BB51" i="1"/>
  <c r="BC51" i="1"/>
  <c r="BA52" i="1"/>
  <c r="BB52" i="1"/>
  <c r="BC52" i="1"/>
  <c r="BA53" i="1"/>
  <c r="BB53" i="1"/>
  <c r="BC53" i="1"/>
  <c r="BA54" i="1"/>
  <c r="BB54" i="1"/>
  <c r="BC54" i="1"/>
  <c r="BA55" i="1"/>
  <c r="BB55" i="1"/>
  <c r="BC55" i="1"/>
  <c r="BA56" i="1"/>
  <c r="BB56" i="1"/>
  <c r="BC56" i="1"/>
  <c r="BA57" i="1"/>
  <c r="BB57" i="1"/>
  <c r="BC57" i="1"/>
  <c r="BA58" i="1"/>
  <c r="BB58" i="1"/>
  <c r="BC58" i="1"/>
  <c r="BA59" i="1"/>
  <c r="BB59" i="1"/>
  <c r="BC59" i="1"/>
  <c r="BA60" i="1"/>
  <c r="BB60" i="1"/>
  <c r="BC60" i="1"/>
  <c r="BA61" i="1"/>
  <c r="BB61" i="1"/>
  <c r="BC61" i="1"/>
  <c r="BA62" i="1"/>
  <c r="BB62" i="1"/>
  <c r="BC62" i="1"/>
  <c r="BA63" i="1"/>
  <c r="BB63" i="1"/>
  <c r="BC63" i="1"/>
  <c r="BA64" i="1"/>
  <c r="BB64" i="1"/>
  <c r="BC64" i="1"/>
  <c r="BA65" i="1"/>
  <c r="BB65" i="1"/>
  <c r="BC65" i="1"/>
  <c r="BA66" i="1"/>
  <c r="BB66" i="1"/>
  <c r="BC66" i="1"/>
  <c r="BA67" i="1"/>
  <c r="BB67" i="1"/>
  <c r="BC67" i="1"/>
  <c r="BA68" i="1"/>
  <c r="BB68" i="1"/>
  <c r="BC68" i="1"/>
  <c r="BA69" i="1"/>
  <c r="BB69" i="1"/>
  <c r="BC69" i="1"/>
  <c r="BA70" i="1"/>
  <c r="BB70" i="1"/>
  <c r="BC70" i="1"/>
  <c r="BA71" i="1"/>
  <c r="BB71" i="1"/>
  <c r="BC71" i="1"/>
  <c r="BA72" i="1"/>
  <c r="BB72" i="1"/>
  <c r="BC72" i="1"/>
  <c r="BA73" i="1"/>
  <c r="BB73" i="1"/>
  <c r="BC73" i="1"/>
  <c r="BA74" i="1"/>
  <c r="BB74" i="1"/>
  <c r="BC74" i="1"/>
  <c r="BA75" i="1"/>
  <c r="BB75" i="1"/>
  <c r="BC75" i="1"/>
  <c r="BA76" i="1"/>
  <c r="BB76" i="1"/>
  <c r="BC76" i="1"/>
  <c r="BA77" i="1"/>
  <c r="BB77" i="1"/>
  <c r="BC77" i="1"/>
  <c r="BA78" i="1"/>
  <c r="BB78" i="1"/>
  <c r="BC78" i="1"/>
  <c r="BA79" i="1"/>
  <c r="BB79" i="1"/>
  <c r="BC79" i="1"/>
  <c r="BA80" i="1"/>
  <c r="BB80" i="1"/>
  <c r="BC80" i="1"/>
  <c r="BA81" i="1"/>
  <c r="BB81" i="1"/>
  <c r="BC81" i="1"/>
  <c r="BA82" i="1"/>
  <c r="BB82" i="1"/>
  <c r="BC82" i="1"/>
  <c r="BA83" i="1"/>
  <c r="BB83" i="1"/>
  <c r="BC83" i="1"/>
  <c r="BA84" i="1"/>
  <c r="BB84" i="1"/>
  <c r="BC84" i="1"/>
  <c r="BA85" i="1"/>
  <c r="BB85" i="1"/>
  <c r="BC85" i="1"/>
  <c r="BA86" i="1"/>
  <c r="BB86" i="1"/>
  <c r="BC86" i="1"/>
  <c r="BA87" i="1"/>
  <c r="BB87" i="1"/>
  <c r="BC87" i="1"/>
  <c r="BA88" i="1"/>
  <c r="BB88" i="1"/>
  <c r="BC88" i="1"/>
  <c r="BA89" i="1"/>
  <c r="BB89" i="1"/>
  <c r="BC89" i="1"/>
  <c r="BA90" i="1"/>
  <c r="BB90" i="1"/>
  <c r="BC90" i="1"/>
  <c r="BA91" i="1"/>
  <c r="BB91" i="1"/>
  <c r="BC91" i="1"/>
  <c r="BA92" i="1"/>
  <c r="BB92" i="1"/>
  <c r="BC92" i="1"/>
  <c r="BA93" i="1"/>
  <c r="BB93" i="1"/>
  <c r="BC93" i="1"/>
  <c r="BA94" i="1"/>
  <c r="BB94" i="1"/>
  <c r="BC94" i="1"/>
  <c r="BA95" i="1"/>
  <c r="BB95" i="1"/>
  <c r="BC95" i="1"/>
  <c r="BA96" i="1"/>
  <c r="BB96" i="1"/>
  <c r="BC96" i="1"/>
  <c r="BA97" i="1"/>
  <c r="BB97" i="1"/>
  <c r="BC97" i="1"/>
  <c r="BA98" i="1"/>
  <c r="BB98" i="1"/>
  <c r="BC98" i="1"/>
  <c r="BA99" i="1"/>
  <c r="BB99" i="1"/>
  <c r="BC99" i="1"/>
  <c r="BA100" i="1"/>
  <c r="BB100" i="1"/>
  <c r="BC100" i="1"/>
  <c r="BA101" i="1"/>
  <c r="BB101" i="1"/>
  <c r="BC101" i="1"/>
  <c r="BA102" i="1"/>
  <c r="BB102" i="1"/>
  <c r="BC102" i="1"/>
  <c r="BA103" i="1"/>
  <c r="BB103" i="1"/>
  <c r="BC103" i="1"/>
  <c r="BA104" i="1"/>
  <c r="BB104" i="1"/>
  <c r="BC104" i="1"/>
  <c r="BA105" i="1"/>
  <c r="BB105" i="1"/>
  <c r="BC105" i="1"/>
  <c r="BA106" i="1"/>
  <c r="BB106" i="1"/>
  <c r="BC106" i="1"/>
  <c r="BA107" i="1"/>
  <c r="BB107" i="1"/>
  <c r="BC107" i="1"/>
  <c r="BA108" i="1"/>
  <c r="BB108" i="1"/>
  <c r="BC108" i="1"/>
  <c r="BA109" i="1"/>
  <c r="BB109" i="1"/>
  <c r="BC109" i="1"/>
  <c r="BA110" i="1"/>
  <c r="BB110" i="1"/>
  <c r="BC110" i="1"/>
  <c r="BA111" i="1"/>
  <c r="BB111" i="1"/>
  <c r="BC111" i="1"/>
  <c r="BA112" i="1"/>
  <c r="BB112" i="1"/>
  <c r="BC112" i="1"/>
  <c r="BA113" i="1"/>
  <c r="BB113" i="1"/>
  <c r="BC113" i="1"/>
  <c r="BA114" i="1"/>
  <c r="BB114" i="1"/>
  <c r="BC114" i="1"/>
  <c r="BA115" i="1"/>
  <c r="BB115" i="1"/>
  <c r="BC115" i="1"/>
  <c r="BA116" i="1"/>
  <c r="BB116" i="1"/>
  <c r="BC116" i="1"/>
  <c r="BA117" i="1"/>
  <c r="BB117" i="1"/>
  <c r="BC117" i="1"/>
  <c r="BA118" i="1"/>
  <c r="BB118" i="1"/>
  <c r="BC118" i="1"/>
  <c r="BA119" i="1"/>
  <c r="BB119" i="1"/>
  <c r="BC119" i="1"/>
  <c r="BA120" i="1"/>
  <c r="BB120" i="1"/>
  <c r="BC120" i="1"/>
  <c r="BA121" i="1"/>
  <c r="BB121" i="1"/>
  <c r="BC121" i="1"/>
  <c r="BA122" i="1"/>
  <c r="BB122" i="1"/>
  <c r="BC122" i="1"/>
  <c r="BA123" i="1"/>
  <c r="BB123" i="1"/>
  <c r="BC123" i="1"/>
  <c r="BA124" i="1"/>
  <c r="BB124" i="1"/>
  <c r="BC124" i="1"/>
  <c r="BA125" i="1"/>
  <c r="BB125" i="1"/>
  <c r="BC125" i="1"/>
  <c r="BA126" i="1"/>
  <c r="BB126" i="1"/>
  <c r="BC126" i="1"/>
  <c r="BA127" i="1"/>
  <c r="BB127" i="1"/>
  <c r="BC127" i="1"/>
  <c r="BA128" i="1"/>
  <c r="BB128" i="1"/>
  <c r="BC128" i="1"/>
  <c r="BA129" i="1"/>
  <c r="BB129" i="1"/>
  <c r="BC129" i="1"/>
  <c r="BA130" i="1"/>
  <c r="BB130" i="1"/>
  <c r="BC130" i="1"/>
  <c r="BA131" i="1"/>
  <c r="BB131" i="1"/>
  <c r="BC131" i="1"/>
  <c r="BA132" i="1"/>
  <c r="BB132" i="1"/>
  <c r="BC132" i="1"/>
  <c r="BA133" i="1"/>
  <c r="BB133" i="1"/>
  <c r="BC133" i="1"/>
  <c r="BA134" i="1"/>
  <c r="BB134" i="1"/>
  <c r="BC134" i="1"/>
  <c r="BA135" i="1"/>
  <c r="BB135" i="1"/>
  <c r="BC135" i="1"/>
  <c r="BA136" i="1"/>
  <c r="BB136" i="1"/>
  <c r="BC136" i="1"/>
  <c r="BA137" i="1"/>
  <c r="BB137" i="1"/>
  <c r="BC137" i="1"/>
  <c r="BA138" i="1"/>
  <c r="BB138" i="1"/>
  <c r="BC138" i="1"/>
  <c r="BA139" i="1"/>
  <c r="BB139" i="1"/>
  <c r="BC139" i="1"/>
  <c r="BA140" i="1"/>
  <c r="BB140" i="1"/>
  <c r="BC140" i="1"/>
  <c r="BA141" i="1"/>
  <c r="BB141" i="1"/>
  <c r="BC141" i="1"/>
  <c r="BA142" i="1"/>
  <c r="BB142" i="1"/>
  <c r="BC142" i="1"/>
  <c r="BA143" i="1"/>
  <c r="BB143" i="1"/>
  <c r="BC143" i="1"/>
  <c r="BA144" i="1"/>
  <c r="BB144" i="1"/>
  <c r="BC144" i="1"/>
  <c r="BA145" i="1"/>
  <c r="BB145" i="1"/>
  <c r="BC145" i="1"/>
  <c r="BA146" i="1"/>
  <c r="BB146" i="1"/>
  <c r="BC146" i="1"/>
  <c r="BA147" i="1"/>
  <c r="BB147" i="1"/>
  <c r="BC147" i="1"/>
  <c r="BA148" i="1"/>
  <c r="BB148" i="1"/>
  <c r="BC148" i="1"/>
  <c r="BA149" i="1"/>
  <c r="BB149" i="1"/>
  <c r="BC149" i="1"/>
  <c r="BA150" i="1"/>
  <c r="BB150" i="1"/>
  <c r="BC150" i="1"/>
  <c r="BA151" i="1"/>
  <c r="BB151" i="1"/>
  <c r="BC151" i="1"/>
  <c r="BA152" i="1"/>
  <c r="BB152" i="1"/>
  <c r="BC152" i="1"/>
  <c r="BA153" i="1"/>
  <c r="BB153" i="1"/>
  <c r="BC153" i="1"/>
  <c r="BA154" i="1"/>
  <c r="BB154" i="1"/>
  <c r="BC154" i="1"/>
  <c r="BA155" i="1"/>
  <c r="BB155" i="1"/>
  <c r="BC155" i="1"/>
  <c r="BA156" i="1"/>
  <c r="BB156" i="1"/>
  <c r="BC156" i="1"/>
  <c r="BA157" i="1"/>
  <c r="BB157" i="1"/>
  <c r="BC157" i="1"/>
  <c r="BA158" i="1"/>
  <c r="BB158" i="1"/>
  <c r="BC158" i="1"/>
  <c r="BA159" i="1"/>
  <c r="BB159" i="1"/>
  <c r="BC159" i="1"/>
  <c r="BA160" i="1"/>
  <c r="BB160" i="1"/>
  <c r="BC160" i="1"/>
  <c r="BA161" i="1"/>
  <c r="BB161" i="1"/>
  <c r="BC161" i="1"/>
  <c r="BA162" i="1"/>
  <c r="BB162" i="1"/>
  <c r="BC162" i="1"/>
  <c r="BA163" i="1"/>
  <c r="BB163" i="1"/>
  <c r="BC163" i="1"/>
  <c r="BA164" i="1"/>
  <c r="BB164" i="1"/>
  <c r="BC164" i="1"/>
  <c r="BA165" i="1"/>
  <c r="BB165" i="1"/>
  <c r="BC165" i="1"/>
  <c r="BA166" i="1"/>
  <c r="BB166" i="1"/>
  <c r="BC166" i="1"/>
  <c r="BA167" i="1"/>
  <c r="BB167" i="1"/>
  <c r="BC167" i="1"/>
  <c r="BA168" i="1"/>
  <c r="BB168" i="1"/>
  <c r="BC168" i="1"/>
  <c r="BA169" i="1"/>
  <c r="BB169" i="1"/>
  <c r="BC169" i="1"/>
  <c r="BA170" i="1"/>
  <c r="BB170" i="1"/>
  <c r="BC170" i="1"/>
  <c r="BA171" i="1"/>
  <c r="BB171" i="1"/>
  <c r="BC171" i="1"/>
  <c r="BA172" i="1"/>
  <c r="BB172" i="1"/>
  <c r="BC172" i="1"/>
  <c r="BA173" i="1"/>
  <c r="BB173" i="1"/>
  <c r="BC173" i="1"/>
  <c r="BA174" i="1"/>
  <c r="BB174" i="1"/>
  <c r="BC174" i="1"/>
  <c r="BA175" i="1"/>
  <c r="BB175" i="1"/>
  <c r="BC175" i="1"/>
  <c r="BA176" i="1"/>
  <c r="BB176" i="1"/>
  <c r="BC176" i="1"/>
  <c r="BA177" i="1"/>
  <c r="BB177" i="1"/>
  <c r="BC177" i="1"/>
  <c r="BA178" i="1"/>
  <c r="BB178" i="1"/>
  <c r="BC178" i="1"/>
  <c r="BA179" i="1"/>
  <c r="BB179" i="1"/>
  <c r="BC179" i="1"/>
  <c r="BA180" i="1"/>
  <c r="BB180" i="1"/>
  <c r="BC180" i="1"/>
  <c r="BA181" i="1"/>
  <c r="BB181" i="1"/>
  <c r="BC181" i="1"/>
  <c r="BA182" i="1"/>
  <c r="BB182" i="1"/>
  <c r="BC182" i="1"/>
  <c r="BA183" i="1"/>
  <c r="BB183" i="1"/>
  <c r="BC183" i="1"/>
  <c r="BA184" i="1"/>
  <c r="BB184" i="1"/>
  <c r="BC184" i="1"/>
  <c r="BA185" i="1"/>
  <c r="BB185" i="1"/>
  <c r="BC185" i="1"/>
  <c r="BA186" i="1"/>
  <c r="BB186" i="1"/>
  <c r="BC186" i="1"/>
  <c r="BA187" i="1"/>
  <c r="BB187" i="1"/>
  <c r="BC187" i="1"/>
  <c r="BA188" i="1"/>
  <c r="BB188" i="1"/>
  <c r="BC188" i="1"/>
  <c r="BA189" i="1"/>
  <c r="BB189" i="1"/>
  <c r="BC189" i="1"/>
  <c r="BA190" i="1"/>
  <c r="BB190" i="1"/>
  <c r="BC190" i="1"/>
  <c r="BA191" i="1"/>
  <c r="BB191" i="1"/>
  <c r="BC191" i="1"/>
  <c r="BA192" i="1"/>
  <c r="BB192" i="1"/>
  <c r="BC192" i="1"/>
  <c r="BA193" i="1"/>
  <c r="BB193" i="1"/>
  <c r="BC193" i="1"/>
  <c r="BA194" i="1"/>
  <c r="BB194" i="1"/>
  <c r="BC194" i="1"/>
  <c r="BA195" i="1"/>
  <c r="BB195" i="1"/>
  <c r="BC195" i="1"/>
  <c r="BA196" i="1"/>
  <c r="BB196" i="1"/>
  <c r="BC196" i="1"/>
  <c r="BA197" i="1"/>
  <c r="BB197" i="1"/>
  <c r="BC197" i="1"/>
  <c r="BA198" i="1"/>
  <c r="BB198" i="1"/>
  <c r="BC198" i="1"/>
  <c r="BA199" i="1"/>
  <c r="BB199" i="1"/>
  <c r="BC199" i="1"/>
  <c r="BA200" i="1"/>
  <c r="BB200" i="1"/>
  <c r="BC200" i="1"/>
  <c r="BA201" i="1"/>
  <c r="BB201" i="1"/>
  <c r="BC201" i="1"/>
  <c r="BD7" i="1"/>
  <c r="B2" i="10"/>
  <c r="B3" i="10"/>
  <c r="C3" i="10"/>
  <c r="B5" i="10"/>
  <c r="C5" i="10"/>
  <c r="C2" i="10"/>
  <c r="P26" i="10"/>
  <c r="P27" i="10"/>
  <c r="P28" i="10"/>
  <c r="P29" i="10"/>
  <c r="P30" i="10"/>
  <c r="P31" i="10"/>
  <c r="P32" i="10"/>
  <c r="P33" i="10"/>
  <c r="P34" i="10"/>
  <c r="P35" i="10"/>
  <c r="P36" i="10"/>
  <c r="Q26" i="10"/>
  <c r="Q27" i="10"/>
  <c r="Q28" i="10"/>
  <c r="Q29" i="10"/>
  <c r="Q30" i="10"/>
  <c r="Q31" i="10"/>
  <c r="Q32" i="10"/>
  <c r="Q33" i="10"/>
  <c r="Q34" i="10"/>
  <c r="Q35" i="10"/>
  <c r="Q36" i="10"/>
  <c r="R26" i="10"/>
  <c r="R27" i="10"/>
  <c r="R28" i="10"/>
  <c r="R29" i="10"/>
  <c r="R30" i="10"/>
  <c r="R31" i="10"/>
  <c r="R32" i="10"/>
  <c r="R33" i="10"/>
  <c r="R34" i="10"/>
  <c r="R35" i="10"/>
  <c r="R36" i="10"/>
  <c r="AP3" i="10"/>
  <c r="W1" i="10"/>
  <c r="H19" i="4"/>
  <c r="S2" i="10"/>
  <c r="H21" i="4"/>
  <c r="I21" i="4"/>
  <c r="E19" i="4"/>
  <c r="E21" i="4"/>
  <c r="F21" i="4"/>
  <c r="B19" i="4"/>
  <c r="B21" i="4"/>
  <c r="C21" i="4"/>
  <c r="H16" i="4"/>
  <c r="H18" i="4"/>
  <c r="I18" i="4"/>
  <c r="E16" i="4"/>
  <c r="E18" i="4"/>
  <c r="F18" i="4"/>
  <c r="B16" i="4"/>
  <c r="C18" i="4"/>
  <c r="H12" i="4"/>
  <c r="H14" i="4"/>
  <c r="I14" i="4"/>
  <c r="E12" i="4"/>
  <c r="F14" i="4"/>
  <c r="B12" i="4"/>
  <c r="B14" i="4"/>
  <c r="C14" i="4"/>
  <c r="B22" i="4"/>
  <c r="C24" i="4"/>
  <c r="H6" i="4"/>
  <c r="H8" i="4"/>
  <c r="I8" i="4"/>
  <c r="F8" i="4"/>
  <c r="H9" i="4"/>
  <c r="H11" i="4"/>
  <c r="I11" i="4"/>
  <c r="E9" i="4"/>
  <c r="E11" i="4"/>
  <c r="F11" i="4"/>
  <c r="B9" i="4"/>
  <c r="C11" i="4"/>
  <c r="I20" i="4"/>
  <c r="I17" i="4"/>
  <c r="I13" i="4"/>
  <c r="I10" i="4"/>
  <c r="I7" i="4"/>
  <c r="F20" i="4"/>
  <c r="F17" i="4"/>
  <c r="F13" i="4"/>
  <c r="F10" i="4"/>
  <c r="F7" i="4"/>
  <c r="C20" i="4"/>
  <c r="C17" i="4"/>
  <c r="C13" i="4"/>
  <c r="C10" i="4"/>
  <c r="I19" i="4"/>
  <c r="I16" i="4"/>
  <c r="I12" i="4"/>
  <c r="I9" i="4"/>
  <c r="I6" i="4"/>
  <c r="F19" i="4"/>
  <c r="F16" i="4"/>
  <c r="F9" i="4"/>
  <c r="C19" i="4"/>
  <c r="C12" i="4"/>
  <c r="R37" i="10"/>
  <c r="R38" i="10"/>
  <c r="R39" i="10"/>
  <c r="R40" i="10"/>
  <c r="R41" i="10"/>
  <c r="R42" i="10"/>
  <c r="R43" i="10"/>
  <c r="R44" i="10"/>
  <c r="R45" i="10"/>
  <c r="R46" i="10"/>
  <c r="R47" i="10"/>
  <c r="R48" i="10"/>
  <c r="R49" i="10"/>
  <c r="R50" i="10"/>
  <c r="R51" i="10"/>
  <c r="R52" i="10"/>
  <c r="R53" i="10"/>
  <c r="R54" i="10"/>
  <c r="R55" i="10"/>
  <c r="R56" i="10"/>
  <c r="R57" i="10"/>
  <c r="R58" i="10"/>
  <c r="R59" i="10"/>
  <c r="Q37" i="10"/>
  <c r="Q38" i="10"/>
  <c r="Q39" i="10"/>
  <c r="Q40" i="10"/>
  <c r="Q41" i="10"/>
  <c r="Q42" i="10"/>
  <c r="Q43" i="10"/>
  <c r="Q44" i="10"/>
  <c r="Q45" i="10"/>
  <c r="Q46" i="10"/>
  <c r="Q47" i="10"/>
  <c r="Q48" i="10"/>
  <c r="Q49" i="10"/>
  <c r="Q50" i="10"/>
  <c r="Q51" i="10"/>
  <c r="Q52" i="10"/>
  <c r="Q53" i="10"/>
  <c r="Q54" i="10"/>
  <c r="Q55" i="10"/>
  <c r="Q56" i="10"/>
  <c r="Q57" i="10"/>
  <c r="Q58" i="10"/>
  <c r="Q59" i="10"/>
  <c r="P37" i="10"/>
  <c r="P38" i="10"/>
  <c r="P39" i="10"/>
  <c r="P40" i="10"/>
  <c r="P41" i="10"/>
  <c r="P42" i="10"/>
  <c r="P43" i="10"/>
  <c r="P44" i="10"/>
  <c r="P45" i="10"/>
  <c r="P46" i="10"/>
  <c r="P47" i="10"/>
  <c r="P48" i="10"/>
  <c r="P49" i="10"/>
  <c r="P50" i="10"/>
  <c r="P51" i="10"/>
  <c r="P52" i="10"/>
  <c r="P53" i="10"/>
  <c r="P54" i="10"/>
  <c r="P55" i="10"/>
  <c r="P56" i="10"/>
  <c r="P57" i="10"/>
  <c r="P58" i="10"/>
  <c r="P59" i="10"/>
  <c r="AM63" i="10"/>
  <c r="AM62" i="10"/>
  <c r="AM61" i="10"/>
  <c r="AM60" i="10"/>
  <c r="AM59" i="10"/>
  <c r="AM58" i="10"/>
  <c r="AM57" i="10"/>
  <c r="AM56" i="10"/>
  <c r="AM55" i="10"/>
  <c r="AM54" i="10"/>
  <c r="AM53" i="10"/>
  <c r="AM52" i="10"/>
  <c r="AM51" i="10"/>
  <c r="AM50" i="10"/>
  <c r="AM49" i="10"/>
  <c r="AM48" i="10"/>
  <c r="AM47" i="10"/>
  <c r="AM46" i="10"/>
  <c r="AM45" i="10"/>
  <c r="AM44" i="10"/>
  <c r="AM43" i="10"/>
  <c r="AM42" i="10"/>
  <c r="AM41" i="10"/>
  <c r="AM40" i="10"/>
  <c r="AM39" i="10"/>
  <c r="AM38" i="10"/>
  <c r="AM37" i="10"/>
  <c r="AM36" i="10"/>
  <c r="AM35" i="10"/>
  <c r="AM34" i="10"/>
  <c r="AM33" i="10"/>
  <c r="AM32" i="10"/>
  <c r="AM31" i="10"/>
  <c r="AM30" i="10"/>
  <c r="AM29" i="10"/>
  <c r="AM28" i="10"/>
  <c r="AM27" i="10"/>
  <c r="AM26" i="10"/>
  <c r="AM25" i="10"/>
  <c r="AM24" i="10"/>
  <c r="AM23" i="10"/>
  <c r="AM22" i="10"/>
  <c r="AM21" i="10"/>
  <c r="AM20" i="10"/>
  <c r="AM19" i="10"/>
  <c r="AM18" i="10"/>
  <c r="AM17" i="10"/>
  <c r="AM16" i="10"/>
  <c r="AM15" i="10"/>
  <c r="AM14" i="10"/>
  <c r="AM13" i="10"/>
  <c r="AM12" i="10"/>
  <c r="AM11" i="10"/>
  <c r="AM10" i="10"/>
  <c r="AM9" i="10"/>
  <c r="AM8" i="10"/>
  <c r="AM7" i="10"/>
  <c r="AM6" i="10"/>
  <c r="O3" i="10"/>
  <c r="O4" i="10"/>
  <c r="O5" i="10"/>
  <c r="O6" i="10"/>
  <c r="O7" i="10"/>
  <c r="O8" i="10"/>
  <c r="O9" i="10"/>
  <c r="O10" i="10"/>
  <c r="O11" i="10"/>
  <c r="O12" i="10"/>
  <c r="O13" i="10"/>
  <c r="O14" i="10"/>
  <c r="O15" i="10"/>
  <c r="O16" i="10"/>
  <c r="O17" i="10"/>
  <c r="O18" i="10"/>
  <c r="O19" i="10"/>
  <c r="O20" i="10"/>
  <c r="O21" i="10"/>
  <c r="O22" i="10"/>
  <c r="O23" i="10"/>
  <c r="O24" i="10"/>
  <c r="O25" i="10"/>
  <c r="O26" i="10"/>
  <c r="O27" i="10"/>
  <c r="O28" i="10"/>
  <c r="O29" i="10"/>
  <c r="O30" i="10"/>
  <c r="O31" i="10"/>
  <c r="O32" i="10"/>
  <c r="O33" i="10"/>
  <c r="O34" i="10"/>
  <c r="O35" i="10"/>
  <c r="O36" i="10"/>
  <c r="O37" i="10"/>
  <c r="O38" i="10"/>
  <c r="O39" i="10"/>
  <c r="O40" i="10"/>
  <c r="O41" i="10"/>
  <c r="O42" i="10"/>
  <c r="O43" i="10"/>
  <c r="O44" i="10"/>
  <c r="O45" i="10"/>
  <c r="O46" i="10"/>
  <c r="O47" i="10"/>
  <c r="O48" i="10"/>
  <c r="O49" i="10"/>
  <c r="O50" i="10"/>
  <c r="O51" i="10"/>
  <c r="O52" i="10"/>
  <c r="O53" i="10"/>
  <c r="O54" i="10"/>
  <c r="O55" i="10"/>
  <c r="O56" i="10"/>
  <c r="O57" i="10"/>
  <c r="O58" i="10"/>
  <c r="O59" i="10"/>
  <c r="O2" i="10"/>
  <c r="C25" i="4"/>
  <c r="AD2" i="1"/>
  <c r="AQ152" i="1"/>
  <c r="AQ153" i="1"/>
  <c r="AQ154" i="1"/>
  <c r="AQ155" i="1"/>
  <c r="AQ156" i="1"/>
  <c r="AQ157" i="1"/>
  <c r="AQ158" i="1"/>
  <c r="AQ159" i="1"/>
  <c r="AQ160" i="1"/>
  <c r="AQ161" i="1"/>
  <c r="AQ162" i="1"/>
  <c r="AQ163" i="1"/>
  <c r="AQ164" i="1"/>
  <c r="AQ165" i="1"/>
  <c r="AQ166" i="1"/>
  <c r="AQ167" i="1"/>
  <c r="AQ168" i="1"/>
  <c r="AQ169" i="1"/>
  <c r="AQ170" i="1"/>
  <c r="AQ171" i="1"/>
  <c r="AQ172" i="1"/>
  <c r="AQ173" i="1"/>
  <c r="AQ174" i="1"/>
  <c r="AQ175" i="1"/>
  <c r="AQ176" i="1"/>
  <c r="AQ177" i="1"/>
  <c r="AQ178" i="1"/>
  <c r="AQ179" i="1"/>
  <c r="AQ180" i="1"/>
  <c r="AQ181" i="1"/>
  <c r="AQ182" i="1"/>
  <c r="AQ183" i="1"/>
  <c r="AQ184" i="1"/>
  <c r="AQ185" i="1"/>
  <c r="AQ186" i="1"/>
  <c r="AQ187" i="1"/>
  <c r="AQ188" i="1"/>
  <c r="AQ189" i="1"/>
  <c r="AQ190" i="1"/>
  <c r="AQ191" i="1"/>
  <c r="AQ192" i="1"/>
  <c r="AQ193" i="1"/>
  <c r="AQ194" i="1"/>
  <c r="AQ195" i="1"/>
  <c r="AQ196" i="1"/>
  <c r="AQ197" i="1"/>
  <c r="AQ198" i="1"/>
  <c r="AI3" i="1"/>
  <c r="AG3" i="1"/>
  <c r="AH3" i="1"/>
  <c r="AK3" i="1"/>
  <c r="AI4" i="1"/>
  <c r="AG4" i="1"/>
  <c r="AH4" i="1"/>
  <c r="AK4" i="1"/>
  <c r="AI5" i="1"/>
  <c r="AG5" i="1"/>
  <c r="AH5" i="1"/>
  <c r="AK5" i="1"/>
  <c r="AI6" i="1"/>
  <c r="AG6" i="1"/>
  <c r="AH6" i="1"/>
  <c r="AK6" i="1"/>
  <c r="AI7" i="1"/>
  <c r="AG7" i="1"/>
  <c r="AH7" i="1"/>
  <c r="AK7" i="1"/>
  <c r="AI8" i="1"/>
  <c r="AG8" i="1"/>
  <c r="AH8" i="1"/>
  <c r="AK8" i="1"/>
  <c r="AG9" i="1"/>
  <c r="AH9" i="1"/>
  <c r="AI9" i="1"/>
  <c r="AK9" i="1"/>
  <c r="AG10" i="1"/>
  <c r="AH10" i="1"/>
  <c r="AI10" i="1"/>
  <c r="AK10" i="1"/>
  <c r="AG11" i="1"/>
  <c r="AH11" i="1"/>
  <c r="AI11" i="1"/>
  <c r="AK11" i="1"/>
  <c r="AI12" i="1"/>
  <c r="AG12" i="1"/>
  <c r="AH12" i="1"/>
  <c r="AK12" i="1"/>
  <c r="AI13" i="1"/>
  <c r="AG13" i="1"/>
  <c r="AH13" i="1"/>
  <c r="AK13" i="1"/>
  <c r="AI14" i="1"/>
  <c r="AG14" i="1"/>
  <c r="AH14" i="1"/>
  <c r="AK14" i="1"/>
  <c r="AI15" i="1"/>
  <c r="AG15" i="1"/>
  <c r="AH15" i="1"/>
  <c r="AK15" i="1"/>
  <c r="AI16" i="1"/>
  <c r="AG16" i="1"/>
  <c r="AH16" i="1"/>
  <c r="AK16" i="1"/>
  <c r="AG17" i="1"/>
  <c r="AH17" i="1"/>
  <c r="AI17" i="1"/>
  <c r="AK17" i="1"/>
  <c r="AG18" i="1"/>
  <c r="AH18" i="1"/>
  <c r="AI18" i="1"/>
  <c r="AK18" i="1"/>
  <c r="AG19" i="1"/>
  <c r="AH19" i="1"/>
  <c r="AI19" i="1"/>
  <c r="AK19" i="1"/>
  <c r="AG20" i="1"/>
  <c r="AH20" i="1"/>
  <c r="AI20" i="1"/>
  <c r="AK20" i="1"/>
  <c r="AG21" i="1"/>
  <c r="AH21" i="1"/>
  <c r="AI21" i="1"/>
  <c r="AK21" i="1"/>
  <c r="AG22" i="1"/>
  <c r="AH22" i="1"/>
  <c r="AI22" i="1"/>
  <c r="AK22" i="1"/>
  <c r="AG23" i="1"/>
  <c r="AH23" i="1"/>
  <c r="AI23" i="1"/>
  <c r="AK23" i="1"/>
  <c r="AG24" i="1"/>
  <c r="AH24" i="1"/>
  <c r="AI24" i="1"/>
  <c r="AK24" i="1"/>
  <c r="AG25" i="1"/>
  <c r="AH25" i="1"/>
  <c r="AI25" i="1"/>
  <c r="AK25" i="1"/>
  <c r="AG26" i="1"/>
  <c r="AH26" i="1"/>
  <c r="AI26" i="1"/>
  <c r="AK26" i="1"/>
  <c r="AI27" i="1"/>
  <c r="AG27" i="1"/>
  <c r="AH27" i="1"/>
  <c r="AK27" i="1"/>
  <c r="AI28" i="1"/>
  <c r="AG28" i="1"/>
  <c r="AH28" i="1"/>
  <c r="AK28" i="1"/>
  <c r="AI29" i="1"/>
  <c r="AG29" i="1"/>
  <c r="AH29" i="1"/>
  <c r="AK29" i="1"/>
  <c r="AI30" i="1"/>
  <c r="AG30" i="1"/>
  <c r="AH30" i="1"/>
  <c r="AK30" i="1"/>
  <c r="AI31" i="1"/>
  <c r="AG31" i="1"/>
  <c r="AH31" i="1"/>
  <c r="AK31" i="1"/>
  <c r="AG32" i="1"/>
  <c r="AH32" i="1"/>
  <c r="AI32" i="1"/>
  <c r="AK32" i="1"/>
  <c r="AG33" i="1"/>
  <c r="AH33" i="1"/>
  <c r="AI33" i="1"/>
  <c r="AK33" i="1"/>
  <c r="AG34" i="1"/>
  <c r="AH34" i="1"/>
  <c r="AI34" i="1"/>
  <c r="AK34" i="1"/>
  <c r="AG35" i="1"/>
  <c r="AH35" i="1"/>
  <c r="AI35" i="1"/>
  <c r="AK35" i="1"/>
  <c r="AG36" i="1"/>
  <c r="AH36" i="1"/>
  <c r="AI36" i="1"/>
  <c r="AK36" i="1"/>
  <c r="AG37" i="1"/>
  <c r="AH37" i="1"/>
  <c r="AI37" i="1"/>
  <c r="AK37" i="1"/>
  <c r="AG38" i="1"/>
  <c r="AH38" i="1"/>
  <c r="AI38" i="1"/>
  <c r="AK38" i="1"/>
  <c r="AG39" i="1"/>
  <c r="AH39" i="1"/>
  <c r="AI39" i="1"/>
  <c r="AK39" i="1"/>
  <c r="AG40" i="1"/>
  <c r="AH40" i="1"/>
  <c r="AI40" i="1"/>
  <c r="AK40" i="1"/>
  <c r="AG41" i="1"/>
  <c r="AH41" i="1"/>
  <c r="AI41" i="1"/>
  <c r="AK41" i="1"/>
  <c r="AI42" i="1"/>
  <c r="AG42" i="1"/>
  <c r="AH42" i="1"/>
  <c r="AK42" i="1"/>
  <c r="AG43" i="1"/>
  <c r="AI43" i="1"/>
  <c r="AH43" i="1"/>
  <c r="AK43" i="1"/>
  <c r="AG44" i="1"/>
  <c r="AH44" i="1"/>
  <c r="AI44" i="1"/>
  <c r="AK44" i="1"/>
  <c r="AG45" i="1"/>
  <c r="AI45" i="1"/>
  <c r="AH45" i="1"/>
  <c r="AK45" i="1"/>
  <c r="AG46" i="1"/>
  <c r="AI46" i="1"/>
  <c r="AH46" i="1"/>
  <c r="AK46" i="1"/>
  <c r="AG47" i="1"/>
  <c r="AH47" i="1"/>
  <c r="AI47" i="1"/>
  <c r="AK47" i="1"/>
  <c r="AG48" i="1"/>
  <c r="AH48" i="1"/>
  <c r="AI48" i="1"/>
  <c r="AK48" i="1"/>
  <c r="AG49" i="1"/>
  <c r="AH49" i="1"/>
  <c r="AI49" i="1"/>
  <c r="AK49" i="1"/>
  <c r="AG50" i="1"/>
  <c r="AH50" i="1"/>
  <c r="AI50" i="1"/>
  <c r="AK50" i="1"/>
  <c r="AG51" i="1"/>
  <c r="AH51" i="1"/>
  <c r="AI51" i="1"/>
  <c r="AK51" i="1"/>
  <c r="AG52" i="1"/>
  <c r="AH52" i="1"/>
  <c r="AI52" i="1"/>
  <c r="AK52" i="1"/>
  <c r="AG53" i="1"/>
  <c r="AH53" i="1"/>
  <c r="AI53" i="1"/>
  <c r="AK53" i="1"/>
  <c r="AG54" i="1"/>
  <c r="AH54" i="1"/>
  <c r="AI54" i="1"/>
  <c r="AK54" i="1"/>
  <c r="AG55" i="1"/>
  <c r="AH55" i="1"/>
  <c r="AI55" i="1"/>
  <c r="AK55" i="1"/>
  <c r="AG56" i="1"/>
  <c r="AH56" i="1"/>
  <c r="AI56" i="1"/>
  <c r="AK56" i="1"/>
  <c r="AG57" i="1"/>
  <c r="AH57" i="1"/>
  <c r="AI57" i="1"/>
  <c r="AK57" i="1"/>
  <c r="AG58" i="1"/>
  <c r="AH58" i="1"/>
  <c r="AI58" i="1"/>
  <c r="AK58" i="1"/>
  <c r="AG59" i="1"/>
  <c r="AH59" i="1"/>
  <c r="AI59" i="1"/>
  <c r="AK59" i="1"/>
  <c r="AG60" i="1"/>
  <c r="AH60" i="1"/>
  <c r="AI60" i="1"/>
  <c r="AK60" i="1"/>
  <c r="AG61" i="1"/>
  <c r="AH61" i="1"/>
  <c r="AI61" i="1"/>
  <c r="AK61" i="1"/>
  <c r="AG62" i="1"/>
  <c r="AH62" i="1"/>
  <c r="AI62" i="1"/>
  <c r="AK62" i="1"/>
  <c r="AG63" i="1"/>
  <c r="AH63" i="1"/>
  <c r="AI63" i="1"/>
  <c r="AK63" i="1"/>
  <c r="AG64" i="1"/>
  <c r="AH64" i="1"/>
  <c r="AI64" i="1"/>
  <c r="AK64" i="1"/>
  <c r="AG65" i="1"/>
  <c r="AH65" i="1"/>
  <c r="AI65" i="1"/>
  <c r="AK65" i="1"/>
  <c r="AG66" i="1"/>
  <c r="AH66" i="1"/>
  <c r="AI66" i="1"/>
  <c r="AK66" i="1"/>
  <c r="AG67" i="1"/>
  <c r="AH67" i="1"/>
  <c r="AI67" i="1"/>
  <c r="AK67" i="1"/>
  <c r="AG68" i="1"/>
  <c r="AH68" i="1"/>
  <c r="AI68" i="1"/>
  <c r="AK68" i="1"/>
  <c r="AG69" i="1"/>
  <c r="AH69" i="1"/>
  <c r="AI69" i="1"/>
  <c r="AK69" i="1"/>
  <c r="AG70" i="1"/>
  <c r="AH70" i="1"/>
  <c r="AI70" i="1"/>
  <c r="AK70" i="1"/>
  <c r="AG71" i="1"/>
  <c r="AH71" i="1"/>
  <c r="AI71" i="1"/>
  <c r="AK71" i="1"/>
  <c r="AG72" i="1"/>
  <c r="AH72" i="1"/>
  <c r="AI72" i="1"/>
  <c r="AK72" i="1"/>
  <c r="AG73" i="1"/>
  <c r="AH73" i="1"/>
  <c r="AI73" i="1"/>
  <c r="AK73" i="1"/>
  <c r="AG74" i="1"/>
  <c r="AH74" i="1"/>
  <c r="AI74" i="1"/>
  <c r="AK74" i="1"/>
  <c r="AG75" i="1"/>
  <c r="AH75" i="1"/>
  <c r="AI75" i="1"/>
  <c r="AK75" i="1"/>
  <c r="AG76" i="1"/>
  <c r="AH76" i="1"/>
  <c r="AI76" i="1"/>
  <c r="AK76" i="1"/>
  <c r="AG77" i="1"/>
  <c r="AH77" i="1"/>
  <c r="AI77" i="1"/>
  <c r="AK77" i="1"/>
  <c r="AG78" i="1"/>
  <c r="AH78" i="1"/>
  <c r="AI78" i="1"/>
  <c r="AK78" i="1"/>
  <c r="AG79" i="1"/>
  <c r="AH79" i="1"/>
  <c r="AI79" i="1"/>
  <c r="AK79" i="1"/>
  <c r="AG80" i="1"/>
  <c r="AH80" i="1"/>
  <c r="AI80" i="1"/>
  <c r="AK80" i="1"/>
  <c r="AG81" i="1"/>
  <c r="AH81" i="1"/>
  <c r="AI81" i="1"/>
  <c r="AK81" i="1"/>
  <c r="AG82" i="1"/>
  <c r="AH82" i="1"/>
  <c r="AI82" i="1"/>
  <c r="AK82" i="1"/>
  <c r="AG83" i="1"/>
  <c r="AH83" i="1"/>
  <c r="AI83" i="1"/>
  <c r="AK83" i="1"/>
  <c r="AG84" i="1"/>
  <c r="AH84" i="1"/>
  <c r="AI84" i="1"/>
  <c r="AK84" i="1"/>
  <c r="AG85" i="1"/>
  <c r="AH85" i="1"/>
  <c r="AI85" i="1"/>
  <c r="AK85" i="1"/>
  <c r="AG86" i="1"/>
  <c r="AH86" i="1"/>
  <c r="AI86" i="1"/>
  <c r="AK86" i="1"/>
  <c r="AG87" i="1"/>
  <c r="AH87" i="1"/>
  <c r="AI87" i="1"/>
  <c r="AK87" i="1"/>
  <c r="AG88" i="1"/>
  <c r="AH88" i="1"/>
  <c r="AI88" i="1"/>
  <c r="AK88" i="1"/>
  <c r="AG89" i="1"/>
  <c r="AH89" i="1"/>
  <c r="AI89" i="1"/>
  <c r="AK89" i="1"/>
  <c r="AG90" i="1"/>
  <c r="AH90" i="1"/>
  <c r="AI90" i="1"/>
  <c r="AK90" i="1"/>
  <c r="AG91" i="1"/>
  <c r="AH91" i="1"/>
  <c r="AI91" i="1"/>
  <c r="AK91" i="1"/>
  <c r="AG92" i="1"/>
  <c r="AH92" i="1"/>
  <c r="AI92" i="1"/>
  <c r="AK92" i="1"/>
  <c r="AG93" i="1"/>
  <c r="AH93" i="1"/>
  <c r="AI93" i="1"/>
  <c r="AK93" i="1"/>
  <c r="AG94" i="1"/>
  <c r="AH94" i="1"/>
  <c r="AI94" i="1"/>
  <c r="AK94" i="1"/>
  <c r="AG95" i="1"/>
  <c r="AH95" i="1"/>
  <c r="AI95" i="1"/>
  <c r="AK95" i="1"/>
  <c r="AG96" i="1"/>
  <c r="AH96" i="1"/>
  <c r="AI96" i="1"/>
  <c r="AK96" i="1"/>
  <c r="AG97" i="1"/>
  <c r="AH97" i="1"/>
  <c r="AI97" i="1"/>
  <c r="AK97" i="1"/>
  <c r="AG98" i="1"/>
  <c r="AH98" i="1"/>
  <c r="AI98" i="1"/>
  <c r="AK98" i="1"/>
  <c r="AG99" i="1"/>
  <c r="AH99" i="1"/>
  <c r="AI99" i="1"/>
  <c r="AK99" i="1"/>
  <c r="AG100" i="1"/>
  <c r="AH100" i="1"/>
  <c r="AI100" i="1"/>
  <c r="AK100" i="1"/>
  <c r="AG101" i="1"/>
  <c r="AH101" i="1"/>
  <c r="AI101" i="1"/>
  <c r="AK101" i="1"/>
  <c r="AG102" i="1"/>
  <c r="AH102" i="1"/>
  <c r="AI102" i="1"/>
  <c r="AK102" i="1"/>
  <c r="AG103" i="1"/>
  <c r="AH103" i="1"/>
  <c r="AI103" i="1"/>
  <c r="AK103" i="1"/>
  <c r="AG104" i="1"/>
  <c r="AH104" i="1"/>
  <c r="AI104" i="1"/>
  <c r="AK104" i="1"/>
  <c r="AG105" i="1"/>
  <c r="AH105" i="1"/>
  <c r="AI105" i="1"/>
  <c r="AK105" i="1"/>
  <c r="AG106" i="1"/>
  <c r="AH106" i="1"/>
  <c r="AI106" i="1"/>
  <c r="AK106" i="1"/>
  <c r="AG107" i="1"/>
  <c r="AH107" i="1"/>
  <c r="AI107" i="1"/>
  <c r="AK107" i="1"/>
  <c r="AG108" i="1"/>
  <c r="AH108" i="1"/>
  <c r="AI108" i="1"/>
  <c r="AK108" i="1"/>
  <c r="AG109" i="1"/>
  <c r="AH109" i="1"/>
  <c r="AI109" i="1"/>
  <c r="AK109" i="1"/>
  <c r="AG110" i="1"/>
  <c r="AH110" i="1"/>
  <c r="AI110" i="1"/>
  <c r="AK110" i="1"/>
  <c r="AG111" i="1"/>
  <c r="AH111" i="1"/>
  <c r="AI111" i="1"/>
  <c r="AK111" i="1"/>
  <c r="AG112" i="1"/>
  <c r="AH112" i="1"/>
  <c r="AI112" i="1"/>
  <c r="AK112" i="1"/>
  <c r="AG113" i="1"/>
  <c r="AH113" i="1"/>
  <c r="AI113" i="1"/>
  <c r="AK113" i="1"/>
  <c r="AG114" i="1"/>
  <c r="AH114" i="1"/>
  <c r="AI114" i="1"/>
  <c r="AK114" i="1"/>
  <c r="AG115" i="1"/>
  <c r="AH115" i="1"/>
  <c r="AI115" i="1"/>
  <c r="AK115" i="1"/>
  <c r="AG116" i="1"/>
  <c r="AH116" i="1"/>
  <c r="AI116" i="1"/>
  <c r="AK116" i="1"/>
  <c r="AG117" i="1"/>
  <c r="AH117" i="1"/>
  <c r="AI117" i="1"/>
  <c r="AK117" i="1"/>
  <c r="AG118" i="1"/>
  <c r="AH118" i="1"/>
  <c r="AI118" i="1"/>
  <c r="AK118" i="1"/>
  <c r="AG119" i="1"/>
  <c r="AH119" i="1"/>
  <c r="AI119" i="1"/>
  <c r="AK119" i="1"/>
  <c r="AG120" i="1"/>
  <c r="AH120" i="1"/>
  <c r="AI120" i="1"/>
  <c r="AK120" i="1"/>
  <c r="AG121" i="1"/>
  <c r="AH121" i="1"/>
  <c r="AI121" i="1"/>
  <c r="AK121" i="1"/>
  <c r="AG122" i="1"/>
  <c r="AH122" i="1"/>
  <c r="AI122" i="1"/>
  <c r="AK122" i="1"/>
  <c r="AG123" i="1"/>
  <c r="AH123" i="1"/>
  <c r="AI123" i="1"/>
  <c r="AK123" i="1"/>
  <c r="AG124" i="1"/>
  <c r="AH124" i="1"/>
  <c r="AI124" i="1"/>
  <c r="AK124" i="1"/>
  <c r="AG125" i="1"/>
  <c r="AH125" i="1"/>
  <c r="AI125" i="1"/>
  <c r="AK125" i="1"/>
  <c r="AG126" i="1"/>
  <c r="AH126" i="1"/>
  <c r="AI126" i="1"/>
  <c r="AK126" i="1"/>
  <c r="AG127" i="1"/>
  <c r="AH127" i="1"/>
  <c r="AI127" i="1"/>
  <c r="AK127" i="1"/>
  <c r="AG128" i="1"/>
  <c r="AH128" i="1"/>
  <c r="AI128" i="1"/>
  <c r="AK128" i="1"/>
  <c r="AG129" i="1"/>
  <c r="AH129" i="1"/>
  <c r="AI129" i="1"/>
  <c r="AK129" i="1"/>
  <c r="AG130" i="1"/>
  <c r="AH130" i="1"/>
  <c r="AI130" i="1"/>
  <c r="AK130" i="1"/>
  <c r="AG131" i="1"/>
  <c r="AH131" i="1"/>
  <c r="AI131" i="1"/>
  <c r="AK131" i="1"/>
  <c r="AG132" i="1"/>
  <c r="AH132" i="1"/>
  <c r="AI132" i="1"/>
  <c r="AK132" i="1"/>
  <c r="AG133" i="1"/>
  <c r="AH133" i="1"/>
  <c r="AI133" i="1"/>
  <c r="AK133" i="1"/>
  <c r="AG134" i="1"/>
  <c r="AH134" i="1"/>
  <c r="AI134" i="1"/>
  <c r="AK134" i="1"/>
  <c r="AG135" i="1"/>
  <c r="AH135" i="1"/>
  <c r="AI135" i="1"/>
  <c r="AK135" i="1"/>
  <c r="AG136" i="1"/>
  <c r="AH136" i="1"/>
  <c r="AI136" i="1"/>
  <c r="AK136" i="1"/>
  <c r="AG137" i="1"/>
  <c r="AH137" i="1"/>
  <c r="AI137" i="1"/>
  <c r="AK137" i="1"/>
  <c r="AG138" i="1"/>
  <c r="AH138" i="1"/>
  <c r="AI138" i="1"/>
  <c r="AK138" i="1"/>
  <c r="AG139" i="1"/>
  <c r="AH139" i="1"/>
  <c r="AI139" i="1"/>
  <c r="AK139" i="1"/>
  <c r="AG140" i="1"/>
  <c r="AH140" i="1"/>
  <c r="AI140" i="1"/>
  <c r="AK140" i="1"/>
  <c r="AG141" i="1"/>
  <c r="AH141" i="1"/>
  <c r="AI141" i="1"/>
  <c r="AK141" i="1"/>
  <c r="AG142" i="1"/>
  <c r="AH142" i="1"/>
  <c r="AI142" i="1"/>
  <c r="AK142" i="1"/>
  <c r="AG143" i="1"/>
  <c r="AH143" i="1"/>
  <c r="AI143" i="1"/>
  <c r="AK143" i="1"/>
  <c r="AG144" i="1"/>
  <c r="AH144" i="1"/>
  <c r="AI144" i="1"/>
  <c r="AK144" i="1"/>
  <c r="AG145" i="1"/>
  <c r="AH145" i="1"/>
  <c r="AI145" i="1"/>
  <c r="AK145" i="1"/>
  <c r="AG146" i="1"/>
  <c r="AH146" i="1"/>
  <c r="AI146" i="1"/>
  <c r="AK146" i="1"/>
  <c r="AG147" i="1"/>
  <c r="AH147" i="1"/>
  <c r="AI147" i="1"/>
  <c r="AK147" i="1"/>
  <c r="AG148" i="1"/>
  <c r="AH148" i="1"/>
  <c r="AI148" i="1"/>
  <c r="AK148" i="1"/>
  <c r="AG149" i="1"/>
  <c r="AH149" i="1"/>
  <c r="AI149" i="1"/>
  <c r="AK149" i="1"/>
  <c r="AG150" i="1"/>
  <c r="AH150" i="1"/>
  <c r="AI150" i="1"/>
  <c r="AK150" i="1"/>
  <c r="AG151" i="1"/>
  <c r="AH151" i="1"/>
  <c r="AI151" i="1"/>
  <c r="AK151" i="1"/>
  <c r="AG152" i="1"/>
  <c r="AH152" i="1"/>
  <c r="AI152" i="1"/>
  <c r="AK152" i="1"/>
  <c r="AG153" i="1"/>
  <c r="AH153" i="1"/>
  <c r="AI153" i="1"/>
  <c r="AK153" i="1"/>
  <c r="AG154" i="1"/>
  <c r="AH154" i="1"/>
  <c r="AI154" i="1"/>
  <c r="AK154" i="1"/>
  <c r="AG155" i="1"/>
  <c r="AH155" i="1"/>
  <c r="AI155" i="1"/>
  <c r="AK155" i="1"/>
  <c r="AG156" i="1"/>
  <c r="AH156" i="1"/>
  <c r="AI156" i="1"/>
  <c r="AK156" i="1"/>
  <c r="AG157" i="1"/>
  <c r="AH157" i="1"/>
  <c r="AI157" i="1"/>
  <c r="AK157" i="1"/>
  <c r="AG158" i="1"/>
  <c r="AH158" i="1"/>
  <c r="AI158" i="1"/>
  <c r="AK158" i="1"/>
  <c r="AG159" i="1"/>
  <c r="AH159" i="1"/>
  <c r="AI159" i="1"/>
  <c r="AK159" i="1"/>
  <c r="AG160" i="1"/>
  <c r="AH160" i="1"/>
  <c r="AI160" i="1"/>
  <c r="AK160" i="1"/>
  <c r="AG161" i="1"/>
  <c r="AH161" i="1"/>
  <c r="AI161" i="1"/>
  <c r="AK161" i="1"/>
  <c r="AG162" i="1"/>
  <c r="AH162" i="1"/>
  <c r="AI162" i="1"/>
  <c r="AK162" i="1"/>
  <c r="AG163" i="1"/>
  <c r="AH163" i="1"/>
  <c r="AI163" i="1"/>
  <c r="AK163" i="1"/>
  <c r="AG164" i="1"/>
  <c r="AH164" i="1"/>
  <c r="AI164" i="1"/>
  <c r="AK164" i="1"/>
  <c r="AG165" i="1"/>
  <c r="AH165" i="1"/>
  <c r="AI165" i="1"/>
  <c r="AK165" i="1"/>
  <c r="AG166" i="1"/>
  <c r="AH166" i="1"/>
  <c r="AI166" i="1"/>
  <c r="AK166" i="1"/>
  <c r="AG167" i="1"/>
  <c r="AH167" i="1"/>
  <c r="AI167" i="1"/>
  <c r="AK167" i="1"/>
  <c r="AG168" i="1"/>
  <c r="AH168" i="1"/>
  <c r="AI168" i="1"/>
  <c r="AK168" i="1"/>
  <c r="AG169" i="1"/>
  <c r="AH169" i="1"/>
  <c r="AI169" i="1"/>
  <c r="AK169" i="1"/>
  <c r="AG170" i="1"/>
  <c r="AH170" i="1"/>
  <c r="AI170" i="1"/>
  <c r="AK170" i="1"/>
  <c r="AG171" i="1"/>
  <c r="AH171" i="1"/>
  <c r="AI171" i="1"/>
  <c r="AK171" i="1"/>
  <c r="AG172" i="1"/>
  <c r="AH172" i="1"/>
  <c r="AI172" i="1"/>
  <c r="AK172" i="1"/>
  <c r="AG173" i="1"/>
  <c r="AH173" i="1"/>
  <c r="AI173" i="1"/>
  <c r="AK173" i="1"/>
  <c r="AG174" i="1"/>
  <c r="AH174" i="1"/>
  <c r="AI174" i="1"/>
  <c r="AK174" i="1"/>
  <c r="AG175" i="1"/>
  <c r="AH175" i="1"/>
  <c r="AI175" i="1"/>
  <c r="AK175" i="1"/>
  <c r="AG176" i="1"/>
  <c r="AH176" i="1"/>
  <c r="AI176" i="1"/>
  <c r="AK176" i="1"/>
  <c r="AG177" i="1"/>
  <c r="AH177" i="1"/>
  <c r="AI177" i="1"/>
  <c r="AK177" i="1"/>
  <c r="AG178" i="1"/>
  <c r="AH178" i="1"/>
  <c r="AI178" i="1"/>
  <c r="AK178" i="1"/>
  <c r="AG179" i="1"/>
  <c r="AH179" i="1"/>
  <c r="AI179" i="1"/>
  <c r="AK179" i="1"/>
  <c r="AG180" i="1"/>
  <c r="AH180" i="1"/>
  <c r="AI180" i="1"/>
  <c r="AK180" i="1"/>
  <c r="AG181" i="1"/>
  <c r="AH181" i="1"/>
  <c r="AI181" i="1"/>
  <c r="AK181" i="1"/>
  <c r="AG182" i="1"/>
  <c r="AH182" i="1"/>
  <c r="AI182" i="1"/>
  <c r="AK182" i="1"/>
  <c r="AG183" i="1"/>
  <c r="AH183" i="1"/>
  <c r="AI183" i="1"/>
  <c r="AK183" i="1"/>
  <c r="AG184" i="1"/>
  <c r="AH184" i="1"/>
  <c r="AI184" i="1"/>
  <c r="AK184" i="1"/>
  <c r="AG185" i="1"/>
  <c r="AH185" i="1"/>
  <c r="AI185" i="1"/>
  <c r="AK185" i="1"/>
  <c r="AG186" i="1"/>
  <c r="AH186" i="1"/>
  <c r="AI186" i="1"/>
  <c r="AK186" i="1"/>
  <c r="AG187" i="1"/>
  <c r="AH187" i="1"/>
  <c r="AI187" i="1"/>
  <c r="AK187" i="1"/>
  <c r="AG188" i="1"/>
  <c r="AH188" i="1"/>
  <c r="AI188" i="1"/>
  <c r="AK188" i="1"/>
  <c r="AG189" i="1"/>
  <c r="AH189" i="1"/>
  <c r="AI189" i="1"/>
  <c r="AK189" i="1"/>
  <c r="AG190" i="1"/>
  <c r="AH190" i="1"/>
  <c r="AI190" i="1"/>
  <c r="AK190" i="1"/>
  <c r="AG191" i="1"/>
  <c r="AH191" i="1"/>
  <c r="AI191" i="1"/>
  <c r="AK191" i="1"/>
  <c r="AG192" i="1"/>
  <c r="AH192" i="1"/>
  <c r="AI192" i="1"/>
  <c r="AK192" i="1"/>
  <c r="AG193" i="1"/>
  <c r="AH193" i="1"/>
  <c r="AI193" i="1"/>
  <c r="AK193" i="1"/>
  <c r="AG194" i="1"/>
  <c r="AH194" i="1"/>
  <c r="AI194" i="1"/>
  <c r="AK194" i="1"/>
  <c r="AG195" i="1"/>
  <c r="AH195" i="1"/>
  <c r="AI195" i="1"/>
  <c r="AK195" i="1"/>
  <c r="AG196" i="1"/>
  <c r="AH196" i="1"/>
  <c r="AI196" i="1"/>
  <c r="AK196" i="1"/>
  <c r="AG197" i="1"/>
  <c r="AH197" i="1"/>
  <c r="AI197" i="1"/>
  <c r="AK197" i="1"/>
  <c r="AG198" i="1"/>
  <c r="AH198" i="1"/>
  <c r="AI198" i="1"/>
  <c r="AK198" i="1"/>
  <c r="AG199" i="1"/>
  <c r="AH199" i="1"/>
  <c r="AI199" i="1"/>
  <c r="AK199" i="1"/>
  <c r="AG200" i="1"/>
  <c r="AH200" i="1"/>
  <c r="AI200" i="1"/>
  <c r="AK200" i="1"/>
  <c r="AG201" i="1"/>
  <c r="AH201" i="1"/>
  <c r="AI201" i="1"/>
  <c r="AK201" i="1"/>
  <c r="AI2" i="1"/>
  <c r="AG2" i="1"/>
  <c r="AH2" i="1"/>
  <c r="AK2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3" i="1"/>
  <c r="M4" i="1"/>
  <c r="M5" i="1"/>
  <c r="M6" i="1"/>
  <c r="M7" i="1"/>
  <c r="M8" i="1"/>
  <c r="M9" i="1"/>
  <c r="M10" i="1"/>
  <c r="M11" i="1"/>
  <c r="M2" i="1"/>
  <c r="G27" i="4"/>
  <c r="BD6" i="1"/>
  <c r="BD2" i="1"/>
  <c r="B4" i="10"/>
  <c r="C4" i="10"/>
  <c r="B6" i="10"/>
  <c r="C6" i="10"/>
  <c r="BD201" i="1"/>
  <c r="BD3" i="1"/>
  <c r="BD4" i="1"/>
  <c r="BD5" i="1"/>
  <c r="BD8" i="1"/>
  <c r="BD9" i="1"/>
  <c r="BD10" i="1"/>
  <c r="BD11" i="1"/>
  <c r="BD12" i="1"/>
  <c r="BD13" i="1"/>
  <c r="BD14" i="1"/>
  <c r="BD15" i="1"/>
  <c r="BD16" i="1"/>
  <c r="BD17" i="1"/>
  <c r="BD18" i="1"/>
  <c r="BD19" i="1"/>
  <c r="BD20" i="1"/>
  <c r="BD21" i="1"/>
  <c r="BD22" i="1"/>
  <c r="BD23" i="1"/>
  <c r="BD24" i="1"/>
  <c r="BD25" i="1"/>
  <c r="BD26" i="1"/>
  <c r="BD27" i="1"/>
  <c r="BD28" i="1"/>
  <c r="BD29" i="1"/>
  <c r="BD30" i="1"/>
  <c r="BD31" i="1"/>
  <c r="BD32" i="1"/>
  <c r="BD33" i="1"/>
  <c r="BD34" i="1"/>
  <c r="BD35" i="1"/>
  <c r="BD36" i="1"/>
  <c r="BD37" i="1"/>
  <c r="BD38" i="1"/>
  <c r="BD39" i="1"/>
  <c r="BD40" i="1"/>
  <c r="BD41" i="1"/>
  <c r="BD42" i="1"/>
  <c r="BD43" i="1"/>
  <c r="BD44" i="1"/>
  <c r="BD45" i="1"/>
  <c r="BD46" i="1"/>
  <c r="BD47" i="1"/>
  <c r="BD48" i="1"/>
  <c r="BD49" i="1"/>
  <c r="BD50" i="1"/>
  <c r="BD51" i="1"/>
  <c r="BD52" i="1"/>
  <c r="BD53" i="1"/>
  <c r="BD54" i="1"/>
  <c r="BD55" i="1"/>
  <c r="BD56" i="1"/>
  <c r="BD57" i="1"/>
  <c r="BD58" i="1"/>
  <c r="BD59" i="1"/>
  <c r="BD60" i="1"/>
  <c r="BD61" i="1"/>
  <c r="BD62" i="1"/>
  <c r="BD63" i="1"/>
  <c r="BD64" i="1"/>
  <c r="BD65" i="1"/>
  <c r="BD66" i="1"/>
  <c r="BD67" i="1"/>
  <c r="BD68" i="1"/>
  <c r="BD69" i="1"/>
  <c r="BD70" i="1"/>
  <c r="BD71" i="1"/>
  <c r="BD72" i="1"/>
  <c r="BD73" i="1"/>
  <c r="BD74" i="1"/>
  <c r="BD75" i="1"/>
  <c r="BD76" i="1"/>
  <c r="BD77" i="1"/>
  <c r="BD78" i="1"/>
  <c r="BD79" i="1"/>
  <c r="BD80" i="1"/>
  <c r="BD81" i="1"/>
  <c r="BD82" i="1"/>
  <c r="BD83" i="1"/>
  <c r="BD84" i="1"/>
  <c r="BD85" i="1"/>
  <c r="BD86" i="1"/>
  <c r="BD87" i="1"/>
  <c r="BD88" i="1"/>
  <c r="BD89" i="1"/>
  <c r="BD90" i="1"/>
  <c r="BD91" i="1"/>
  <c r="BD92" i="1"/>
  <c r="BD93" i="1"/>
  <c r="BD94" i="1"/>
  <c r="BD95" i="1"/>
  <c r="BD96" i="1"/>
  <c r="BD97" i="1"/>
  <c r="BD98" i="1"/>
  <c r="BD99" i="1"/>
  <c r="BD100" i="1"/>
  <c r="BD101" i="1"/>
  <c r="BD102" i="1"/>
  <c r="BD103" i="1"/>
  <c r="BD104" i="1"/>
  <c r="BD105" i="1"/>
  <c r="BD106" i="1"/>
  <c r="BD107" i="1"/>
  <c r="BD108" i="1"/>
  <c r="BD109" i="1"/>
  <c r="BD110" i="1"/>
  <c r="BD111" i="1"/>
  <c r="BD112" i="1"/>
  <c r="BD113" i="1"/>
  <c r="BD114" i="1"/>
  <c r="BD115" i="1"/>
  <c r="BD116" i="1"/>
  <c r="BD117" i="1"/>
  <c r="BD118" i="1"/>
  <c r="BD119" i="1"/>
  <c r="BD120" i="1"/>
  <c r="BD121" i="1"/>
  <c r="BD122" i="1"/>
  <c r="BD123" i="1"/>
  <c r="BD124" i="1"/>
  <c r="BD125" i="1"/>
  <c r="BD126" i="1"/>
  <c r="BD127" i="1"/>
  <c r="BD128" i="1"/>
  <c r="BD129" i="1"/>
  <c r="BD130" i="1"/>
  <c r="BD131" i="1"/>
  <c r="BD132" i="1"/>
  <c r="BD133" i="1"/>
  <c r="BD134" i="1"/>
  <c r="BD135" i="1"/>
  <c r="BD136" i="1"/>
  <c r="BD137" i="1"/>
  <c r="BD138" i="1"/>
  <c r="BD139" i="1"/>
  <c r="BD140" i="1"/>
  <c r="BD141" i="1"/>
  <c r="BD142" i="1"/>
  <c r="BD143" i="1"/>
  <c r="BD144" i="1"/>
  <c r="BD145" i="1"/>
  <c r="BD146" i="1"/>
  <c r="BD147" i="1"/>
  <c r="BD148" i="1"/>
  <c r="BD149" i="1"/>
  <c r="BD150" i="1"/>
  <c r="BD151" i="1"/>
  <c r="BD152" i="1"/>
  <c r="BD153" i="1"/>
  <c r="BD154" i="1"/>
  <c r="BD155" i="1"/>
  <c r="BD156" i="1"/>
  <c r="BD157" i="1"/>
  <c r="BD158" i="1"/>
  <c r="BD159" i="1"/>
  <c r="BD160" i="1"/>
  <c r="BD161" i="1"/>
  <c r="BD162" i="1"/>
  <c r="BD163" i="1"/>
  <c r="BD164" i="1"/>
  <c r="BD165" i="1"/>
  <c r="BD166" i="1"/>
  <c r="BD167" i="1"/>
  <c r="BD168" i="1"/>
  <c r="BD169" i="1"/>
  <c r="BD170" i="1"/>
  <c r="BD171" i="1"/>
  <c r="BD172" i="1"/>
  <c r="BD173" i="1"/>
  <c r="BD174" i="1"/>
  <c r="BD175" i="1"/>
  <c r="BD176" i="1"/>
  <c r="BD177" i="1"/>
  <c r="BD178" i="1"/>
  <c r="BD179" i="1"/>
  <c r="BD180" i="1"/>
  <c r="BD181" i="1"/>
  <c r="BD182" i="1"/>
  <c r="BD183" i="1"/>
  <c r="BD184" i="1"/>
  <c r="BD185" i="1"/>
  <c r="BD186" i="1"/>
  <c r="BD187" i="1"/>
  <c r="BD188" i="1"/>
  <c r="BD189" i="1"/>
  <c r="BD190" i="1"/>
  <c r="BD191" i="1"/>
  <c r="BD192" i="1"/>
  <c r="BD193" i="1"/>
  <c r="BD194" i="1"/>
  <c r="BD195" i="1"/>
  <c r="BD196" i="1"/>
  <c r="BD197" i="1"/>
  <c r="BD198" i="1"/>
  <c r="BD199" i="1"/>
  <c r="BD200" i="1"/>
  <c r="AD201" i="1"/>
  <c r="B197" i="10"/>
  <c r="C197" i="10"/>
  <c r="B198" i="10"/>
  <c r="C198" i="10"/>
  <c r="B199" i="10"/>
  <c r="C199" i="10"/>
  <c r="B200" i="10"/>
  <c r="C200" i="10"/>
  <c r="A200" i="10"/>
  <c r="A3" i="10"/>
  <c r="A4" i="10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A55" i="10"/>
  <c r="A56" i="10"/>
  <c r="A57" i="10"/>
  <c r="A58" i="10"/>
  <c r="A59" i="10"/>
  <c r="A60" i="10"/>
  <c r="A61" i="10"/>
  <c r="A62" i="10"/>
  <c r="A63" i="10"/>
  <c r="A64" i="10"/>
  <c r="A65" i="10"/>
  <c r="A66" i="10"/>
  <c r="A67" i="10"/>
  <c r="A68" i="10"/>
  <c r="A69" i="10"/>
  <c r="A70" i="10"/>
  <c r="A71" i="10"/>
  <c r="A72" i="10"/>
  <c r="A73" i="10"/>
  <c r="A74" i="10"/>
  <c r="A75" i="10"/>
  <c r="A76" i="10"/>
  <c r="A77" i="10"/>
  <c r="A78" i="10"/>
  <c r="A79" i="10"/>
  <c r="A80" i="10"/>
  <c r="A81" i="10"/>
  <c r="A82" i="10"/>
  <c r="A83" i="10"/>
  <c r="A84" i="10"/>
  <c r="A85" i="10"/>
  <c r="A86" i="10"/>
  <c r="A87" i="10"/>
  <c r="A88" i="10"/>
  <c r="A89" i="10"/>
  <c r="A90" i="10"/>
  <c r="A91" i="10"/>
  <c r="A92" i="10"/>
  <c r="A93" i="10"/>
  <c r="A94" i="10"/>
  <c r="A95" i="10"/>
  <c r="A96" i="10"/>
  <c r="A97" i="10"/>
  <c r="A98" i="10"/>
  <c r="A99" i="10"/>
  <c r="A100" i="10"/>
  <c r="A101" i="10"/>
  <c r="A102" i="10"/>
  <c r="A103" i="10"/>
  <c r="A104" i="10"/>
  <c r="A105" i="10"/>
  <c r="A106" i="10"/>
  <c r="A107" i="10"/>
  <c r="A108" i="10"/>
  <c r="A109" i="10"/>
  <c r="A110" i="10"/>
  <c r="A111" i="10"/>
  <c r="A112" i="10"/>
  <c r="A113" i="10"/>
  <c r="A114" i="10"/>
  <c r="A115" i="10"/>
  <c r="A116" i="10"/>
  <c r="A117" i="10"/>
  <c r="A118" i="10"/>
  <c r="A119" i="10"/>
  <c r="A120" i="10"/>
  <c r="A121" i="10"/>
  <c r="A122" i="10"/>
  <c r="A123" i="10"/>
  <c r="A124" i="10"/>
  <c r="A125" i="10"/>
  <c r="A126" i="10"/>
  <c r="A127" i="10"/>
  <c r="A128" i="10"/>
  <c r="A129" i="10"/>
  <c r="A130" i="10"/>
  <c r="A131" i="10"/>
  <c r="A132" i="10"/>
  <c r="A133" i="10"/>
  <c r="A134" i="10"/>
  <c r="A135" i="10"/>
  <c r="A136" i="10"/>
  <c r="A137" i="10"/>
  <c r="A138" i="10"/>
  <c r="A139" i="10"/>
  <c r="A140" i="10"/>
  <c r="A141" i="10"/>
  <c r="A142" i="10"/>
  <c r="A143" i="10"/>
  <c r="A144" i="10"/>
  <c r="A145" i="10"/>
  <c r="A146" i="10"/>
  <c r="A147" i="10"/>
  <c r="A148" i="10"/>
  <c r="A149" i="10"/>
  <c r="A150" i="10"/>
  <c r="A151" i="10"/>
  <c r="A152" i="10"/>
  <c r="A153" i="10"/>
  <c r="A154" i="10"/>
  <c r="A155" i="10"/>
  <c r="A156" i="10"/>
  <c r="A157" i="10"/>
  <c r="A158" i="10"/>
  <c r="A159" i="10"/>
  <c r="A160" i="10"/>
  <c r="A161" i="10"/>
  <c r="A162" i="10"/>
  <c r="A163" i="10"/>
  <c r="A164" i="10"/>
  <c r="A165" i="10"/>
  <c r="A166" i="10"/>
  <c r="A167" i="10"/>
  <c r="A168" i="10"/>
  <c r="A169" i="10"/>
  <c r="A170" i="10"/>
  <c r="A171" i="10"/>
  <c r="A172" i="10"/>
  <c r="A173" i="10"/>
  <c r="A174" i="10"/>
  <c r="A175" i="10"/>
  <c r="A176" i="10"/>
  <c r="A177" i="10"/>
  <c r="A178" i="10"/>
  <c r="A179" i="10"/>
  <c r="A180" i="10"/>
  <c r="A181" i="10"/>
  <c r="A182" i="10"/>
  <c r="A183" i="10"/>
  <c r="A184" i="10"/>
  <c r="A185" i="10"/>
  <c r="A186" i="10"/>
  <c r="A187" i="10"/>
  <c r="A188" i="10"/>
  <c r="A189" i="10"/>
  <c r="A190" i="10"/>
  <c r="A191" i="10"/>
  <c r="A192" i="10"/>
  <c r="A193" i="10"/>
  <c r="A194" i="10"/>
  <c r="A195" i="10"/>
  <c r="A196" i="10"/>
  <c r="A197" i="10"/>
  <c r="A198" i="10"/>
  <c r="A199" i="10"/>
  <c r="AD3" i="1"/>
  <c r="AD4" i="1"/>
  <c r="AD5" i="1"/>
  <c r="AD6" i="1"/>
  <c r="AD7" i="1"/>
  <c r="AD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D57" i="1"/>
  <c r="AD58" i="1"/>
  <c r="AD59" i="1"/>
  <c r="AD60" i="1"/>
  <c r="AD61" i="1"/>
  <c r="AD62" i="1"/>
  <c r="AD63" i="1"/>
  <c r="AD64" i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D78" i="1"/>
  <c r="AD79" i="1"/>
  <c r="AD80" i="1"/>
  <c r="AD81" i="1"/>
  <c r="AD82" i="1"/>
  <c r="AD83" i="1"/>
  <c r="AD84" i="1"/>
  <c r="AD85" i="1"/>
  <c r="AD86" i="1"/>
  <c r="AD87" i="1"/>
  <c r="AD88" i="1"/>
  <c r="AD89" i="1"/>
  <c r="AD90" i="1"/>
  <c r="AD91" i="1"/>
  <c r="AD92" i="1"/>
  <c r="AD93" i="1"/>
  <c r="AD94" i="1"/>
  <c r="AD95" i="1"/>
  <c r="AD96" i="1"/>
  <c r="AD97" i="1"/>
  <c r="AD98" i="1"/>
  <c r="AD99" i="1"/>
  <c r="AD100" i="1"/>
  <c r="AD101" i="1"/>
  <c r="AD102" i="1"/>
  <c r="AD103" i="1"/>
  <c r="AD104" i="1"/>
  <c r="AD105" i="1"/>
  <c r="AD106" i="1"/>
  <c r="AD107" i="1"/>
  <c r="AD108" i="1"/>
  <c r="AD109" i="1"/>
  <c r="AD110" i="1"/>
  <c r="AD111" i="1"/>
  <c r="AD112" i="1"/>
  <c r="AD113" i="1"/>
  <c r="AD114" i="1"/>
  <c r="AD115" i="1"/>
  <c r="AD116" i="1"/>
  <c r="AD117" i="1"/>
  <c r="AD118" i="1"/>
  <c r="AD119" i="1"/>
  <c r="AD120" i="1"/>
  <c r="AD121" i="1"/>
  <c r="AD122" i="1"/>
  <c r="AD123" i="1"/>
  <c r="AD124" i="1"/>
  <c r="AD125" i="1"/>
  <c r="AD126" i="1"/>
  <c r="AD127" i="1"/>
  <c r="AD128" i="1"/>
  <c r="AD129" i="1"/>
  <c r="AD130" i="1"/>
  <c r="AD131" i="1"/>
  <c r="AD132" i="1"/>
  <c r="AD133" i="1"/>
  <c r="AD134" i="1"/>
  <c r="AD135" i="1"/>
  <c r="AD136" i="1"/>
  <c r="AD137" i="1"/>
  <c r="AD138" i="1"/>
  <c r="AD139" i="1"/>
  <c r="AD140" i="1"/>
  <c r="AD141" i="1"/>
  <c r="AD142" i="1"/>
  <c r="AD143" i="1"/>
  <c r="AD144" i="1"/>
  <c r="AD145" i="1"/>
  <c r="AD146" i="1"/>
  <c r="AD147" i="1"/>
  <c r="AD148" i="1"/>
  <c r="AD149" i="1"/>
  <c r="AD150" i="1"/>
  <c r="AD151" i="1"/>
  <c r="AD152" i="1"/>
  <c r="AD153" i="1"/>
  <c r="AD154" i="1"/>
  <c r="AD155" i="1"/>
  <c r="AD156" i="1"/>
  <c r="AD157" i="1"/>
  <c r="AD158" i="1"/>
  <c r="AD159" i="1"/>
  <c r="AD160" i="1"/>
  <c r="AD161" i="1"/>
  <c r="AD162" i="1"/>
  <c r="AD163" i="1"/>
  <c r="AD164" i="1"/>
  <c r="AD165" i="1"/>
  <c r="AD166" i="1"/>
  <c r="AD167" i="1"/>
  <c r="AD168" i="1"/>
  <c r="AD169" i="1"/>
  <c r="AD170" i="1"/>
  <c r="AD171" i="1"/>
  <c r="AD172" i="1"/>
  <c r="AD173" i="1"/>
  <c r="AD174" i="1"/>
  <c r="AD175" i="1"/>
  <c r="AD176" i="1"/>
  <c r="AD177" i="1"/>
  <c r="AD178" i="1"/>
  <c r="AD179" i="1"/>
  <c r="AD180" i="1"/>
  <c r="AD181" i="1"/>
  <c r="AD182" i="1"/>
  <c r="AD183" i="1"/>
  <c r="AD184" i="1"/>
  <c r="AD185" i="1"/>
  <c r="AD186" i="1"/>
  <c r="AD187" i="1"/>
  <c r="AD188" i="1"/>
  <c r="AD189" i="1"/>
  <c r="AD190" i="1"/>
  <c r="AD191" i="1"/>
  <c r="AD192" i="1"/>
  <c r="AD193" i="1"/>
  <c r="AD194" i="1"/>
  <c r="AD195" i="1"/>
  <c r="AD196" i="1"/>
  <c r="AD197" i="1"/>
  <c r="AD198" i="1"/>
  <c r="AD199" i="1"/>
  <c r="AD200" i="1"/>
  <c r="S58" i="10"/>
  <c r="S57" i="10"/>
  <c r="S55" i="10"/>
  <c r="S54" i="10"/>
  <c r="S52" i="10"/>
  <c r="S51" i="10"/>
  <c r="S49" i="10"/>
  <c r="S48" i="10"/>
  <c r="S46" i="10"/>
  <c r="S45" i="10"/>
  <c r="S43" i="10"/>
  <c r="S42" i="10"/>
  <c r="S40" i="10"/>
  <c r="S39" i="10"/>
  <c r="S38" i="10"/>
  <c r="S30" i="10"/>
  <c r="S56" i="10"/>
  <c r="S53" i="10"/>
  <c r="S50" i="10"/>
  <c r="S47" i="10"/>
  <c r="S44" i="10"/>
  <c r="S41" i="10"/>
  <c r="S37" i="10"/>
  <c r="S36" i="10"/>
  <c r="S35" i="10"/>
  <c r="S34" i="10"/>
  <c r="S33" i="10"/>
  <c r="S32" i="10"/>
  <c r="S59" i="10"/>
  <c r="S29" i="10"/>
  <c r="S28" i="10"/>
  <c r="S27" i="10"/>
  <c r="S26" i="10"/>
  <c r="S8" i="10"/>
  <c r="S7" i="10"/>
  <c r="S6" i="10"/>
  <c r="S5" i="10"/>
  <c r="S4" i="10"/>
  <c r="S3" i="10"/>
  <c r="B17" i="10"/>
  <c r="B35" i="10"/>
  <c r="B47" i="10"/>
  <c r="B49" i="10"/>
  <c r="B54" i="10"/>
  <c r="B58" i="10"/>
  <c r="B62" i="10"/>
  <c r="B73" i="10"/>
  <c r="B78" i="10"/>
  <c r="B107" i="10"/>
  <c r="S24" i="10"/>
  <c r="S23" i="10"/>
  <c r="B18" i="10"/>
  <c r="B65" i="10"/>
  <c r="B79" i="10"/>
  <c r="B85" i="10"/>
  <c r="B100" i="10"/>
  <c r="B102" i="10"/>
  <c r="B110" i="10"/>
  <c r="B113" i="10"/>
  <c r="B115" i="10"/>
  <c r="B125" i="10"/>
  <c r="C65" i="10"/>
  <c r="C18" i="10"/>
  <c r="C79" i="10"/>
  <c r="C85" i="10"/>
  <c r="C100" i="10"/>
  <c r="C102" i="10"/>
  <c r="C110" i="10"/>
  <c r="C113" i="10"/>
  <c r="C115" i="10"/>
  <c r="C125" i="10"/>
  <c r="S31" i="10"/>
  <c r="B28" i="10"/>
  <c r="B30" i="10"/>
  <c r="B34" i="10"/>
  <c r="B39" i="10"/>
  <c r="B45" i="10"/>
  <c r="B77" i="10"/>
  <c r="B104" i="10"/>
  <c r="B108" i="10"/>
  <c r="B128" i="10"/>
  <c r="B66" i="10"/>
  <c r="B91" i="10"/>
  <c r="B94" i="10"/>
  <c r="B96" i="10"/>
  <c r="B111" i="10"/>
  <c r="B123" i="10"/>
  <c r="B124" i="10"/>
  <c r="B126" i="10"/>
  <c r="B131" i="10"/>
  <c r="C126" i="10"/>
  <c r="C124" i="10"/>
  <c r="C123" i="10"/>
  <c r="C111" i="10"/>
  <c r="C104" i="10"/>
  <c r="C96" i="10"/>
  <c r="C94" i="10"/>
  <c r="C66" i="10"/>
  <c r="C17" i="10"/>
  <c r="C91" i="10"/>
  <c r="C131" i="10"/>
  <c r="S25" i="10"/>
  <c r="B16" i="10"/>
  <c r="B38" i="10"/>
  <c r="B42" i="10"/>
  <c r="B44" i="10"/>
  <c r="B55" i="10"/>
  <c r="B72" i="10"/>
  <c r="B81" i="10"/>
  <c r="B83" i="10"/>
  <c r="B84" i="10"/>
  <c r="B97" i="10"/>
  <c r="S21" i="10"/>
  <c r="B33" i="10"/>
  <c r="B43" i="10"/>
  <c r="B46" i="10"/>
  <c r="B50" i="10"/>
  <c r="B101" i="10"/>
  <c r="B119" i="10"/>
  <c r="S20" i="10"/>
  <c r="B12" i="10"/>
  <c r="B27" i="10"/>
  <c r="B29" i="10"/>
  <c r="B31" i="10"/>
  <c r="B32" i="10"/>
  <c r="B36" i="10"/>
  <c r="B37" i="10"/>
  <c r="C12" i="10"/>
  <c r="C27" i="10"/>
  <c r="C28" i="10"/>
  <c r="C29" i="10"/>
  <c r="C30" i="10"/>
  <c r="C31" i="10"/>
  <c r="C32" i="10"/>
  <c r="C33" i="10"/>
  <c r="C34" i="10"/>
  <c r="C35" i="10"/>
  <c r="C36" i="10"/>
  <c r="C37" i="10"/>
  <c r="C38" i="10"/>
  <c r="C39" i="10"/>
  <c r="S10" i="10"/>
  <c r="B99" i="10"/>
  <c r="B109" i="10"/>
  <c r="B127" i="10"/>
  <c r="B130" i="10"/>
  <c r="S9" i="10"/>
  <c r="C109" i="10"/>
  <c r="B112" i="10"/>
  <c r="C112" i="10"/>
  <c r="B114" i="10"/>
  <c r="C114" i="10"/>
  <c r="B116" i="10"/>
  <c r="C116" i="10"/>
  <c r="B117" i="10"/>
  <c r="C117" i="10"/>
  <c r="B118" i="10"/>
  <c r="C118" i="10"/>
  <c r="C119" i="10"/>
  <c r="B120" i="10"/>
  <c r="C120" i="10"/>
  <c r="B121" i="10"/>
  <c r="C121" i="10"/>
  <c r="B13" i="10"/>
  <c r="C43" i="10"/>
  <c r="C44" i="10"/>
  <c r="B48" i="10"/>
  <c r="C48" i="10"/>
  <c r="B51" i="10"/>
  <c r="C51" i="10"/>
  <c r="B52" i="10"/>
  <c r="C52" i="10"/>
  <c r="B53" i="10"/>
  <c r="C53" i="10"/>
  <c r="C55" i="10"/>
  <c r="B59" i="10"/>
  <c r="C59" i="10"/>
  <c r="C72" i="10"/>
  <c r="B74" i="10"/>
  <c r="C74" i="10"/>
  <c r="B75" i="10"/>
  <c r="C75" i="10"/>
  <c r="B76" i="10"/>
  <c r="C76" i="10"/>
  <c r="B86" i="10"/>
  <c r="C86" i="10"/>
  <c r="B88" i="10"/>
  <c r="C88" i="10"/>
  <c r="C13" i="10"/>
  <c r="B95" i="10"/>
  <c r="B60" i="10"/>
  <c r="B89" i="10"/>
  <c r="B90" i="10"/>
  <c r="C16" i="10"/>
  <c r="C42" i="10"/>
  <c r="C45" i="10"/>
  <c r="C49" i="10"/>
  <c r="C54" i="10"/>
  <c r="C60" i="10"/>
  <c r="C77" i="10"/>
  <c r="C89" i="10"/>
  <c r="C90" i="10"/>
  <c r="C95" i="10"/>
  <c r="C97" i="10"/>
  <c r="C107" i="10"/>
  <c r="C128" i="10"/>
  <c r="S22" i="10"/>
  <c r="B15" i="10"/>
  <c r="B80" i="10"/>
  <c r="B93" i="10"/>
  <c r="B98" i="10"/>
  <c r="C15" i="10"/>
  <c r="C46" i="10"/>
  <c r="C47" i="10"/>
  <c r="C50" i="10"/>
  <c r="C58" i="10"/>
  <c r="C62" i="10"/>
  <c r="C78" i="10"/>
  <c r="C80" i="10"/>
  <c r="C93" i="10"/>
  <c r="C98" i="10"/>
  <c r="C99" i="10"/>
  <c r="C101" i="10"/>
  <c r="C127" i="10"/>
  <c r="S19" i="10"/>
  <c r="S18" i="10"/>
  <c r="S17" i="10"/>
  <c r="B14" i="10"/>
  <c r="C14" i="10"/>
  <c r="C130" i="10"/>
  <c r="S16" i="10"/>
  <c r="S15" i="10"/>
  <c r="S14" i="10"/>
  <c r="C73" i="10"/>
  <c r="C81" i="10"/>
  <c r="C83" i="10"/>
  <c r="C84" i="10"/>
  <c r="C108" i="10"/>
  <c r="S13" i="10"/>
  <c r="S12" i="10"/>
  <c r="S11" i="10"/>
  <c r="B19" i="10"/>
  <c r="C19" i="10"/>
  <c r="B20" i="10"/>
  <c r="C20" i="10"/>
  <c r="B21" i="10"/>
  <c r="C21" i="10"/>
  <c r="B22" i="10"/>
  <c r="C22" i="10"/>
  <c r="B23" i="10"/>
  <c r="C23" i="10"/>
  <c r="B24" i="10"/>
  <c r="C24" i="10"/>
  <c r="B25" i="10"/>
  <c r="C25" i="10"/>
  <c r="B26" i="10"/>
  <c r="C26" i="10"/>
  <c r="AQ199" i="1"/>
  <c r="AQ200" i="1"/>
  <c r="B103" i="10"/>
  <c r="C103" i="10"/>
  <c r="B105" i="10"/>
  <c r="C105" i="10"/>
  <c r="B106" i="10"/>
  <c r="C106" i="10"/>
  <c r="B122" i="10"/>
  <c r="C122" i="10"/>
  <c r="B129" i="10"/>
  <c r="C129" i="10"/>
  <c r="B132" i="10"/>
  <c r="C132" i="10"/>
  <c r="B133" i="10"/>
  <c r="C133" i="10"/>
  <c r="B134" i="10"/>
  <c r="C134" i="10"/>
  <c r="B135" i="10"/>
  <c r="C135" i="10"/>
  <c r="B136" i="10"/>
  <c r="C136" i="10"/>
  <c r="B137" i="10"/>
  <c r="C137" i="10"/>
  <c r="B138" i="10"/>
  <c r="C138" i="10"/>
  <c r="B139" i="10"/>
  <c r="C139" i="10"/>
  <c r="B140" i="10"/>
  <c r="C140" i="10"/>
  <c r="B141" i="10"/>
  <c r="C141" i="10"/>
  <c r="B142" i="10"/>
  <c r="C142" i="10"/>
  <c r="B143" i="10"/>
  <c r="C143" i="10"/>
  <c r="B144" i="10"/>
  <c r="C144" i="10"/>
  <c r="B145" i="10"/>
  <c r="C145" i="10"/>
  <c r="B146" i="10"/>
  <c r="C146" i="10"/>
  <c r="B147" i="10"/>
  <c r="C147" i="10"/>
  <c r="B148" i="10"/>
  <c r="C148" i="10"/>
  <c r="B149" i="10"/>
  <c r="C149" i="10"/>
  <c r="B150" i="10"/>
  <c r="C150" i="10"/>
  <c r="B151" i="10"/>
  <c r="C151" i="10"/>
  <c r="B152" i="10"/>
  <c r="C152" i="10"/>
  <c r="B7" i="10"/>
  <c r="C7" i="10"/>
  <c r="B8" i="10"/>
  <c r="C8" i="10"/>
  <c r="B9" i="10"/>
  <c r="C9" i="10"/>
  <c r="B10" i="10"/>
  <c r="C10" i="10"/>
  <c r="B11" i="10"/>
  <c r="C11" i="10"/>
  <c r="A1" i="4"/>
  <c r="B56" i="10"/>
  <c r="B57" i="10"/>
  <c r="B61" i="10"/>
  <c r="B63" i="10"/>
  <c r="B64" i="10"/>
  <c r="B67" i="10"/>
  <c r="B68" i="10"/>
  <c r="B69" i="10"/>
  <c r="B70" i="10"/>
  <c r="B71" i="10"/>
  <c r="B82" i="10"/>
  <c r="B87" i="10"/>
  <c r="B92" i="10"/>
  <c r="C56" i="10"/>
  <c r="C57" i="10"/>
  <c r="C61" i="10"/>
  <c r="C63" i="10"/>
  <c r="C64" i="10"/>
  <c r="C67" i="10"/>
  <c r="C68" i="10"/>
  <c r="C69" i="10"/>
  <c r="C70" i="10"/>
  <c r="C71" i="10"/>
  <c r="C82" i="10"/>
  <c r="C87" i="10"/>
  <c r="C92" i="10"/>
  <c r="G1" i="4"/>
  <c r="D1" i="4"/>
  <c r="G15" i="4"/>
  <c r="D15" i="4"/>
  <c r="D28" i="4"/>
  <c r="A28" i="4"/>
  <c r="A15" i="4"/>
  <c r="G25" i="4"/>
  <c r="B41" i="10"/>
  <c r="B40" i="10"/>
  <c r="C40" i="10"/>
  <c r="C41" i="10"/>
  <c r="B154" i="10"/>
  <c r="C154" i="10"/>
  <c r="B155" i="10"/>
  <c r="C155" i="10"/>
  <c r="B156" i="10"/>
  <c r="C156" i="10"/>
  <c r="B157" i="10"/>
  <c r="C157" i="10"/>
  <c r="B158" i="10"/>
  <c r="C158" i="10"/>
  <c r="B159" i="10"/>
  <c r="C159" i="10"/>
  <c r="B160" i="10"/>
  <c r="C160" i="10"/>
  <c r="B161" i="10"/>
  <c r="C161" i="10"/>
  <c r="B162" i="10"/>
  <c r="C162" i="10"/>
  <c r="B163" i="10"/>
  <c r="C163" i="10"/>
  <c r="B164" i="10"/>
  <c r="C164" i="10"/>
  <c r="B165" i="10"/>
  <c r="C165" i="10"/>
  <c r="B166" i="10"/>
  <c r="C166" i="10"/>
  <c r="B167" i="10"/>
  <c r="C167" i="10"/>
  <c r="B168" i="10"/>
  <c r="C168" i="10"/>
  <c r="B169" i="10"/>
  <c r="C169" i="10"/>
  <c r="B170" i="10"/>
  <c r="C170" i="10"/>
  <c r="B171" i="10"/>
  <c r="C171" i="10"/>
  <c r="B172" i="10"/>
  <c r="C172" i="10"/>
  <c r="B173" i="10"/>
  <c r="C173" i="10"/>
  <c r="B174" i="10"/>
  <c r="C174" i="10"/>
  <c r="B175" i="10"/>
  <c r="C175" i="10"/>
  <c r="B176" i="10"/>
  <c r="C176" i="10"/>
  <c r="B177" i="10"/>
  <c r="C177" i="10"/>
  <c r="B178" i="10"/>
  <c r="C178" i="10"/>
  <c r="B179" i="10"/>
  <c r="C179" i="10"/>
  <c r="B180" i="10"/>
  <c r="C180" i="10"/>
  <c r="B181" i="10"/>
  <c r="C181" i="10"/>
  <c r="B182" i="10"/>
  <c r="C182" i="10"/>
  <c r="B183" i="10"/>
  <c r="C183" i="10"/>
  <c r="B184" i="10"/>
  <c r="C184" i="10"/>
  <c r="B185" i="10"/>
  <c r="C185" i="10"/>
  <c r="B186" i="10"/>
  <c r="C186" i="10"/>
  <c r="B187" i="10"/>
  <c r="C187" i="10"/>
  <c r="B188" i="10"/>
  <c r="C188" i="10"/>
  <c r="B189" i="10"/>
  <c r="C189" i="10"/>
  <c r="B190" i="10"/>
  <c r="C190" i="10"/>
  <c r="B191" i="10"/>
  <c r="C191" i="10"/>
  <c r="B192" i="10"/>
  <c r="C192" i="10"/>
  <c r="B193" i="10"/>
  <c r="C193" i="10"/>
  <c r="B194" i="10"/>
  <c r="C194" i="10"/>
  <c r="B195" i="10"/>
  <c r="C195" i="10"/>
  <c r="B196" i="10"/>
  <c r="C196" i="10"/>
  <c r="B153" i="10"/>
  <c r="C153" i="10"/>
  <c r="I22" i="4"/>
  <c r="F25" i="4"/>
  <c r="F22" i="4"/>
  <c r="I3" i="4"/>
  <c r="F3" i="4"/>
  <c r="C6" i="4"/>
  <c r="C3" i="4"/>
  <c r="A2" i="10"/>
  <c r="B2" i="8"/>
  <c r="B3" i="8"/>
  <c r="B4" i="8"/>
  <c r="B5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A2" i="8"/>
  <c r="A3" i="8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" i="8"/>
  <c r="B1" i="8"/>
  <c r="G22" i="4"/>
  <c r="G19" i="4"/>
  <c r="G16" i="4"/>
  <c r="G12" i="4"/>
  <c r="G9" i="4"/>
  <c r="G6" i="4"/>
  <c r="G3" i="4"/>
  <c r="D25" i="4"/>
  <c r="D22" i="4"/>
  <c r="D19" i="4"/>
  <c r="D16" i="4"/>
  <c r="D12" i="4"/>
  <c r="D9" i="4"/>
  <c r="D6" i="4"/>
  <c r="D3" i="4"/>
  <c r="A25" i="4"/>
  <c r="A22" i="4"/>
  <c r="A19" i="4"/>
  <c r="A16" i="4"/>
  <c r="A12" i="4"/>
  <c r="A9" i="4"/>
  <c r="A6" i="4"/>
  <c r="A3" i="4"/>
</calcChain>
</file>

<file path=xl/sharedStrings.xml><?xml version="1.0" encoding="utf-8"?>
<sst xmlns="http://schemas.openxmlformats.org/spreadsheetml/2006/main" count="915" uniqueCount="436">
  <si>
    <t>NOM</t>
  </si>
  <si>
    <t>Prénom</t>
  </si>
  <si>
    <t>Registre</t>
  </si>
  <si>
    <t>Choix 1</t>
  </si>
  <si>
    <t>Choix 2</t>
  </si>
  <si>
    <t>Choix 3</t>
  </si>
  <si>
    <t>Choix 4</t>
  </si>
  <si>
    <t>Professeur</t>
  </si>
  <si>
    <t>Adresse</t>
  </si>
  <si>
    <t>NPA</t>
  </si>
  <si>
    <t>Ville</t>
  </si>
  <si>
    <t>Téléphone</t>
  </si>
  <si>
    <t>Natel</t>
  </si>
  <si>
    <t>Mail</t>
  </si>
  <si>
    <t>Cours proposés</t>
  </si>
  <si>
    <t>N°</t>
  </si>
  <si>
    <t>Titre</t>
  </si>
  <si>
    <t>Inscriptions</t>
  </si>
  <si>
    <t>Echauffement commun</t>
  </si>
  <si>
    <t>Repas</t>
  </si>
  <si>
    <t>Chant commun</t>
  </si>
  <si>
    <t>Accueil</t>
  </si>
  <si>
    <t>Ouverture du séminaire</t>
  </si>
  <si>
    <t>Horaire général</t>
  </si>
  <si>
    <t>Blocs</t>
  </si>
  <si>
    <t>Déjeuner</t>
  </si>
  <si>
    <t>Bloc I</t>
  </si>
  <si>
    <t>Bloc III</t>
  </si>
  <si>
    <t>Bloc II</t>
  </si>
  <si>
    <t>B1</t>
  </si>
  <si>
    <t>B2</t>
  </si>
  <si>
    <t>B3</t>
  </si>
  <si>
    <t>BL1</t>
  </si>
  <si>
    <t>BL2</t>
  </si>
  <si>
    <t>BL3</t>
  </si>
  <si>
    <t>Salle</t>
  </si>
  <si>
    <t>Lieu 9</t>
  </si>
  <si>
    <t>Cours</t>
  </si>
  <si>
    <t>Concert d'adieu</t>
  </si>
  <si>
    <t>CH1</t>
  </si>
  <si>
    <t>Statut</t>
  </si>
  <si>
    <t>Payement</t>
  </si>
  <si>
    <t>Collocataire</t>
  </si>
  <si>
    <t>Nuit Mer</t>
  </si>
  <si>
    <t>Nuit Jeu</t>
  </si>
  <si>
    <t>Nuit Ven</t>
  </si>
  <si>
    <t>Jeu Midi</t>
  </si>
  <si>
    <t>Jeu Soir</t>
  </si>
  <si>
    <t>Ven Midi</t>
  </si>
  <si>
    <t>Ven Soir</t>
  </si>
  <si>
    <t>Sam Midi</t>
  </si>
  <si>
    <t>Régime spécial</t>
  </si>
  <si>
    <t>Béatrice</t>
  </si>
  <si>
    <t>MAYOR</t>
  </si>
  <si>
    <t>Romain</t>
  </si>
  <si>
    <t>COSANDEY</t>
  </si>
  <si>
    <t>Stéphane</t>
  </si>
  <si>
    <t>B</t>
  </si>
  <si>
    <t>S</t>
  </si>
  <si>
    <t>A</t>
  </si>
  <si>
    <t>T</t>
  </si>
  <si>
    <t>NON</t>
  </si>
  <si>
    <t>Blaise</t>
  </si>
  <si>
    <t>REYMOND Nicolas</t>
  </si>
  <si>
    <t>Hall principal</t>
  </si>
  <si>
    <t xml:space="preserve"> </t>
  </si>
  <si>
    <t>Total</t>
  </si>
  <si>
    <t>08:00 - 09:00</t>
  </si>
  <si>
    <t>10:00 - 10:50</t>
  </si>
  <si>
    <t>11:00 - 11:50</t>
  </si>
  <si>
    <t>14:30 - 15:20</t>
  </si>
  <si>
    <t>15:30 - 16:20</t>
  </si>
  <si>
    <t>09:15 - 09:45</t>
  </si>
  <si>
    <t>16:30 - 17:20</t>
  </si>
  <si>
    <t>17:30 - 18:30</t>
  </si>
  <si>
    <t>17:00 - 17:45</t>
  </si>
  <si>
    <t>09:00 - 09:50</t>
  </si>
  <si>
    <t>08:30 - 08:50</t>
  </si>
  <si>
    <t>16:30 - 17:30</t>
  </si>
  <si>
    <t>Lieu 1</t>
  </si>
  <si>
    <t>Lieu 2</t>
  </si>
  <si>
    <t>Lieu 11</t>
  </si>
  <si>
    <t>Lieu 12</t>
  </si>
  <si>
    <t>Lieu 13</t>
  </si>
  <si>
    <t>Lieu 14</t>
  </si>
  <si>
    <t>Lieu 15</t>
  </si>
  <si>
    <t>Lieu 16</t>
  </si>
  <si>
    <t>Lieu 17</t>
  </si>
  <si>
    <t>Lieu 18</t>
  </si>
  <si>
    <t>Lieu 19</t>
  </si>
  <si>
    <t>Prénom 1</t>
  </si>
  <si>
    <t>Prénom 2</t>
  </si>
  <si>
    <t>NOM 9</t>
  </si>
  <si>
    <t>Prénom 9</t>
  </si>
  <si>
    <t>NOM 11</t>
  </si>
  <si>
    <t>Prénom 11</t>
  </si>
  <si>
    <t>NOM 12</t>
  </si>
  <si>
    <t>Prénom 12</t>
  </si>
  <si>
    <t>NOM 13</t>
  </si>
  <si>
    <t>Prénom 13</t>
  </si>
  <si>
    <t>NOM 14</t>
  </si>
  <si>
    <t>Prénom 14</t>
  </si>
  <si>
    <t>NOM 16</t>
  </si>
  <si>
    <t>Prénom 16</t>
  </si>
  <si>
    <t>NOM 17</t>
  </si>
  <si>
    <t>Prénom 17</t>
  </si>
  <si>
    <t>NOM 18</t>
  </si>
  <si>
    <t>Prénom 18</t>
  </si>
  <si>
    <t>NOM 19</t>
  </si>
  <si>
    <t>Prénom 19</t>
  </si>
  <si>
    <t>NOM 1</t>
  </si>
  <si>
    <t>NOM 2</t>
  </si>
  <si>
    <t>Dès 07:15</t>
  </si>
  <si>
    <t>1.2 Titre 1</t>
  </si>
  <si>
    <t>1.3 Titre 1</t>
  </si>
  <si>
    <t>2.2 Titre 2</t>
  </si>
  <si>
    <t>2.3 Titre 2</t>
  </si>
  <si>
    <t>9.2 Titre 9</t>
  </si>
  <si>
    <t>9.3 Titre 9</t>
  </si>
  <si>
    <t>11.3 Titre 11</t>
  </si>
  <si>
    <t>12.2 Titre 12</t>
  </si>
  <si>
    <t>12.3 Titre 12</t>
  </si>
  <si>
    <t>13.2 Titre 13</t>
  </si>
  <si>
    <t>13.3 Titre 13</t>
  </si>
  <si>
    <t>14.2 Titre 14</t>
  </si>
  <si>
    <t>14.3 Titre 14</t>
  </si>
  <si>
    <t>16.2 Titre 16</t>
  </si>
  <si>
    <t>16.3 Titre 16</t>
  </si>
  <si>
    <t>17.2 Titre 17</t>
  </si>
  <si>
    <t>17.3 Titre 17</t>
  </si>
  <si>
    <t>18.2 Titre 18</t>
  </si>
  <si>
    <t>18.3 Titre 18</t>
  </si>
  <si>
    <t>19.2 Titre 19</t>
  </si>
  <si>
    <t>19.3 Titre 19</t>
  </si>
  <si>
    <t>17:45 - 18:30</t>
  </si>
  <si>
    <t>Remarques</t>
  </si>
  <si>
    <t>Single</t>
  </si>
  <si>
    <t>Twin</t>
  </si>
  <si>
    <t>Comité</t>
  </si>
  <si>
    <t>Conférence Art Choral</t>
  </si>
  <si>
    <t>Hotel Roc &amp; Neige</t>
  </si>
  <si>
    <t>Grande salle Roc &amp; Neige</t>
  </si>
  <si>
    <t>COMITE</t>
  </si>
  <si>
    <t>PROFESSEURS</t>
  </si>
  <si>
    <t>CH I</t>
  </si>
  <si>
    <t>AVDC</t>
  </si>
  <si>
    <t>A choix</t>
  </si>
  <si>
    <t>-</t>
  </si>
  <si>
    <t>Roc&amp;Neige Local</t>
  </si>
  <si>
    <t>Temps libre</t>
  </si>
  <si>
    <t>Prix facturé</t>
  </si>
  <si>
    <t>Date de naissance</t>
  </si>
  <si>
    <t>Prix statutaire</t>
  </si>
  <si>
    <t>Âge</t>
  </si>
  <si>
    <t>Adhésion</t>
  </si>
  <si>
    <t>Chambre</t>
  </si>
  <si>
    <t>Divers</t>
  </si>
  <si>
    <t>Cotisation</t>
  </si>
  <si>
    <t>Mer Soir</t>
  </si>
  <si>
    <t>3.2 Titre 3</t>
  </si>
  <si>
    <t>3.3 Titre 3</t>
  </si>
  <si>
    <t>4.2 Titre 4</t>
  </si>
  <si>
    <t>4.3 Titre 4</t>
  </si>
  <si>
    <t>10.2 Titre 10</t>
  </si>
  <si>
    <t>10.3 Titre 10</t>
  </si>
  <si>
    <t>NOM 3</t>
  </si>
  <si>
    <t>NOM 4</t>
  </si>
  <si>
    <t>NOM 10</t>
  </si>
  <si>
    <t>Prénom 3</t>
  </si>
  <si>
    <t>Prénom 4</t>
  </si>
  <si>
    <t>Prénom 5</t>
  </si>
  <si>
    <t>Prénom 10</t>
  </si>
  <si>
    <t>Lieu 3</t>
  </si>
  <si>
    <t>Lieu 4</t>
  </si>
  <si>
    <t>Lieu 5</t>
  </si>
  <si>
    <t>Lieu 6</t>
  </si>
  <si>
    <t>Lieu 7</t>
  </si>
  <si>
    <t>Lieu 8</t>
  </si>
  <si>
    <t>Lieu 10</t>
  </si>
  <si>
    <t>CA*</t>
  </si>
  <si>
    <t>A définir</t>
  </si>
  <si>
    <t>Prof 1</t>
  </si>
  <si>
    <t>Prof 2</t>
  </si>
  <si>
    <t>Prof 3</t>
  </si>
  <si>
    <t>Nom 1</t>
  </si>
  <si>
    <t>Nom 2</t>
  </si>
  <si>
    <t>Nom 3</t>
  </si>
  <si>
    <t>Nom 4</t>
  </si>
  <si>
    <t>Nom 5</t>
  </si>
  <si>
    <t>Prof 4</t>
  </si>
  <si>
    <t>Prof 5</t>
  </si>
  <si>
    <t>CH1 1</t>
  </si>
  <si>
    <t>CH1 2</t>
  </si>
  <si>
    <t>CH1 3</t>
  </si>
  <si>
    <t>CH1 4</t>
  </si>
  <si>
    <t>CH1 5</t>
  </si>
  <si>
    <t>Participant 1</t>
  </si>
  <si>
    <t>Participant 2</t>
  </si>
  <si>
    <t>Participant 3</t>
  </si>
  <si>
    <t>Participant 4</t>
  </si>
  <si>
    <t>Participant 5</t>
  </si>
  <si>
    <t>P Prénom 1</t>
  </si>
  <si>
    <t>P Prénom 2</t>
  </si>
  <si>
    <t>P Prénom 3</t>
  </si>
  <si>
    <t>P Prénom 4</t>
  </si>
  <si>
    <t>P Prénom 5</t>
  </si>
  <si>
    <t>CH1 Prénom 1</t>
  </si>
  <si>
    <t>CH1 Prénom 2</t>
  </si>
  <si>
    <t>CH1 Prénom 3</t>
  </si>
  <si>
    <t>CH1 Prénom 4</t>
  </si>
  <si>
    <t>CH1 Prénom 5</t>
  </si>
  <si>
    <t>Par Prénom 1</t>
  </si>
  <si>
    <t>Par Prénom 2</t>
  </si>
  <si>
    <t>Par Prénom 3</t>
  </si>
  <si>
    <t>Par Prénom 4</t>
  </si>
  <si>
    <t>Par Prénom 5</t>
  </si>
  <si>
    <t>Adresse 1</t>
  </si>
  <si>
    <t>Adresse 2</t>
  </si>
  <si>
    <t>Adresse 3</t>
  </si>
  <si>
    <t>Adresse 4</t>
  </si>
  <si>
    <t>Adresse 5</t>
  </si>
  <si>
    <t>Adresse 6</t>
  </si>
  <si>
    <t>Adresse 7</t>
  </si>
  <si>
    <t>Adresse 8</t>
  </si>
  <si>
    <t>Adresse 9</t>
  </si>
  <si>
    <t>Adresse 10</t>
  </si>
  <si>
    <t>Adresse 11</t>
  </si>
  <si>
    <t>Adresse 12</t>
  </si>
  <si>
    <t>Adresse 13</t>
  </si>
  <si>
    <t>Adresse 14</t>
  </si>
  <si>
    <t>Adresse 15</t>
  </si>
  <si>
    <t>Adresse 16</t>
  </si>
  <si>
    <t>1020</t>
  </si>
  <si>
    <t>Adresse 17</t>
  </si>
  <si>
    <t>Adresse 18</t>
  </si>
  <si>
    <t>Adresse 19</t>
  </si>
  <si>
    <t>Adresse 20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</si>
  <si>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</si>
  <si>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</si>
  <si>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</si>
  <si>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</si>
  <si>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</si>
  <si>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</si>
  <si>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</si>
  <si>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</si>
  <si>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</si>
  <si>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</si>
  <si>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</si>
  <si>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</si>
  <si>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</si>
  <si>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</si>
  <si>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</si>
  <si>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</si>
  <si>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Ville 17</t>
  </si>
  <si>
    <t>Ville 18</t>
  </si>
  <si>
    <t>Ville 19</t>
  </si>
  <si>
    <t>Ville 20</t>
  </si>
  <si>
    <t>021/943.00.01</t>
  </si>
  <si>
    <t>021/943.00.02</t>
  </si>
  <si>
    <t>021/943.00.03</t>
  </si>
  <si>
    <t>021/943.00.04</t>
  </si>
  <si>
    <t>021/943.00.05</t>
  </si>
  <si>
    <t>021/943.00.06</t>
  </si>
  <si>
    <t>021/943.00.07</t>
  </si>
  <si>
    <t>021/943.00.08</t>
  </si>
  <si>
    <t>021/943.00.09</t>
  </si>
  <si>
    <t>021/943.00.10</t>
  </si>
  <si>
    <t>021/943.00.11</t>
  </si>
  <si>
    <t>021/943.00.12</t>
  </si>
  <si>
    <t>021/943.00.13</t>
  </si>
  <si>
    <t>021/943.00.14</t>
  </si>
  <si>
    <t>021/943.00.15</t>
  </si>
  <si>
    <t>021/943.00.16</t>
  </si>
  <si>
    <t>021/943.00.17</t>
  </si>
  <si>
    <t>021/943.00.18</t>
  </si>
  <si>
    <t>021/943.00.19</t>
  </si>
  <si>
    <t>021/943.00.20</t>
  </si>
  <si>
    <t>079/731.12.01</t>
  </si>
  <si>
    <t>079/731.12.02</t>
  </si>
  <si>
    <t>079/731.12.03</t>
  </si>
  <si>
    <t>079/731.12.04</t>
  </si>
  <si>
    <t>079/731.12.05</t>
  </si>
  <si>
    <t>079/731.12.06</t>
  </si>
  <si>
    <t>079/731.12.07</t>
  </si>
  <si>
    <t>079/731.12.08</t>
  </si>
  <si>
    <t>079/731.12.09</t>
  </si>
  <si>
    <t>079/731.12.10</t>
  </si>
  <si>
    <t>079/731.12.16</t>
  </si>
  <si>
    <t>079/731.12.11</t>
  </si>
  <si>
    <t>079/731.12.12</t>
  </si>
  <si>
    <t>079/731.12.13</t>
  </si>
  <si>
    <t>079/731.12.14</t>
  </si>
  <si>
    <t>079/731.12.15</t>
  </si>
  <si>
    <t>079/731.12.17</t>
  </si>
  <si>
    <t>079/731.12.18</t>
  </si>
  <si>
    <t>079/731.12.19</t>
  </si>
  <si>
    <t>079/731.12.20</t>
  </si>
  <si>
    <t>mail1</t>
  </si>
  <si>
    <t>mail2</t>
  </si>
  <si>
    <t>mail3</t>
  </si>
  <si>
    <t>mail4</t>
  </si>
  <si>
    <t>mail5</t>
  </si>
  <si>
    <t>mail6</t>
  </si>
  <si>
    <t>mail7</t>
  </si>
  <si>
    <t>mail8</t>
  </si>
  <si>
    <t>mail9</t>
  </si>
  <si>
    <t>mail10</t>
  </si>
  <si>
    <t>mail11</t>
  </si>
  <si>
    <t>mail12</t>
  </si>
  <si>
    <t>mail16</t>
  </si>
  <si>
    <t>mail17</t>
  </si>
  <si>
    <t>mail18</t>
  </si>
  <si>
    <t>mail19</t>
  </si>
  <si>
    <t>mail20</t>
  </si>
  <si>
    <t>mail13</t>
  </si>
  <si>
    <t>mail14</t>
  </si>
  <si>
    <t>mail15</t>
  </si>
  <si>
    <t>03.11.18</t>
  </si>
  <si>
    <t>1</t>
  </si>
  <si>
    <t>sans gluten</t>
  </si>
  <si>
    <t>sans champignons</t>
  </si>
  <si>
    <t>sans viande</t>
  </si>
  <si>
    <t>1.1</t>
  </si>
  <si>
    <t>1.2</t>
  </si>
  <si>
    <t>1.3</t>
  </si>
  <si>
    <t>2.1</t>
  </si>
  <si>
    <t>2.2</t>
  </si>
  <si>
    <t>2.3</t>
  </si>
  <si>
    <t>3.1</t>
  </si>
  <si>
    <t>3.2</t>
  </si>
  <si>
    <t>3.3</t>
  </si>
  <si>
    <t>4.1</t>
  </si>
  <si>
    <t>4.2</t>
  </si>
  <si>
    <t>4.3</t>
  </si>
  <si>
    <t>5.1</t>
  </si>
  <si>
    <t>5.2</t>
  </si>
  <si>
    <t>5.3</t>
  </si>
  <si>
    <t>6.1</t>
  </si>
  <si>
    <t>6.2</t>
  </si>
  <si>
    <t>6.3</t>
  </si>
  <si>
    <t>7.1</t>
  </si>
  <si>
    <t>7.2</t>
  </si>
  <si>
    <t>7.3</t>
  </si>
  <si>
    <t>8.1</t>
  </si>
  <si>
    <t>8.2</t>
  </si>
  <si>
    <t>8.3</t>
  </si>
  <si>
    <t>9.1</t>
  </si>
  <si>
    <t>9.2</t>
  </si>
  <si>
    <t>9.3</t>
  </si>
  <si>
    <t>10.1</t>
  </si>
  <si>
    <t>10.2</t>
  </si>
  <si>
    <t>10.3</t>
  </si>
  <si>
    <t>11.1</t>
  </si>
  <si>
    <t>11.2</t>
  </si>
  <si>
    <t>11.3</t>
  </si>
  <si>
    <t>12.1</t>
  </si>
  <si>
    <t>12.2</t>
  </si>
  <si>
    <t>12.3</t>
  </si>
  <si>
    <t>13.1</t>
  </si>
  <si>
    <t>13.2</t>
  </si>
  <si>
    <t>13.3</t>
  </si>
  <si>
    <t>14.1</t>
  </si>
  <si>
    <t>14.2</t>
  </si>
  <si>
    <t>14.3</t>
  </si>
  <si>
    <t>15.1</t>
  </si>
  <si>
    <t>15.2</t>
  </si>
  <si>
    <t>15.3</t>
  </si>
  <si>
    <t>16.1</t>
  </si>
  <si>
    <t>16.2</t>
  </si>
  <si>
    <t>16.3</t>
  </si>
  <si>
    <t>17.1</t>
  </si>
  <si>
    <t>17.2</t>
  </si>
  <si>
    <t>17.3</t>
  </si>
  <si>
    <t>18.1</t>
  </si>
  <si>
    <t>18.2</t>
  </si>
  <si>
    <t>18.3</t>
  </si>
  <si>
    <t>19.1</t>
  </si>
  <si>
    <t>19.2</t>
  </si>
  <si>
    <t>19.3</t>
  </si>
  <si>
    <t>20</t>
  </si>
  <si>
    <t>Jeudi 21 mai</t>
  </si>
  <si>
    <t>Vendredi 22 mai</t>
  </si>
  <si>
    <t>Samedi 23 mai</t>
  </si>
  <si>
    <t>MEYER</t>
  </si>
  <si>
    <t>Caroline</t>
  </si>
  <si>
    <t>Atelier choral</t>
  </si>
  <si>
    <t>Mise en voix et gestion de répétition</t>
  </si>
  <si>
    <t>Initiation à la direction</t>
  </si>
  <si>
    <t>Direction avancée</t>
  </si>
  <si>
    <t>BOUVIER</t>
  </si>
  <si>
    <t>Renaud</t>
  </si>
  <si>
    <t>Culture vocale Classique</t>
  </si>
  <si>
    <t>ESSADE</t>
  </si>
  <si>
    <t>Marie-Hélène</t>
  </si>
  <si>
    <t>Culture vocale Découvrir sa voix</t>
  </si>
  <si>
    <t>Culture vocale Comédie musicale</t>
  </si>
  <si>
    <t>NICOLAS</t>
  </si>
  <si>
    <t>TING</t>
  </si>
  <si>
    <t>Haô</t>
  </si>
  <si>
    <t>Yodel</t>
  </si>
  <si>
    <t>FRACHEBOUD</t>
  </si>
  <si>
    <t>Héloïse</t>
  </si>
  <si>
    <t>Bodypercussion</t>
  </si>
  <si>
    <t>LoopSong</t>
  </si>
  <si>
    <t>Improvisation théâtrale</t>
  </si>
  <si>
    <t>RICHARDET</t>
  </si>
  <si>
    <t>Yvan</t>
  </si>
  <si>
    <t>Solfège</t>
  </si>
  <si>
    <t>UBALDINI</t>
  </si>
  <si>
    <t>Théorie</t>
  </si>
  <si>
    <t>Histoire</t>
  </si>
  <si>
    <t>Expression corporelle</t>
  </si>
  <si>
    <t>STELLA</t>
  </si>
  <si>
    <t>Giuseppe</t>
  </si>
  <si>
    <t>GIuseppe</t>
  </si>
  <si>
    <t>Cours 2</t>
  </si>
  <si>
    <t>Programme JM</t>
  </si>
  <si>
    <t>Profs JM</t>
  </si>
  <si>
    <t>CVI 1</t>
  </si>
  <si>
    <t>CVI 2</t>
  </si>
  <si>
    <t>CVI 3</t>
  </si>
  <si>
    <t>CVI 4</t>
  </si>
  <si>
    <t>CVI 5</t>
  </si>
  <si>
    <t>CDI 1</t>
  </si>
  <si>
    <t>CDI 2</t>
  </si>
  <si>
    <t>CDI 3</t>
  </si>
  <si>
    <t>CDI 4</t>
  </si>
  <si>
    <t>CDI 5</t>
  </si>
  <si>
    <t>I1</t>
  </si>
  <si>
    <t>I2</t>
  </si>
  <si>
    <t>I3</t>
  </si>
  <si>
    <t>I4</t>
  </si>
  <si>
    <t>A1</t>
  </si>
  <si>
    <t>A2</t>
  </si>
  <si>
    <t>A3</t>
  </si>
  <si>
    <t>A4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</si>
</sst>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0##&quot;/&quot;000&quot; &quot;00&quot; &quot;00"/>
  </numFmts>
  <fonts count="32" x14ac:knownFonts="1">
    <font>
      <sz val="1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3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rgb="FF0000FF"/>
      <name val="Calibri"/>
      <family val="2"/>
      <scheme val="minor"/>
    </font>
    <font>
      <sz val="30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rgb="FF006100"/>
      <name val="Calibri"/>
      <family val="2"/>
      <scheme val="minor"/>
    </font>
    <font>
      <sz val="12"/>
      <color rgb="FF9C0006"/>
      <name val="Calibri"/>
      <family val="2"/>
      <scheme val="minor"/>
    </font>
    <font>
      <sz val="12"/>
      <color rgb="FF9C650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u/>
      <sz val="12"/>
      <color theme="10"/>
      <name val="Calibri"/>
      <family val="2"/>
      <scheme val="minor"/>
    </font>
    <font>
      <strike/>
      <sz val="12"/>
      <color theme="1"/>
      <name val="Calibri"/>
      <family val="2"/>
      <scheme val="minor"/>
    </font>
    <font>
      <strike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sz val="12"/>
      <color rgb="FF222222"/>
      <name val="Calibri"/>
      <family val="2"/>
      <scheme val="minor"/>
    </font>
    <font>
      <u/>
      <sz val="12"/>
      <color rgb="FF3366FF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u/>
      <sz val="12"/>
      <name val="Calibri"/>
      <family val="2"/>
      <scheme val="minor"/>
    </font>
    <font>
      <sz val="12"/>
      <color theme="0" tint="-0.14999847407452621"/>
      <name val="Calibri"/>
      <family val="2"/>
      <scheme val="minor"/>
    </font>
    <font>
      <sz val="12"/>
      <color theme="0" tint="-0.249977111117893"/>
      <name val="Calibri"/>
      <family val="2"/>
      <scheme val="minor"/>
    </font>
    <font>
      <b/>
      <sz val="14"/>
      <color theme="0" tint="-0.249977111117893"/>
      <name val="Calibri"/>
      <family val="2"/>
      <scheme val="minor"/>
    </font>
    <font>
      <i/>
      <sz val="12"/>
      <color theme="0" tint="-0.249977111117893"/>
      <name val="Calibri"/>
      <family val="2"/>
      <scheme val="minor"/>
    </font>
    <font>
      <b/>
      <sz val="12"/>
      <color theme="0" tint="-0.249977111117893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DFE266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DAEEF3"/>
        <bgColor rgb="FF000000"/>
      </patternFill>
    </fill>
    <fill>
      <patternFill patternType="solid">
        <fgColor rgb="FF3366FF"/>
        <bgColor indexed="64"/>
      </patternFill>
    </fill>
    <fill>
      <patternFill patternType="solid">
        <fgColor rgb="FF008000"/>
        <bgColor indexed="64"/>
      </patternFill>
    </fill>
    <fill>
      <patternFill patternType="solid">
        <fgColor theme="7" tint="0.79998168889431442"/>
        <bgColor rgb="FF000000"/>
      </patternFill>
    </fill>
    <fill>
      <patternFill patternType="solid">
        <fgColor rgb="FFF9FF87"/>
        <bgColor indexed="64"/>
      </patternFill>
    </fill>
    <fill>
      <patternFill patternType="solid">
        <fgColor theme="6" tint="0.79998168889431442"/>
        <bgColor indexed="64"/>
      </patternFill>
    </fill>
  </fills>
  <borders count="3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</borders>
  <cellStyleXfs count="536">
    <xf numFmtId="0" fontId="0" fillId="0" borderId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3" fillId="9" borderId="0" applyNumberFormat="0" applyBorder="0" applyAlignment="0" applyProtection="0"/>
    <xf numFmtId="0" fontId="14" fillId="10" borderId="0" applyNumberFormat="0" applyBorder="0" applyAlignment="0" applyProtection="0"/>
    <xf numFmtId="0" fontId="15" fillId="11" borderId="0" applyNumberFormat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40">
    <xf numFmtId="0" fontId="0" fillId="0" borderId="0" xfId="0"/>
    <xf numFmtId="0" fontId="0" fillId="0" borderId="6" xfId="0" applyBorder="1" applyAlignment="1">
      <alignment horizontal="center"/>
    </xf>
    <xf numFmtId="0" fontId="0" fillId="0" borderId="0" xfId="0" applyBorder="1"/>
    <xf numFmtId="0" fontId="0" fillId="0" borderId="7" xfId="0" applyBorder="1"/>
    <xf numFmtId="0" fontId="0" fillId="2" borderId="6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0" borderId="15" xfId="0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6" fillId="0" borderId="0" xfId="0" applyFont="1" applyAlignment="1">
      <alignment vertical="center"/>
    </xf>
    <xf numFmtId="0" fontId="0" fillId="0" borderId="0" xfId="0" applyAlignment="1">
      <alignment vertical="center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6" fillId="8" borderId="1" xfId="0" applyFont="1" applyFill="1" applyBorder="1" applyAlignment="1">
      <alignment horizontal="center" vertical="center"/>
    </xf>
    <xf numFmtId="0" fontId="9" fillId="0" borderId="7" xfId="0" applyFont="1" applyBorder="1" applyAlignment="1">
      <alignment vertical="center"/>
    </xf>
    <xf numFmtId="0" fontId="9" fillId="0" borderId="0" xfId="0" applyFont="1" applyAlignment="1">
      <alignment vertical="center"/>
    </xf>
    <xf numFmtId="0" fontId="0" fillId="0" borderId="7" xfId="0" applyBorder="1" applyAlignment="1">
      <alignment vertical="center"/>
    </xf>
    <xf numFmtId="0" fontId="10" fillId="0" borderId="24" xfId="0" applyFont="1" applyBorder="1" applyAlignment="1">
      <alignment vertical="center"/>
    </xf>
    <xf numFmtId="0" fontId="10" fillId="0" borderId="0" xfId="0" applyFont="1" applyAlignment="1">
      <alignment vertical="center"/>
    </xf>
    <xf numFmtId="0" fontId="10" fillId="0" borderId="7" xfId="0" applyFont="1" applyBorder="1" applyAlignment="1">
      <alignment vertical="center"/>
    </xf>
    <xf numFmtId="0" fontId="9" fillId="0" borderId="21" xfId="0" applyFont="1" applyBorder="1" applyAlignment="1">
      <alignment vertic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6" fillId="8" borderId="11" xfId="0" applyFont="1" applyFill="1" applyBorder="1" applyAlignment="1">
      <alignment vertical="center"/>
    </xf>
    <xf numFmtId="0" fontId="0" fillId="8" borderId="1" xfId="0" applyFill="1" applyBorder="1" applyAlignment="1"/>
    <xf numFmtId="0" fontId="0" fillId="8" borderId="11" xfId="0" applyFill="1" applyBorder="1" applyAlignment="1"/>
    <xf numFmtId="0" fontId="6" fillId="6" borderId="13" xfId="0" applyFont="1" applyFill="1" applyBorder="1" applyAlignment="1">
      <alignment horizontal="left" vertical="center"/>
    </xf>
    <xf numFmtId="0" fontId="6" fillId="0" borderId="0" xfId="0" applyFont="1"/>
    <xf numFmtId="0" fontId="6" fillId="0" borderId="16" xfId="0" applyFont="1" applyBorder="1" applyAlignment="1">
      <alignment horizontal="left" vertical="center"/>
    </xf>
    <xf numFmtId="0" fontId="6" fillId="0" borderId="14" xfId="0" applyFont="1" applyBorder="1" applyAlignment="1">
      <alignment horizontal="left" vertical="center"/>
    </xf>
    <xf numFmtId="0" fontId="6" fillId="0" borderId="18" xfId="0" applyFont="1" applyBorder="1" applyAlignment="1">
      <alignment horizontal="left" vertical="center"/>
    </xf>
    <xf numFmtId="0" fontId="0" fillId="0" borderId="6" xfId="0" applyBorder="1"/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10" fillId="0" borderId="10" xfId="0" applyFont="1" applyBorder="1" applyAlignment="1">
      <alignment vertical="center"/>
    </xf>
    <xf numFmtId="0" fontId="0" fillId="0" borderId="7" xfId="0" applyFont="1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Fill="1"/>
    <xf numFmtId="49" fontId="20" fillId="20" borderId="0" xfId="0" applyNumberFormat="1" applyFont="1" applyFill="1"/>
    <xf numFmtId="0" fontId="20" fillId="0" borderId="0" xfId="0" applyFont="1"/>
    <xf numFmtId="0" fontId="0" fillId="0" borderId="0" xfId="0" applyAlignment="1">
      <alignment horizontal="center"/>
    </xf>
    <xf numFmtId="20" fontId="6" fillId="6" borderId="12" xfId="0" applyNumberFormat="1" applyFont="1" applyFill="1" applyBorder="1" applyAlignment="1">
      <alignment horizontal="left" vertical="center"/>
    </xf>
    <xf numFmtId="49" fontId="20" fillId="0" borderId="0" xfId="0" applyNumberFormat="1" applyFont="1" applyFill="1"/>
    <xf numFmtId="49" fontId="0" fillId="0" borderId="0" xfId="0" applyNumberFormat="1" applyFont="1"/>
    <xf numFmtId="49" fontId="0" fillId="0" borderId="0" xfId="0" applyNumberFormat="1" applyFont="1" applyFill="1"/>
    <xf numFmtId="0" fontId="0" fillId="0" borderId="0" xfId="0" applyFont="1"/>
    <xf numFmtId="0" fontId="6" fillId="0" borderId="2" xfId="0" applyFont="1" applyBorder="1" applyAlignment="1">
      <alignment horizontal="center"/>
    </xf>
    <xf numFmtId="0" fontId="0" fillId="0" borderId="27" xfId="0" applyFill="1" applyBorder="1" applyAlignment="1">
      <alignment horizontal="center"/>
    </xf>
    <xf numFmtId="20" fontId="6" fillId="8" borderId="1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22" fillId="0" borderId="0" xfId="0" applyFont="1" applyBorder="1" applyAlignment="1">
      <alignment horizontal="left"/>
    </xf>
    <xf numFmtId="0" fontId="6" fillId="0" borderId="3" xfId="0" applyFont="1" applyBorder="1" applyAlignment="1">
      <alignment horizontal="left"/>
    </xf>
    <xf numFmtId="0" fontId="0" fillId="17" borderId="0" xfId="0" applyFont="1" applyFill="1" applyBorder="1" applyAlignment="1">
      <alignment horizontal="center"/>
    </xf>
    <xf numFmtId="49" fontId="0" fillId="16" borderId="6" xfId="0" applyNumberFormat="1" applyFont="1" applyFill="1" applyBorder="1" applyAlignment="1">
      <alignment horizontal="center"/>
    </xf>
    <xf numFmtId="49" fontId="0" fillId="17" borderId="7" xfId="0" applyNumberFormat="1" applyFont="1" applyFill="1" applyBorder="1"/>
    <xf numFmtId="0" fontId="22" fillId="22" borderId="6" xfId="0" applyFont="1" applyFill="1" applyBorder="1"/>
    <xf numFmtId="0" fontId="22" fillId="22" borderId="7" xfId="0" applyFont="1" applyFill="1" applyBorder="1"/>
    <xf numFmtId="0" fontId="0" fillId="18" borderId="0" xfId="0" applyNumberFormat="1" applyFont="1" applyFill="1" applyBorder="1" applyAlignment="1">
      <alignment horizontal="center"/>
    </xf>
    <xf numFmtId="0" fontId="0" fillId="17" borderId="6" xfId="0" applyNumberFormat="1" applyFont="1" applyFill="1" applyBorder="1" applyAlignment="1">
      <alignment horizontal="center"/>
    </xf>
    <xf numFmtId="0" fontId="0" fillId="17" borderId="0" xfId="0" applyNumberFormat="1" applyFont="1" applyFill="1" applyBorder="1" applyAlignment="1">
      <alignment horizontal="center"/>
    </xf>
    <xf numFmtId="0" fontId="3" fillId="23" borderId="7" xfId="0" applyFont="1" applyFill="1" applyBorder="1"/>
    <xf numFmtId="0" fontId="0" fillId="0" borderId="0" xfId="0" applyFont="1" applyBorder="1"/>
    <xf numFmtId="0" fontId="0" fillId="0" borderId="0" xfId="0" applyFont="1" applyBorder="1" applyAlignment="1">
      <alignment horizontal="center"/>
    </xf>
    <xf numFmtId="0" fontId="0" fillId="14" borderId="0" xfId="0" applyNumberFormat="1" applyFont="1" applyFill="1" applyBorder="1" applyAlignment="1">
      <alignment horizontal="center"/>
    </xf>
    <xf numFmtId="0" fontId="0" fillId="17" borderId="29" xfId="0" applyNumberFormat="1" applyFont="1" applyFill="1" applyBorder="1" applyAlignment="1">
      <alignment horizontal="center"/>
    </xf>
    <xf numFmtId="0" fontId="22" fillId="0" borderId="0" xfId="0" applyFont="1" applyBorder="1"/>
    <xf numFmtId="0" fontId="22" fillId="0" borderId="7" xfId="0" applyFont="1" applyBorder="1"/>
    <xf numFmtId="0" fontId="22" fillId="0" borderId="0" xfId="0" applyFont="1" applyFill="1" applyBorder="1"/>
    <xf numFmtId="0" fontId="22" fillId="0" borderId="7" xfId="0" applyFont="1" applyFill="1" applyBorder="1"/>
    <xf numFmtId="0" fontId="0" fillId="20" borderId="6" xfId="0" applyFont="1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22" fillId="12" borderId="27" xfId="0" applyFont="1" applyFill="1" applyBorder="1" applyAlignment="1">
      <alignment horizontal="center"/>
    </xf>
    <xf numFmtId="0" fontId="22" fillId="14" borderId="0" xfId="0" applyFont="1" applyFill="1" applyBorder="1" applyAlignment="1">
      <alignment horizontal="center"/>
    </xf>
    <xf numFmtId="0" fontId="22" fillId="20" borderId="6" xfId="0" applyFont="1" applyFill="1" applyBorder="1" applyAlignment="1">
      <alignment horizontal="center"/>
    </xf>
    <xf numFmtId="0" fontId="22" fillId="16" borderId="7" xfId="0" applyFont="1" applyFill="1" applyBorder="1" applyAlignment="1">
      <alignment horizontal="center"/>
    </xf>
    <xf numFmtId="0" fontId="22" fillId="17" borderId="6" xfId="0" applyFont="1" applyFill="1" applyBorder="1" applyAlignment="1">
      <alignment horizontal="center"/>
    </xf>
    <xf numFmtId="0" fontId="22" fillId="17" borderId="0" xfId="0" applyFont="1" applyFill="1" applyBorder="1" applyAlignment="1">
      <alignment horizontal="center"/>
    </xf>
    <xf numFmtId="0" fontId="22" fillId="17" borderId="29" xfId="0" applyFont="1" applyFill="1" applyBorder="1" applyAlignment="1">
      <alignment horizontal="center"/>
    </xf>
    <xf numFmtId="0" fontId="22" fillId="17" borderId="7" xfId="0" applyFont="1" applyFill="1" applyBorder="1"/>
    <xf numFmtId="0" fontId="22" fillId="18" borderId="0" xfId="0" applyFont="1" applyFill="1" applyBorder="1" applyAlignment="1">
      <alignment horizontal="center"/>
    </xf>
    <xf numFmtId="0" fontId="22" fillId="0" borderId="0" xfId="0" applyFont="1"/>
    <xf numFmtId="0" fontId="0" fillId="12" borderId="27" xfId="0" applyFont="1" applyFill="1" applyBorder="1" applyAlignment="1">
      <alignment horizontal="center"/>
    </xf>
    <xf numFmtId="0" fontId="0" fillId="14" borderId="0" xfId="0" applyFont="1" applyFill="1" applyBorder="1" applyAlignment="1">
      <alignment horizontal="center"/>
    </xf>
    <xf numFmtId="0" fontId="0" fillId="16" borderId="7" xfId="0" applyFont="1" applyFill="1" applyBorder="1" applyAlignment="1">
      <alignment horizontal="center"/>
    </xf>
    <xf numFmtId="0" fontId="0" fillId="17" borderId="6" xfId="0" applyFont="1" applyFill="1" applyBorder="1" applyAlignment="1">
      <alignment horizontal="center"/>
    </xf>
    <xf numFmtId="0" fontId="0" fillId="17" borderId="29" xfId="0" applyFont="1" applyFill="1" applyBorder="1" applyAlignment="1">
      <alignment horizontal="center"/>
    </xf>
    <xf numFmtId="0" fontId="0" fillId="17" borderId="7" xfId="0" applyFont="1" applyFill="1" applyBorder="1"/>
    <xf numFmtId="0" fontId="0" fillId="18" borderId="0" xfId="0" applyFont="1" applyFill="1" applyBorder="1" applyAlignment="1">
      <alignment horizontal="center"/>
    </xf>
    <xf numFmtId="0" fontId="22" fillId="16" borderId="6" xfId="0" applyFont="1" applyFill="1" applyBorder="1" applyAlignment="1">
      <alignment horizontal="center"/>
    </xf>
    <xf numFmtId="0" fontId="0" fillId="0" borderId="0" xfId="0" applyFont="1" applyAlignment="1">
      <alignment horizontal="left"/>
    </xf>
    <xf numFmtId="0" fontId="0" fillId="5" borderId="0" xfId="0" applyFont="1" applyFill="1"/>
    <xf numFmtId="0" fontId="22" fillId="0" borderId="0" xfId="0" applyFont="1" applyBorder="1" applyAlignment="1">
      <alignment horizontal="center"/>
    </xf>
    <xf numFmtId="0" fontId="22" fillId="5" borderId="0" xfId="0" applyFont="1" applyFill="1"/>
    <xf numFmtId="0" fontId="22" fillId="0" borderId="0" xfId="0" applyFont="1" applyBorder="1" applyAlignment="1">
      <alignment horizontal="left" vertical="center"/>
    </xf>
    <xf numFmtId="0" fontId="22" fillId="0" borderId="0" xfId="0" applyFont="1" applyBorder="1" applyAlignment="1">
      <alignment horizontal="left" vertical="top"/>
    </xf>
    <xf numFmtId="0" fontId="22" fillId="0" borderId="0" xfId="0" applyFont="1" applyBorder="1" applyAlignment="1">
      <alignment horizontal="left" wrapText="1"/>
    </xf>
    <xf numFmtId="0" fontId="22" fillId="0" borderId="0" xfId="58" applyFont="1" applyBorder="1" applyAlignment="1">
      <alignment horizontal="left"/>
    </xf>
    <xf numFmtId="0" fontId="2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left" vertical="top"/>
    </xf>
    <xf numFmtId="14" fontId="22" fillId="0" borderId="0" xfId="58" applyNumberFormat="1" applyFont="1" applyAlignment="1">
      <alignment horizontal="left"/>
    </xf>
    <xf numFmtId="0" fontId="22" fillId="0" borderId="0" xfId="58" applyFont="1" applyAlignment="1">
      <alignment horizontal="left"/>
    </xf>
    <xf numFmtId="0" fontId="22" fillId="0" borderId="0" xfId="0" applyFont="1" applyAlignment="1">
      <alignment horizontal="left"/>
    </xf>
    <xf numFmtId="0" fontId="0" fillId="15" borderId="0" xfId="0" applyFont="1" applyFill="1"/>
    <xf numFmtId="0" fontId="23" fillId="0" borderId="0" xfId="0" applyFont="1"/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left"/>
    </xf>
    <xf numFmtId="0" fontId="0" fillId="0" borderId="0" xfId="0" applyFont="1" applyBorder="1" applyAlignment="1">
      <alignment horizontal="left" vertical="top"/>
    </xf>
    <xf numFmtId="0" fontId="0" fillId="0" borderId="0" xfId="0" applyFont="1" applyBorder="1" applyAlignment="1">
      <alignment horizontal="left" vertical="center" wrapText="1"/>
    </xf>
    <xf numFmtId="0" fontId="0" fillId="0" borderId="0" xfId="0" applyFont="1" applyBorder="1" applyAlignment="1">
      <alignment horizontal="left" wrapText="1"/>
    </xf>
    <xf numFmtId="0" fontId="0" fillId="0" borderId="0" xfId="0" applyFont="1" applyBorder="1" applyAlignment="1">
      <alignment horizontal="left" vertical="top" wrapText="1"/>
    </xf>
    <xf numFmtId="0" fontId="22" fillId="0" borderId="0" xfId="58" applyFont="1" applyBorder="1" applyAlignment="1">
      <alignment horizontal="left" wrapText="1"/>
    </xf>
    <xf numFmtId="0" fontId="0" fillId="21" borderId="0" xfId="0" applyFont="1" applyFill="1"/>
    <xf numFmtId="0" fontId="0" fillId="16" borderId="6" xfId="0" applyFont="1" applyFill="1" applyBorder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0" xfId="0" applyFont="1" applyFill="1"/>
    <xf numFmtId="49" fontId="0" fillId="0" borderId="0" xfId="0" applyNumberFormat="1" applyFont="1" applyAlignment="1">
      <alignment horizontal="center"/>
    </xf>
    <xf numFmtId="49" fontId="0" fillId="0" borderId="0" xfId="0" applyNumberFormat="1" applyFont="1" applyBorder="1" applyAlignment="1">
      <alignment horizontal="left"/>
    </xf>
    <xf numFmtId="49" fontId="22" fillId="0" borderId="0" xfId="58" applyNumberFormat="1" applyFont="1" applyBorder="1" applyAlignment="1">
      <alignment horizontal="left"/>
    </xf>
    <xf numFmtId="0" fontId="0" fillId="2" borderId="6" xfId="0" applyNumberFormat="1" applyFont="1" applyFill="1" applyBorder="1" applyAlignment="1">
      <alignment horizontal="center"/>
    </xf>
    <xf numFmtId="0" fontId="22" fillId="0" borderId="0" xfId="0" applyFont="1" applyFill="1"/>
    <xf numFmtId="0" fontId="22" fillId="0" borderId="0" xfId="0" applyFont="1" applyAlignment="1">
      <alignment horizontal="left" vertical="center"/>
    </xf>
    <xf numFmtId="0" fontId="22" fillId="0" borderId="0" xfId="0" applyFont="1" applyAlignment="1">
      <alignment horizontal="left" vertical="top"/>
    </xf>
    <xf numFmtId="0" fontId="23" fillId="0" borderId="0" xfId="0" applyFont="1" applyAlignment="1">
      <alignment horizontal="left"/>
    </xf>
    <xf numFmtId="0" fontId="6" fillId="16" borderId="2" xfId="0" applyFont="1" applyFill="1" applyBorder="1" applyAlignment="1">
      <alignment horizontal="center" vertical="center"/>
    </xf>
    <xf numFmtId="0" fontId="0" fillId="16" borderId="0" xfId="0" applyFont="1" applyFill="1" applyBorder="1" applyAlignment="1">
      <alignment horizontal="center"/>
    </xf>
    <xf numFmtId="49" fontId="0" fillId="16" borderId="0" xfId="0" applyNumberFormat="1" applyFont="1" applyFill="1" applyBorder="1" applyAlignment="1">
      <alignment horizontal="center"/>
    </xf>
    <xf numFmtId="0" fontId="22" fillId="16" borderId="0" xfId="0" applyFont="1" applyFill="1" applyBorder="1" applyAlignment="1">
      <alignment horizontal="center"/>
    </xf>
    <xf numFmtId="0" fontId="22" fillId="12" borderId="0" xfId="0" applyFont="1" applyFill="1" applyBorder="1" applyAlignment="1">
      <alignment horizontal="center"/>
    </xf>
    <xf numFmtId="0" fontId="0" fillId="12" borderId="0" xfId="0" applyFont="1" applyFill="1" applyBorder="1" applyAlignment="1">
      <alignment horizontal="center"/>
    </xf>
    <xf numFmtId="0" fontId="18" fillId="16" borderId="2" xfId="0" applyNumberFormat="1" applyFont="1" applyFill="1" applyBorder="1" applyAlignment="1">
      <alignment horizontal="center" vertical="center"/>
    </xf>
    <xf numFmtId="0" fontId="22" fillId="16" borderId="0" xfId="0" applyNumberFormat="1" applyFont="1" applyFill="1" applyBorder="1" applyAlignment="1">
      <alignment horizontal="center"/>
    </xf>
    <xf numFmtId="166" fontId="22" fillId="0" borderId="0" xfId="0" applyNumberFormat="1" applyFont="1" applyBorder="1" applyAlignment="1">
      <alignment horizontal="left"/>
    </xf>
    <xf numFmtId="166" fontId="22" fillId="0" borderId="0" xfId="0" applyNumberFormat="1" applyFont="1" applyBorder="1" applyAlignment="1">
      <alignment horizontal="left" wrapText="1"/>
    </xf>
    <xf numFmtId="166" fontId="0" fillId="0" borderId="0" xfId="0" applyNumberFormat="1" applyFont="1" applyAlignment="1">
      <alignment horizontal="left"/>
    </xf>
    <xf numFmtId="166" fontId="23" fillId="0" borderId="0" xfId="0" applyNumberFormat="1" applyFont="1"/>
    <xf numFmtId="166" fontId="0" fillId="0" borderId="0" xfId="0" applyNumberFormat="1" applyFont="1" applyBorder="1" applyAlignment="1">
      <alignment horizontal="left"/>
    </xf>
    <xf numFmtId="166" fontId="0" fillId="0" borderId="0" xfId="0" applyNumberFormat="1" applyFont="1" applyBorder="1" applyAlignment="1">
      <alignment horizontal="left" wrapText="1"/>
    </xf>
    <xf numFmtId="166" fontId="22" fillId="0" borderId="0" xfId="0" applyNumberFormat="1" applyFont="1" applyAlignment="1">
      <alignment horizontal="left"/>
    </xf>
    <xf numFmtId="0" fontId="24" fillId="0" borderId="0" xfId="58" applyFont="1" applyBorder="1" applyAlignment="1">
      <alignment horizontal="left"/>
    </xf>
    <xf numFmtId="0" fontId="24" fillId="0" borderId="0" xfId="58" applyFont="1" applyAlignment="1">
      <alignment horizontal="left"/>
    </xf>
    <xf numFmtId="0" fontId="24" fillId="0" borderId="0" xfId="0" applyFont="1" applyAlignment="1">
      <alignment horizontal="left"/>
    </xf>
    <xf numFmtId="0" fontId="24" fillId="0" borderId="0" xfId="58" applyFont="1"/>
    <xf numFmtId="0" fontId="24" fillId="0" borderId="0" xfId="58" applyFont="1" applyBorder="1" applyAlignment="1">
      <alignment horizontal="left" wrapText="1"/>
    </xf>
    <xf numFmtId="0" fontId="24" fillId="0" borderId="0" xfId="0" applyFont="1" applyBorder="1" applyAlignment="1">
      <alignment horizontal="left" wrapText="1"/>
    </xf>
    <xf numFmtId="0" fontId="24" fillId="0" borderId="0" xfId="0" applyFont="1" applyBorder="1" applyAlignment="1">
      <alignment horizontal="left"/>
    </xf>
    <xf numFmtId="0" fontId="19" fillId="0" borderId="0" xfId="58" applyBorder="1" applyAlignment="1">
      <alignment horizontal="left"/>
    </xf>
    <xf numFmtId="14" fontId="22" fillId="0" borderId="0" xfId="58" applyNumberFormat="1" applyFont="1" applyBorder="1" applyAlignment="1">
      <alignment horizontal="left"/>
    </xf>
    <xf numFmtId="0" fontId="22" fillId="17" borderId="0" xfId="0" applyFont="1" applyFill="1" applyBorder="1"/>
    <xf numFmtId="0" fontId="0" fillId="17" borderId="0" xfId="0" applyFont="1" applyFill="1" applyBorder="1"/>
    <xf numFmtId="49" fontId="0" fillId="17" borderId="0" xfId="0" applyNumberFormat="1" applyFont="1" applyFill="1" applyBorder="1"/>
    <xf numFmtId="0" fontId="23" fillId="17" borderId="0" xfId="0" applyFont="1" applyFill="1" applyBorder="1"/>
    <xf numFmtId="0" fontId="6" fillId="17" borderId="0" xfId="0" applyFont="1" applyFill="1"/>
    <xf numFmtId="0" fontId="6" fillId="17" borderId="0" xfId="0" applyFont="1" applyFill="1" applyBorder="1"/>
    <xf numFmtId="49" fontId="6" fillId="0" borderId="0" xfId="0" applyNumberFormat="1" applyFont="1"/>
    <xf numFmtId="0" fontId="18" fillId="0" borderId="0" xfId="0" applyFont="1"/>
    <xf numFmtId="0" fontId="6" fillId="0" borderId="0" xfId="0" applyFont="1" applyFill="1"/>
    <xf numFmtId="0" fontId="18" fillId="0" borderId="0" xfId="0" applyFont="1" applyFill="1"/>
    <xf numFmtId="0" fontId="22" fillId="0" borderId="9" xfId="0" applyFont="1" applyBorder="1"/>
    <xf numFmtId="0" fontId="22" fillId="0" borderId="9" xfId="0" applyFont="1" applyFill="1" applyBorder="1"/>
    <xf numFmtId="0" fontId="22" fillId="0" borderId="10" xfId="0" applyFont="1" applyFill="1" applyBorder="1"/>
    <xf numFmtId="0" fontId="0" fillId="5" borderId="0" xfId="0" applyFill="1" applyBorder="1" applyAlignment="1">
      <alignment horizontal="center"/>
    </xf>
    <xf numFmtId="0" fontId="18" fillId="2" borderId="1" xfId="0" applyFont="1" applyFill="1" applyBorder="1" applyAlignment="1">
      <alignment horizontal="center"/>
    </xf>
    <xf numFmtId="0" fontId="18" fillId="3" borderId="2" xfId="0" applyFont="1" applyFill="1" applyBorder="1" applyAlignment="1">
      <alignment horizontal="center"/>
    </xf>
    <xf numFmtId="0" fontId="18" fillId="4" borderId="2" xfId="0" applyFont="1" applyFill="1" applyBorder="1" applyAlignment="1">
      <alignment horizontal="center"/>
    </xf>
    <xf numFmtId="0" fontId="18" fillId="5" borderId="2" xfId="0" applyFont="1" applyFill="1" applyBorder="1" applyAlignment="1">
      <alignment horizontal="center"/>
    </xf>
    <xf numFmtId="0" fontId="18" fillId="0" borderId="11" xfId="0" applyFont="1" applyBorder="1" applyAlignment="1">
      <alignment horizontal="center"/>
    </xf>
    <xf numFmtId="0" fontId="25" fillId="0" borderId="2" xfId="0" applyFont="1" applyBorder="1" applyAlignment="1">
      <alignment horizontal="center" vertical="center"/>
    </xf>
    <xf numFmtId="0" fontId="25" fillId="0" borderId="1" xfId="0" applyFont="1" applyBorder="1" applyAlignment="1">
      <alignment horizontal="center" vertical="center"/>
    </xf>
    <xf numFmtId="0" fontId="25" fillId="12" borderId="26" xfId="0" applyFont="1" applyFill="1" applyBorder="1" applyAlignment="1">
      <alignment horizontal="center" vertical="center"/>
    </xf>
    <xf numFmtId="166" fontId="25" fillId="0" borderId="2" xfId="0" applyNumberFormat="1" applyFont="1" applyBorder="1" applyAlignment="1">
      <alignment horizontal="center" vertical="center"/>
    </xf>
    <xf numFmtId="0" fontId="26" fillId="0" borderId="2" xfId="0" applyFont="1" applyBorder="1" applyAlignment="1">
      <alignment horizontal="center" vertical="center"/>
    </xf>
    <xf numFmtId="0" fontId="25" fillId="14" borderId="2" xfId="0" applyFont="1" applyFill="1" applyBorder="1" applyAlignment="1">
      <alignment horizontal="center" vertical="center"/>
    </xf>
    <xf numFmtId="0" fontId="25" fillId="16" borderId="1" xfId="0" applyFont="1" applyFill="1" applyBorder="1" applyAlignment="1">
      <alignment horizontal="center" vertical="center"/>
    </xf>
    <xf numFmtId="0" fontId="25" fillId="16" borderId="2" xfId="0" applyFont="1" applyFill="1" applyBorder="1" applyAlignment="1">
      <alignment horizontal="center" vertical="center"/>
    </xf>
    <xf numFmtId="0" fontId="25" fillId="16" borderId="11" xfId="0" applyFont="1" applyFill="1" applyBorder="1" applyAlignment="1">
      <alignment horizontal="center" vertical="center"/>
    </xf>
    <xf numFmtId="0" fontId="25" fillId="17" borderId="1" xfId="0" applyFont="1" applyFill="1" applyBorder="1" applyAlignment="1">
      <alignment horizontal="center" vertical="center"/>
    </xf>
    <xf numFmtId="0" fontId="25" fillId="17" borderId="2" xfId="0" applyFont="1" applyFill="1" applyBorder="1" applyAlignment="1">
      <alignment horizontal="center" vertical="center"/>
    </xf>
    <xf numFmtId="0" fontId="25" fillId="17" borderId="30" xfId="0" applyFont="1" applyFill="1" applyBorder="1" applyAlignment="1">
      <alignment horizontal="center" vertical="center"/>
    </xf>
    <xf numFmtId="0" fontId="25" fillId="17" borderId="11" xfId="0" applyFont="1" applyFill="1" applyBorder="1" applyAlignment="1">
      <alignment horizontal="center" vertical="center"/>
    </xf>
    <xf numFmtId="0" fontId="25" fillId="18" borderId="2" xfId="0" applyFont="1" applyFill="1" applyBorder="1" applyAlignment="1">
      <alignment horizontal="center" vertical="center"/>
    </xf>
    <xf numFmtId="0" fontId="3" fillId="26" borderId="0" xfId="0" applyFont="1" applyFill="1" applyBorder="1" applyAlignment="1">
      <alignment horizontal="center"/>
    </xf>
    <xf numFmtId="0" fontId="22" fillId="18" borderId="33" xfId="0" applyFont="1" applyFill="1" applyBorder="1"/>
    <xf numFmtId="0" fontId="0" fillId="18" borderId="33" xfId="0" applyFont="1" applyFill="1" applyBorder="1"/>
    <xf numFmtId="0" fontId="23" fillId="18" borderId="33" xfId="0" applyFont="1" applyFill="1" applyBorder="1"/>
    <xf numFmtId="49" fontId="0" fillId="18" borderId="33" xfId="0" applyNumberFormat="1" applyFont="1" applyFill="1" applyBorder="1"/>
    <xf numFmtId="0" fontId="6" fillId="18" borderId="33" xfId="0" applyFont="1" applyFill="1" applyBorder="1"/>
    <xf numFmtId="0" fontId="25" fillId="18" borderId="32" xfId="0" applyFont="1" applyFill="1" applyBorder="1" applyAlignment="1">
      <alignment horizontal="center" vertical="center"/>
    </xf>
    <xf numFmtId="0" fontId="17" fillId="12" borderId="0" xfId="0" applyFont="1" applyFill="1" applyBorder="1" applyAlignment="1">
      <alignment horizontal="center"/>
    </xf>
    <xf numFmtId="0" fontId="0" fillId="0" borderId="6" xfId="0" applyFill="1" applyBorder="1"/>
    <xf numFmtId="0" fontId="14" fillId="0" borderId="6" xfId="17" applyFill="1" applyBorder="1" applyAlignment="1">
      <alignment horizontal="center"/>
    </xf>
    <xf numFmtId="0" fontId="15" fillId="0" borderId="0" xfId="18" applyFill="1" applyBorder="1" applyAlignment="1">
      <alignment horizontal="center"/>
    </xf>
    <xf numFmtId="0" fontId="6" fillId="0" borderId="0" xfId="0" applyFont="1" applyBorder="1"/>
    <xf numFmtId="0" fontId="0" fillId="18" borderId="0" xfId="0" applyFont="1" applyFill="1" applyBorder="1"/>
    <xf numFmtId="0" fontId="22" fillId="22" borderId="34" xfId="0" applyFont="1" applyFill="1" applyBorder="1"/>
    <xf numFmtId="0" fontId="0" fillId="22" borderId="7" xfId="0" applyFont="1" applyFill="1" applyBorder="1"/>
    <xf numFmtId="0" fontId="22" fillId="22" borderId="0" xfId="0" applyNumberFormat="1" applyFont="1" applyFill="1" applyBorder="1"/>
    <xf numFmtId="0" fontId="0" fillId="22" borderId="0" xfId="0" applyNumberFormat="1" applyFont="1" applyFill="1" applyBorder="1"/>
    <xf numFmtId="0" fontId="0" fillId="5" borderId="6" xfId="0" applyFill="1" applyBorder="1"/>
    <xf numFmtId="0" fontId="0" fillId="5" borderId="7" xfId="0" applyFill="1" applyBorder="1"/>
    <xf numFmtId="0" fontId="0" fillId="15" borderId="6" xfId="0" applyFill="1" applyBorder="1"/>
    <xf numFmtId="0" fontId="0" fillId="15" borderId="7" xfId="0" applyFill="1" applyBorder="1"/>
    <xf numFmtId="0" fontId="0" fillId="21" borderId="6" xfId="0" applyFill="1" applyBorder="1"/>
    <xf numFmtId="0" fontId="0" fillId="21" borderId="7" xfId="0" applyFill="1" applyBorder="1"/>
    <xf numFmtId="0" fontId="0" fillId="0" borderId="6" xfId="0" applyFont="1" applyBorder="1"/>
    <xf numFmtId="0" fontId="0" fillId="0" borderId="7" xfId="0" applyFont="1" applyBorder="1"/>
    <xf numFmtId="0" fontId="16" fillId="12" borderId="2" xfId="0" applyFont="1" applyFill="1" applyBorder="1" applyAlignment="1">
      <alignment horizontal="center"/>
    </xf>
    <xf numFmtId="0" fontId="22" fillId="12" borderId="27" xfId="0" applyFont="1" applyFill="1" applyBorder="1"/>
    <xf numFmtId="0" fontId="0" fillId="12" borderId="27" xfId="0" applyFont="1" applyFill="1" applyBorder="1"/>
    <xf numFmtId="49" fontId="0" fillId="12" borderId="27" xfId="0" applyNumberFormat="1" applyFont="1" applyFill="1" applyBorder="1"/>
    <xf numFmtId="0" fontId="13" fillId="0" borderId="0" xfId="16" applyFill="1" applyBorder="1" applyAlignment="1">
      <alignment horizontal="center"/>
    </xf>
    <xf numFmtId="0" fontId="16" fillId="12" borderId="26" xfId="0" applyFont="1" applyFill="1" applyBorder="1" applyAlignment="1">
      <alignment horizontal="center"/>
    </xf>
    <xf numFmtId="0" fontId="17" fillId="25" borderId="27" xfId="0" applyFont="1" applyFill="1" applyBorder="1" applyAlignment="1">
      <alignment horizontal="center"/>
    </xf>
    <xf numFmtId="0" fontId="17" fillId="24" borderId="27" xfId="0" applyFont="1" applyFill="1" applyBorder="1" applyAlignment="1">
      <alignment horizontal="center"/>
    </xf>
    <xf numFmtId="0" fontId="21" fillId="25" borderId="27" xfId="0" applyFont="1" applyFill="1" applyBorder="1" applyAlignment="1">
      <alignment horizontal="center"/>
    </xf>
    <xf numFmtId="0" fontId="17" fillId="12" borderId="28" xfId="0" applyFont="1" applyFill="1" applyBorder="1" applyAlignment="1">
      <alignment horizontal="center"/>
    </xf>
    <xf numFmtId="0" fontId="17" fillId="12" borderId="27" xfId="0" applyFont="1" applyFill="1" applyBorder="1" applyAlignment="1">
      <alignment horizontal="center"/>
    </xf>
    <xf numFmtId="0" fontId="18" fillId="19" borderId="26" xfId="0" applyFont="1" applyFill="1" applyBorder="1" applyAlignment="1">
      <alignment horizontal="center"/>
    </xf>
    <xf numFmtId="0" fontId="21" fillId="12" borderId="27" xfId="0" applyFont="1" applyFill="1" applyBorder="1" applyAlignment="1">
      <alignment horizontal="center"/>
    </xf>
    <xf numFmtId="0" fontId="25" fillId="14" borderId="11" xfId="0" applyFont="1" applyFill="1" applyBorder="1" applyAlignment="1">
      <alignment horizontal="center" vertical="center"/>
    </xf>
    <xf numFmtId="0" fontId="22" fillId="14" borderId="7" xfId="0" applyFont="1" applyFill="1" applyBorder="1" applyAlignment="1">
      <alignment horizontal="center"/>
    </xf>
    <xf numFmtId="0" fontId="0" fillId="14" borderId="7" xfId="0" applyFont="1" applyFill="1" applyBorder="1" applyAlignment="1">
      <alignment horizontal="center"/>
    </xf>
    <xf numFmtId="0" fontId="0" fillId="14" borderId="7" xfId="0" applyNumberFormat="1" applyFont="1" applyFill="1" applyBorder="1" applyAlignment="1">
      <alignment horizontal="center"/>
    </xf>
    <xf numFmtId="0" fontId="14" fillId="21" borderId="6" xfId="17" applyFill="1" applyBorder="1" applyAlignment="1">
      <alignment horizontal="center"/>
    </xf>
    <xf numFmtId="0" fontId="13" fillId="5" borderId="0" xfId="16" applyFill="1" applyBorder="1" applyAlignment="1">
      <alignment horizontal="center"/>
    </xf>
    <xf numFmtId="0" fontId="15" fillId="27" borderId="0" xfId="18" applyFill="1" applyBorder="1" applyAlignment="1">
      <alignment horizontal="center"/>
    </xf>
    <xf numFmtId="14" fontId="22" fillId="0" borderId="0" xfId="58" applyNumberFormat="1" applyFont="1" applyBorder="1" applyAlignment="1">
      <alignment horizontal="left" wrapText="1"/>
    </xf>
    <xf numFmtId="0" fontId="6" fillId="17" borderId="26" xfId="0" applyFont="1" applyFill="1" applyBorder="1" applyAlignment="1">
      <alignment horizontal="left"/>
    </xf>
    <xf numFmtId="0" fontId="6" fillId="17" borderId="26" xfId="0" applyFont="1" applyFill="1" applyBorder="1" applyAlignment="1">
      <alignment horizontal="center"/>
    </xf>
    <xf numFmtId="49" fontId="22" fillId="0" borderId="6" xfId="0" applyNumberFormat="1" applyFont="1" applyBorder="1" applyAlignment="1">
      <alignment horizontal="left"/>
    </xf>
    <xf numFmtId="49" fontId="22" fillId="0" borderId="8" xfId="0" applyNumberFormat="1" applyFont="1" applyBorder="1" applyAlignment="1">
      <alignment horizontal="left"/>
    </xf>
    <xf numFmtId="0" fontId="6" fillId="12" borderId="26" xfId="0" applyFont="1" applyFill="1" applyBorder="1" applyAlignment="1">
      <alignment horizontal="center"/>
    </xf>
    <xf numFmtId="0" fontId="0" fillId="12" borderId="27" xfId="0" applyFill="1" applyBorder="1" applyAlignment="1">
      <alignment horizontal="center"/>
    </xf>
    <xf numFmtId="0" fontId="20" fillId="12" borderId="27" xfId="0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20" fillId="0" borderId="0" xfId="0" applyFont="1" applyFill="1" applyBorder="1" applyAlignment="1">
      <alignment horizontal="center"/>
    </xf>
    <xf numFmtId="0" fontId="25" fillId="12" borderId="1" xfId="0" applyFont="1" applyFill="1" applyBorder="1" applyAlignment="1">
      <alignment horizontal="center" vertical="center"/>
    </xf>
    <xf numFmtId="0" fontId="22" fillId="12" borderId="6" xfId="0" applyFont="1" applyFill="1" applyBorder="1" applyAlignment="1">
      <alignment horizontal="center"/>
    </xf>
    <xf numFmtId="0" fontId="0" fillId="12" borderId="6" xfId="0" applyFont="1" applyFill="1" applyBorder="1" applyAlignment="1">
      <alignment horizontal="center"/>
    </xf>
    <xf numFmtId="49" fontId="0" fillId="12" borderId="6" xfId="0" applyNumberFormat="1" applyFont="1" applyFill="1" applyBorder="1" applyAlignment="1">
      <alignment horizontal="center"/>
    </xf>
    <xf numFmtId="0" fontId="0" fillId="0" borderId="0" xfId="0" applyNumberFormat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/>
    </xf>
    <xf numFmtId="49" fontId="6" fillId="0" borderId="2" xfId="0" applyNumberFormat="1" applyFont="1" applyBorder="1" applyAlignment="1">
      <alignment horizontal="center"/>
    </xf>
    <xf numFmtId="49" fontId="6" fillId="0" borderId="11" xfId="0" applyNumberFormat="1" applyFont="1" applyBorder="1" applyAlignment="1">
      <alignment horizontal="center"/>
    </xf>
    <xf numFmtId="49" fontId="0" fillId="0" borderId="6" xfId="0" applyNumberFormat="1" applyFill="1" applyBorder="1" applyAlignment="1">
      <alignment horizontal="center"/>
    </xf>
    <xf numFmtId="49" fontId="0" fillId="0" borderId="0" xfId="0" applyNumberFormat="1" applyFill="1" applyBorder="1" applyAlignment="1">
      <alignment horizontal="center"/>
    </xf>
    <xf numFmtId="49" fontId="0" fillId="0" borderId="7" xfId="0" applyNumberFormat="1" applyFill="1" applyBorder="1" applyAlignment="1">
      <alignment horizontal="center"/>
    </xf>
    <xf numFmtId="49" fontId="0" fillId="0" borderId="6" xfId="0" applyNumberFormat="1" applyFont="1" applyFill="1" applyBorder="1" applyAlignment="1">
      <alignment horizontal="center"/>
    </xf>
    <xf numFmtId="49" fontId="0" fillId="0" borderId="0" xfId="0" applyNumberFormat="1" applyFont="1" applyFill="1" applyBorder="1" applyAlignment="1">
      <alignment horizontal="center"/>
    </xf>
    <xf numFmtId="49" fontId="0" fillId="0" borderId="7" xfId="0" applyNumberFormat="1" applyFont="1" applyFill="1" applyBorder="1" applyAlignment="1">
      <alignment horizontal="center"/>
    </xf>
    <xf numFmtId="49" fontId="0" fillId="0" borderId="6" xfId="0" applyNumberFormat="1" applyBorder="1" applyAlignment="1">
      <alignment horizontal="center"/>
    </xf>
    <xf numFmtId="49" fontId="0" fillId="0" borderId="0" xfId="0" applyNumberFormat="1" applyBorder="1" applyAlignment="1">
      <alignment horizontal="center"/>
    </xf>
    <xf numFmtId="49" fontId="0" fillId="0" borderId="7" xfId="0" applyNumberFormat="1" applyBorder="1" applyAlignment="1">
      <alignment horizontal="center"/>
    </xf>
    <xf numFmtId="49" fontId="27" fillId="0" borderId="6" xfId="0" applyNumberFormat="1" applyFont="1" applyBorder="1" applyAlignment="1">
      <alignment horizontal="left"/>
    </xf>
    <xf numFmtId="0" fontId="27" fillId="0" borderId="0" xfId="0" applyFont="1" applyBorder="1"/>
    <xf numFmtId="0" fontId="27" fillId="0" borderId="7" xfId="0" applyFont="1" applyBorder="1"/>
    <xf numFmtId="0" fontId="27" fillId="0" borderId="0" xfId="0" applyFont="1" applyFill="1" applyBorder="1"/>
    <xf numFmtId="0" fontId="27" fillId="0" borderId="7" xfId="0" applyFont="1" applyFill="1" applyBorder="1"/>
    <xf numFmtId="0" fontId="6" fillId="0" borderId="1" xfId="0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0" fontId="25" fillId="2" borderId="1" xfId="0" applyNumberFormat="1" applyFont="1" applyFill="1" applyBorder="1" applyAlignment="1">
      <alignment horizontal="center" vertical="center"/>
    </xf>
    <xf numFmtId="0" fontId="25" fillId="17" borderId="2" xfId="0" applyNumberFormat="1" applyFont="1" applyFill="1" applyBorder="1" applyAlignment="1">
      <alignment horizontal="center" vertical="center"/>
    </xf>
    <xf numFmtId="0" fontId="25" fillId="18" borderId="2" xfId="0" applyNumberFormat="1" applyFont="1" applyFill="1" applyBorder="1" applyAlignment="1">
      <alignment horizontal="center" vertical="center"/>
    </xf>
    <xf numFmtId="0" fontId="25" fillId="28" borderId="11" xfId="0" applyNumberFormat="1" applyFont="1" applyFill="1" applyBorder="1" applyAlignment="1">
      <alignment horizontal="center" vertical="center"/>
    </xf>
    <xf numFmtId="0" fontId="22" fillId="2" borderId="6" xfId="0" applyNumberFormat="1" applyFont="1" applyFill="1" applyBorder="1" applyAlignment="1">
      <alignment horizontal="center" wrapText="1"/>
    </xf>
    <xf numFmtId="0" fontId="22" fillId="17" borderId="0" xfId="0" applyNumberFormat="1" applyFont="1" applyFill="1" applyBorder="1" applyAlignment="1">
      <alignment horizontal="center" wrapText="1"/>
    </xf>
    <xf numFmtId="0" fontId="22" fillId="18" borderId="0" xfId="0" applyNumberFormat="1" applyFont="1" applyFill="1" applyBorder="1" applyAlignment="1">
      <alignment horizontal="center" wrapText="1"/>
    </xf>
    <xf numFmtId="0" fontId="22" fillId="28" borderId="7" xfId="0" applyNumberFormat="1" applyFont="1" applyFill="1" applyBorder="1" applyAlignment="1">
      <alignment horizontal="center" wrapText="1"/>
    </xf>
    <xf numFmtId="0" fontId="0" fillId="28" borderId="7" xfId="0" applyNumberFormat="1" applyFont="1" applyFill="1" applyBorder="1" applyAlignment="1">
      <alignment horizontal="center"/>
    </xf>
    <xf numFmtId="49" fontId="6" fillId="0" borderId="9" xfId="0" applyNumberFormat="1" applyFont="1" applyFill="1" applyBorder="1" applyAlignment="1">
      <alignment horizontal="center"/>
    </xf>
    <xf numFmtId="49" fontId="20" fillId="0" borderId="0" xfId="0" applyNumberFormat="1" applyFont="1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28" fillId="8" borderId="2" xfId="0" applyFont="1" applyFill="1" applyBorder="1" applyAlignment="1">
      <alignment horizontal="center"/>
    </xf>
    <xf numFmtId="0" fontId="29" fillId="0" borderId="0" xfId="0" applyFont="1" applyBorder="1" applyAlignment="1">
      <alignment horizontal="center" vertical="center"/>
    </xf>
    <xf numFmtId="0" fontId="28" fillId="0" borderId="0" xfId="0" applyFont="1" applyBorder="1" applyAlignment="1">
      <alignment horizontal="center" vertical="center"/>
    </xf>
    <xf numFmtId="0" fontId="30" fillId="0" borderId="0" xfId="0" applyFont="1" applyBorder="1" applyAlignment="1">
      <alignment horizontal="center" vertical="center"/>
    </xf>
    <xf numFmtId="0" fontId="29" fillId="0" borderId="22" xfId="0" applyFont="1" applyBorder="1" applyAlignment="1">
      <alignment horizontal="center" vertical="center"/>
    </xf>
    <xf numFmtId="0" fontId="30" fillId="0" borderId="23" xfId="0" applyFont="1" applyBorder="1" applyAlignment="1">
      <alignment horizontal="center" vertical="center"/>
    </xf>
    <xf numFmtId="0" fontId="31" fillId="8" borderId="2" xfId="0" applyFont="1" applyFill="1" applyBorder="1" applyAlignment="1">
      <alignment horizontal="center" vertical="center"/>
    </xf>
    <xf numFmtId="0" fontId="28" fillId="8" borderId="2" xfId="0" applyFont="1" applyFill="1" applyBorder="1" applyAlignment="1">
      <alignment horizontal="center" vertical="center"/>
    </xf>
    <xf numFmtId="0" fontId="28" fillId="0" borderId="0" xfId="0" applyFont="1" applyAlignment="1">
      <alignment horizontal="center"/>
    </xf>
    <xf numFmtId="0" fontId="30" fillId="0" borderId="9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4" fillId="6" borderId="12" xfId="0" applyFont="1" applyFill="1" applyBorder="1" applyAlignment="1">
      <alignment horizontal="center" vertical="center"/>
    </xf>
    <xf numFmtId="0" fontId="4" fillId="6" borderId="13" xfId="0" applyFont="1" applyFill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 textRotation="255"/>
    </xf>
    <xf numFmtId="0" fontId="6" fillId="5" borderId="0" xfId="0" applyFont="1" applyFill="1" applyAlignment="1">
      <alignment horizontal="center" vertical="center" textRotation="255"/>
    </xf>
    <xf numFmtId="0" fontId="6" fillId="15" borderId="0" xfId="0" applyFont="1" applyFill="1" applyAlignment="1">
      <alignment horizontal="center" vertical="center" textRotation="255"/>
    </xf>
    <xf numFmtId="0" fontId="6" fillId="21" borderId="0" xfId="0" applyFont="1" applyFill="1" applyAlignment="1">
      <alignment horizontal="center" vertical="center" textRotation="255"/>
    </xf>
    <xf numFmtId="0" fontId="26" fillId="22" borderId="1" xfId="0" applyFont="1" applyFill="1" applyBorder="1" applyAlignment="1">
      <alignment horizontal="center" vertical="center"/>
    </xf>
    <xf numFmtId="0" fontId="26" fillId="22" borderId="2" xfId="0" applyFont="1" applyFill="1" applyBorder="1" applyAlignment="1">
      <alignment horizontal="center" vertical="center"/>
    </xf>
    <xf numFmtId="0" fontId="26" fillId="22" borderId="11" xfId="0" applyFont="1" applyFill="1" applyBorder="1" applyAlignment="1">
      <alignment horizontal="center" vertical="center"/>
    </xf>
    <xf numFmtId="0" fontId="6" fillId="17" borderId="1" xfId="0" applyFont="1" applyFill="1" applyBorder="1" applyAlignment="1">
      <alignment horizontal="center" vertical="center"/>
    </xf>
    <xf numFmtId="0" fontId="6" fillId="17" borderId="2" xfId="0" applyFont="1" applyFill="1" applyBorder="1" applyAlignment="1">
      <alignment horizontal="center" vertical="center"/>
    </xf>
    <xf numFmtId="0" fontId="6" fillId="17" borderId="11" xfId="0" applyFont="1" applyFill="1" applyBorder="1" applyAlignment="1">
      <alignment horizontal="center" vertical="center"/>
    </xf>
    <xf numFmtId="0" fontId="6" fillId="17" borderId="1" xfId="0" applyFont="1" applyFill="1" applyBorder="1" applyAlignment="1">
      <alignment horizontal="center"/>
    </xf>
    <xf numFmtId="0" fontId="6" fillId="17" borderId="11" xfId="0" applyFont="1" applyFill="1" applyBorder="1" applyAlignment="1">
      <alignment horizontal="center"/>
    </xf>
    <xf numFmtId="0" fontId="6" fillId="17" borderId="3" xfId="0" applyFont="1" applyFill="1" applyBorder="1" applyAlignment="1">
      <alignment horizontal="center" vertical="center"/>
    </xf>
    <xf numFmtId="0" fontId="6" fillId="17" borderId="4" xfId="0" applyFont="1" applyFill="1" applyBorder="1" applyAlignment="1">
      <alignment horizontal="center" vertical="center"/>
    </xf>
    <xf numFmtId="0" fontId="6" fillId="17" borderId="5" xfId="0" applyFont="1" applyFill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1" fillId="0" borderId="28" xfId="0" applyFont="1" applyBorder="1" applyAlignment="1">
      <alignment horizontal="center" vertical="center"/>
    </xf>
    <xf numFmtId="0" fontId="4" fillId="13" borderId="31" xfId="0" applyFont="1" applyFill="1" applyBorder="1" applyAlignment="1">
      <alignment horizontal="center" vertical="center"/>
    </xf>
    <xf numFmtId="0" fontId="4" fillId="13" borderId="28" xfId="0" applyFont="1" applyFill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7" borderId="11" xfId="0" applyFont="1" applyFill="1" applyBorder="1" applyAlignment="1">
      <alignment horizontal="center" vertical="center"/>
    </xf>
  </cellXfs>
  <cellStyles count="536">
    <cellStyle name="Insatisfaisant" xfId="17" builtinId="27"/>
    <cellStyle name="Lien hypertexte" xfId="54" builtinId="8" hidden="1"/>
    <cellStyle name="Lien hypertexte" xfId="56" builtinId="8" hidden="1"/>
    <cellStyle name="Lien hypertexte" xfId="58" builtinId="8"/>
    <cellStyle name="Lien hypertexte visité" xfId="1" builtinId="9" hidden="1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4" builtinId="9" hidden="1"/>
    <cellStyle name="Lien hypertexte visité" xfId="15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Lien hypertexte visité" xfId="22" builtinId="9" hidden="1"/>
    <cellStyle name="Lien hypertexte visité" xfId="23" builtinId="9" hidden="1"/>
    <cellStyle name="Lien hypertexte visité" xfId="24" builtinId="9" hidden="1"/>
    <cellStyle name="Lien hypertexte visité" xfId="25" builtinId="9" hidden="1"/>
    <cellStyle name="Lien hypertexte visité" xfId="26" builtinId="9" hidden="1"/>
    <cellStyle name="Lien hypertexte visité" xfId="27" builtinId="9" hidden="1"/>
    <cellStyle name="Lien hypertexte visité" xfId="28" builtinId="9" hidden="1"/>
    <cellStyle name="Lien hypertexte visité" xfId="29" builtinId="9" hidden="1"/>
    <cellStyle name="Lien hypertexte visité" xfId="30" builtinId="9" hidden="1"/>
    <cellStyle name="Lien hypertexte visité" xfId="31" builtinId="9" hidden="1"/>
    <cellStyle name="Lien hypertexte visité" xfId="32" builtinId="9" hidden="1"/>
    <cellStyle name="Lien hypertexte visité" xfId="33" builtinId="9" hidden="1"/>
    <cellStyle name="Lien hypertexte visité" xfId="34" builtinId="9" hidden="1"/>
    <cellStyle name="Lien hypertexte visité" xfId="35" builtinId="9" hidden="1"/>
    <cellStyle name="Lien hypertexte visité" xfId="36" builtinId="9" hidden="1"/>
    <cellStyle name="Lien hypertexte visité" xfId="37" builtinId="9" hidden="1"/>
    <cellStyle name="Lien hypertexte visité" xfId="38" builtinId="9" hidden="1"/>
    <cellStyle name="Lien hypertexte visité" xfId="39" builtinId="9" hidden="1"/>
    <cellStyle name="Lien hypertexte visité" xfId="40" builtinId="9" hidden="1"/>
    <cellStyle name="Lien hypertexte visité" xfId="41" builtinId="9" hidden="1"/>
    <cellStyle name="Lien hypertexte visité" xfId="42" builtinId="9" hidden="1"/>
    <cellStyle name="Lien hypertexte visité" xfId="43" builtinId="9" hidden="1"/>
    <cellStyle name="Lien hypertexte visité" xfId="44" builtinId="9" hidden="1"/>
    <cellStyle name="Lien hypertexte visité" xfId="45" builtinId="9" hidden="1"/>
    <cellStyle name="Lien hypertexte visité" xfId="46" builtinId="9" hidden="1"/>
    <cellStyle name="Lien hypertexte visité" xfId="47" builtinId="9" hidden="1"/>
    <cellStyle name="Lien hypertexte visité" xfId="48" builtinId="9" hidden="1"/>
    <cellStyle name="Lien hypertexte visité" xfId="49" builtinId="9" hidden="1"/>
    <cellStyle name="Lien hypertexte visité" xfId="50" builtinId="9" hidden="1"/>
    <cellStyle name="Lien hypertexte visité" xfId="51" builtinId="9" hidden="1"/>
    <cellStyle name="Lien hypertexte visité" xfId="52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0" builtinId="9" hidden="1"/>
    <cellStyle name="Lien hypertexte visité" xfId="61" builtinId="9" hidden="1"/>
    <cellStyle name="Lien hypertexte visité" xfId="62" builtinId="9" hidden="1"/>
    <cellStyle name="Lien hypertexte visité" xfId="63" builtinId="9" hidden="1"/>
    <cellStyle name="Lien hypertexte visité" xfId="64" builtinId="9" hidden="1"/>
    <cellStyle name="Lien hypertexte visité" xfId="65" builtinId="9" hidden="1"/>
    <cellStyle name="Lien hypertexte visité" xfId="66" builtinId="9" hidden="1"/>
    <cellStyle name="Lien hypertexte visité" xfId="67" builtinId="9" hidden="1"/>
    <cellStyle name="Lien hypertexte visité" xfId="68" builtinId="9" hidden="1"/>
    <cellStyle name="Lien hypertexte visité" xfId="69" builtinId="9" hidden="1"/>
    <cellStyle name="Lien hypertexte visité" xfId="70" builtinId="9" hidden="1"/>
    <cellStyle name="Lien hypertexte visité" xfId="71" builtinId="9" hidden="1"/>
    <cellStyle name="Lien hypertexte visité" xfId="72" builtinId="9" hidden="1"/>
    <cellStyle name="Lien hypertexte visité" xfId="73" builtinId="9" hidden="1"/>
    <cellStyle name="Lien hypertexte visité" xfId="74" builtinId="9" hidden="1"/>
    <cellStyle name="Lien hypertexte visité" xfId="75" builtinId="9" hidden="1"/>
    <cellStyle name="Lien hypertexte visité" xfId="76" builtinId="9" hidden="1"/>
    <cellStyle name="Lien hypertexte visité" xfId="77" builtinId="9" hidden="1"/>
    <cellStyle name="Lien hypertexte visité" xfId="78" builtinId="9" hidden="1"/>
    <cellStyle name="Lien hypertexte visité" xfId="79" builtinId="9" hidden="1"/>
    <cellStyle name="Lien hypertexte visité" xfId="80" builtinId="9" hidden="1"/>
    <cellStyle name="Lien hypertexte visité" xfId="81" builtinId="9" hidden="1"/>
    <cellStyle name="Lien hypertexte visité" xfId="82" builtinId="9" hidden="1"/>
    <cellStyle name="Lien hypertexte visité" xfId="83" builtinId="9" hidden="1"/>
    <cellStyle name="Lien hypertexte visité" xfId="84" builtinId="9" hidden="1"/>
    <cellStyle name="Lien hypertexte visité" xfId="85" builtinId="9" hidden="1"/>
    <cellStyle name="Lien hypertexte visité" xfId="86" builtinId="9" hidden="1"/>
    <cellStyle name="Lien hypertexte visité" xfId="87" builtinId="9" hidden="1"/>
    <cellStyle name="Lien hypertexte visité" xfId="88" builtinId="9" hidden="1"/>
    <cellStyle name="Lien hypertexte visité" xfId="89" builtinId="9" hidden="1"/>
    <cellStyle name="Lien hypertexte visité" xfId="90" builtinId="9" hidden="1"/>
    <cellStyle name="Lien hypertexte visité" xfId="91" builtinId="9" hidden="1"/>
    <cellStyle name="Lien hypertexte visité" xfId="92" builtinId="9" hidden="1"/>
    <cellStyle name="Lien hypertexte visité" xfId="93" builtinId="9" hidden="1"/>
    <cellStyle name="Lien hypertexte visité" xfId="94" builtinId="9" hidden="1"/>
    <cellStyle name="Lien hypertexte visité" xfId="95" builtinId="9" hidden="1"/>
    <cellStyle name="Lien hypertexte visité" xfId="96" builtinId="9" hidden="1"/>
    <cellStyle name="Lien hypertexte visité" xfId="97" builtinId="9" hidden="1"/>
    <cellStyle name="Lien hypertexte visité" xfId="98" builtinId="9" hidden="1"/>
    <cellStyle name="Lien hypertexte visité" xfId="99" builtinId="9" hidden="1"/>
    <cellStyle name="Lien hypertexte visité" xfId="100" builtinId="9" hidden="1"/>
    <cellStyle name="Lien hypertexte visité" xfId="101" builtinId="9" hidden="1"/>
    <cellStyle name="Lien hypertexte visité" xfId="102" builtinId="9" hidden="1"/>
    <cellStyle name="Lien hypertexte visité" xfId="103" builtinId="9" hidden="1"/>
    <cellStyle name="Lien hypertexte visité" xfId="104" builtinId="9" hidden="1"/>
    <cellStyle name="Lien hypertexte visité" xfId="105" builtinId="9" hidden="1"/>
    <cellStyle name="Lien hypertexte visité" xfId="106" builtinId="9" hidden="1"/>
    <cellStyle name="Lien hypertexte visité" xfId="107" builtinId="9" hidden="1"/>
    <cellStyle name="Lien hypertexte visité" xfId="108" builtinId="9" hidden="1"/>
    <cellStyle name="Lien hypertexte visité" xfId="109" builtinId="9" hidden="1"/>
    <cellStyle name="Lien hypertexte visité" xfId="110" builtinId="9" hidden="1"/>
    <cellStyle name="Lien hypertexte visité" xfId="111" builtinId="9" hidden="1"/>
    <cellStyle name="Lien hypertexte visité" xfId="112" builtinId="9" hidden="1"/>
    <cellStyle name="Lien hypertexte visité" xfId="113" builtinId="9" hidden="1"/>
    <cellStyle name="Lien hypertexte visité" xfId="114" builtinId="9" hidden="1"/>
    <cellStyle name="Lien hypertexte visité" xfId="115" builtinId="9" hidden="1"/>
    <cellStyle name="Lien hypertexte visité" xfId="116" builtinId="9" hidden="1"/>
    <cellStyle name="Lien hypertexte visité" xfId="117" builtinId="9" hidden="1"/>
    <cellStyle name="Lien hypertexte visité" xfId="118" builtinId="9" hidden="1"/>
    <cellStyle name="Lien hypertexte visité" xfId="119" builtinId="9" hidden="1"/>
    <cellStyle name="Lien hypertexte visité" xfId="120" builtinId="9" hidden="1"/>
    <cellStyle name="Lien hypertexte visité" xfId="121" builtinId="9" hidden="1"/>
    <cellStyle name="Lien hypertexte visité" xfId="122" builtinId="9" hidden="1"/>
    <cellStyle name="Lien hypertexte visité" xfId="123" builtinId="9" hidden="1"/>
    <cellStyle name="Lien hypertexte visité" xfId="124" builtinId="9" hidden="1"/>
    <cellStyle name="Lien hypertexte visité" xfId="125" builtinId="9" hidden="1"/>
    <cellStyle name="Lien hypertexte visité" xfId="126" builtinId="9" hidden="1"/>
    <cellStyle name="Lien hypertexte visité" xfId="127" builtinId="9" hidden="1"/>
    <cellStyle name="Lien hypertexte visité" xfId="128" builtinId="9" hidden="1"/>
    <cellStyle name="Lien hypertexte visité" xfId="129" builtinId="9" hidden="1"/>
    <cellStyle name="Lien hypertexte visité" xfId="130" builtinId="9" hidden="1"/>
    <cellStyle name="Lien hypertexte visité" xfId="131" builtinId="9" hidden="1"/>
    <cellStyle name="Lien hypertexte visité" xfId="132" builtinId="9" hidden="1"/>
    <cellStyle name="Lien hypertexte visité" xfId="133" builtinId="9" hidden="1"/>
    <cellStyle name="Lien hypertexte visité" xfId="134" builtinId="9" hidden="1"/>
    <cellStyle name="Lien hypertexte visité" xfId="135" builtinId="9" hidden="1"/>
    <cellStyle name="Lien hypertexte visité" xfId="136" builtinId="9" hidden="1"/>
    <cellStyle name="Lien hypertexte visité" xfId="137" builtinId="9" hidden="1"/>
    <cellStyle name="Lien hypertexte visité" xfId="138" builtinId="9" hidden="1"/>
    <cellStyle name="Lien hypertexte visité" xfId="139" builtinId="9" hidden="1"/>
    <cellStyle name="Lien hypertexte visité" xfId="140" builtinId="9" hidden="1"/>
    <cellStyle name="Lien hypertexte visité" xfId="141" builtinId="9" hidden="1"/>
    <cellStyle name="Lien hypertexte visité" xfId="142" builtinId="9" hidden="1"/>
    <cellStyle name="Lien hypertexte visité" xfId="143" builtinId="9" hidden="1"/>
    <cellStyle name="Lien hypertexte visité" xfId="144" builtinId="9" hidden="1"/>
    <cellStyle name="Lien hypertexte visité" xfId="145" builtinId="9" hidden="1"/>
    <cellStyle name="Lien hypertexte visité" xfId="146" builtinId="9" hidden="1"/>
    <cellStyle name="Lien hypertexte visité" xfId="147" builtinId="9" hidden="1"/>
    <cellStyle name="Lien hypertexte visité" xfId="148" builtinId="9" hidden="1"/>
    <cellStyle name="Lien hypertexte visité" xfId="149" builtinId="9" hidden="1"/>
    <cellStyle name="Lien hypertexte visité" xfId="150" builtinId="9" hidden="1"/>
    <cellStyle name="Lien hypertexte visité" xfId="151" builtinId="9" hidden="1"/>
    <cellStyle name="Lien hypertexte visité" xfId="152" builtinId="9" hidden="1"/>
    <cellStyle name="Lien hypertexte visité" xfId="153" builtinId="9" hidden="1"/>
    <cellStyle name="Lien hypertexte visité" xfId="154" builtinId="9" hidden="1"/>
    <cellStyle name="Lien hypertexte visité" xfId="155" builtinId="9" hidden="1"/>
    <cellStyle name="Lien hypertexte visité" xfId="156" builtinId="9" hidden="1"/>
    <cellStyle name="Lien hypertexte visité" xfId="157" builtinId="9" hidden="1"/>
    <cellStyle name="Lien hypertexte visité" xfId="158" builtinId="9" hidden="1"/>
    <cellStyle name="Lien hypertexte visité" xfId="159" builtinId="9" hidden="1"/>
    <cellStyle name="Lien hypertexte visité" xfId="160" builtinId="9" hidden="1"/>
    <cellStyle name="Lien hypertexte visité" xfId="161" builtinId="9" hidden="1"/>
    <cellStyle name="Lien hypertexte visité" xfId="162" builtinId="9" hidden="1"/>
    <cellStyle name="Lien hypertexte visité" xfId="163" builtinId="9" hidden="1"/>
    <cellStyle name="Lien hypertexte visité" xfId="164" builtinId="9" hidden="1"/>
    <cellStyle name="Lien hypertexte visité" xfId="165" builtinId="9" hidden="1"/>
    <cellStyle name="Lien hypertexte visité" xfId="166" builtinId="9" hidden="1"/>
    <cellStyle name="Lien hypertexte visité" xfId="167" builtinId="9" hidden="1"/>
    <cellStyle name="Lien hypertexte visité" xfId="168" builtinId="9" hidden="1"/>
    <cellStyle name="Lien hypertexte visité" xfId="169" builtinId="9" hidden="1"/>
    <cellStyle name="Lien hypertexte visité" xfId="170" builtinId="9" hidden="1"/>
    <cellStyle name="Lien hypertexte visité" xfId="171" builtinId="9" hidden="1"/>
    <cellStyle name="Lien hypertexte visité" xfId="172" builtinId="9" hidden="1"/>
    <cellStyle name="Lien hypertexte visité" xfId="173" builtinId="9" hidden="1"/>
    <cellStyle name="Lien hypertexte visité" xfId="174" builtinId="9" hidden="1"/>
    <cellStyle name="Lien hypertexte visité" xfId="175" builtinId="9" hidden="1"/>
    <cellStyle name="Lien hypertexte visité" xfId="176" builtinId="9" hidden="1"/>
    <cellStyle name="Lien hypertexte visité" xfId="177" builtinId="9" hidden="1"/>
    <cellStyle name="Lien hypertexte visité" xfId="178" builtinId="9" hidden="1"/>
    <cellStyle name="Lien hypertexte visité" xfId="179" builtinId="9" hidden="1"/>
    <cellStyle name="Lien hypertexte visité" xfId="180" builtinId="9" hidden="1"/>
    <cellStyle name="Lien hypertexte visité" xfId="181" builtinId="9" hidden="1"/>
    <cellStyle name="Lien hypertexte visité" xfId="182" builtinId="9" hidden="1"/>
    <cellStyle name="Lien hypertexte visité" xfId="183" builtinId="9" hidden="1"/>
    <cellStyle name="Lien hypertexte visité" xfId="184" builtinId="9" hidden="1"/>
    <cellStyle name="Lien hypertexte visité" xfId="185" builtinId="9" hidden="1"/>
    <cellStyle name="Lien hypertexte visité" xfId="186" builtinId="9" hidden="1"/>
    <cellStyle name="Lien hypertexte visité" xfId="187" builtinId="9" hidden="1"/>
    <cellStyle name="Lien hypertexte visité" xfId="188" builtinId="9" hidden="1"/>
    <cellStyle name="Lien hypertexte visité" xfId="189" builtinId="9" hidden="1"/>
    <cellStyle name="Lien hypertexte visité" xfId="190" builtinId="9" hidden="1"/>
    <cellStyle name="Lien hypertexte visité" xfId="191" builtinId="9" hidden="1"/>
    <cellStyle name="Lien hypertexte visité" xfId="192" builtinId="9" hidden="1"/>
    <cellStyle name="Lien hypertexte visité" xfId="193" builtinId="9" hidden="1"/>
    <cellStyle name="Lien hypertexte visité" xfId="194" builtinId="9" hidden="1"/>
    <cellStyle name="Lien hypertexte visité" xfId="195" builtinId="9" hidden="1"/>
    <cellStyle name="Lien hypertexte visité" xfId="196" builtinId="9" hidden="1"/>
    <cellStyle name="Lien hypertexte visité" xfId="197" builtinId="9" hidden="1"/>
    <cellStyle name="Lien hypertexte visité" xfId="198" builtinId="9" hidden="1"/>
    <cellStyle name="Lien hypertexte visité" xfId="199" builtinId="9" hidden="1"/>
    <cellStyle name="Lien hypertexte visité" xfId="200" builtinId="9" hidden="1"/>
    <cellStyle name="Lien hypertexte visité" xfId="201" builtinId="9" hidden="1"/>
    <cellStyle name="Lien hypertexte visité" xfId="202" builtinId="9" hidden="1"/>
    <cellStyle name="Lien hypertexte visité" xfId="203" builtinId="9" hidden="1"/>
    <cellStyle name="Lien hypertexte visité" xfId="204" builtinId="9" hidden="1"/>
    <cellStyle name="Lien hypertexte visité" xfId="205" builtinId="9" hidden="1"/>
    <cellStyle name="Lien hypertexte visité" xfId="206" builtinId="9" hidden="1"/>
    <cellStyle name="Lien hypertexte visité" xfId="207" builtinId="9" hidden="1"/>
    <cellStyle name="Lien hypertexte visité" xfId="208" builtinId="9" hidden="1"/>
    <cellStyle name="Lien hypertexte visité" xfId="209" builtinId="9" hidden="1"/>
    <cellStyle name="Lien hypertexte visité" xfId="210" builtinId="9" hidden="1"/>
    <cellStyle name="Lien hypertexte visité" xfId="211" builtinId="9" hidden="1"/>
    <cellStyle name="Lien hypertexte visité" xfId="212" builtinId="9" hidden="1"/>
    <cellStyle name="Lien hypertexte visité" xfId="213" builtinId="9" hidden="1"/>
    <cellStyle name="Lien hypertexte visité" xfId="214" builtinId="9" hidden="1"/>
    <cellStyle name="Lien hypertexte visité" xfId="215" builtinId="9" hidden="1"/>
    <cellStyle name="Lien hypertexte visité" xfId="216" builtinId="9" hidden="1"/>
    <cellStyle name="Lien hypertexte visité" xfId="217" builtinId="9" hidden="1"/>
    <cellStyle name="Lien hypertexte visité" xfId="218" builtinId="9" hidden="1"/>
    <cellStyle name="Lien hypertexte visité" xfId="219" builtinId="9" hidden="1"/>
    <cellStyle name="Lien hypertexte visité" xfId="220" builtinId="9" hidden="1"/>
    <cellStyle name="Lien hypertexte visité" xfId="221" builtinId="9" hidden="1"/>
    <cellStyle name="Lien hypertexte visité" xfId="222" builtinId="9" hidden="1"/>
    <cellStyle name="Lien hypertexte visité" xfId="223" builtinId="9" hidden="1"/>
    <cellStyle name="Lien hypertexte visité" xfId="224" builtinId="9" hidden="1"/>
    <cellStyle name="Lien hypertexte visité" xfId="225" builtinId="9" hidden="1"/>
    <cellStyle name="Lien hypertexte visité" xfId="226" builtinId="9" hidden="1"/>
    <cellStyle name="Lien hypertexte visité" xfId="227" builtinId="9" hidden="1"/>
    <cellStyle name="Lien hypertexte visité" xfId="228" builtinId="9" hidden="1"/>
    <cellStyle name="Lien hypertexte visité" xfId="229" builtinId="9" hidden="1"/>
    <cellStyle name="Lien hypertexte visité" xfId="230" builtinId="9" hidden="1"/>
    <cellStyle name="Lien hypertexte visité" xfId="231" builtinId="9" hidden="1"/>
    <cellStyle name="Lien hypertexte visité" xfId="232" builtinId="9" hidden="1"/>
    <cellStyle name="Lien hypertexte visité" xfId="233" builtinId="9" hidden="1"/>
    <cellStyle name="Lien hypertexte visité" xfId="234" builtinId="9" hidden="1"/>
    <cellStyle name="Lien hypertexte visité" xfId="235" builtinId="9" hidden="1"/>
    <cellStyle name="Lien hypertexte visité" xfId="236" builtinId="9" hidden="1"/>
    <cellStyle name="Lien hypertexte visité" xfId="237" builtinId="9" hidden="1"/>
    <cellStyle name="Lien hypertexte visité" xfId="238" builtinId="9" hidden="1"/>
    <cellStyle name="Lien hypertexte visité" xfId="239" builtinId="9" hidden="1"/>
    <cellStyle name="Lien hypertexte visité" xfId="240" builtinId="9" hidden="1"/>
    <cellStyle name="Lien hypertexte visité" xfId="241" builtinId="9" hidden="1"/>
    <cellStyle name="Lien hypertexte visité" xfId="242" builtinId="9" hidden="1"/>
    <cellStyle name="Lien hypertexte visité" xfId="243" builtinId="9" hidden="1"/>
    <cellStyle name="Lien hypertexte visité" xfId="244" builtinId="9" hidden="1"/>
    <cellStyle name="Lien hypertexte visité" xfId="245" builtinId="9" hidden="1"/>
    <cellStyle name="Lien hypertexte visité" xfId="246" builtinId="9" hidden="1"/>
    <cellStyle name="Lien hypertexte visité" xfId="247" builtinId="9" hidden="1"/>
    <cellStyle name="Lien hypertexte visité" xfId="248" builtinId="9" hidden="1"/>
    <cellStyle name="Lien hypertexte visité" xfId="249" builtinId="9" hidden="1"/>
    <cellStyle name="Lien hypertexte visité" xfId="250" builtinId="9" hidden="1"/>
    <cellStyle name="Lien hypertexte visité" xfId="251" builtinId="9" hidden="1"/>
    <cellStyle name="Lien hypertexte visité" xfId="252" builtinId="9" hidden="1"/>
    <cellStyle name="Lien hypertexte visité" xfId="253" builtinId="9" hidden="1"/>
    <cellStyle name="Lien hypertexte visité" xfId="254" builtinId="9" hidden="1"/>
    <cellStyle name="Lien hypertexte visité" xfId="255" builtinId="9" hidden="1"/>
    <cellStyle name="Lien hypertexte visité" xfId="256" builtinId="9" hidden="1"/>
    <cellStyle name="Lien hypertexte visité" xfId="257" builtinId="9" hidden="1"/>
    <cellStyle name="Lien hypertexte visité" xfId="258" builtinId="9" hidden="1"/>
    <cellStyle name="Lien hypertexte visité" xfId="259" builtinId="9" hidden="1"/>
    <cellStyle name="Lien hypertexte visité" xfId="260" builtinId="9" hidden="1"/>
    <cellStyle name="Lien hypertexte visité" xfId="261" builtinId="9" hidden="1"/>
    <cellStyle name="Lien hypertexte visité" xfId="262" builtinId="9" hidden="1"/>
    <cellStyle name="Lien hypertexte visité" xfId="263" builtinId="9" hidden="1"/>
    <cellStyle name="Lien hypertexte visité" xfId="264" builtinId="9" hidden="1"/>
    <cellStyle name="Lien hypertexte visité" xfId="265" builtinId="9" hidden="1"/>
    <cellStyle name="Lien hypertexte visité" xfId="266" builtinId="9" hidden="1"/>
    <cellStyle name="Lien hypertexte visité" xfId="267" builtinId="9" hidden="1"/>
    <cellStyle name="Lien hypertexte visité" xfId="268" builtinId="9" hidden="1"/>
    <cellStyle name="Lien hypertexte visité" xfId="269" builtinId="9" hidden="1"/>
    <cellStyle name="Lien hypertexte visité" xfId="270" builtinId="9" hidden="1"/>
    <cellStyle name="Lien hypertexte visité" xfId="271" builtinId="9" hidden="1"/>
    <cellStyle name="Lien hypertexte visité" xfId="272" builtinId="9" hidden="1"/>
    <cellStyle name="Lien hypertexte visité" xfId="273" builtinId="9" hidden="1"/>
    <cellStyle name="Lien hypertexte visité" xfId="274" builtinId="9" hidden="1"/>
    <cellStyle name="Lien hypertexte visité" xfId="275" builtinId="9" hidden="1"/>
    <cellStyle name="Lien hypertexte visité" xfId="276" builtinId="9" hidden="1"/>
    <cellStyle name="Lien hypertexte visité" xfId="277" builtinId="9" hidden="1"/>
    <cellStyle name="Lien hypertexte visité" xfId="278" builtinId="9" hidden="1"/>
    <cellStyle name="Lien hypertexte visité" xfId="279" builtinId="9" hidden="1"/>
    <cellStyle name="Lien hypertexte visité" xfId="280" builtinId="9" hidden="1"/>
    <cellStyle name="Lien hypertexte visité" xfId="281" builtinId="9" hidden="1"/>
    <cellStyle name="Lien hypertexte visité" xfId="282" builtinId="9" hidden="1"/>
    <cellStyle name="Lien hypertexte visité" xfId="283" builtinId="9" hidden="1"/>
    <cellStyle name="Lien hypertexte visité" xfId="284" builtinId="9" hidden="1"/>
    <cellStyle name="Lien hypertexte visité" xfId="285" builtinId="9" hidden="1"/>
    <cellStyle name="Lien hypertexte visité" xfId="286" builtinId="9" hidden="1"/>
    <cellStyle name="Lien hypertexte visité" xfId="287" builtinId="9" hidden="1"/>
    <cellStyle name="Lien hypertexte visité" xfId="288" builtinId="9" hidden="1"/>
    <cellStyle name="Lien hypertexte visité" xfId="289" builtinId="9" hidden="1"/>
    <cellStyle name="Lien hypertexte visité" xfId="290" builtinId="9" hidden="1"/>
    <cellStyle name="Lien hypertexte visité" xfId="291" builtinId="9" hidden="1"/>
    <cellStyle name="Lien hypertexte visité" xfId="292" builtinId="9" hidden="1"/>
    <cellStyle name="Lien hypertexte visité" xfId="293" builtinId="9" hidden="1"/>
    <cellStyle name="Lien hypertexte visité" xfId="294" builtinId="9" hidden="1"/>
    <cellStyle name="Lien hypertexte visité" xfId="295" builtinId="9" hidden="1"/>
    <cellStyle name="Lien hypertexte visité" xfId="296" builtinId="9" hidden="1"/>
    <cellStyle name="Lien hypertexte visité" xfId="297" builtinId="9" hidden="1"/>
    <cellStyle name="Lien hypertexte visité" xfId="298" builtinId="9" hidden="1"/>
    <cellStyle name="Lien hypertexte visité" xfId="299" builtinId="9" hidden="1"/>
    <cellStyle name="Lien hypertexte visité" xfId="300" builtinId="9" hidden="1"/>
    <cellStyle name="Lien hypertexte visité" xfId="301" builtinId="9" hidden="1"/>
    <cellStyle name="Lien hypertexte visité" xfId="302" builtinId="9" hidden="1"/>
    <cellStyle name="Lien hypertexte visité" xfId="303" builtinId="9" hidden="1"/>
    <cellStyle name="Lien hypertexte visité" xfId="304" builtinId="9" hidden="1"/>
    <cellStyle name="Lien hypertexte visité" xfId="305" builtinId="9" hidden="1"/>
    <cellStyle name="Lien hypertexte visité" xfId="306" builtinId="9" hidden="1"/>
    <cellStyle name="Lien hypertexte visité" xfId="307" builtinId="9" hidden="1"/>
    <cellStyle name="Lien hypertexte visité" xfId="308" builtinId="9" hidden="1"/>
    <cellStyle name="Lien hypertexte visité" xfId="309" builtinId="9" hidden="1"/>
    <cellStyle name="Lien hypertexte visité" xfId="310" builtinId="9" hidden="1"/>
    <cellStyle name="Lien hypertexte visité" xfId="311" builtinId="9" hidden="1"/>
    <cellStyle name="Lien hypertexte visité" xfId="312" builtinId="9" hidden="1"/>
    <cellStyle name="Lien hypertexte visité" xfId="313" builtinId="9" hidden="1"/>
    <cellStyle name="Lien hypertexte visité" xfId="314" builtinId="9" hidden="1"/>
    <cellStyle name="Lien hypertexte visité" xfId="315" builtinId="9" hidden="1"/>
    <cellStyle name="Lien hypertexte visité" xfId="316" builtinId="9" hidden="1"/>
    <cellStyle name="Lien hypertexte visité" xfId="317" builtinId="9" hidden="1"/>
    <cellStyle name="Lien hypertexte visité" xfId="318" builtinId="9" hidden="1"/>
    <cellStyle name="Lien hypertexte visité" xfId="319" builtinId="9" hidden="1"/>
    <cellStyle name="Lien hypertexte visité" xfId="320" builtinId="9" hidden="1"/>
    <cellStyle name="Lien hypertexte visité" xfId="321" builtinId="9" hidden="1"/>
    <cellStyle name="Lien hypertexte visité" xfId="322" builtinId="9" hidden="1"/>
    <cellStyle name="Lien hypertexte visité" xfId="323" builtinId="9" hidden="1"/>
    <cellStyle name="Lien hypertexte visité" xfId="324" builtinId="9" hidden="1"/>
    <cellStyle name="Lien hypertexte visité" xfId="325" builtinId="9" hidden="1"/>
    <cellStyle name="Lien hypertexte visité" xfId="326" builtinId="9" hidden="1"/>
    <cellStyle name="Lien hypertexte visité" xfId="327" builtinId="9" hidden="1"/>
    <cellStyle name="Lien hypertexte visité" xfId="328" builtinId="9" hidden="1"/>
    <cellStyle name="Lien hypertexte visité" xfId="329" builtinId="9" hidden="1"/>
    <cellStyle name="Lien hypertexte visité" xfId="330" builtinId="9" hidden="1"/>
    <cellStyle name="Lien hypertexte visité" xfId="331" builtinId="9" hidden="1"/>
    <cellStyle name="Lien hypertexte visité" xfId="332" builtinId="9" hidden="1"/>
    <cellStyle name="Lien hypertexte visité" xfId="333" builtinId="9" hidden="1"/>
    <cellStyle name="Lien hypertexte visité" xfId="334" builtinId="9" hidden="1"/>
    <cellStyle name="Lien hypertexte visité" xfId="335" builtinId="9" hidden="1"/>
    <cellStyle name="Lien hypertexte visité" xfId="336" builtinId="9" hidden="1"/>
    <cellStyle name="Lien hypertexte visité" xfId="337" builtinId="9" hidden="1"/>
    <cellStyle name="Lien hypertexte visité" xfId="338" builtinId="9" hidden="1"/>
    <cellStyle name="Lien hypertexte visité" xfId="339" builtinId="9" hidden="1"/>
    <cellStyle name="Lien hypertexte visité" xfId="340" builtinId="9" hidden="1"/>
    <cellStyle name="Lien hypertexte visité" xfId="341" builtinId="9" hidden="1"/>
    <cellStyle name="Lien hypertexte visité" xfId="342" builtinId="9" hidden="1"/>
    <cellStyle name="Lien hypertexte visité" xfId="343" builtinId="9" hidden="1"/>
    <cellStyle name="Lien hypertexte visité" xfId="344" builtinId="9" hidden="1"/>
    <cellStyle name="Lien hypertexte visité" xfId="345" builtinId="9" hidden="1"/>
    <cellStyle name="Lien hypertexte visité" xfId="346" builtinId="9" hidden="1"/>
    <cellStyle name="Lien hypertexte visité" xfId="347" builtinId="9" hidden="1"/>
    <cellStyle name="Lien hypertexte visité" xfId="348" builtinId="9" hidden="1"/>
    <cellStyle name="Lien hypertexte visité" xfId="349" builtinId="9" hidden="1"/>
    <cellStyle name="Lien hypertexte visité" xfId="350" builtinId="9" hidden="1"/>
    <cellStyle name="Lien hypertexte visité" xfId="351" builtinId="9" hidden="1"/>
    <cellStyle name="Lien hypertexte visité" xfId="352" builtinId="9" hidden="1"/>
    <cellStyle name="Lien hypertexte visité" xfId="353" builtinId="9" hidden="1"/>
    <cellStyle name="Lien hypertexte visité" xfId="354" builtinId="9" hidden="1"/>
    <cellStyle name="Lien hypertexte visité" xfId="355" builtinId="9" hidden="1"/>
    <cellStyle name="Lien hypertexte visité" xfId="356" builtinId="9" hidden="1"/>
    <cellStyle name="Lien hypertexte visité" xfId="357" builtinId="9" hidden="1"/>
    <cellStyle name="Lien hypertexte visité" xfId="358" builtinId="9" hidden="1"/>
    <cellStyle name="Lien hypertexte visité" xfId="359" builtinId="9" hidden="1"/>
    <cellStyle name="Lien hypertexte visité" xfId="360" builtinId="9" hidden="1"/>
    <cellStyle name="Lien hypertexte visité" xfId="361" builtinId="9" hidden="1"/>
    <cellStyle name="Lien hypertexte visité" xfId="362" builtinId="9" hidden="1"/>
    <cellStyle name="Lien hypertexte visité" xfId="363" builtinId="9" hidden="1"/>
    <cellStyle name="Lien hypertexte visité" xfId="364" builtinId="9" hidden="1"/>
    <cellStyle name="Lien hypertexte visité" xfId="365" builtinId="9" hidden="1"/>
    <cellStyle name="Lien hypertexte visité" xfId="366" builtinId="9" hidden="1"/>
    <cellStyle name="Lien hypertexte visité" xfId="367" builtinId="9" hidden="1"/>
    <cellStyle name="Lien hypertexte visité" xfId="368" builtinId="9" hidden="1"/>
    <cellStyle name="Lien hypertexte visité" xfId="369" builtinId="9" hidden="1"/>
    <cellStyle name="Lien hypertexte visité" xfId="370" builtinId="9" hidden="1"/>
    <cellStyle name="Lien hypertexte visité" xfId="371" builtinId="9" hidden="1"/>
    <cellStyle name="Lien hypertexte visité" xfId="372" builtinId="9" hidden="1"/>
    <cellStyle name="Lien hypertexte visité" xfId="373" builtinId="9" hidden="1"/>
    <cellStyle name="Lien hypertexte visité" xfId="374" builtinId="9" hidden="1"/>
    <cellStyle name="Lien hypertexte visité" xfId="375" builtinId="9" hidden="1"/>
    <cellStyle name="Lien hypertexte visité" xfId="376" builtinId="9" hidden="1"/>
    <cellStyle name="Lien hypertexte visité" xfId="377" builtinId="9" hidden="1"/>
    <cellStyle name="Lien hypertexte visité" xfId="378" builtinId="9" hidden="1"/>
    <cellStyle name="Lien hypertexte visité" xfId="379" builtinId="9" hidden="1"/>
    <cellStyle name="Lien hypertexte visité" xfId="380" builtinId="9" hidden="1"/>
    <cellStyle name="Lien hypertexte visité" xfId="381" builtinId="9" hidden="1"/>
    <cellStyle name="Lien hypertexte visité" xfId="382" builtinId="9" hidden="1"/>
    <cellStyle name="Lien hypertexte visité" xfId="383" builtinId="9" hidden="1"/>
    <cellStyle name="Lien hypertexte visité" xfId="384" builtinId="9" hidden="1"/>
    <cellStyle name="Lien hypertexte visité" xfId="385" builtinId="9" hidden="1"/>
    <cellStyle name="Lien hypertexte visité" xfId="386" builtinId="9" hidden="1"/>
    <cellStyle name="Lien hypertexte visité" xfId="387" builtinId="9" hidden="1"/>
    <cellStyle name="Lien hypertexte visité" xfId="388" builtinId="9" hidden="1"/>
    <cellStyle name="Lien hypertexte visité" xfId="389" builtinId="9" hidden="1"/>
    <cellStyle name="Lien hypertexte visité" xfId="390" builtinId="9" hidden="1"/>
    <cellStyle name="Lien hypertexte visité" xfId="391" builtinId="9" hidden="1"/>
    <cellStyle name="Lien hypertexte visité" xfId="392" builtinId="9" hidden="1"/>
    <cellStyle name="Lien hypertexte visité" xfId="393" builtinId="9" hidden="1"/>
    <cellStyle name="Lien hypertexte visité" xfId="394" builtinId="9" hidden="1"/>
    <cellStyle name="Lien hypertexte visité" xfId="395" builtinId="9" hidden="1"/>
    <cellStyle name="Lien hypertexte visité" xfId="396" builtinId="9" hidden="1"/>
    <cellStyle name="Lien hypertexte visité" xfId="397" builtinId="9" hidden="1"/>
    <cellStyle name="Lien hypertexte visité" xfId="398" builtinId="9" hidden="1"/>
    <cellStyle name="Lien hypertexte visité" xfId="399" builtinId="9" hidden="1"/>
    <cellStyle name="Lien hypertexte visité" xfId="400" builtinId="9" hidden="1"/>
    <cellStyle name="Lien hypertexte visité" xfId="401" builtinId="9" hidden="1"/>
    <cellStyle name="Lien hypertexte visité" xfId="402" builtinId="9" hidden="1"/>
    <cellStyle name="Lien hypertexte visité" xfId="403" builtinId="9" hidden="1"/>
    <cellStyle name="Lien hypertexte visité" xfId="404" builtinId="9" hidden="1"/>
    <cellStyle name="Lien hypertexte visité" xfId="405" builtinId="9" hidden="1"/>
    <cellStyle name="Lien hypertexte visité" xfId="406" builtinId="9" hidden="1"/>
    <cellStyle name="Lien hypertexte visité" xfId="407" builtinId="9" hidden="1"/>
    <cellStyle name="Lien hypertexte visité" xfId="408" builtinId="9" hidden="1"/>
    <cellStyle name="Lien hypertexte visité" xfId="409" builtinId="9" hidden="1"/>
    <cellStyle name="Lien hypertexte visité" xfId="410" builtinId="9" hidden="1"/>
    <cellStyle name="Lien hypertexte visité" xfId="411" builtinId="9" hidden="1"/>
    <cellStyle name="Lien hypertexte visité" xfId="412" builtinId="9" hidden="1"/>
    <cellStyle name="Lien hypertexte visité" xfId="413" builtinId="9" hidden="1"/>
    <cellStyle name="Lien hypertexte visité" xfId="414" builtinId="9" hidden="1"/>
    <cellStyle name="Lien hypertexte visité" xfId="415" builtinId="9" hidden="1"/>
    <cellStyle name="Lien hypertexte visité" xfId="416" builtinId="9" hidden="1"/>
    <cellStyle name="Lien hypertexte visité" xfId="417" builtinId="9" hidden="1"/>
    <cellStyle name="Lien hypertexte visité" xfId="418" builtinId="9" hidden="1"/>
    <cellStyle name="Lien hypertexte visité" xfId="419" builtinId="9" hidden="1"/>
    <cellStyle name="Lien hypertexte visité" xfId="420" builtinId="9" hidden="1"/>
    <cellStyle name="Lien hypertexte visité" xfId="421" builtinId="9" hidden="1"/>
    <cellStyle name="Lien hypertexte visité" xfId="422" builtinId="9" hidden="1"/>
    <cellStyle name="Lien hypertexte visité" xfId="423" builtinId="9" hidden="1"/>
    <cellStyle name="Lien hypertexte visité" xfId="424" builtinId="9" hidden="1"/>
    <cellStyle name="Lien hypertexte visité" xfId="425" builtinId="9" hidden="1"/>
    <cellStyle name="Lien hypertexte visité" xfId="426" builtinId="9" hidden="1"/>
    <cellStyle name="Lien hypertexte visité" xfId="427" builtinId="9" hidden="1"/>
    <cellStyle name="Lien hypertexte visité" xfId="428" builtinId="9" hidden="1"/>
    <cellStyle name="Lien hypertexte visité" xfId="429" builtinId="9" hidden="1"/>
    <cellStyle name="Lien hypertexte visité" xfId="430" builtinId="9" hidden="1"/>
    <cellStyle name="Lien hypertexte visité" xfId="431" builtinId="9" hidden="1"/>
    <cellStyle name="Lien hypertexte visité" xfId="432" builtinId="9" hidden="1"/>
    <cellStyle name="Lien hypertexte visité" xfId="433" builtinId="9" hidden="1"/>
    <cellStyle name="Lien hypertexte visité" xfId="434" builtinId="9" hidden="1"/>
    <cellStyle name="Lien hypertexte visité" xfId="435" builtinId="9" hidden="1"/>
    <cellStyle name="Lien hypertexte visité" xfId="436" builtinId="9" hidden="1"/>
    <cellStyle name="Lien hypertexte visité" xfId="437" builtinId="9" hidden="1"/>
    <cellStyle name="Lien hypertexte visité" xfId="438" builtinId="9" hidden="1"/>
    <cellStyle name="Lien hypertexte visité" xfId="439" builtinId="9" hidden="1"/>
    <cellStyle name="Lien hypertexte visité" xfId="440" builtinId="9" hidden="1"/>
    <cellStyle name="Lien hypertexte visité" xfId="441" builtinId="9" hidden="1"/>
    <cellStyle name="Lien hypertexte visité" xfId="442" builtinId="9" hidden="1"/>
    <cellStyle name="Lien hypertexte visité" xfId="443" builtinId="9" hidden="1"/>
    <cellStyle name="Lien hypertexte visité" xfId="444" builtinId="9" hidden="1"/>
    <cellStyle name="Lien hypertexte visité" xfId="445" builtinId="9" hidden="1"/>
    <cellStyle name="Lien hypertexte visité" xfId="446" builtinId="9" hidden="1"/>
    <cellStyle name="Lien hypertexte visité" xfId="447" builtinId="9" hidden="1"/>
    <cellStyle name="Lien hypertexte visité" xfId="448" builtinId="9" hidden="1"/>
    <cellStyle name="Lien hypertexte visité" xfId="449" builtinId="9" hidden="1"/>
    <cellStyle name="Lien hypertexte visité" xfId="450" builtinId="9" hidden="1"/>
    <cellStyle name="Lien hypertexte visité" xfId="451" builtinId="9" hidden="1"/>
    <cellStyle name="Lien hypertexte visité" xfId="452" builtinId="9" hidden="1"/>
    <cellStyle name="Lien hypertexte visité" xfId="453" builtinId="9" hidden="1"/>
    <cellStyle name="Lien hypertexte visité" xfId="454" builtinId="9" hidden="1"/>
    <cellStyle name="Lien hypertexte visité" xfId="455" builtinId="9" hidden="1"/>
    <cellStyle name="Lien hypertexte visité" xfId="456" builtinId="9" hidden="1"/>
    <cellStyle name="Lien hypertexte visité" xfId="457" builtinId="9" hidden="1"/>
    <cellStyle name="Lien hypertexte visité" xfId="458" builtinId="9" hidden="1"/>
    <cellStyle name="Lien hypertexte visité" xfId="459" builtinId="9" hidden="1"/>
    <cellStyle name="Lien hypertexte visité" xfId="460" builtinId="9" hidden="1"/>
    <cellStyle name="Lien hypertexte visité" xfId="461" builtinId="9" hidden="1"/>
    <cellStyle name="Lien hypertexte visité" xfId="462" builtinId="9" hidden="1"/>
    <cellStyle name="Lien hypertexte visité" xfId="463" builtinId="9" hidden="1"/>
    <cellStyle name="Lien hypertexte visité" xfId="464" builtinId="9" hidden="1"/>
    <cellStyle name="Lien hypertexte visité" xfId="465" builtinId="9" hidden="1"/>
    <cellStyle name="Lien hypertexte visité" xfId="466" builtinId="9" hidden="1"/>
    <cellStyle name="Lien hypertexte visité" xfId="467" builtinId="9" hidden="1"/>
    <cellStyle name="Lien hypertexte visité" xfId="468" builtinId="9" hidden="1"/>
    <cellStyle name="Lien hypertexte visité" xfId="469" builtinId="9" hidden="1"/>
    <cellStyle name="Lien hypertexte visité" xfId="470" builtinId="9" hidden="1"/>
    <cellStyle name="Lien hypertexte visité" xfId="471" builtinId="9" hidden="1"/>
    <cellStyle name="Lien hypertexte visité" xfId="472" builtinId="9" hidden="1"/>
    <cellStyle name="Lien hypertexte visité" xfId="473" builtinId="9" hidden="1"/>
    <cellStyle name="Lien hypertexte visité" xfId="474" builtinId="9" hidden="1"/>
    <cellStyle name="Lien hypertexte visité" xfId="475" builtinId="9" hidden="1"/>
    <cellStyle name="Lien hypertexte visité" xfId="476" builtinId="9" hidden="1"/>
    <cellStyle name="Lien hypertexte visité" xfId="477" builtinId="9" hidden="1"/>
    <cellStyle name="Lien hypertexte visité" xfId="478" builtinId="9" hidden="1"/>
    <cellStyle name="Lien hypertexte visité" xfId="479" builtinId="9" hidden="1"/>
    <cellStyle name="Lien hypertexte visité" xfId="480" builtinId="9" hidden="1"/>
    <cellStyle name="Lien hypertexte visité" xfId="481" builtinId="9" hidden="1"/>
    <cellStyle name="Lien hypertexte visité" xfId="482" builtinId="9" hidden="1"/>
    <cellStyle name="Lien hypertexte visité" xfId="483" builtinId="9" hidden="1"/>
    <cellStyle name="Lien hypertexte visité" xfId="484" builtinId="9" hidden="1"/>
    <cellStyle name="Lien hypertexte visité" xfId="485" builtinId="9" hidden="1"/>
    <cellStyle name="Lien hypertexte visité" xfId="486" builtinId="9" hidden="1"/>
    <cellStyle name="Lien hypertexte visité" xfId="487" builtinId="9" hidden="1"/>
    <cellStyle name="Lien hypertexte visité" xfId="488" builtinId="9" hidden="1"/>
    <cellStyle name="Lien hypertexte visité" xfId="489" builtinId="9" hidden="1"/>
    <cellStyle name="Lien hypertexte visité" xfId="490" builtinId="9" hidden="1"/>
    <cellStyle name="Lien hypertexte visité" xfId="491" builtinId="9" hidden="1"/>
    <cellStyle name="Lien hypertexte visité" xfId="492" builtinId="9" hidden="1"/>
    <cellStyle name="Lien hypertexte visité" xfId="493" builtinId="9" hidden="1"/>
    <cellStyle name="Lien hypertexte visité" xfId="494" builtinId="9" hidden="1"/>
    <cellStyle name="Lien hypertexte visité" xfId="495" builtinId="9" hidden="1"/>
    <cellStyle name="Lien hypertexte visité" xfId="496" builtinId="9" hidden="1"/>
    <cellStyle name="Lien hypertexte visité" xfId="497" builtinId="9" hidden="1"/>
    <cellStyle name="Lien hypertexte visité" xfId="498" builtinId="9" hidden="1"/>
    <cellStyle name="Lien hypertexte visité" xfId="499" builtinId="9" hidden="1"/>
    <cellStyle name="Lien hypertexte visité" xfId="500" builtinId="9" hidden="1"/>
    <cellStyle name="Lien hypertexte visité" xfId="501" builtinId="9" hidden="1"/>
    <cellStyle name="Lien hypertexte visité" xfId="502" builtinId="9" hidden="1"/>
    <cellStyle name="Lien hypertexte visité" xfId="503" builtinId="9" hidden="1"/>
    <cellStyle name="Lien hypertexte visité" xfId="504" builtinId="9" hidden="1"/>
    <cellStyle name="Lien hypertexte visité" xfId="505" builtinId="9" hidden="1"/>
    <cellStyle name="Lien hypertexte visité" xfId="506" builtinId="9" hidden="1"/>
    <cellStyle name="Lien hypertexte visité" xfId="507" builtinId="9" hidden="1"/>
    <cellStyle name="Lien hypertexte visité" xfId="508" builtinId="9" hidden="1"/>
    <cellStyle name="Lien hypertexte visité" xfId="509" builtinId="9" hidden="1"/>
    <cellStyle name="Lien hypertexte visité" xfId="510" builtinId="9" hidden="1"/>
    <cellStyle name="Lien hypertexte visité" xfId="511" builtinId="9" hidden="1"/>
    <cellStyle name="Lien hypertexte visité" xfId="512" builtinId="9" hidden="1"/>
    <cellStyle name="Lien hypertexte visité" xfId="513" builtinId="9" hidden="1"/>
    <cellStyle name="Lien hypertexte visité" xfId="514" builtinId="9" hidden="1"/>
    <cellStyle name="Lien hypertexte visité" xfId="515" builtinId="9" hidden="1"/>
    <cellStyle name="Lien hypertexte visité" xfId="516" builtinId="9" hidden="1"/>
    <cellStyle name="Lien hypertexte visité" xfId="517" builtinId="9" hidden="1"/>
    <cellStyle name="Lien hypertexte visité" xfId="518" builtinId="9" hidden="1"/>
    <cellStyle name="Lien hypertexte visité" xfId="519" builtinId="9" hidden="1"/>
    <cellStyle name="Lien hypertexte visité" xfId="520" builtinId="9" hidden="1"/>
    <cellStyle name="Lien hypertexte visité" xfId="521" builtinId="9" hidden="1"/>
    <cellStyle name="Lien hypertexte visité" xfId="522" builtinId="9" hidden="1"/>
    <cellStyle name="Lien hypertexte visité" xfId="523" builtinId="9" hidden="1"/>
    <cellStyle name="Lien hypertexte visité" xfId="524" builtinId="9" hidden="1"/>
    <cellStyle name="Lien hypertexte visité" xfId="525" builtinId="9" hidden="1"/>
    <cellStyle name="Lien hypertexte visité" xfId="526" builtinId="9" hidden="1"/>
    <cellStyle name="Lien hypertexte visité" xfId="527" builtinId="9" hidden="1"/>
    <cellStyle name="Lien hypertexte visité" xfId="528" builtinId="9" hidden="1"/>
    <cellStyle name="Lien hypertexte visité" xfId="529" builtinId="9" hidden="1"/>
    <cellStyle name="Lien hypertexte visité" xfId="530" builtinId="9" hidden="1"/>
    <cellStyle name="Lien hypertexte visité" xfId="531" builtinId="9" hidden="1"/>
    <cellStyle name="Lien hypertexte visité" xfId="532" builtinId="9" hidden="1"/>
    <cellStyle name="Lien hypertexte visité" xfId="533" builtinId="9" hidden="1"/>
    <cellStyle name="Lien hypertexte visité" xfId="534" builtinId="9" hidden="1"/>
    <cellStyle name="Lien hypertexte visité" xfId="535" builtinId="9" hidden="1"/>
    <cellStyle name="Neutre" xfId="18" builtinId="28"/>
    <cellStyle name="Normal" xfId="0" builtinId="0"/>
    <cellStyle name="Satisfaisant" xfId="16" builtinId="26"/>
  </cellStyles>
  <dxfs count="26"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 patternType="solid">
          <fgColor indexed="64"/>
          <b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auto="1"/>
      </font>
      <fill>
        <patternFill patternType="solid">
          <fgColor indexed="64"/>
          <bgColor theme="6" tint="0.59999389629810485"/>
        </patternFill>
      </fill>
    </dxf>
    <dxf>
      <font>
        <color auto="1"/>
      </font>
      <fill>
        <patternFill patternType="solid">
          <fgColor indexed="64"/>
          <bgColor theme="3" tint="0.59999389629810485"/>
        </patternFill>
      </fill>
    </dxf>
    <dxf>
      <font>
        <color auto="1"/>
      </font>
      <fill>
        <patternFill patternType="solid">
          <fgColor indexed="64"/>
          <bgColor theme="5" tint="0.59999389629810485"/>
        </patternFill>
      </fill>
    </dxf>
    <dxf>
      <font>
        <color auto="1"/>
      </font>
      <fill>
        <patternFill patternType="solid">
          <fgColor indexed="64"/>
          <bgColor rgb="FFCCFFCC"/>
        </patternFill>
      </fill>
    </dxf>
    <dxf>
      <font>
        <color auto="1"/>
      </font>
      <fill>
        <patternFill patternType="solid">
          <fgColor indexed="64"/>
          <bgColor rgb="FFFF6600"/>
        </patternFill>
      </fill>
    </dxf>
    <dxf>
      <font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rgb="FFFF0BDC"/>
        </patternFill>
      </fill>
    </dxf>
    <dxf>
      <font>
        <color auto="1"/>
      </font>
      <fill>
        <patternFill patternType="solid">
          <fgColor indexed="64"/>
          <bgColor theme="0" tint="-0.34998626667073579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  <colors>
    <mruColors>
      <color rgb="FFF9FF87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mail@mail1.ch" TargetMode="External"/><Relationship Id="rId2" Type="http://schemas.openxmlformats.org/officeDocument/2006/relationships/hyperlink" Target="mailto:mail@mail1.ch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>
    <tabColor rgb="FFFF0000"/>
    <pageSetUpPr fitToPage="1"/>
  </sheetPr>
  <dimension ref="B1:BD257"/>
  <sheetViews>
    <sheetView zoomScale="116" workbookViewId="0">
      <selection activeCell="B5" sqref="B5"/>
    </sheetView>
  </sheetViews>
  <sheetFormatPr baseColWidth="10" defaultRowHeight="16" x14ac:dyDescent="0.2"/>
  <cols>
    <col min="1" max="1" width="2.33203125" customWidth="1"/>
    <col min="2" max="2" width="13.1640625" style="28" customWidth="1"/>
    <col min="3" max="3" width="30.83203125" customWidth="1"/>
    <col min="4" max="4" width="13.1640625" style="28" customWidth="1"/>
    <col min="5" max="5" width="30.83203125" customWidth="1"/>
    <col min="6" max="6" width="13.1640625" style="28" customWidth="1"/>
    <col min="7" max="7" width="30.83203125" customWidth="1"/>
    <col min="8" max="8" width="2.33203125" customWidth="1"/>
    <col min="9" max="56" width="10.83203125" style="41"/>
  </cols>
  <sheetData>
    <row r="1" spans="2:56" ht="16" customHeight="1" thickBot="1" x14ac:dyDescent="0.25"/>
    <row r="2" spans="2:56" ht="34" customHeight="1" thickBot="1" x14ac:dyDescent="0.25">
      <c r="B2" s="298" t="s">
        <v>23</v>
      </c>
      <c r="C2" s="299"/>
      <c r="D2" s="299"/>
      <c r="E2" s="299"/>
      <c r="F2" s="299"/>
      <c r="G2" s="300"/>
    </row>
    <row r="3" spans="2:56" ht="3" customHeight="1" thickBot="1" x14ac:dyDescent="0.25">
      <c r="B3" s="301"/>
      <c r="C3" s="302"/>
      <c r="D3" s="302"/>
      <c r="E3" s="302"/>
      <c r="F3" s="302"/>
      <c r="G3" s="303"/>
    </row>
    <row r="4" spans="2:56" ht="40" customHeight="1" thickBot="1" x14ac:dyDescent="0.25">
      <c r="B4" s="296" t="s">
        <v>380</v>
      </c>
      <c r="C4" s="297"/>
      <c r="D4" s="296" t="s">
        <v>381</v>
      </c>
      <c r="E4" s="297"/>
      <c r="F4" s="296" t="s">
        <v>382</v>
      </c>
      <c r="G4" s="297"/>
    </row>
    <row r="5" spans="2:56" ht="30" customHeight="1" x14ac:dyDescent="0.2">
      <c r="B5" s="29" t="s">
        <v>67</v>
      </c>
      <c r="C5" s="8" t="s">
        <v>21</v>
      </c>
      <c r="D5" s="29" t="s">
        <v>77</v>
      </c>
      <c r="E5" s="8" t="s">
        <v>18</v>
      </c>
      <c r="F5" s="29" t="s">
        <v>77</v>
      </c>
      <c r="G5" s="8" t="s">
        <v>18</v>
      </c>
    </row>
    <row r="6" spans="2:56" ht="30" customHeight="1" x14ac:dyDescent="0.2">
      <c r="B6" s="30" t="s">
        <v>72</v>
      </c>
      <c r="C6" s="7" t="s">
        <v>22</v>
      </c>
      <c r="D6" s="30" t="s">
        <v>76</v>
      </c>
      <c r="E6" s="7" t="s">
        <v>27</v>
      </c>
      <c r="F6" s="30" t="s">
        <v>76</v>
      </c>
      <c r="G6" s="7" t="s">
        <v>28</v>
      </c>
    </row>
    <row r="7" spans="2:56" ht="30" customHeight="1" x14ac:dyDescent="0.2">
      <c r="B7" s="30" t="s">
        <v>68</v>
      </c>
      <c r="C7" s="7" t="s">
        <v>26</v>
      </c>
      <c r="D7" s="30" t="s">
        <v>68</v>
      </c>
      <c r="E7" s="7" t="s">
        <v>27</v>
      </c>
      <c r="F7" s="30" t="s">
        <v>68</v>
      </c>
      <c r="G7" s="7" t="s">
        <v>28</v>
      </c>
    </row>
    <row r="8" spans="2:56" ht="30" customHeight="1" thickBot="1" x14ac:dyDescent="0.25">
      <c r="B8" s="31" t="s">
        <v>69</v>
      </c>
      <c r="C8" s="7" t="s">
        <v>26</v>
      </c>
      <c r="D8" s="31" t="s">
        <v>69</v>
      </c>
      <c r="E8" s="7" t="s">
        <v>26</v>
      </c>
      <c r="F8" s="31" t="s">
        <v>69</v>
      </c>
      <c r="G8" s="7" t="s">
        <v>27</v>
      </c>
    </row>
    <row r="9" spans="2:56" s="28" customFormat="1" ht="34" customHeight="1" thickBot="1" x14ac:dyDescent="0.25">
      <c r="B9" s="45">
        <v>0.51041666666666663</v>
      </c>
      <c r="C9" s="27" t="s">
        <v>19</v>
      </c>
      <c r="D9" s="45">
        <v>0.51041666666666663</v>
      </c>
      <c r="E9" s="27" t="s">
        <v>19</v>
      </c>
      <c r="F9" s="45">
        <v>0.51041666666666663</v>
      </c>
      <c r="G9" s="27" t="s">
        <v>19</v>
      </c>
      <c r="I9" s="164"/>
      <c r="J9" s="164"/>
      <c r="K9" s="164"/>
      <c r="L9" s="164"/>
      <c r="M9" s="164"/>
      <c r="N9" s="164"/>
      <c r="O9" s="164"/>
      <c r="P9" s="164"/>
      <c r="Q9" s="164"/>
      <c r="R9" s="164"/>
      <c r="S9" s="164"/>
      <c r="T9" s="164"/>
      <c r="U9" s="164"/>
      <c r="V9" s="164"/>
      <c r="W9" s="164"/>
      <c r="X9" s="164"/>
      <c r="Y9" s="164"/>
      <c r="Z9" s="164"/>
      <c r="AA9" s="164"/>
      <c r="AB9" s="164"/>
      <c r="AC9" s="164"/>
      <c r="AD9" s="164"/>
      <c r="AE9" s="164"/>
      <c r="AF9" s="164"/>
      <c r="AG9" s="164"/>
      <c r="AH9" s="164"/>
      <c r="AI9" s="164"/>
      <c r="AJ9" s="164"/>
      <c r="AK9" s="164"/>
      <c r="AL9" s="164"/>
      <c r="AM9" s="164"/>
      <c r="AN9" s="164"/>
      <c r="AO9" s="164"/>
      <c r="AP9" s="164"/>
      <c r="AQ9" s="164"/>
      <c r="AR9" s="164"/>
      <c r="AS9" s="164"/>
      <c r="AT9" s="164"/>
      <c r="AU9" s="164"/>
      <c r="AV9" s="164"/>
      <c r="AW9" s="164"/>
      <c r="AX9" s="164"/>
      <c r="AY9" s="164"/>
      <c r="AZ9" s="164"/>
      <c r="BA9" s="164"/>
      <c r="BB9" s="164"/>
      <c r="BC9" s="164"/>
      <c r="BD9" s="164"/>
    </row>
    <row r="10" spans="2:56" ht="30" customHeight="1" x14ac:dyDescent="0.2">
      <c r="B10" s="29" t="s">
        <v>70</v>
      </c>
      <c r="C10" s="7" t="s">
        <v>28</v>
      </c>
      <c r="D10" s="30" t="s">
        <v>70</v>
      </c>
      <c r="E10" s="7" t="s">
        <v>28</v>
      </c>
      <c r="F10" s="29" t="s">
        <v>70</v>
      </c>
      <c r="G10" s="7" t="s">
        <v>26</v>
      </c>
    </row>
    <row r="11" spans="2:56" ht="30" customHeight="1" x14ac:dyDescent="0.2">
      <c r="B11" s="30" t="s">
        <v>71</v>
      </c>
      <c r="C11" s="7" t="s">
        <v>27</v>
      </c>
      <c r="D11" s="30" t="s">
        <v>71</v>
      </c>
      <c r="E11" s="7" t="s">
        <v>28</v>
      </c>
      <c r="F11" s="30" t="s">
        <v>71</v>
      </c>
      <c r="G11" s="7" t="s">
        <v>26</v>
      </c>
    </row>
    <row r="12" spans="2:56" ht="30" customHeight="1" thickBot="1" x14ac:dyDescent="0.25">
      <c r="B12" s="30" t="s">
        <v>73</v>
      </c>
      <c r="C12" s="7" t="s">
        <v>27</v>
      </c>
      <c r="D12" s="30" t="s">
        <v>75</v>
      </c>
      <c r="E12" s="7" t="s">
        <v>20</v>
      </c>
      <c r="F12" s="31" t="s">
        <v>78</v>
      </c>
      <c r="G12" s="9" t="s">
        <v>38</v>
      </c>
    </row>
    <row r="13" spans="2:56" ht="30" customHeight="1" thickBot="1" x14ac:dyDescent="0.25">
      <c r="B13" s="31" t="s">
        <v>74</v>
      </c>
      <c r="C13" s="7" t="s">
        <v>139</v>
      </c>
      <c r="D13" s="30" t="s">
        <v>134</v>
      </c>
      <c r="E13" s="7" t="s">
        <v>20</v>
      </c>
      <c r="F13" s="292"/>
      <c r="G13" s="293"/>
    </row>
    <row r="14" spans="2:56" s="28" customFormat="1" ht="34" customHeight="1" thickBot="1" x14ac:dyDescent="0.25">
      <c r="B14" s="45">
        <v>0.80208333333333337</v>
      </c>
      <c r="C14" s="27" t="s">
        <v>19</v>
      </c>
      <c r="D14" s="45">
        <v>0.80208333333333337</v>
      </c>
      <c r="E14" s="27" t="s">
        <v>19</v>
      </c>
      <c r="F14" s="294"/>
      <c r="G14" s="295"/>
      <c r="I14" s="164"/>
      <c r="J14" s="164"/>
      <c r="K14" s="164"/>
      <c r="L14" s="164"/>
      <c r="M14" s="164"/>
      <c r="N14" s="164"/>
      <c r="O14" s="164"/>
      <c r="P14" s="164"/>
      <c r="Q14" s="164"/>
      <c r="R14" s="164"/>
      <c r="S14" s="164"/>
      <c r="T14" s="164"/>
      <c r="U14" s="164"/>
      <c r="V14" s="164"/>
      <c r="W14" s="164"/>
      <c r="X14" s="164"/>
      <c r="Y14" s="164"/>
      <c r="Z14" s="164"/>
      <c r="AA14" s="164"/>
      <c r="AB14" s="164"/>
      <c r="AC14" s="164"/>
      <c r="AD14" s="164"/>
      <c r="AE14" s="164"/>
      <c r="AF14" s="164"/>
      <c r="AG14" s="164"/>
      <c r="AH14" s="164"/>
      <c r="AI14" s="164"/>
      <c r="AJ14" s="164"/>
      <c r="AK14" s="164"/>
      <c r="AL14" s="164"/>
      <c r="AM14" s="164"/>
      <c r="AN14" s="164"/>
      <c r="AO14" s="164"/>
      <c r="AP14" s="164"/>
      <c r="AQ14" s="164"/>
      <c r="AR14" s="164"/>
      <c r="AS14" s="164"/>
      <c r="AT14" s="164"/>
      <c r="AU14" s="164"/>
      <c r="AV14" s="164"/>
      <c r="AW14" s="164"/>
      <c r="AX14" s="164"/>
      <c r="AY14" s="164"/>
      <c r="AZ14" s="164"/>
      <c r="BA14" s="164"/>
      <c r="BB14" s="164"/>
      <c r="BC14" s="164"/>
      <c r="BD14" s="164"/>
    </row>
    <row r="16" spans="2:56" s="41" customFormat="1" x14ac:dyDescent="0.2">
      <c r="B16" s="164"/>
      <c r="D16" s="164"/>
      <c r="F16" s="164"/>
    </row>
    <row r="17" spans="2:6" s="41" customFormat="1" x14ac:dyDescent="0.2">
      <c r="B17" s="164"/>
      <c r="D17" s="164"/>
      <c r="F17" s="164"/>
    </row>
    <row r="18" spans="2:6" s="41" customFormat="1" x14ac:dyDescent="0.2">
      <c r="B18" s="164"/>
      <c r="D18" s="164"/>
      <c r="F18" s="164"/>
    </row>
    <row r="19" spans="2:6" s="41" customFormat="1" x14ac:dyDescent="0.2">
      <c r="B19" s="164"/>
      <c r="D19" s="164"/>
      <c r="F19" s="164"/>
    </row>
    <row r="20" spans="2:6" s="41" customFormat="1" x14ac:dyDescent="0.2">
      <c r="B20" s="164"/>
      <c r="D20" s="164"/>
      <c r="F20" s="164"/>
    </row>
    <row r="21" spans="2:6" s="41" customFormat="1" x14ac:dyDescent="0.2">
      <c r="B21" s="164"/>
      <c r="D21" s="164"/>
      <c r="F21" s="164"/>
    </row>
    <row r="22" spans="2:6" s="41" customFormat="1" x14ac:dyDescent="0.2">
      <c r="B22" s="164"/>
      <c r="D22" s="164"/>
      <c r="F22" s="164"/>
    </row>
    <row r="23" spans="2:6" s="41" customFormat="1" x14ac:dyDescent="0.2">
      <c r="B23" s="164"/>
      <c r="D23" s="164"/>
      <c r="F23" s="164"/>
    </row>
    <row r="24" spans="2:6" s="41" customFormat="1" x14ac:dyDescent="0.2">
      <c r="B24" s="164"/>
      <c r="D24" s="164"/>
      <c r="F24" s="164"/>
    </row>
    <row r="25" spans="2:6" s="41" customFormat="1" x14ac:dyDescent="0.2">
      <c r="B25" s="164"/>
      <c r="D25" s="164"/>
      <c r="F25" s="164"/>
    </row>
    <row r="26" spans="2:6" s="41" customFormat="1" x14ac:dyDescent="0.2">
      <c r="B26" s="164"/>
      <c r="D26" s="164"/>
      <c r="F26" s="164"/>
    </row>
    <row r="27" spans="2:6" s="41" customFormat="1" x14ac:dyDescent="0.2">
      <c r="B27" s="164"/>
      <c r="D27" s="164"/>
      <c r="F27" s="164"/>
    </row>
    <row r="28" spans="2:6" s="41" customFormat="1" x14ac:dyDescent="0.2">
      <c r="B28" s="164"/>
      <c r="D28" s="164"/>
      <c r="F28" s="164"/>
    </row>
    <row r="29" spans="2:6" s="41" customFormat="1" x14ac:dyDescent="0.2">
      <c r="B29" s="164"/>
      <c r="D29" s="164"/>
      <c r="F29" s="164"/>
    </row>
    <row r="30" spans="2:6" s="41" customFormat="1" x14ac:dyDescent="0.2">
      <c r="B30" s="164"/>
      <c r="D30" s="164"/>
      <c r="F30" s="164"/>
    </row>
    <row r="31" spans="2:6" s="41" customFormat="1" x14ac:dyDescent="0.2">
      <c r="B31" s="164"/>
      <c r="D31" s="164"/>
      <c r="F31" s="164"/>
    </row>
    <row r="32" spans="2:6" s="41" customFormat="1" x14ac:dyDescent="0.2">
      <c r="B32" s="164"/>
      <c r="D32" s="164"/>
      <c r="F32" s="164"/>
    </row>
    <row r="33" spans="2:6" s="41" customFormat="1" x14ac:dyDescent="0.2">
      <c r="B33" s="164"/>
      <c r="D33" s="164"/>
      <c r="F33" s="164"/>
    </row>
    <row r="34" spans="2:6" s="41" customFormat="1" x14ac:dyDescent="0.2">
      <c r="B34" s="164"/>
      <c r="D34" s="164"/>
      <c r="F34" s="164"/>
    </row>
    <row r="35" spans="2:6" s="41" customFormat="1" x14ac:dyDescent="0.2">
      <c r="B35" s="164"/>
      <c r="D35" s="164"/>
      <c r="F35" s="164"/>
    </row>
    <row r="36" spans="2:6" s="41" customFormat="1" x14ac:dyDescent="0.2">
      <c r="B36" s="164"/>
      <c r="D36" s="164"/>
      <c r="F36" s="164"/>
    </row>
    <row r="37" spans="2:6" s="41" customFormat="1" x14ac:dyDescent="0.2">
      <c r="B37" s="164"/>
      <c r="D37" s="164"/>
      <c r="F37" s="164"/>
    </row>
    <row r="38" spans="2:6" s="41" customFormat="1" x14ac:dyDescent="0.2">
      <c r="B38" s="164"/>
      <c r="D38" s="164"/>
      <c r="F38" s="164"/>
    </row>
    <row r="39" spans="2:6" s="41" customFormat="1" x14ac:dyDescent="0.2">
      <c r="B39" s="164"/>
      <c r="D39" s="164"/>
      <c r="F39" s="164"/>
    </row>
    <row r="40" spans="2:6" s="41" customFormat="1" x14ac:dyDescent="0.2">
      <c r="B40" s="164"/>
      <c r="D40" s="164"/>
      <c r="F40" s="164"/>
    </row>
    <row r="41" spans="2:6" s="41" customFormat="1" x14ac:dyDescent="0.2">
      <c r="B41" s="164"/>
      <c r="D41" s="164"/>
      <c r="F41" s="164"/>
    </row>
    <row r="42" spans="2:6" s="41" customFormat="1" x14ac:dyDescent="0.2">
      <c r="B42" s="164"/>
      <c r="D42" s="164"/>
      <c r="F42" s="164"/>
    </row>
    <row r="43" spans="2:6" s="41" customFormat="1" x14ac:dyDescent="0.2">
      <c r="B43" s="164"/>
      <c r="D43" s="164"/>
      <c r="F43" s="164"/>
    </row>
    <row r="44" spans="2:6" s="41" customFormat="1" x14ac:dyDescent="0.2">
      <c r="B44" s="164"/>
      <c r="D44" s="164"/>
      <c r="F44" s="164"/>
    </row>
    <row r="45" spans="2:6" s="41" customFormat="1" x14ac:dyDescent="0.2">
      <c r="B45" s="164"/>
      <c r="D45" s="164"/>
      <c r="F45" s="164"/>
    </row>
    <row r="46" spans="2:6" s="41" customFormat="1" x14ac:dyDescent="0.2">
      <c r="B46" s="164"/>
      <c r="D46" s="164"/>
      <c r="F46" s="164"/>
    </row>
    <row r="47" spans="2:6" s="41" customFormat="1" x14ac:dyDescent="0.2">
      <c r="B47" s="164"/>
      <c r="D47" s="164"/>
      <c r="F47" s="164"/>
    </row>
    <row r="48" spans="2:6" s="41" customFormat="1" x14ac:dyDescent="0.2">
      <c r="B48" s="164"/>
      <c r="D48" s="164"/>
      <c r="F48" s="164"/>
    </row>
    <row r="49" spans="2:6" s="41" customFormat="1" x14ac:dyDescent="0.2">
      <c r="B49" s="164"/>
      <c r="D49" s="164"/>
      <c r="F49" s="164"/>
    </row>
    <row r="50" spans="2:6" s="41" customFormat="1" x14ac:dyDescent="0.2">
      <c r="B50" s="164"/>
      <c r="D50" s="164"/>
      <c r="F50" s="164"/>
    </row>
    <row r="51" spans="2:6" s="41" customFormat="1" x14ac:dyDescent="0.2">
      <c r="B51" s="164"/>
      <c r="D51" s="164"/>
      <c r="F51" s="164"/>
    </row>
    <row r="52" spans="2:6" s="41" customFormat="1" x14ac:dyDescent="0.2">
      <c r="B52" s="164"/>
      <c r="D52" s="164"/>
      <c r="F52" s="164"/>
    </row>
    <row r="53" spans="2:6" s="41" customFormat="1" x14ac:dyDescent="0.2">
      <c r="B53" s="164"/>
      <c r="D53" s="164"/>
      <c r="F53" s="164"/>
    </row>
    <row r="54" spans="2:6" s="41" customFormat="1" x14ac:dyDescent="0.2">
      <c r="B54" s="164"/>
      <c r="D54" s="164"/>
      <c r="F54" s="164"/>
    </row>
    <row r="55" spans="2:6" s="41" customFormat="1" x14ac:dyDescent="0.2">
      <c r="B55" s="164"/>
      <c r="D55" s="164"/>
      <c r="F55" s="164"/>
    </row>
    <row r="56" spans="2:6" s="41" customFormat="1" x14ac:dyDescent="0.2">
      <c r="B56" s="164"/>
      <c r="D56" s="164"/>
      <c r="F56" s="164"/>
    </row>
    <row r="57" spans="2:6" s="41" customFormat="1" x14ac:dyDescent="0.2">
      <c r="B57" s="164"/>
      <c r="D57" s="164"/>
      <c r="F57" s="164"/>
    </row>
    <row r="58" spans="2:6" s="41" customFormat="1" x14ac:dyDescent="0.2">
      <c r="B58" s="164"/>
      <c r="D58" s="164"/>
      <c r="F58" s="164"/>
    </row>
    <row r="59" spans="2:6" s="41" customFormat="1" x14ac:dyDescent="0.2">
      <c r="B59" s="164"/>
      <c r="D59" s="164"/>
      <c r="F59" s="164"/>
    </row>
    <row r="60" spans="2:6" s="41" customFormat="1" x14ac:dyDescent="0.2">
      <c r="B60" s="164"/>
      <c r="D60" s="164"/>
      <c r="F60" s="164"/>
    </row>
    <row r="61" spans="2:6" s="41" customFormat="1" x14ac:dyDescent="0.2">
      <c r="B61" s="164"/>
      <c r="D61" s="164"/>
      <c r="F61" s="164"/>
    </row>
    <row r="62" spans="2:6" s="41" customFormat="1" x14ac:dyDescent="0.2">
      <c r="B62" s="164"/>
      <c r="D62" s="164"/>
      <c r="F62" s="164"/>
    </row>
    <row r="63" spans="2:6" s="41" customFormat="1" x14ac:dyDescent="0.2">
      <c r="B63" s="164"/>
      <c r="D63" s="164"/>
      <c r="F63" s="164"/>
    </row>
    <row r="64" spans="2:6" s="41" customFormat="1" x14ac:dyDescent="0.2">
      <c r="B64" s="164"/>
      <c r="D64" s="164"/>
      <c r="F64" s="164"/>
    </row>
    <row r="65" spans="2:6" s="41" customFormat="1" x14ac:dyDescent="0.2">
      <c r="B65" s="164"/>
      <c r="D65" s="164"/>
      <c r="F65" s="164"/>
    </row>
    <row r="66" spans="2:6" s="41" customFormat="1" x14ac:dyDescent="0.2">
      <c r="B66" s="164"/>
      <c r="D66" s="164"/>
      <c r="F66" s="164"/>
    </row>
    <row r="67" spans="2:6" s="41" customFormat="1" x14ac:dyDescent="0.2">
      <c r="B67" s="164"/>
      <c r="D67" s="164"/>
      <c r="F67" s="164"/>
    </row>
    <row r="68" spans="2:6" s="41" customFormat="1" x14ac:dyDescent="0.2">
      <c r="B68" s="164"/>
      <c r="D68" s="164"/>
      <c r="F68" s="164"/>
    </row>
    <row r="69" spans="2:6" s="41" customFormat="1" x14ac:dyDescent="0.2">
      <c r="B69" s="164"/>
      <c r="D69" s="164"/>
      <c r="F69" s="164"/>
    </row>
    <row r="70" spans="2:6" s="41" customFormat="1" x14ac:dyDescent="0.2">
      <c r="B70" s="164"/>
      <c r="D70" s="164"/>
      <c r="F70" s="164"/>
    </row>
    <row r="71" spans="2:6" s="41" customFormat="1" x14ac:dyDescent="0.2">
      <c r="B71" s="164"/>
      <c r="D71" s="164"/>
      <c r="F71" s="164"/>
    </row>
    <row r="72" spans="2:6" s="41" customFormat="1" x14ac:dyDescent="0.2">
      <c r="B72" s="164"/>
      <c r="D72" s="164"/>
      <c r="F72" s="164"/>
    </row>
    <row r="73" spans="2:6" s="41" customFormat="1" x14ac:dyDescent="0.2">
      <c r="B73" s="164"/>
      <c r="D73" s="164"/>
      <c r="F73" s="164"/>
    </row>
    <row r="74" spans="2:6" s="41" customFormat="1" x14ac:dyDescent="0.2">
      <c r="B74" s="164"/>
      <c r="D74" s="164"/>
      <c r="F74" s="164"/>
    </row>
    <row r="75" spans="2:6" s="41" customFormat="1" x14ac:dyDescent="0.2">
      <c r="B75" s="164"/>
      <c r="D75" s="164"/>
      <c r="F75" s="164"/>
    </row>
    <row r="76" spans="2:6" s="41" customFormat="1" x14ac:dyDescent="0.2">
      <c r="B76" s="164"/>
      <c r="D76" s="164"/>
      <c r="F76" s="164"/>
    </row>
    <row r="77" spans="2:6" s="41" customFormat="1" x14ac:dyDescent="0.2">
      <c r="B77" s="164"/>
      <c r="D77" s="164"/>
      <c r="F77" s="164"/>
    </row>
    <row r="78" spans="2:6" s="41" customFormat="1" x14ac:dyDescent="0.2">
      <c r="B78" s="164"/>
      <c r="D78" s="164"/>
      <c r="F78" s="164"/>
    </row>
    <row r="79" spans="2:6" s="41" customFormat="1" x14ac:dyDescent="0.2">
      <c r="B79" s="164"/>
      <c r="D79" s="164"/>
      <c r="F79" s="164"/>
    </row>
    <row r="80" spans="2:6" s="41" customFormat="1" x14ac:dyDescent="0.2">
      <c r="B80" s="164"/>
      <c r="D80" s="164"/>
      <c r="F80" s="164"/>
    </row>
    <row r="81" spans="2:6" s="41" customFormat="1" x14ac:dyDescent="0.2">
      <c r="B81" s="164"/>
      <c r="D81" s="164"/>
      <c r="F81" s="164"/>
    </row>
    <row r="82" spans="2:6" s="41" customFormat="1" x14ac:dyDescent="0.2">
      <c r="B82" s="164"/>
      <c r="D82" s="164"/>
      <c r="F82" s="164"/>
    </row>
    <row r="83" spans="2:6" s="41" customFormat="1" x14ac:dyDescent="0.2">
      <c r="B83" s="164"/>
      <c r="D83" s="164"/>
      <c r="F83" s="164"/>
    </row>
    <row r="84" spans="2:6" s="41" customFormat="1" x14ac:dyDescent="0.2">
      <c r="B84" s="164"/>
      <c r="D84" s="164"/>
      <c r="F84" s="164"/>
    </row>
    <row r="85" spans="2:6" s="41" customFormat="1" x14ac:dyDescent="0.2">
      <c r="B85" s="164"/>
      <c r="D85" s="164"/>
      <c r="F85" s="164"/>
    </row>
    <row r="86" spans="2:6" s="41" customFormat="1" x14ac:dyDescent="0.2">
      <c r="B86" s="164"/>
      <c r="D86" s="164"/>
      <c r="F86" s="164"/>
    </row>
    <row r="87" spans="2:6" s="41" customFormat="1" x14ac:dyDescent="0.2">
      <c r="B87" s="164"/>
      <c r="D87" s="164"/>
      <c r="F87" s="164"/>
    </row>
    <row r="88" spans="2:6" s="41" customFormat="1" x14ac:dyDescent="0.2">
      <c r="B88" s="164"/>
      <c r="D88" s="164"/>
      <c r="F88" s="164"/>
    </row>
    <row r="89" spans="2:6" s="41" customFormat="1" x14ac:dyDescent="0.2">
      <c r="B89" s="164"/>
      <c r="D89" s="164"/>
      <c r="F89" s="164"/>
    </row>
    <row r="90" spans="2:6" s="41" customFormat="1" x14ac:dyDescent="0.2">
      <c r="B90" s="164"/>
      <c r="D90" s="164"/>
      <c r="F90" s="164"/>
    </row>
    <row r="91" spans="2:6" s="41" customFormat="1" x14ac:dyDescent="0.2">
      <c r="B91" s="164"/>
      <c r="D91" s="164"/>
      <c r="F91" s="164"/>
    </row>
    <row r="92" spans="2:6" s="41" customFormat="1" x14ac:dyDescent="0.2">
      <c r="B92" s="164"/>
      <c r="D92" s="164"/>
      <c r="F92" s="164"/>
    </row>
    <row r="93" spans="2:6" s="41" customFormat="1" x14ac:dyDescent="0.2">
      <c r="B93" s="164"/>
      <c r="D93" s="164"/>
      <c r="F93" s="164"/>
    </row>
    <row r="94" spans="2:6" s="41" customFormat="1" x14ac:dyDescent="0.2">
      <c r="B94" s="164"/>
      <c r="D94" s="164"/>
      <c r="F94" s="164"/>
    </row>
    <row r="95" spans="2:6" s="41" customFormat="1" x14ac:dyDescent="0.2">
      <c r="B95" s="164"/>
      <c r="D95" s="164"/>
      <c r="F95" s="164"/>
    </row>
    <row r="96" spans="2:6" s="41" customFormat="1" x14ac:dyDescent="0.2">
      <c r="B96" s="164"/>
      <c r="D96" s="164"/>
      <c r="F96" s="164"/>
    </row>
    <row r="97" spans="2:6" s="41" customFormat="1" x14ac:dyDescent="0.2">
      <c r="B97" s="164"/>
      <c r="D97" s="164"/>
      <c r="F97" s="164"/>
    </row>
    <row r="98" spans="2:6" s="41" customFormat="1" x14ac:dyDescent="0.2">
      <c r="B98" s="164"/>
      <c r="D98" s="164"/>
      <c r="F98" s="164"/>
    </row>
    <row r="99" spans="2:6" s="41" customFormat="1" x14ac:dyDescent="0.2">
      <c r="B99" s="164"/>
      <c r="D99" s="164"/>
      <c r="F99" s="164"/>
    </row>
    <row r="100" spans="2:6" s="41" customFormat="1" x14ac:dyDescent="0.2">
      <c r="B100" s="164"/>
      <c r="D100" s="164"/>
      <c r="F100" s="164"/>
    </row>
    <row r="101" spans="2:6" s="41" customFormat="1" x14ac:dyDescent="0.2">
      <c r="B101" s="164"/>
      <c r="D101" s="164"/>
      <c r="F101" s="164"/>
    </row>
    <row r="102" spans="2:6" s="41" customFormat="1" x14ac:dyDescent="0.2">
      <c r="B102" s="164"/>
      <c r="D102" s="164"/>
      <c r="F102" s="164"/>
    </row>
    <row r="103" spans="2:6" s="41" customFormat="1" x14ac:dyDescent="0.2">
      <c r="B103" s="164"/>
      <c r="D103" s="164"/>
      <c r="F103" s="164"/>
    </row>
    <row r="104" spans="2:6" s="41" customFormat="1" x14ac:dyDescent="0.2">
      <c r="B104" s="164"/>
      <c r="D104" s="164"/>
      <c r="F104" s="164"/>
    </row>
    <row r="105" spans="2:6" s="41" customFormat="1" x14ac:dyDescent="0.2">
      <c r="B105" s="164"/>
      <c r="D105" s="164"/>
      <c r="F105" s="164"/>
    </row>
    <row r="106" spans="2:6" s="41" customFormat="1" x14ac:dyDescent="0.2">
      <c r="B106" s="164"/>
      <c r="D106" s="164"/>
      <c r="F106" s="164"/>
    </row>
    <row r="107" spans="2:6" s="41" customFormat="1" x14ac:dyDescent="0.2">
      <c r="B107" s="164"/>
      <c r="D107" s="164"/>
      <c r="F107" s="164"/>
    </row>
    <row r="108" spans="2:6" s="41" customFormat="1" x14ac:dyDescent="0.2">
      <c r="B108" s="164"/>
      <c r="D108" s="164"/>
      <c r="F108" s="164"/>
    </row>
    <row r="109" spans="2:6" s="41" customFormat="1" x14ac:dyDescent="0.2">
      <c r="B109" s="164"/>
      <c r="D109" s="164"/>
      <c r="F109" s="164"/>
    </row>
    <row r="110" spans="2:6" s="41" customFormat="1" x14ac:dyDescent="0.2">
      <c r="B110" s="164"/>
      <c r="D110" s="164"/>
      <c r="F110" s="164"/>
    </row>
    <row r="111" spans="2:6" s="41" customFormat="1" x14ac:dyDescent="0.2">
      <c r="B111" s="164"/>
      <c r="D111" s="164"/>
      <c r="F111" s="164"/>
    </row>
    <row r="112" spans="2:6" s="41" customFormat="1" x14ac:dyDescent="0.2">
      <c r="B112" s="164"/>
      <c r="D112" s="164"/>
      <c r="F112" s="164"/>
    </row>
    <row r="113" spans="2:6" s="41" customFormat="1" x14ac:dyDescent="0.2">
      <c r="B113" s="164"/>
      <c r="D113" s="164"/>
      <c r="F113" s="164"/>
    </row>
    <row r="114" spans="2:6" s="41" customFormat="1" x14ac:dyDescent="0.2">
      <c r="B114" s="164"/>
      <c r="D114" s="164"/>
      <c r="F114" s="164"/>
    </row>
    <row r="115" spans="2:6" s="41" customFormat="1" x14ac:dyDescent="0.2">
      <c r="B115" s="164"/>
      <c r="D115" s="164"/>
      <c r="F115" s="164"/>
    </row>
    <row r="116" spans="2:6" s="41" customFormat="1" x14ac:dyDescent="0.2">
      <c r="B116" s="164"/>
      <c r="D116" s="164"/>
      <c r="F116" s="164"/>
    </row>
    <row r="117" spans="2:6" s="41" customFormat="1" x14ac:dyDescent="0.2">
      <c r="B117" s="164"/>
      <c r="D117" s="164"/>
      <c r="F117" s="164"/>
    </row>
    <row r="118" spans="2:6" s="41" customFormat="1" x14ac:dyDescent="0.2">
      <c r="B118" s="164"/>
      <c r="D118" s="164"/>
      <c r="F118" s="164"/>
    </row>
    <row r="119" spans="2:6" s="41" customFormat="1" x14ac:dyDescent="0.2">
      <c r="B119" s="164"/>
      <c r="D119" s="164"/>
      <c r="F119" s="164"/>
    </row>
    <row r="120" spans="2:6" s="41" customFormat="1" x14ac:dyDescent="0.2">
      <c r="B120" s="164"/>
      <c r="D120" s="164"/>
      <c r="F120" s="164"/>
    </row>
    <row r="121" spans="2:6" s="41" customFormat="1" x14ac:dyDescent="0.2">
      <c r="B121" s="164"/>
      <c r="D121" s="164"/>
      <c r="F121" s="164"/>
    </row>
    <row r="122" spans="2:6" s="41" customFormat="1" x14ac:dyDescent="0.2">
      <c r="B122" s="164"/>
      <c r="D122" s="164"/>
      <c r="F122" s="164"/>
    </row>
    <row r="123" spans="2:6" s="41" customFormat="1" x14ac:dyDescent="0.2">
      <c r="B123" s="164"/>
      <c r="D123" s="164"/>
      <c r="F123" s="164"/>
    </row>
    <row r="124" spans="2:6" s="41" customFormat="1" x14ac:dyDescent="0.2">
      <c r="B124" s="164"/>
      <c r="D124" s="164"/>
      <c r="F124" s="164"/>
    </row>
    <row r="125" spans="2:6" s="41" customFormat="1" x14ac:dyDescent="0.2">
      <c r="B125" s="164"/>
      <c r="D125" s="164"/>
      <c r="F125" s="164"/>
    </row>
    <row r="126" spans="2:6" s="41" customFormat="1" x14ac:dyDescent="0.2">
      <c r="B126" s="164"/>
      <c r="D126" s="164"/>
      <c r="F126" s="164"/>
    </row>
    <row r="127" spans="2:6" s="41" customFormat="1" x14ac:dyDescent="0.2">
      <c r="B127" s="164"/>
      <c r="D127" s="164"/>
      <c r="F127" s="164"/>
    </row>
    <row r="128" spans="2:6" s="41" customFormat="1" x14ac:dyDescent="0.2">
      <c r="B128" s="164"/>
      <c r="D128" s="164"/>
      <c r="F128" s="164"/>
    </row>
    <row r="129" spans="2:6" s="41" customFormat="1" x14ac:dyDescent="0.2">
      <c r="B129" s="164"/>
      <c r="D129" s="164"/>
      <c r="F129" s="164"/>
    </row>
    <row r="130" spans="2:6" s="41" customFormat="1" x14ac:dyDescent="0.2">
      <c r="B130" s="164"/>
      <c r="D130" s="164"/>
      <c r="F130" s="164"/>
    </row>
    <row r="131" spans="2:6" s="41" customFormat="1" x14ac:dyDescent="0.2">
      <c r="B131" s="164"/>
      <c r="D131" s="164"/>
      <c r="F131" s="164"/>
    </row>
    <row r="132" spans="2:6" s="41" customFormat="1" x14ac:dyDescent="0.2">
      <c r="B132" s="164"/>
      <c r="D132" s="164"/>
      <c r="F132" s="164"/>
    </row>
    <row r="133" spans="2:6" s="41" customFormat="1" x14ac:dyDescent="0.2">
      <c r="B133" s="164"/>
      <c r="D133" s="164"/>
      <c r="F133" s="164"/>
    </row>
    <row r="134" spans="2:6" s="41" customFormat="1" x14ac:dyDescent="0.2">
      <c r="B134" s="164"/>
      <c r="D134" s="164"/>
      <c r="F134" s="164"/>
    </row>
    <row r="135" spans="2:6" s="41" customFormat="1" x14ac:dyDescent="0.2">
      <c r="B135" s="164"/>
      <c r="D135" s="164"/>
      <c r="F135" s="164"/>
    </row>
    <row r="136" spans="2:6" s="41" customFormat="1" x14ac:dyDescent="0.2">
      <c r="B136" s="164"/>
      <c r="D136" s="164"/>
      <c r="F136" s="164"/>
    </row>
    <row r="137" spans="2:6" s="41" customFormat="1" x14ac:dyDescent="0.2">
      <c r="B137" s="164"/>
      <c r="D137" s="164"/>
      <c r="F137" s="164"/>
    </row>
    <row r="138" spans="2:6" s="41" customFormat="1" x14ac:dyDescent="0.2">
      <c r="B138" s="164"/>
      <c r="D138" s="164"/>
      <c r="F138" s="164"/>
    </row>
    <row r="139" spans="2:6" s="41" customFormat="1" x14ac:dyDescent="0.2">
      <c r="B139" s="164"/>
      <c r="D139" s="164"/>
      <c r="F139" s="164"/>
    </row>
    <row r="140" spans="2:6" s="41" customFormat="1" x14ac:dyDescent="0.2">
      <c r="B140" s="164"/>
      <c r="D140" s="164"/>
      <c r="F140" s="164"/>
    </row>
    <row r="141" spans="2:6" s="41" customFormat="1" x14ac:dyDescent="0.2">
      <c r="B141" s="164"/>
      <c r="D141" s="164"/>
      <c r="F141" s="164"/>
    </row>
    <row r="142" spans="2:6" s="41" customFormat="1" x14ac:dyDescent="0.2">
      <c r="B142" s="164"/>
      <c r="D142" s="164"/>
      <c r="F142" s="164"/>
    </row>
    <row r="143" spans="2:6" s="41" customFormat="1" x14ac:dyDescent="0.2">
      <c r="B143" s="164"/>
      <c r="D143" s="164"/>
      <c r="F143" s="164"/>
    </row>
    <row r="144" spans="2:6" s="41" customFormat="1" x14ac:dyDescent="0.2">
      <c r="B144" s="164"/>
      <c r="D144" s="164"/>
      <c r="F144" s="164"/>
    </row>
    <row r="145" spans="2:6" s="41" customFormat="1" x14ac:dyDescent="0.2">
      <c r="B145" s="164"/>
      <c r="D145" s="164"/>
      <c r="F145" s="164"/>
    </row>
    <row r="146" spans="2:6" s="41" customFormat="1" x14ac:dyDescent="0.2">
      <c r="B146" s="164"/>
      <c r="D146" s="164"/>
      <c r="F146" s="164"/>
    </row>
    <row r="147" spans="2:6" s="41" customFormat="1" x14ac:dyDescent="0.2">
      <c r="B147" s="164"/>
      <c r="D147" s="164"/>
      <c r="F147" s="164"/>
    </row>
    <row r="148" spans="2:6" s="41" customFormat="1" x14ac:dyDescent="0.2">
      <c r="B148" s="164"/>
      <c r="D148" s="164"/>
      <c r="F148" s="164"/>
    </row>
    <row r="149" spans="2:6" s="41" customFormat="1" x14ac:dyDescent="0.2">
      <c r="B149" s="164"/>
      <c r="D149" s="164"/>
      <c r="F149" s="164"/>
    </row>
    <row r="150" spans="2:6" s="41" customFormat="1" x14ac:dyDescent="0.2">
      <c r="B150" s="164"/>
      <c r="D150" s="164"/>
      <c r="F150" s="164"/>
    </row>
    <row r="151" spans="2:6" s="41" customFormat="1" x14ac:dyDescent="0.2">
      <c r="B151" s="164"/>
      <c r="D151" s="164"/>
      <c r="F151" s="164"/>
    </row>
    <row r="152" spans="2:6" s="41" customFormat="1" x14ac:dyDescent="0.2">
      <c r="B152" s="164"/>
      <c r="D152" s="164"/>
      <c r="F152" s="164"/>
    </row>
    <row r="153" spans="2:6" s="41" customFormat="1" x14ac:dyDescent="0.2">
      <c r="B153" s="164"/>
      <c r="D153" s="164"/>
      <c r="F153" s="164"/>
    </row>
    <row r="154" spans="2:6" s="41" customFormat="1" x14ac:dyDescent="0.2">
      <c r="B154" s="164"/>
      <c r="D154" s="164"/>
      <c r="F154" s="164"/>
    </row>
    <row r="155" spans="2:6" s="41" customFormat="1" x14ac:dyDescent="0.2">
      <c r="B155" s="164"/>
      <c r="D155" s="164"/>
      <c r="F155" s="164"/>
    </row>
    <row r="156" spans="2:6" s="41" customFormat="1" x14ac:dyDescent="0.2">
      <c r="B156" s="164"/>
      <c r="D156" s="164"/>
      <c r="F156" s="164"/>
    </row>
    <row r="157" spans="2:6" s="41" customFormat="1" x14ac:dyDescent="0.2">
      <c r="B157" s="164"/>
      <c r="D157" s="164"/>
      <c r="F157" s="164"/>
    </row>
    <row r="158" spans="2:6" s="41" customFormat="1" x14ac:dyDescent="0.2">
      <c r="B158" s="164"/>
      <c r="D158" s="164"/>
      <c r="F158" s="164"/>
    </row>
    <row r="159" spans="2:6" s="41" customFormat="1" x14ac:dyDescent="0.2">
      <c r="B159" s="164"/>
      <c r="D159" s="164"/>
      <c r="F159" s="164"/>
    </row>
    <row r="160" spans="2:6" s="41" customFormat="1" x14ac:dyDescent="0.2">
      <c r="B160" s="164"/>
      <c r="D160" s="164"/>
      <c r="F160" s="164"/>
    </row>
    <row r="161" spans="2:6" s="41" customFormat="1" x14ac:dyDescent="0.2">
      <c r="B161" s="164"/>
      <c r="D161" s="164"/>
      <c r="F161" s="164"/>
    </row>
    <row r="162" spans="2:6" s="41" customFormat="1" x14ac:dyDescent="0.2">
      <c r="B162" s="164"/>
      <c r="D162" s="164"/>
      <c r="F162" s="164"/>
    </row>
    <row r="163" spans="2:6" s="41" customFormat="1" x14ac:dyDescent="0.2">
      <c r="B163" s="164"/>
      <c r="D163" s="164"/>
      <c r="F163" s="164"/>
    </row>
    <row r="164" spans="2:6" s="41" customFormat="1" x14ac:dyDescent="0.2">
      <c r="B164" s="164"/>
      <c r="D164" s="164"/>
      <c r="F164" s="164"/>
    </row>
    <row r="165" spans="2:6" s="41" customFormat="1" x14ac:dyDescent="0.2">
      <c r="B165" s="164"/>
      <c r="D165" s="164"/>
      <c r="F165" s="164"/>
    </row>
    <row r="166" spans="2:6" s="41" customFormat="1" x14ac:dyDescent="0.2">
      <c r="B166" s="164"/>
      <c r="D166" s="164"/>
      <c r="F166" s="164"/>
    </row>
    <row r="167" spans="2:6" s="41" customFormat="1" x14ac:dyDescent="0.2">
      <c r="B167" s="164"/>
      <c r="D167" s="164"/>
      <c r="F167" s="164"/>
    </row>
    <row r="168" spans="2:6" s="41" customFormat="1" x14ac:dyDescent="0.2">
      <c r="B168" s="164"/>
      <c r="D168" s="164"/>
      <c r="F168" s="164"/>
    </row>
    <row r="169" spans="2:6" s="41" customFormat="1" x14ac:dyDescent="0.2">
      <c r="B169" s="164"/>
      <c r="D169" s="164"/>
      <c r="F169" s="164"/>
    </row>
    <row r="170" spans="2:6" s="41" customFormat="1" x14ac:dyDescent="0.2">
      <c r="B170" s="164"/>
      <c r="D170" s="164"/>
      <c r="F170" s="164"/>
    </row>
    <row r="171" spans="2:6" s="41" customFormat="1" x14ac:dyDescent="0.2">
      <c r="B171" s="164"/>
      <c r="D171" s="164"/>
      <c r="F171" s="164"/>
    </row>
    <row r="172" spans="2:6" s="41" customFormat="1" x14ac:dyDescent="0.2">
      <c r="B172" s="164"/>
      <c r="D172" s="164"/>
      <c r="F172" s="164"/>
    </row>
    <row r="173" spans="2:6" s="41" customFormat="1" x14ac:dyDescent="0.2">
      <c r="B173" s="164"/>
      <c r="D173" s="164"/>
      <c r="F173" s="164"/>
    </row>
    <row r="174" spans="2:6" s="41" customFormat="1" x14ac:dyDescent="0.2">
      <c r="B174" s="164"/>
      <c r="D174" s="164"/>
      <c r="F174" s="164"/>
    </row>
    <row r="175" spans="2:6" s="41" customFormat="1" x14ac:dyDescent="0.2">
      <c r="B175" s="164"/>
      <c r="D175" s="164"/>
      <c r="F175" s="164"/>
    </row>
    <row r="176" spans="2:6" s="41" customFormat="1" x14ac:dyDescent="0.2">
      <c r="B176" s="164"/>
      <c r="D176" s="164"/>
      <c r="F176" s="164"/>
    </row>
    <row r="177" spans="2:6" s="41" customFormat="1" x14ac:dyDescent="0.2">
      <c r="B177" s="164"/>
      <c r="D177" s="164"/>
      <c r="F177" s="164"/>
    </row>
    <row r="178" spans="2:6" s="41" customFormat="1" x14ac:dyDescent="0.2">
      <c r="B178" s="164"/>
      <c r="D178" s="164"/>
      <c r="F178" s="164"/>
    </row>
    <row r="179" spans="2:6" s="41" customFormat="1" x14ac:dyDescent="0.2">
      <c r="B179" s="164"/>
      <c r="D179" s="164"/>
      <c r="F179" s="164"/>
    </row>
    <row r="180" spans="2:6" s="41" customFormat="1" x14ac:dyDescent="0.2">
      <c r="B180" s="164"/>
      <c r="D180" s="164"/>
      <c r="F180" s="164"/>
    </row>
    <row r="181" spans="2:6" s="41" customFormat="1" x14ac:dyDescent="0.2">
      <c r="B181" s="164"/>
      <c r="D181" s="164"/>
      <c r="F181" s="164"/>
    </row>
    <row r="182" spans="2:6" s="41" customFormat="1" x14ac:dyDescent="0.2">
      <c r="B182" s="164"/>
      <c r="D182" s="164"/>
      <c r="F182" s="164"/>
    </row>
    <row r="183" spans="2:6" s="41" customFormat="1" x14ac:dyDescent="0.2">
      <c r="B183" s="164"/>
      <c r="D183" s="164"/>
      <c r="F183" s="164"/>
    </row>
    <row r="184" spans="2:6" s="41" customFormat="1" x14ac:dyDescent="0.2">
      <c r="B184" s="164"/>
      <c r="D184" s="164"/>
      <c r="F184" s="164"/>
    </row>
    <row r="185" spans="2:6" s="41" customFormat="1" x14ac:dyDescent="0.2">
      <c r="B185" s="164"/>
      <c r="D185" s="164"/>
      <c r="F185" s="164"/>
    </row>
    <row r="186" spans="2:6" s="41" customFormat="1" x14ac:dyDescent="0.2">
      <c r="B186" s="164"/>
      <c r="D186" s="164"/>
      <c r="F186" s="164"/>
    </row>
    <row r="187" spans="2:6" s="41" customFormat="1" x14ac:dyDescent="0.2">
      <c r="B187" s="164"/>
      <c r="D187" s="164"/>
      <c r="F187" s="164"/>
    </row>
    <row r="188" spans="2:6" s="41" customFormat="1" x14ac:dyDescent="0.2">
      <c r="B188" s="164"/>
      <c r="D188" s="164"/>
      <c r="F188" s="164"/>
    </row>
    <row r="189" spans="2:6" s="41" customFormat="1" x14ac:dyDescent="0.2">
      <c r="B189" s="164"/>
      <c r="D189" s="164"/>
      <c r="F189" s="164"/>
    </row>
    <row r="190" spans="2:6" s="41" customFormat="1" x14ac:dyDescent="0.2">
      <c r="B190" s="164"/>
      <c r="D190" s="164"/>
      <c r="F190" s="164"/>
    </row>
    <row r="191" spans="2:6" s="41" customFormat="1" x14ac:dyDescent="0.2">
      <c r="B191" s="164"/>
      <c r="D191" s="164"/>
      <c r="F191" s="164"/>
    </row>
    <row r="192" spans="2:6" s="41" customFormat="1" x14ac:dyDescent="0.2">
      <c r="B192" s="164"/>
      <c r="D192" s="164"/>
      <c r="F192" s="164"/>
    </row>
    <row r="193" spans="2:6" s="41" customFormat="1" x14ac:dyDescent="0.2">
      <c r="B193" s="164"/>
      <c r="D193" s="164"/>
      <c r="F193" s="164"/>
    </row>
    <row r="194" spans="2:6" s="41" customFormat="1" x14ac:dyDescent="0.2">
      <c r="B194" s="164"/>
      <c r="D194" s="164"/>
      <c r="F194" s="164"/>
    </row>
    <row r="195" spans="2:6" s="41" customFormat="1" x14ac:dyDescent="0.2">
      <c r="B195" s="164"/>
      <c r="D195" s="164"/>
      <c r="F195" s="164"/>
    </row>
    <row r="196" spans="2:6" s="41" customFormat="1" x14ac:dyDescent="0.2">
      <c r="B196" s="164"/>
      <c r="D196" s="164"/>
      <c r="F196" s="164"/>
    </row>
    <row r="197" spans="2:6" s="41" customFormat="1" x14ac:dyDescent="0.2">
      <c r="B197" s="164"/>
      <c r="D197" s="164"/>
      <c r="F197" s="164"/>
    </row>
    <row r="198" spans="2:6" s="41" customFormat="1" x14ac:dyDescent="0.2">
      <c r="B198" s="164"/>
      <c r="D198" s="164"/>
      <c r="F198" s="164"/>
    </row>
    <row r="199" spans="2:6" s="41" customFormat="1" x14ac:dyDescent="0.2">
      <c r="B199" s="164"/>
      <c r="D199" s="164"/>
      <c r="F199" s="164"/>
    </row>
    <row r="200" spans="2:6" s="41" customFormat="1" x14ac:dyDescent="0.2">
      <c r="B200" s="164"/>
      <c r="D200" s="164"/>
      <c r="F200" s="164"/>
    </row>
    <row r="201" spans="2:6" s="41" customFormat="1" x14ac:dyDescent="0.2">
      <c r="B201" s="164"/>
      <c r="D201" s="164"/>
      <c r="F201" s="164"/>
    </row>
    <row r="202" spans="2:6" s="41" customFormat="1" x14ac:dyDescent="0.2">
      <c r="B202" s="164"/>
      <c r="D202" s="164"/>
      <c r="F202" s="164"/>
    </row>
    <row r="203" spans="2:6" s="41" customFormat="1" x14ac:dyDescent="0.2">
      <c r="B203" s="164"/>
      <c r="D203" s="164"/>
      <c r="F203" s="164"/>
    </row>
    <row r="204" spans="2:6" s="41" customFormat="1" x14ac:dyDescent="0.2">
      <c r="B204" s="164"/>
      <c r="D204" s="164"/>
      <c r="F204" s="164"/>
    </row>
    <row r="205" spans="2:6" s="41" customFormat="1" x14ac:dyDescent="0.2">
      <c r="B205" s="164"/>
      <c r="D205" s="164"/>
      <c r="F205" s="164"/>
    </row>
    <row r="206" spans="2:6" s="41" customFormat="1" x14ac:dyDescent="0.2">
      <c r="B206" s="164"/>
      <c r="D206" s="164"/>
      <c r="F206" s="164"/>
    </row>
    <row r="207" spans="2:6" s="41" customFormat="1" x14ac:dyDescent="0.2">
      <c r="B207" s="164"/>
      <c r="D207" s="164"/>
      <c r="F207" s="164"/>
    </row>
    <row r="208" spans="2:6" s="41" customFormat="1" x14ac:dyDescent="0.2">
      <c r="B208" s="164"/>
      <c r="D208" s="164"/>
      <c r="F208" s="164"/>
    </row>
    <row r="209" spans="2:6" s="41" customFormat="1" x14ac:dyDescent="0.2">
      <c r="B209" s="164"/>
      <c r="D209" s="164"/>
      <c r="F209" s="164"/>
    </row>
    <row r="210" spans="2:6" s="41" customFormat="1" x14ac:dyDescent="0.2">
      <c r="B210" s="164"/>
      <c r="D210" s="164"/>
      <c r="F210" s="164"/>
    </row>
    <row r="211" spans="2:6" s="41" customFormat="1" x14ac:dyDescent="0.2">
      <c r="B211" s="164"/>
      <c r="D211" s="164"/>
      <c r="F211" s="164"/>
    </row>
    <row r="212" spans="2:6" s="41" customFormat="1" x14ac:dyDescent="0.2">
      <c r="B212" s="164"/>
      <c r="D212" s="164"/>
      <c r="F212" s="164"/>
    </row>
    <row r="213" spans="2:6" s="41" customFormat="1" x14ac:dyDescent="0.2">
      <c r="B213" s="164"/>
      <c r="D213" s="164"/>
      <c r="F213" s="164"/>
    </row>
    <row r="214" spans="2:6" s="41" customFormat="1" x14ac:dyDescent="0.2">
      <c r="B214" s="164"/>
      <c r="D214" s="164"/>
      <c r="F214" s="164"/>
    </row>
    <row r="215" spans="2:6" s="41" customFormat="1" x14ac:dyDescent="0.2">
      <c r="B215" s="164"/>
      <c r="D215" s="164"/>
      <c r="F215" s="164"/>
    </row>
    <row r="216" spans="2:6" s="41" customFormat="1" x14ac:dyDescent="0.2">
      <c r="B216" s="164"/>
      <c r="D216" s="164"/>
      <c r="F216" s="164"/>
    </row>
    <row r="217" spans="2:6" s="41" customFormat="1" x14ac:dyDescent="0.2">
      <c r="B217" s="164"/>
      <c r="D217" s="164"/>
      <c r="F217" s="164"/>
    </row>
    <row r="218" spans="2:6" s="41" customFormat="1" x14ac:dyDescent="0.2">
      <c r="B218" s="164"/>
      <c r="D218" s="164"/>
      <c r="F218" s="164"/>
    </row>
    <row r="219" spans="2:6" s="41" customFormat="1" x14ac:dyDescent="0.2">
      <c r="B219" s="164"/>
      <c r="D219" s="164"/>
      <c r="F219" s="164"/>
    </row>
    <row r="220" spans="2:6" s="41" customFormat="1" x14ac:dyDescent="0.2">
      <c r="B220" s="164"/>
      <c r="D220" s="164"/>
      <c r="F220" s="164"/>
    </row>
    <row r="221" spans="2:6" s="41" customFormat="1" x14ac:dyDescent="0.2">
      <c r="B221" s="164"/>
      <c r="D221" s="164"/>
      <c r="F221" s="164"/>
    </row>
    <row r="222" spans="2:6" s="41" customFormat="1" x14ac:dyDescent="0.2">
      <c r="B222" s="164"/>
      <c r="D222" s="164"/>
      <c r="F222" s="164"/>
    </row>
    <row r="223" spans="2:6" s="41" customFormat="1" x14ac:dyDescent="0.2">
      <c r="B223" s="164"/>
      <c r="D223" s="164"/>
      <c r="F223" s="164"/>
    </row>
    <row r="224" spans="2:6" s="41" customFormat="1" x14ac:dyDescent="0.2">
      <c r="B224" s="164"/>
      <c r="D224" s="164"/>
      <c r="F224" s="164"/>
    </row>
    <row r="225" spans="2:6" s="41" customFormat="1" x14ac:dyDescent="0.2">
      <c r="B225" s="164"/>
      <c r="D225" s="164"/>
      <c r="F225" s="164"/>
    </row>
    <row r="226" spans="2:6" s="41" customFormat="1" x14ac:dyDescent="0.2">
      <c r="B226" s="164"/>
      <c r="D226" s="164"/>
      <c r="F226" s="164"/>
    </row>
    <row r="227" spans="2:6" s="41" customFormat="1" x14ac:dyDescent="0.2">
      <c r="B227" s="164"/>
      <c r="D227" s="164"/>
      <c r="F227" s="164"/>
    </row>
    <row r="228" spans="2:6" s="41" customFormat="1" x14ac:dyDescent="0.2">
      <c r="B228" s="164"/>
      <c r="D228" s="164"/>
      <c r="F228" s="164"/>
    </row>
    <row r="229" spans="2:6" s="41" customFormat="1" x14ac:dyDescent="0.2">
      <c r="B229" s="164"/>
      <c r="D229" s="164"/>
      <c r="F229" s="164"/>
    </row>
    <row r="230" spans="2:6" s="41" customFormat="1" x14ac:dyDescent="0.2">
      <c r="B230" s="164"/>
      <c r="D230" s="164"/>
      <c r="F230" s="164"/>
    </row>
    <row r="231" spans="2:6" s="41" customFormat="1" x14ac:dyDescent="0.2">
      <c r="B231" s="164"/>
      <c r="D231" s="164"/>
      <c r="F231" s="164"/>
    </row>
    <row r="232" spans="2:6" s="41" customFormat="1" x14ac:dyDescent="0.2">
      <c r="B232" s="164"/>
      <c r="D232" s="164"/>
      <c r="F232" s="164"/>
    </row>
    <row r="233" spans="2:6" s="41" customFormat="1" x14ac:dyDescent="0.2">
      <c r="B233" s="164"/>
      <c r="D233" s="164"/>
      <c r="F233" s="164"/>
    </row>
    <row r="234" spans="2:6" s="41" customFormat="1" x14ac:dyDescent="0.2">
      <c r="B234" s="164"/>
      <c r="D234" s="164"/>
      <c r="F234" s="164"/>
    </row>
    <row r="235" spans="2:6" s="41" customFormat="1" x14ac:dyDescent="0.2">
      <c r="B235" s="164"/>
      <c r="D235" s="164"/>
      <c r="F235" s="164"/>
    </row>
    <row r="236" spans="2:6" s="41" customFormat="1" x14ac:dyDescent="0.2">
      <c r="B236" s="164"/>
      <c r="D236" s="164"/>
      <c r="F236" s="164"/>
    </row>
    <row r="237" spans="2:6" s="41" customFormat="1" x14ac:dyDescent="0.2">
      <c r="B237" s="164"/>
      <c r="D237" s="164"/>
      <c r="F237" s="164"/>
    </row>
    <row r="238" spans="2:6" s="41" customFormat="1" x14ac:dyDescent="0.2">
      <c r="B238" s="164"/>
      <c r="D238" s="164"/>
      <c r="F238" s="164"/>
    </row>
    <row r="239" spans="2:6" s="41" customFormat="1" x14ac:dyDescent="0.2">
      <c r="B239" s="164"/>
      <c r="D239" s="164"/>
      <c r="F239" s="164"/>
    </row>
    <row r="240" spans="2:6" s="41" customFormat="1" x14ac:dyDescent="0.2">
      <c r="B240" s="164"/>
      <c r="D240" s="164"/>
      <c r="F240" s="164"/>
    </row>
    <row r="241" spans="2:6" s="41" customFormat="1" x14ac:dyDescent="0.2">
      <c r="B241" s="164"/>
      <c r="D241" s="164"/>
      <c r="F241" s="164"/>
    </row>
    <row r="242" spans="2:6" s="41" customFormat="1" x14ac:dyDescent="0.2">
      <c r="B242" s="164"/>
      <c r="D242" s="164"/>
      <c r="F242" s="164"/>
    </row>
    <row r="243" spans="2:6" s="41" customFormat="1" x14ac:dyDescent="0.2">
      <c r="B243" s="164"/>
      <c r="D243" s="164"/>
      <c r="F243" s="164"/>
    </row>
    <row r="244" spans="2:6" s="41" customFormat="1" x14ac:dyDescent="0.2">
      <c r="B244" s="164"/>
      <c r="D244" s="164"/>
      <c r="F244" s="164"/>
    </row>
    <row r="245" spans="2:6" s="41" customFormat="1" x14ac:dyDescent="0.2">
      <c r="B245" s="164"/>
      <c r="D245" s="164"/>
      <c r="F245" s="164"/>
    </row>
    <row r="246" spans="2:6" s="41" customFormat="1" x14ac:dyDescent="0.2">
      <c r="B246" s="164"/>
      <c r="D246" s="164"/>
      <c r="F246" s="164"/>
    </row>
    <row r="247" spans="2:6" s="41" customFormat="1" x14ac:dyDescent="0.2">
      <c r="B247" s="164"/>
      <c r="D247" s="164"/>
      <c r="F247" s="164"/>
    </row>
    <row r="248" spans="2:6" s="41" customFormat="1" x14ac:dyDescent="0.2">
      <c r="B248" s="164"/>
      <c r="D248" s="164"/>
      <c r="F248" s="164"/>
    </row>
    <row r="249" spans="2:6" s="41" customFormat="1" x14ac:dyDescent="0.2">
      <c r="B249" s="164"/>
      <c r="D249" s="164"/>
      <c r="F249" s="164"/>
    </row>
    <row r="250" spans="2:6" s="41" customFormat="1" x14ac:dyDescent="0.2">
      <c r="B250" s="164"/>
      <c r="D250" s="164"/>
      <c r="F250" s="164"/>
    </row>
    <row r="251" spans="2:6" s="41" customFormat="1" x14ac:dyDescent="0.2">
      <c r="B251" s="164"/>
      <c r="D251" s="164"/>
      <c r="F251" s="164"/>
    </row>
    <row r="252" spans="2:6" s="41" customFormat="1" x14ac:dyDescent="0.2">
      <c r="B252" s="164"/>
      <c r="D252" s="164"/>
      <c r="F252" s="164"/>
    </row>
    <row r="253" spans="2:6" s="41" customFormat="1" x14ac:dyDescent="0.2">
      <c r="B253" s="164"/>
      <c r="D253" s="164"/>
      <c r="F253" s="164"/>
    </row>
    <row r="254" spans="2:6" s="41" customFormat="1" x14ac:dyDescent="0.2">
      <c r="B254" s="164"/>
      <c r="D254" s="164"/>
      <c r="F254" s="164"/>
    </row>
    <row r="255" spans="2:6" s="41" customFormat="1" x14ac:dyDescent="0.2">
      <c r="B255" s="164"/>
      <c r="D255" s="164"/>
      <c r="F255" s="164"/>
    </row>
    <row r="256" spans="2:6" s="41" customFormat="1" x14ac:dyDescent="0.2">
      <c r="B256" s="164"/>
      <c r="D256" s="164"/>
      <c r="F256" s="164"/>
    </row>
    <row r="257" spans="2:6" s="41" customFormat="1" x14ac:dyDescent="0.2">
      <c r="B257" s="164"/>
      <c r="D257" s="164"/>
      <c r="F257" s="164"/>
    </row>
  </sheetData>
  <mergeCells count="6">
    <mergeCell ref="F13:G14"/>
    <mergeCell ref="B4:C4"/>
    <mergeCell ref="D4:E4"/>
    <mergeCell ref="F4:G4"/>
    <mergeCell ref="B2:G2"/>
    <mergeCell ref="B3:G3"/>
  </mergeCells>
  <phoneticPr fontId="12" type="noConversion"/>
  <conditionalFormatting sqref="C6:C8 G10:G12 E6:E8 G6:G8 C10:C13 E10:E13">
    <cfRule type="containsText" dxfId="25" priority="3" operator="containsText" text="Bloc I">
      <formula>NOT(ISERROR(SEARCH("Bloc I",C6)))</formula>
    </cfRule>
  </conditionalFormatting>
  <conditionalFormatting sqref="C6:C8 G10:G12 E6:E8 G6:G8 C10:C13 E10:E13">
    <cfRule type="containsText" dxfId="24" priority="2" operator="containsText" text="Bloc II">
      <formula>NOT(ISERROR(SEARCH("Bloc II",C6)))</formula>
    </cfRule>
  </conditionalFormatting>
  <conditionalFormatting sqref="C6:C8 G10:G12 E6:E8 G6:G8 C10:C13 E10:E13">
    <cfRule type="containsText" dxfId="23" priority="1" operator="containsText" text="Bloc III">
      <formula>NOT(ISERROR(SEARCH("Bloc III",C6)))</formula>
    </cfRule>
  </conditionalFormatting>
  <pageMargins left="0.75000000000000011" right="0.75000000000000011" top="1" bottom="1" header="0.5" footer="0.5"/>
  <pageSetup paperSize="9" scale="89" orientation="landscape" horizontalDpi="4294967292" verticalDpi="42949672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>
    <tabColor rgb="FF008000"/>
    <pageSetUpPr fitToPage="1"/>
  </sheetPr>
  <dimension ref="A1:DSN201"/>
  <sheetViews>
    <sheetView zoomScale="61" zoomScaleNormal="78" workbookViewId="0">
      <selection activeCell="BE1" sqref="BE1:BH1048576"/>
    </sheetView>
  </sheetViews>
  <sheetFormatPr baseColWidth="10" defaultRowHeight="16" x14ac:dyDescent="0.2"/>
  <cols>
    <col min="1" max="1" width="5.1640625" style="105" bestFit="1" customWidth="1"/>
    <col min="2" max="2" width="4.6640625" style="28" bestFit="1" customWidth="1"/>
    <col min="3" max="3" width="14.83203125" style="49" customWidth="1"/>
    <col min="4" max="4" width="16" style="49" customWidth="1"/>
    <col min="5" max="5" width="1.5" style="216" customWidth="1"/>
    <col min="6" max="6" width="30.1640625" style="106" bestFit="1" customWidth="1"/>
    <col min="7" max="7" width="8.5" style="96" customWidth="1"/>
    <col min="8" max="8" width="22.1640625" style="107" bestFit="1" customWidth="1"/>
    <col min="9" max="10" width="16.83203125" style="142" customWidth="1"/>
    <col min="11" max="11" width="34.83203125" style="149" bestFit="1" customWidth="1"/>
    <col min="12" max="12" width="16.1640625" style="110" bestFit="1" customWidth="1"/>
    <col min="13" max="13" width="10" style="105" customWidth="1"/>
    <col min="14" max="14" width="7.1640625" style="105" bestFit="1" customWidth="1"/>
    <col min="15" max="15" width="1" style="246" customWidth="1"/>
    <col min="16" max="16" width="6.83203125" style="127" customWidth="1"/>
    <col min="17" max="17" width="6.83203125" style="65" customWidth="1"/>
    <col min="18" max="18" width="6.83203125" style="63" customWidth="1"/>
    <col min="19" max="19" width="7.5" style="276" bestFit="1" customWidth="1"/>
    <col min="20" max="23" width="8.83203125" style="89" customWidth="1"/>
    <col min="24" max="24" width="8.83203125" style="229" customWidth="1"/>
    <col min="25" max="29" width="8.83203125" style="89" customWidth="1"/>
    <col min="30" max="30" width="1.1640625" style="88" customWidth="1"/>
    <col min="31" max="31" width="11.33203125" style="121" customWidth="1"/>
    <col min="32" max="32" width="11.33203125" style="133" customWidth="1"/>
    <col min="33" max="33" width="13" style="133" bestFit="1" customWidth="1"/>
    <col min="34" max="34" width="11.33203125" style="133" customWidth="1"/>
    <col min="35" max="35" width="8.83203125" style="133" bestFit="1" customWidth="1"/>
    <col min="36" max="36" width="6.5" style="133" bestFit="1" customWidth="1"/>
    <col min="37" max="37" width="11.6640625" style="139" bestFit="1" customWidth="1"/>
    <col min="38" max="38" width="9.6640625" style="90" bestFit="1" customWidth="1"/>
    <col min="39" max="39" width="8.83203125" style="91" bestFit="1" customWidth="1"/>
    <col min="40" max="40" width="8" style="58" bestFit="1" customWidth="1"/>
    <col min="41" max="41" width="8.5" style="58" bestFit="1" customWidth="1"/>
    <col min="42" max="42" width="6.1640625" style="92" bestFit="1" customWidth="1"/>
    <col min="43" max="43" width="5.33203125" style="58" bestFit="1" customWidth="1"/>
    <col min="44" max="44" width="21.83203125" style="93" customWidth="1"/>
    <col min="45" max="45" width="8.33203125" style="94" bestFit="1" customWidth="1"/>
    <col min="46" max="46" width="8.1640625" style="94" bestFit="1" customWidth="1"/>
    <col min="47" max="47" width="7.6640625" style="94" bestFit="1" customWidth="1"/>
    <col min="48" max="48" width="8.83203125" style="94" bestFit="1" customWidth="1"/>
    <col min="49" max="49" width="8.1640625" style="94" bestFit="1" customWidth="1"/>
    <col min="50" max="50" width="9" style="94" bestFit="1" customWidth="1"/>
    <col min="51" max="51" width="39.6640625" style="191" bestFit="1" customWidth="1"/>
    <col min="52" max="52" width="39.6640625" style="157" customWidth="1"/>
    <col min="53" max="53" width="1.6640625" style="61" customWidth="1"/>
    <col min="54" max="54" width="1.6640625" style="202" customWidth="1"/>
    <col min="55" max="55" width="1.6640625" style="205" customWidth="1"/>
    <col min="56" max="56" width="1.6640625" style="203" customWidth="1"/>
    <col min="57" max="16384" width="10.83203125" style="49"/>
  </cols>
  <sheetData>
    <row r="1" spans="1:56" s="175" customFormat="1" ht="65" customHeight="1" thickBot="1" x14ac:dyDescent="0.25">
      <c r="A1" s="176" t="s">
        <v>15</v>
      </c>
      <c r="C1" s="175" t="s">
        <v>0</v>
      </c>
      <c r="D1" s="175" t="s">
        <v>1</v>
      </c>
      <c r="E1" s="177"/>
      <c r="F1" s="175" t="s">
        <v>8</v>
      </c>
      <c r="G1" s="175" t="s">
        <v>9</v>
      </c>
      <c r="H1" s="175" t="s">
        <v>10</v>
      </c>
      <c r="I1" s="178" t="s">
        <v>11</v>
      </c>
      <c r="J1" s="178" t="s">
        <v>12</v>
      </c>
      <c r="K1" s="179" t="s">
        <v>13</v>
      </c>
      <c r="L1" s="179" t="s">
        <v>151</v>
      </c>
      <c r="M1" s="175" t="s">
        <v>153</v>
      </c>
      <c r="N1" s="175" t="s">
        <v>2</v>
      </c>
      <c r="O1" s="244"/>
      <c r="P1" s="268" t="s">
        <v>3</v>
      </c>
      <c r="Q1" s="269" t="s">
        <v>4</v>
      </c>
      <c r="R1" s="270" t="s">
        <v>5</v>
      </c>
      <c r="S1" s="271" t="s">
        <v>6</v>
      </c>
      <c r="T1" s="180" t="s">
        <v>418</v>
      </c>
      <c r="U1" s="180" t="s">
        <v>419</v>
      </c>
      <c r="V1" s="180" t="s">
        <v>420</v>
      </c>
      <c r="W1" s="180" t="s">
        <v>421</v>
      </c>
      <c r="X1" s="227" t="s">
        <v>422</v>
      </c>
      <c r="Y1" s="180" t="s">
        <v>423</v>
      </c>
      <c r="Z1" s="180" t="s">
        <v>424</v>
      </c>
      <c r="AA1" s="180" t="s">
        <v>425</v>
      </c>
      <c r="AB1" s="180" t="s">
        <v>426</v>
      </c>
      <c r="AC1" s="180" t="s">
        <v>427</v>
      </c>
      <c r="AD1" s="177"/>
      <c r="AE1" s="181" t="s">
        <v>40</v>
      </c>
      <c r="AF1" s="182" t="s">
        <v>154</v>
      </c>
      <c r="AG1" s="132" t="s">
        <v>152</v>
      </c>
      <c r="AH1" s="132" t="s">
        <v>157</v>
      </c>
      <c r="AI1" s="132" t="s">
        <v>155</v>
      </c>
      <c r="AJ1" s="182" t="s">
        <v>156</v>
      </c>
      <c r="AK1" s="138" t="s">
        <v>150</v>
      </c>
      <c r="AL1" s="183" t="s">
        <v>41</v>
      </c>
      <c r="AM1" s="184" t="s">
        <v>43</v>
      </c>
      <c r="AN1" s="185" t="s">
        <v>44</v>
      </c>
      <c r="AO1" s="185" t="s">
        <v>45</v>
      </c>
      <c r="AP1" s="186" t="s">
        <v>136</v>
      </c>
      <c r="AQ1" s="185" t="s">
        <v>137</v>
      </c>
      <c r="AR1" s="187" t="s">
        <v>42</v>
      </c>
      <c r="AS1" s="188" t="s">
        <v>158</v>
      </c>
      <c r="AT1" s="188" t="s">
        <v>46</v>
      </c>
      <c r="AU1" s="188" t="s">
        <v>47</v>
      </c>
      <c r="AV1" s="188" t="s">
        <v>48</v>
      </c>
      <c r="AW1" s="188" t="s">
        <v>49</v>
      </c>
      <c r="AX1" s="188" t="s">
        <v>50</v>
      </c>
      <c r="AY1" s="195" t="s">
        <v>51</v>
      </c>
      <c r="AZ1" s="185" t="s">
        <v>135</v>
      </c>
      <c r="BA1" s="308" t="s">
        <v>179</v>
      </c>
      <c r="BB1" s="309"/>
      <c r="BC1" s="309"/>
      <c r="BD1" s="310"/>
    </row>
    <row r="2" spans="1:56" s="87" customFormat="1" ht="16" customHeight="1" x14ac:dyDescent="0.2">
      <c r="A2" s="98">
        <v>1</v>
      </c>
      <c r="B2" s="304" t="s">
        <v>142</v>
      </c>
      <c r="C2" s="99" t="s">
        <v>184</v>
      </c>
      <c r="D2" s="99" t="s">
        <v>90</v>
      </c>
      <c r="E2" s="215"/>
      <c r="F2" s="100" t="s">
        <v>216</v>
      </c>
      <c r="G2" s="56">
        <v>1001</v>
      </c>
      <c r="H2" s="101" t="s">
        <v>237</v>
      </c>
      <c r="I2" s="140" t="s">
        <v>257</v>
      </c>
      <c r="J2" s="141" t="s">
        <v>277</v>
      </c>
      <c r="K2" s="154" t="s">
        <v>297</v>
      </c>
      <c r="L2" s="155">
        <v>36892</v>
      </c>
      <c r="M2" s="44">
        <f ca="1">IF(L2&gt;0,DATEDIF(L2,TODAY(),"Y"),"")</f>
        <v>18</v>
      </c>
      <c r="N2" s="104" t="s">
        <v>58</v>
      </c>
      <c r="O2" s="245"/>
      <c r="P2" s="272">
        <v>1</v>
      </c>
      <c r="Q2" s="273">
        <v>3</v>
      </c>
      <c r="R2" s="274">
        <v>4</v>
      </c>
      <c r="S2" s="275">
        <v>5</v>
      </c>
      <c r="T2" s="79"/>
      <c r="U2" s="79"/>
      <c r="V2" s="79"/>
      <c r="W2" s="79"/>
      <c r="X2" s="228"/>
      <c r="Y2" s="79"/>
      <c r="Z2" s="79"/>
      <c r="AA2" s="79"/>
      <c r="AB2" s="79"/>
      <c r="AC2" s="79"/>
      <c r="AD2" s="78">
        <f>SUM(T2:X2)</f>
        <v>0</v>
      </c>
      <c r="AE2" s="80" t="s">
        <v>138</v>
      </c>
      <c r="AF2" s="135" t="s">
        <v>61</v>
      </c>
      <c r="AG2" s="135" t="str">
        <f>IF(AE2="AVDC",310,"")&amp;IF(AE2="AVDC/SCCV",370,"")&amp;IF(AE2="Etudiant",155,"")&amp;IF(AE2="CH1",155,"")&amp;IF(AE2="Non membre",460,"")&amp;IF(AE2="Comité",0,"")&amp;IF(AE2="Professeur",0,"")&amp;IF(AE2="",0,"")</f>
        <v>0</v>
      </c>
      <c r="AH2" s="135">
        <f>IF(AF2="OUI",25,0)</f>
        <v>0</v>
      </c>
      <c r="AI2" s="135">
        <f>IF(AP2=1,SUM(AM2:AO2)*30,0)</f>
        <v>90</v>
      </c>
      <c r="AJ2" s="135"/>
      <c r="AK2" s="139">
        <f>AG2+AH2+AI2+AJ2</f>
        <v>90</v>
      </c>
      <c r="AL2" s="81" t="s">
        <v>61</v>
      </c>
      <c r="AM2" s="82">
        <v>1</v>
      </c>
      <c r="AN2" s="83">
        <v>1</v>
      </c>
      <c r="AO2" s="83">
        <v>1</v>
      </c>
      <c r="AP2" s="84">
        <v>1</v>
      </c>
      <c r="AQ2" s="83">
        <v>0</v>
      </c>
      <c r="AR2" s="85"/>
      <c r="AS2" s="86">
        <v>1</v>
      </c>
      <c r="AT2" s="86">
        <v>1</v>
      </c>
      <c r="AU2" s="86">
        <v>1</v>
      </c>
      <c r="AV2" s="86">
        <v>1</v>
      </c>
      <c r="AW2" s="86">
        <v>1</v>
      </c>
      <c r="AX2" s="86">
        <v>1</v>
      </c>
      <c r="AY2" s="190"/>
      <c r="AZ2" s="156"/>
      <c r="BA2" s="61" t="str">
        <f t="shared" ref="BA2:BA33" si="0">C2&amp;" "&amp;D2</f>
        <v>Nom 1 Prénom 1</v>
      </c>
      <c r="BB2" s="202">
        <f>AR2</f>
        <v>0</v>
      </c>
      <c r="BC2" s="204" t="str">
        <f t="shared" ref="BC2:BC33" si="1">K2</f>
        <v>mail1</v>
      </c>
      <c r="BD2" s="62" t="str">
        <f t="shared" ref="BD2:BD33" si="2">N2</f>
        <v>S</v>
      </c>
    </row>
    <row r="3" spans="1:56" ht="16" customHeight="1" x14ac:dyDescent="0.2">
      <c r="A3" s="105">
        <v>2</v>
      </c>
      <c r="B3" s="305"/>
      <c r="C3" s="97" t="s">
        <v>185</v>
      </c>
      <c r="D3" s="99" t="s">
        <v>91</v>
      </c>
      <c r="F3" s="100" t="s">
        <v>217</v>
      </c>
      <c r="G3" s="56">
        <v>1002</v>
      </c>
      <c r="H3" s="101" t="s">
        <v>238</v>
      </c>
      <c r="I3" s="142" t="s">
        <v>258</v>
      </c>
      <c r="J3" s="141" t="s">
        <v>278</v>
      </c>
      <c r="K3" s="154" t="s">
        <v>298</v>
      </c>
      <c r="L3" s="108">
        <v>37257</v>
      </c>
      <c r="M3" s="44">
        <f t="shared" ref="M3:M66" ca="1" si="3">IF(L3&gt;0,DATEDIF(L3,TODAY(),"Y"),"")</f>
        <v>17</v>
      </c>
      <c r="N3" s="105" t="s">
        <v>59</v>
      </c>
      <c r="P3" s="272">
        <v>2</v>
      </c>
      <c r="Q3" s="273">
        <v>3</v>
      </c>
      <c r="R3" s="274">
        <v>5</v>
      </c>
      <c r="S3" s="275">
        <v>6</v>
      </c>
      <c r="AD3" s="78">
        <f t="shared" ref="AD3:AD33" si="4">SUM(T3:X3)</f>
        <v>0</v>
      </c>
      <c r="AE3" s="80" t="s">
        <v>138</v>
      </c>
      <c r="AF3" s="133" t="s">
        <v>61</v>
      </c>
      <c r="AG3" s="135" t="str">
        <f t="shared" ref="AG3:AG66" si="5">IF(AE3="AVDC",310,"")&amp;IF(AE3="AVDC/SCCV",370,"")&amp;IF(AE3="Etudiant",155,"")&amp;IF(AE3="CH1",155,"")&amp;IF(AE3="Non membre",460,"")&amp;IF(AE3="Comité",0,"")&amp;IF(AE3="Professeur",0,"")&amp;IF(AE3="",0,"")</f>
        <v>0</v>
      </c>
      <c r="AH3" s="135">
        <f t="shared" ref="AH3:AH66" si="6">IF(AF3="OUI",25,0)</f>
        <v>0</v>
      </c>
      <c r="AI3" s="135">
        <f t="shared" ref="AI3:AI66" si="7">IF(AP3=1,SUM(AM3:AO3)*30,0)</f>
        <v>90</v>
      </c>
      <c r="AJ3" s="135"/>
      <c r="AK3" s="139">
        <f t="shared" ref="AK3:AK66" si="8">AG3+AH3+AI3+AJ3</f>
        <v>90</v>
      </c>
      <c r="AL3" s="90" t="s">
        <v>61</v>
      </c>
      <c r="AM3" s="91">
        <v>1</v>
      </c>
      <c r="AN3" s="58">
        <v>1</v>
      </c>
      <c r="AO3" s="58">
        <v>1</v>
      </c>
      <c r="AP3" s="92">
        <v>1</v>
      </c>
      <c r="AQ3" s="58">
        <v>0</v>
      </c>
      <c r="AS3" s="94">
        <v>1</v>
      </c>
      <c r="AT3" s="94">
        <v>1</v>
      </c>
      <c r="AU3" s="94">
        <v>1</v>
      </c>
      <c r="AV3" s="94">
        <v>1</v>
      </c>
      <c r="AW3" s="94">
        <v>1</v>
      </c>
      <c r="AX3" s="94">
        <v>1</v>
      </c>
      <c r="BA3" s="61" t="str">
        <f t="shared" si="0"/>
        <v>Nom 2 Prénom 2</v>
      </c>
      <c r="BB3" s="202">
        <f t="shared" ref="BB3:BB66" si="9">AR3</f>
        <v>0</v>
      </c>
      <c r="BC3" s="204" t="str">
        <f t="shared" si="1"/>
        <v>mail2</v>
      </c>
      <c r="BD3" s="62" t="str">
        <f t="shared" si="2"/>
        <v>A</v>
      </c>
    </row>
    <row r="4" spans="1:56" ht="16" customHeight="1" x14ac:dyDescent="0.2">
      <c r="A4" s="105">
        <v>3</v>
      </c>
      <c r="B4" s="305"/>
      <c r="C4" s="97" t="s">
        <v>186</v>
      </c>
      <c r="D4" s="99" t="s">
        <v>168</v>
      </c>
      <c r="F4" s="100" t="s">
        <v>218</v>
      </c>
      <c r="G4" s="56">
        <v>1003</v>
      </c>
      <c r="H4" s="101" t="s">
        <v>239</v>
      </c>
      <c r="I4" s="142" t="s">
        <v>259</v>
      </c>
      <c r="J4" s="141" t="s">
        <v>279</v>
      </c>
      <c r="K4" s="154" t="s">
        <v>299</v>
      </c>
      <c r="L4" s="108">
        <v>37622</v>
      </c>
      <c r="M4" s="44">
        <f t="shared" ca="1" si="3"/>
        <v>16</v>
      </c>
      <c r="N4" s="105" t="s">
        <v>60</v>
      </c>
      <c r="P4" s="272">
        <v>5</v>
      </c>
      <c r="Q4" s="273">
        <v>2</v>
      </c>
      <c r="R4" s="274">
        <v>6</v>
      </c>
      <c r="S4" s="275">
        <v>1</v>
      </c>
      <c r="AD4" s="78">
        <f t="shared" si="4"/>
        <v>0</v>
      </c>
      <c r="AE4" s="80" t="s">
        <v>138</v>
      </c>
      <c r="AF4" s="133" t="s">
        <v>61</v>
      </c>
      <c r="AG4" s="135" t="str">
        <f t="shared" si="5"/>
        <v>0</v>
      </c>
      <c r="AH4" s="135">
        <f t="shared" si="6"/>
        <v>0</v>
      </c>
      <c r="AI4" s="135">
        <f t="shared" si="7"/>
        <v>0</v>
      </c>
      <c r="AJ4" s="135"/>
      <c r="AK4" s="139">
        <f t="shared" si="8"/>
        <v>0</v>
      </c>
      <c r="AL4" s="90" t="s">
        <v>61</v>
      </c>
      <c r="AM4" s="91">
        <v>1</v>
      </c>
      <c r="AN4" s="58">
        <v>1</v>
      </c>
      <c r="AO4" s="58">
        <v>1</v>
      </c>
      <c r="AP4" s="92">
        <v>0</v>
      </c>
      <c r="AQ4" s="58">
        <v>1</v>
      </c>
      <c r="AS4" s="94">
        <v>1</v>
      </c>
      <c r="AT4" s="94">
        <v>1</v>
      </c>
      <c r="AU4" s="94">
        <v>0</v>
      </c>
      <c r="AV4" s="94">
        <v>1</v>
      </c>
      <c r="AW4" s="94">
        <v>1</v>
      </c>
      <c r="AX4" s="94">
        <v>1</v>
      </c>
      <c r="BA4" s="61" t="str">
        <f t="shared" si="0"/>
        <v>Nom 3 Prénom 3</v>
      </c>
      <c r="BB4" s="202">
        <f t="shared" si="9"/>
        <v>0</v>
      </c>
      <c r="BC4" s="204" t="str">
        <f t="shared" si="1"/>
        <v>mail3</v>
      </c>
      <c r="BD4" s="62" t="str">
        <f t="shared" si="2"/>
        <v>T</v>
      </c>
    </row>
    <row r="5" spans="1:56" ht="16" customHeight="1" x14ac:dyDescent="0.2">
      <c r="A5" s="105">
        <v>4</v>
      </c>
      <c r="B5" s="305"/>
      <c r="C5" s="97" t="s">
        <v>187</v>
      </c>
      <c r="D5" s="99" t="s">
        <v>169</v>
      </c>
      <c r="F5" s="100" t="s">
        <v>219</v>
      </c>
      <c r="G5" s="56">
        <v>1004</v>
      </c>
      <c r="H5" s="101" t="s">
        <v>240</v>
      </c>
      <c r="I5" s="142" t="s">
        <v>260</v>
      </c>
      <c r="J5" s="141" t="s">
        <v>280</v>
      </c>
      <c r="K5" s="154" t="s">
        <v>300</v>
      </c>
      <c r="L5" s="108">
        <v>37987</v>
      </c>
      <c r="M5" s="44">
        <f t="shared" ca="1" si="3"/>
        <v>15</v>
      </c>
      <c r="N5" s="105" t="s">
        <v>57</v>
      </c>
      <c r="P5" s="272">
        <v>8</v>
      </c>
      <c r="Q5" s="273">
        <v>2</v>
      </c>
      <c r="R5" s="274">
        <v>7</v>
      </c>
      <c r="S5" s="275">
        <v>4</v>
      </c>
      <c r="AD5" s="78">
        <f t="shared" si="4"/>
        <v>0</v>
      </c>
      <c r="AE5" s="80" t="s">
        <v>138</v>
      </c>
      <c r="AF5" s="133" t="s">
        <v>61</v>
      </c>
      <c r="AG5" s="135" t="str">
        <f t="shared" si="5"/>
        <v>0</v>
      </c>
      <c r="AH5" s="135">
        <f t="shared" si="6"/>
        <v>0</v>
      </c>
      <c r="AI5" s="135">
        <f t="shared" si="7"/>
        <v>90</v>
      </c>
      <c r="AJ5" s="135"/>
      <c r="AK5" s="139">
        <f t="shared" si="8"/>
        <v>90</v>
      </c>
      <c r="AL5" s="90" t="s">
        <v>61</v>
      </c>
      <c r="AM5" s="91">
        <v>1</v>
      </c>
      <c r="AN5" s="58">
        <v>1</v>
      </c>
      <c r="AO5" s="58">
        <v>1</v>
      </c>
      <c r="AP5" s="92">
        <v>1</v>
      </c>
      <c r="AQ5" s="58">
        <v>0</v>
      </c>
      <c r="AS5" s="94">
        <v>1</v>
      </c>
      <c r="AT5" s="94">
        <v>1</v>
      </c>
      <c r="AU5" s="94">
        <v>1</v>
      </c>
      <c r="AV5" s="94">
        <v>1</v>
      </c>
      <c r="AW5" s="94">
        <v>0</v>
      </c>
      <c r="AX5" s="94">
        <v>1</v>
      </c>
      <c r="AY5" s="191" t="s">
        <v>319</v>
      </c>
      <c r="BA5" s="61" t="str">
        <f t="shared" si="0"/>
        <v>Nom 4 Prénom 4</v>
      </c>
      <c r="BB5" s="202">
        <f t="shared" si="9"/>
        <v>0</v>
      </c>
      <c r="BC5" s="204" t="str">
        <f t="shared" si="1"/>
        <v>mail4</v>
      </c>
      <c r="BD5" s="62" t="str">
        <f t="shared" si="2"/>
        <v>B</v>
      </c>
    </row>
    <row r="6" spans="1:56" ht="16" customHeight="1" x14ac:dyDescent="0.2">
      <c r="A6" s="105">
        <v>5</v>
      </c>
      <c r="B6" s="305"/>
      <c r="C6" s="97" t="s">
        <v>188</v>
      </c>
      <c r="D6" s="99" t="s">
        <v>170</v>
      </c>
      <c r="F6" s="100" t="s">
        <v>220</v>
      </c>
      <c r="G6" s="56">
        <v>1005</v>
      </c>
      <c r="H6" s="101" t="s">
        <v>241</v>
      </c>
      <c r="I6" s="142" t="s">
        <v>261</v>
      </c>
      <c r="J6" s="141" t="s">
        <v>281</v>
      </c>
      <c r="K6" s="154" t="s">
        <v>301</v>
      </c>
      <c r="L6" s="108">
        <v>38353</v>
      </c>
      <c r="M6" s="44">
        <f t="shared" ca="1" si="3"/>
        <v>14</v>
      </c>
      <c r="N6" s="105" t="s">
        <v>57</v>
      </c>
      <c r="P6" s="272">
        <v>1</v>
      </c>
      <c r="Q6" s="273">
        <v>2</v>
      </c>
      <c r="R6" s="274">
        <v>4</v>
      </c>
      <c r="S6" s="275">
        <v>6</v>
      </c>
      <c r="AD6" s="78">
        <f t="shared" si="4"/>
        <v>0</v>
      </c>
      <c r="AE6" s="80" t="s">
        <v>138</v>
      </c>
      <c r="AF6" s="133" t="s">
        <v>61</v>
      </c>
      <c r="AG6" s="135" t="str">
        <f t="shared" si="5"/>
        <v>0</v>
      </c>
      <c r="AH6" s="135">
        <f t="shared" si="6"/>
        <v>0</v>
      </c>
      <c r="AI6" s="135">
        <f t="shared" si="7"/>
        <v>90</v>
      </c>
      <c r="AJ6" s="135"/>
      <c r="AK6" s="139">
        <f t="shared" si="8"/>
        <v>90</v>
      </c>
      <c r="AL6" s="90" t="s">
        <v>61</v>
      </c>
      <c r="AM6" s="91">
        <v>1</v>
      </c>
      <c r="AN6" s="58">
        <v>1</v>
      </c>
      <c r="AO6" s="58">
        <v>1</v>
      </c>
      <c r="AP6" s="92">
        <v>1</v>
      </c>
      <c r="AQ6" s="58">
        <v>0</v>
      </c>
      <c r="AS6" s="94">
        <v>1</v>
      </c>
      <c r="AT6" s="94">
        <v>1</v>
      </c>
      <c r="AU6" s="94">
        <v>1</v>
      </c>
      <c r="AV6" s="94">
        <v>1</v>
      </c>
      <c r="AW6" s="94">
        <v>1</v>
      </c>
      <c r="AX6" s="94">
        <v>1</v>
      </c>
      <c r="BA6" s="61" t="str">
        <f t="shared" si="0"/>
        <v>Nom 5 Prénom 5</v>
      </c>
      <c r="BB6" s="202">
        <f t="shared" si="9"/>
        <v>0</v>
      </c>
      <c r="BC6" s="204" t="str">
        <f t="shared" si="1"/>
        <v>mail5</v>
      </c>
      <c r="BD6" s="62" t="str">
        <f t="shared" si="2"/>
        <v>B</v>
      </c>
    </row>
    <row r="7" spans="1:56" ht="16" customHeight="1" x14ac:dyDescent="0.2">
      <c r="A7" s="105">
        <v>6</v>
      </c>
      <c r="B7" s="305"/>
      <c r="C7" s="97"/>
      <c r="D7" s="97"/>
      <c r="K7" s="148"/>
      <c r="L7" s="109"/>
      <c r="M7" s="44" t="str">
        <f t="shared" ca="1" si="3"/>
        <v/>
      </c>
      <c r="P7" s="272"/>
      <c r="Q7" s="273"/>
      <c r="R7" s="274"/>
      <c r="S7" s="275"/>
      <c r="AD7" s="78">
        <f t="shared" si="4"/>
        <v>0</v>
      </c>
      <c r="AE7" s="80" t="s">
        <v>138</v>
      </c>
      <c r="AF7" s="133" t="s">
        <v>61</v>
      </c>
      <c r="AG7" s="135" t="str">
        <f t="shared" si="5"/>
        <v>0</v>
      </c>
      <c r="AH7" s="135">
        <f t="shared" si="6"/>
        <v>0</v>
      </c>
      <c r="AI7" s="135">
        <f t="shared" si="7"/>
        <v>0</v>
      </c>
      <c r="AJ7" s="135"/>
      <c r="AK7" s="139">
        <f t="shared" si="8"/>
        <v>0</v>
      </c>
      <c r="AL7" s="90" t="s">
        <v>61</v>
      </c>
      <c r="BA7" s="61" t="str">
        <f t="shared" si="0"/>
        <v xml:space="preserve"> </v>
      </c>
      <c r="BB7" s="202">
        <f t="shared" si="9"/>
        <v>0</v>
      </c>
      <c r="BC7" s="204">
        <f t="shared" si="1"/>
        <v>0</v>
      </c>
      <c r="BD7" s="62">
        <f t="shared" si="2"/>
        <v>0</v>
      </c>
    </row>
    <row r="8" spans="1:56" ht="16" customHeight="1" x14ac:dyDescent="0.2">
      <c r="A8" s="105">
        <v>7</v>
      </c>
      <c r="B8" s="305"/>
      <c r="C8" s="97"/>
      <c r="D8" s="97"/>
      <c r="K8" s="148"/>
      <c r="L8" s="109"/>
      <c r="M8" s="44" t="str">
        <f t="shared" ca="1" si="3"/>
        <v/>
      </c>
      <c r="P8" s="272"/>
      <c r="Q8" s="273"/>
      <c r="R8" s="274"/>
      <c r="S8" s="275"/>
      <c r="AD8" s="78">
        <f t="shared" si="4"/>
        <v>0</v>
      </c>
      <c r="AE8" s="80" t="s">
        <v>138</v>
      </c>
      <c r="AF8" s="133" t="s">
        <v>61</v>
      </c>
      <c r="AG8" s="135" t="str">
        <f t="shared" si="5"/>
        <v>0</v>
      </c>
      <c r="AH8" s="135">
        <f t="shared" si="6"/>
        <v>0</v>
      </c>
      <c r="AI8" s="135">
        <f t="shared" si="7"/>
        <v>0</v>
      </c>
      <c r="AJ8" s="135"/>
      <c r="AK8" s="139">
        <f t="shared" si="8"/>
        <v>0</v>
      </c>
      <c r="AL8" s="90" t="s">
        <v>61</v>
      </c>
      <c r="BA8" s="61" t="str">
        <f t="shared" si="0"/>
        <v xml:space="preserve"> </v>
      </c>
      <c r="BB8" s="202">
        <f t="shared" si="9"/>
        <v>0</v>
      </c>
      <c r="BC8" s="204">
        <f t="shared" si="1"/>
        <v>0</v>
      </c>
      <c r="BD8" s="62">
        <f t="shared" si="2"/>
        <v>0</v>
      </c>
    </row>
    <row r="9" spans="1:56" ht="16" customHeight="1" x14ac:dyDescent="0.2">
      <c r="A9" s="105">
        <v>8</v>
      </c>
      <c r="B9" s="305"/>
      <c r="C9" s="97"/>
      <c r="D9" s="97"/>
      <c r="K9" s="148"/>
      <c r="L9" s="109"/>
      <c r="M9" s="44" t="str">
        <f t="shared" ca="1" si="3"/>
        <v/>
      </c>
      <c r="P9" s="272"/>
      <c r="Q9" s="273"/>
      <c r="R9" s="274"/>
      <c r="S9" s="275"/>
      <c r="AD9" s="78">
        <f t="shared" si="4"/>
        <v>0</v>
      </c>
      <c r="AE9" s="80" t="s">
        <v>138</v>
      </c>
      <c r="AF9" s="133" t="s">
        <v>61</v>
      </c>
      <c r="AG9" s="135" t="str">
        <f t="shared" si="5"/>
        <v>0</v>
      </c>
      <c r="AH9" s="135">
        <f t="shared" si="6"/>
        <v>0</v>
      </c>
      <c r="AI9" s="135">
        <f t="shared" si="7"/>
        <v>0</v>
      </c>
      <c r="AJ9" s="135"/>
      <c r="AK9" s="139">
        <f t="shared" si="8"/>
        <v>0</v>
      </c>
      <c r="AL9" s="90" t="s">
        <v>61</v>
      </c>
      <c r="BA9" s="61" t="str">
        <f t="shared" si="0"/>
        <v xml:space="preserve"> </v>
      </c>
      <c r="BB9" s="202">
        <f t="shared" si="9"/>
        <v>0</v>
      </c>
      <c r="BC9" s="204">
        <f t="shared" si="1"/>
        <v>0</v>
      </c>
      <c r="BD9" s="62">
        <f t="shared" si="2"/>
        <v>0</v>
      </c>
    </row>
    <row r="10" spans="1:56" ht="16" customHeight="1" x14ac:dyDescent="0.2">
      <c r="A10" s="105">
        <v>9</v>
      </c>
      <c r="B10" s="305"/>
      <c r="C10" s="97"/>
      <c r="D10" s="97"/>
      <c r="M10" s="44" t="str">
        <f t="shared" ca="1" si="3"/>
        <v/>
      </c>
      <c r="P10" s="272"/>
      <c r="Q10" s="273"/>
      <c r="R10" s="274"/>
      <c r="S10" s="275"/>
      <c r="AD10" s="78">
        <f t="shared" si="4"/>
        <v>0</v>
      </c>
      <c r="AE10" s="80" t="s">
        <v>138</v>
      </c>
      <c r="AF10" s="133" t="s">
        <v>61</v>
      </c>
      <c r="AG10" s="135" t="str">
        <f t="shared" si="5"/>
        <v>0</v>
      </c>
      <c r="AH10" s="135">
        <f t="shared" si="6"/>
        <v>0</v>
      </c>
      <c r="AI10" s="135">
        <f t="shared" si="7"/>
        <v>0</v>
      </c>
      <c r="AJ10" s="135"/>
      <c r="AK10" s="139">
        <f t="shared" si="8"/>
        <v>0</v>
      </c>
      <c r="AL10" s="90" t="s">
        <v>61</v>
      </c>
      <c r="BA10" s="61" t="str">
        <f t="shared" si="0"/>
        <v xml:space="preserve"> </v>
      </c>
      <c r="BB10" s="202">
        <f t="shared" si="9"/>
        <v>0</v>
      </c>
      <c r="BC10" s="204">
        <f t="shared" si="1"/>
        <v>0</v>
      </c>
      <c r="BD10" s="62">
        <f t="shared" si="2"/>
        <v>0</v>
      </c>
    </row>
    <row r="11" spans="1:56" ht="16" customHeight="1" x14ac:dyDescent="0.2">
      <c r="A11" s="105">
        <v>10</v>
      </c>
      <c r="B11" s="305"/>
      <c r="C11" s="97"/>
      <c r="D11" s="97"/>
      <c r="M11" s="44" t="str">
        <f t="shared" ca="1" si="3"/>
        <v/>
      </c>
      <c r="P11" s="272"/>
      <c r="Q11" s="273"/>
      <c r="R11" s="274"/>
      <c r="S11" s="275"/>
      <c r="AD11" s="78">
        <f t="shared" si="4"/>
        <v>0</v>
      </c>
      <c r="AE11" s="80" t="s">
        <v>138</v>
      </c>
      <c r="AF11" s="133" t="s">
        <v>61</v>
      </c>
      <c r="AG11" s="135" t="str">
        <f t="shared" si="5"/>
        <v>0</v>
      </c>
      <c r="AH11" s="135">
        <f t="shared" si="6"/>
        <v>0</v>
      </c>
      <c r="AI11" s="135">
        <f t="shared" si="7"/>
        <v>0</v>
      </c>
      <c r="AJ11" s="135"/>
      <c r="AK11" s="139">
        <f t="shared" si="8"/>
        <v>0</v>
      </c>
      <c r="AL11" s="90" t="s">
        <v>61</v>
      </c>
      <c r="BA11" s="61" t="str">
        <f t="shared" si="0"/>
        <v xml:space="preserve"> </v>
      </c>
      <c r="BB11" s="202">
        <f t="shared" si="9"/>
        <v>0</v>
      </c>
      <c r="BC11" s="204">
        <f t="shared" si="1"/>
        <v>0</v>
      </c>
      <c r="BD11" s="62">
        <f t="shared" si="2"/>
        <v>0</v>
      </c>
    </row>
    <row r="12" spans="1:56" ht="16" customHeight="1" x14ac:dyDescent="0.2">
      <c r="A12" s="105">
        <v>11</v>
      </c>
      <c r="B12" s="306" t="s">
        <v>143</v>
      </c>
      <c r="C12" s="111" t="s">
        <v>181</v>
      </c>
      <c r="D12" s="111" t="s">
        <v>201</v>
      </c>
      <c r="F12" s="106" t="s">
        <v>221</v>
      </c>
      <c r="G12" s="96">
        <v>1006</v>
      </c>
      <c r="H12" s="107" t="s">
        <v>242</v>
      </c>
      <c r="I12" s="142" t="s">
        <v>262</v>
      </c>
      <c r="J12" s="142" t="s">
        <v>282</v>
      </c>
      <c r="K12" s="148" t="s">
        <v>302</v>
      </c>
      <c r="L12" s="108">
        <v>38718</v>
      </c>
      <c r="M12" s="44">
        <f t="shared" ca="1" si="3"/>
        <v>13</v>
      </c>
      <c r="N12" s="105" t="s">
        <v>58</v>
      </c>
      <c r="P12" s="272">
        <v>1</v>
      </c>
      <c r="Q12" s="273">
        <v>2</v>
      </c>
      <c r="R12" s="274">
        <v>3</v>
      </c>
      <c r="S12" s="275">
        <v>4</v>
      </c>
      <c r="AD12" s="78">
        <f t="shared" si="4"/>
        <v>0</v>
      </c>
      <c r="AE12" s="75" t="s">
        <v>7</v>
      </c>
      <c r="AF12" s="133" t="s">
        <v>61</v>
      </c>
      <c r="AG12" s="135" t="str">
        <f t="shared" si="5"/>
        <v>0</v>
      </c>
      <c r="AH12" s="135">
        <f t="shared" si="6"/>
        <v>0</v>
      </c>
      <c r="AI12" s="135">
        <f t="shared" si="7"/>
        <v>0</v>
      </c>
      <c r="AJ12" s="135"/>
      <c r="AK12" s="139">
        <f t="shared" si="8"/>
        <v>0</v>
      </c>
      <c r="AL12" s="90" t="s">
        <v>61</v>
      </c>
      <c r="AM12" s="91">
        <v>1</v>
      </c>
      <c r="AN12" s="58">
        <v>1</v>
      </c>
      <c r="AO12" s="58">
        <v>1</v>
      </c>
      <c r="AP12" s="92">
        <v>0</v>
      </c>
      <c r="AQ12" s="58">
        <v>1</v>
      </c>
      <c r="AS12" s="94">
        <v>1</v>
      </c>
      <c r="AT12" s="94">
        <v>1</v>
      </c>
      <c r="AU12" s="94">
        <v>1</v>
      </c>
      <c r="AV12" s="94">
        <v>1</v>
      </c>
      <c r="AW12" s="94">
        <v>0</v>
      </c>
      <c r="AX12" s="94">
        <v>1</v>
      </c>
      <c r="BA12" s="61" t="str">
        <f t="shared" si="0"/>
        <v>Prof 1 P Prénom 1</v>
      </c>
      <c r="BB12" s="202">
        <f t="shared" si="9"/>
        <v>0</v>
      </c>
      <c r="BC12" s="204" t="str">
        <f t="shared" si="1"/>
        <v>mail6</v>
      </c>
      <c r="BD12" s="62" t="str">
        <f t="shared" si="2"/>
        <v>S</v>
      </c>
    </row>
    <row r="13" spans="1:56" ht="16" customHeight="1" x14ac:dyDescent="0.2">
      <c r="A13" s="105">
        <v>12</v>
      </c>
      <c r="B13" s="306"/>
      <c r="C13" s="111" t="s">
        <v>182</v>
      </c>
      <c r="D13" s="111" t="s">
        <v>202</v>
      </c>
      <c r="F13" s="106" t="s">
        <v>222</v>
      </c>
      <c r="G13" s="96">
        <v>1007</v>
      </c>
      <c r="H13" s="107" t="s">
        <v>243</v>
      </c>
      <c r="I13" s="142" t="s">
        <v>263</v>
      </c>
      <c r="J13" s="142" t="s">
        <v>283</v>
      </c>
      <c r="K13" s="148" t="s">
        <v>303</v>
      </c>
      <c r="L13" s="108">
        <v>39083</v>
      </c>
      <c r="M13" s="44">
        <f t="shared" ca="1" si="3"/>
        <v>12</v>
      </c>
      <c r="N13" s="105" t="s">
        <v>59</v>
      </c>
      <c r="P13" s="272">
        <v>1</v>
      </c>
      <c r="Q13" s="273">
        <v>3</v>
      </c>
      <c r="R13" s="274">
        <v>8</v>
      </c>
      <c r="S13" s="275">
        <v>9</v>
      </c>
      <c r="AD13" s="78">
        <f t="shared" si="4"/>
        <v>0</v>
      </c>
      <c r="AE13" s="75" t="s">
        <v>7</v>
      </c>
      <c r="AF13" s="133" t="s">
        <v>61</v>
      </c>
      <c r="AG13" s="135" t="str">
        <f t="shared" si="5"/>
        <v>0</v>
      </c>
      <c r="AH13" s="135">
        <f t="shared" si="6"/>
        <v>0</v>
      </c>
      <c r="AI13" s="135">
        <f t="shared" si="7"/>
        <v>90</v>
      </c>
      <c r="AJ13" s="135"/>
      <c r="AK13" s="139">
        <f t="shared" si="8"/>
        <v>90</v>
      </c>
      <c r="AL13" s="90" t="s">
        <v>61</v>
      </c>
      <c r="AM13" s="91">
        <v>1</v>
      </c>
      <c r="AN13" s="58">
        <v>1</v>
      </c>
      <c r="AO13" s="58">
        <v>1</v>
      </c>
      <c r="AP13" s="92">
        <v>1</v>
      </c>
      <c r="AQ13" s="58">
        <v>0</v>
      </c>
      <c r="AS13" s="94">
        <v>0</v>
      </c>
      <c r="AT13" s="94">
        <v>1</v>
      </c>
      <c r="AU13" s="94">
        <v>1</v>
      </c>
      <c r="AV13" s="94">
        <v>1</v>
      </c>
      <c r="AW13" s="94">
        <v>1</v>
      </c>
      <c r="AX13" s="94">
        <v>1</v>
      </c>
      <c r="AY13" s="191" t="s">
        <v>320</v>
      </c>
      <c r="BA13" s="61" t="str">
        <f t="shared" si="0"/>
        <v>Prof 2 P Prénom 2</v>
      </c>
      <c r="BB13" s="202">
        <f t="shared" si="9"/>
        <v>0</v>
      </c>
      <c r="BC13" s="204" t="str">
        <f t="shared" si="1"/>
        <v>mail7</v>
      </c>
      <c r="BD13" s="62" t="str">
        <f t="shared" si="2"/>
        <v>A</v>
      </c>
    </row>
    <row r="14" spans="1:56" ht="16" customHeight="1" x14ac:dyDescent="0.2">
      <c r="A14" s="105">
        <v>13</v>
      </c>
      <c r="B14" s="306"/>
      <c r="C14" s="111" t="s">
        <v>183</v>
      </c>
      <c r="D14" s="111" t="s">
        <v>203</v>
      </c>
      <c r="F14" s="106" t="s">
        <v>223</v>
      </c>
      <c r="G14" s="96">
        <v>1008</v>
      </c>
      <c r="H14" s="107" t="s">
        <v>244</v>
      </c>
      <c r="I14" s="142" t="s">
        <v>264</v>
      </c>
      <c r="J14" s="142" t="s">
        <v>284</v>
      </c>
      <c r="K14" s="148" t="s">
        <v>304</v>
      </c>
      <c r="L14" s="108">
        <v>39448</v>
      </c>
      <c r="M14" s="44">
        <f t="shared" ca="1" si="3"/>
        <v>11</v>
      </c>
      <c r="N14" s="105" t="s">
        <v>60</v>
      </c>
      <c r="P14" s="272">
        <v>5</v>
      </c>
      <c r="Q14" s="273">
        <v>3</v>
      </c>
      <c r="R14" s="274">
        <v>6</v>
      </c>
      <c r="S14" s="275">
        <v>8</v>
      </c>
      <c r="AD14" s="78">
        <f t="shared" si="4"/>
        <v>0</v>
      </c>
      <c r="AE14" s="75" t="s">
        <v>7</v>
      </c>
      <c r="AF14" s="133" t="s">
        <v>61</v>
      </c>
      <c r="AG14" s="135" t="str">
        <f t="shared" si="5"/>
        <v>0</v>
      </c>
      <c r="AH14" s="135">
        <f t="shared" si="6"/>
        <v>0</v>
      </c>
      <c r="AI14" s="135">
        <f t="shared" si="7"/>
        <v>90</v>
      </c>
      <c r="AJ14" s="135"/>
      <c r="AK14" s="139">
        <f t="shared" si="8"/>
        <v>90</v>
      </c>
      <c r="AL14" s="90" t="s">
        <v>61</v>
      </c>
      <c r="AM14" s="91">
        <v>1</v>
      </c>
      <c r="AN14" s="58">
        <v>1</v>
      </c>
      <c r="AO14" s="58">
        <v>1</v>
      </c>
      <c r="AP14" s="92">
        <v>1</v>
      </c>
      <c r="AQ14" s="58">
        <v>0</v>
      </c>
      <c r="AS14" s="94">
        <v>1</v>
      </c>
      <c r="AT14" s="94">
        <v>1</v>
      </c>
      <c r="AU14" s="94">
        <v>1</v>
      </c>
      <c r="AV14" s="94">
        <v>0</v>
      </c>
      <c r="AW14" s="94">
        <v>1</v>
      </c>
      <c r="AX14" s="94">
        <v>1</v>
      </c>
      <c r="BA14" s="61" t="str">
        <f t="shared" si="0"/>
        <v>Prof 3 P Prénom 3</v>
      </c>
      <c r="BB14" s="202">
        <f t="shared" si="9"/>
        <v>0</v>
      </c>
      <c r="BC14" s="204" t="str">
        <f t="shared" si="1"/>
        <v>mail8</v>
      </c>
      <c r="BD14" s="62" t="str">
        <f t="shared" si="2"/>
        <v>T</v>
      </c>
    </row>
    <row r="15" spans="1:56" ht="16" customHeight="1" x14ac:dyDescent="0.2">
      <c r="A15" s="105">
        <v>14</v>
      </c>
      <c r="B15" s="306"/>
      <c r="C15" s="111" t="s">
        <v>189</v>
      </c>
      <c r="D15" s="111" t="s">
        <v>204</v>
      </c>
      <c r="F15" s="106" t="s">
        <v>224</v>
      </c>
      <c r="G15" s="96">
        <v>1009</v>
      </c>
      <c r="H15" s="107" t="s">
        <v>245</v>
      </c>
      <c r="I15" s="142" t="s">
        <v>265</v>
      </c>
      <c r="J15" s="142" t="s">
        <v>285</v>
      </c>
      <c r="K15" s="148" t="s">
        <v>305</v>
      </c>
      <c r="L15" s="108">
        <v>39814</v>
      </c>
      <c r="M15" s="44">
        <f t="shared" ca="1" si="3"/>
        <v>10</v>
      </c>
      <c r="N15" s="105" t="s">
        <v>59</v>
      </c>
      <c r="P15" s="272">
        <v>3</v>
      </c>
      <c r="Q15" s="273">
        <v>4</v>
      </c>
      <c r="R15" s="274">
        <v>2</v>
      </c>
      <c r="S15" s="275">
        <v>7</v>
      </c>
      <c r="AD15" s="78">
        <f t="shared" si="4"/>
        <v>0</v>
      </c>
      <c r="AE15" s="75" t="s">
        <v>7</v>
      </c>
      <c r="AF15" s="133" t="s">
        <v>61</v>
      </c>
      <c r="AG15" s="135" t="str">
        <f t="shared" si="5"/>
        <v>0</v>
      </c>
      <c r="AH15" s="135">
        <f t="shared" si="6"/>
        <v>0</v>
      </c>
      <c r="AI15" s="135">
        <f t="shared" si="7"/>
        <v>60</v>
      </c>
      <c r="AJ15" s="135"/>
      <c r="AK15" s="139">
        <f t="shared" si="8"/>
        <v>60</v>
      </c>
      <c r="AL15" s="90" t="s">
        <v>61</v>
      </c>
      <c r="AM15" s="91">
        <v>1</v>
      </c>
      <c r="AN15" s="58">
        <v>1</v>
      </c>
      <c r="AO15" s="58">
        <v>0</v>
      </c>
      <c r="AP15" s="92">
        <v>1</v>
      </c>
      <c r="AQ15" s="58">
        <v>0</v>
      </c>
      <c r="AS15" s="94">
        <v>1</v>
      </c>
      <c r="AT15" s="94">
        <v>1</v>
      </c>
      <c r="AU15" s="94">
        <v>1</v>
      </c>
      <c r="AV15" s="94">
        <v>1</v>
      </c>
      <c r="AW15" s="94">
        <v>0</v>
      </c>
      <c r="AX15" s="94">
        <v>1</v>
      </c>
      <c r="BA15" s="61" t="str">
        <f t="shared" si="0"/>
        <v>Prof 4 P Prénom 4</v>
      </c>
      <c r="BB15" s="202">
        <f t="shared" si="9"/>
        <v>0</v>
      </c>
      <c r="BC15" s="204" t="str">
        <f t="shared" si="1"/>
        <v>mail9</v>
      </c>
      <c r="BD15" s="62" t="str">
        <f t="shared" si="2"/>
        <v>A</v>
      </c>
    </row>
    <row r="16" spans="1:56" ht="16" customHeight="1" x14ac:dyDescent="0.2">
      <c r="A16" s="105">
        <v>15</v>
      </c>
      <c r="B16" s="306"/>
      <c r="C16" s="111" t="s">
        <v>190</v>
      </c>
      <c r="D16" s="111" t="s">
        <v>205</v>
      </c>
      <c r="F16" s="106" t="s">
        <v>225</v>
      </c>
      <c r="G16" s="96">
        <v>1010</v>
      </c>
      <c r="H16" s="107" t="s">
        <v>246</v>
      </c>
      <c r="I16" s="142" t="s">
        <v>266</v>
      </c>
      <c r="J16" s="142" t="s">
        <v>286</v>
      </c>
      <c r="K16" s="148" t="s">
        <v>306</v>
      </c>
      <c r="L16" s="108">
        <v>40179</v>
      </c>
      <c r="M16" s="44">
        <f t="shared" ca="1" si="3"/>
        <v>9</v>
      </c>
      <c r="N16" s="105" t="s">
        <v>60</v>
      </c>
      <c r="P16" s="272">
        <v>1</v>
      </c>
      <c r="Q16" s="273">
        <v>5</v>
      </c>
      <c r="R16" s="274">
        <v>4</v>
      </c>
      <c r="S16" s="275">
        <v>3</v>
      </c>
      <c r="AD16" s="78">
        <f t="shared" si="4"/>
        <v>0</v>
      </c>
      <c r="AE16" s="75" t="s">
        <v>7</v>
      </c>
      <c r="AF16" s="133" t="s">
        <v>61</v>
      </c>
      <c r="AG16" s="135" t="str">
        <f t="shared" si="5"/>
        <v>0</v>
      </c>
      <c r="AH16" s="135">
        <f t="shared" si="6"/>
        <v>0</v>
      </c>
      <c r="AI16" s="135">
        <f t="shared" si="7"/>
        <v>90</v>
      </c>
      <c r="AJ16" s="135"/>
      <c r="AK16" s="139">
        <f t="shared" si="8"/>
        <v>90</v>
      </c>
      <c r="AL16" s="90" t="s">
        <v>61</v>
      </c>
      <c r="AM16" s="91">
        <v>1</v>
      </c>
      <c r="AN16" s="58">
        <v>1</v>
      </c>
      <c r="AO16" s="58">
        <v>1</v>
      </c>
      <c r="AP16" s="92">
        <v>1</v>
      </c>
      <c r="AQ16" s="58">
        <v>0</v>
      </c>
      <c r="AS16" s="94">
        <v>1</v>
      </c>
      <c r="AT16" s="94">
        <v>0</v>
      </c>
      <c r="AU16" s="94">
        <v>1</v>
      </c>
      <c r="AV16" s="94">
        <v>1</v>
      </c>
      <c r="AW16" s="94">
        <v>1</v>
      </c>
      <c r="AX16" s="94">
        <v>1</v>
      </c>
      <c r="AY16" s="192"/>
      <c r="AZ16" s="159"/>
      <c r="BA16" s="61" t="str">
        <f t="shared" si="0"/>
        <v>Prof 5 P Prénom 5</v>
      </c>
      <c r="BB16" s="202">
        <f t="shared" si="9"/>
        <v>0</v>
      </c>
      <c r="BC16" s="204" t="str">
        <f t="shared" si="1"/>
        <v>mail10</v>
      </c>
      <c r="BD16" s="62" t="str">
        <f t="shared" si="2"/>
        <v>T</v>
      </c>
    </row>
    <row r="17" spans="1:3212" ht="16" customHeight="1" x14ac:dyDescent="0.2">
      <c r="A17" s="105">
        <v>16</v>
      </c>
      <c r="B17" s="306"/>
      <c r="C17" s="111"/>
      <c r="D17" s="111"/>
      <c r="K17" s="148"/>
      <c r="L17" s="109"/>
      <c r="M17" s="44" t="str">
        <f t="shared" ca="1" si="3"/>
        <v/>
      </c>
      <c r="P17" s="272"/>
      <c r="Q17" s="273"/>
      <c r="R17" s="274"/>
      <c r="S17" s="275"/>
      <c r="AD17" s="78">
        <f t="shared" si="4"/>
        <v>0</v>
      </c>
      <c r="AE17" s="75" t="s">
        <v>7</v>
      </c>
      <c r="AF17" s="133" t="s">
        <v>61</v>
      </c>
      <c r="AG17" s="135" t="str">
        <f t="shared" si="5"/>
        <v>0</v>
      </c>
      <c r="AH17" s="135">
        <f t="shared" si="6"/>
        <v>0</v>
      </c>
      <c r="AI17" s="135">
        <f t="shared" si="7"/>
        <v>0</v>
      </c>
      <c r="AJ17" s="135"/>
      <c r="AK17" s="139">
        <f t="shared" si="8"/>
        <v>0</v>
      </c>
      <c r="AL17" s="90" t="s">
        <v>61</v>
      </c>
      <c r="BA17" s="61" t="str">
        <f t="shared" si="0"/>
        <v xml:space="preserve"> </v>
      </c>
      <c r="BB17" s="202">
        <f t="shared" si="9"/>
        <v>0</v>
      </c>
      <c r="BC17" s="204">
        <f t="shared" si="1"/>
        <v>0</v>
      </c>
      <c r="BD17" s="62">
        <f t="shared" si="2"/>
        <v>0</v>
      </c>
    </row>
    <row r="18" spans="1:3212" ht="16" customHeight="1" x14ac:dyDescent="0.2">
      <c r="A18" s="105">
        <v>17</v>
      </c>
      <c r="B18" s="306"/>
      <c r="C18" s="111"/>
      <c r="D18" s="111"/>
      <c r="K18" s="148"/>
      <c r="L18" s="109"/>
      <c r="M18" s="44" t="str">
        <f t="shared" ca="1" si="3"/>
        <v/>
      </c>
      <c r="P18" s="272"/>
      <c r="Q18" s="273"/>
      <c r="R18" s="274"/>
      <c r="S18" s="275"/>
      <c r="AD18" s="78">
        <f t="shared" si="4"/>
        <v>0</v>
      </c>
      <c r="AE18" s="75" t="s">
        <v>7</v>
      </c>
      <c r="AF18" s="133" t="s">
        <v>61</v>
      </c>
      <c r="AG18" s="135" t="str">
        <f t="shared" si="5"/>
        <v>0</v>
      </c>
      <c r="AH18" s="135">
        <f t="shared" si="6"/>
        <v>0</v>
      </c>
      <c r="AI18" s="135">
        <f t="shared" si="7"/>
        <v>0</v>
      </c>
      <c r="AJ18" s="135"/>
      <c r="AK18" s="139">
        <f t="shared" si="8"/>
        <v>0</v>
      </c>
      <c r="AL18" s="90" t="s">
        <v>61</v>
      </c>
      <c r="BA18" s="61" t="str">
        <f t="shared" si="0"/>
        <v xml:space="preserve"> </v>
      </c>
      <c r="BB18" s="202">
        <f t="shared" si="9"/>
        <v>0</v>
      </c>
      <c r="BC18" s="204">
        <f t="shared" si="1"/>
        <v>0</v>
      </c>
      <c r="BD18" s="62">
        <f t="shared" si="2"/>
        <v>0</v>
      </c>
    </row>
    <row r="19" spans="1:3212" ht="16" customHeight="1" x14ac:dyDescent="0.2">
      <c r="A19" s="105">
        <v>18</v>
      </c>
      <c r="B19" s="306"/>
      <c r="C19" s="111"/>
      <c r="D19" s="111"/>
      <c r="F19" s="113"/>
      <c r="G19" s="114"/>
      <c r="H19" s="115"/>
      <c r="I19" s="144"/>
      <c r="J19" s="144"/>
      <c r="K19" s="147"/>
      <c r="L19" s="103"/>
      <c r="M19" s="44" t="str">
        <f t="shared" ca="1" si="3"/>
        <v/>
      </c>
      <c r="P19" s="272"/>
      <c r="Q19" s="273"/>
      <c r="R19" s="274"/>
      <c r="S19" s="275"/>
      <c r="AD19" s="78">
        <f t="shared" si="4"/>
        <v>0</v>
      </c>
      <c r="AE19" s="75" t="s">
        <v>7</v>
      </c>
      <c r="AF19" s="133" t="s">
        <v>61</v>
      </c>
      <c r="AG19" s="135" t="str">
        <f t="shared" si="5"/>
        <v>0</v>
      </c>
      <c r="AH19" s="135">
        <f t="shared" si="6"/>
        <v>0</v>
      </c>
      <c r="AI19" s="135">
        <f t="shared" si="7"/>
        <v>0</v>
      </c>
      <c r="AJ19" s="135"/>
      <c r="AK19" s="139">
        <f t="shared" si="8"/>
        <v>0</v>
      </c>
      <c r="AL19" s="90" t="s">
        <v>61</v>
      </c>
      <c r="BA19" s="61" t="str">
        <f t="shared" si="0"/>
        <v xml:space="preserve"> </v>
      </c>
      <c r="BB19" s="202">
        <f t="shared" si="9"/>
        <v>0</v>
      </c>
      <c r="BC19" s="204">
        <f t="shared" si="1"/>
        <v>0</v>
      </c>
      <c r="BD19" s="62">
        <f t="shared" si="2"/>
        <v>0</v>
      </c>
    </row>
    <row r="20" spans="1:3212" ht="16" customHeight="1" x14ac:dyDescent="0.2">
      <c r="A20" s="105">
        <v>19</v>
      </c>
      <c r="B20" s="306"/>
      <c r="C20" s="111"/>
      <c r="D20" s="111"/>
      <c r="F20" s="113"/>
      <c r="G20" s="114"/>
      <c r="H20" s="115"/>
      <c r="I20" s="144"/>
      <c r="J20" s="144"/>
      <c r="K20" s="147"/>
      <c r="L20" s="103"/>
      <c r="M20" s="44" t="str">
        <f t="shared" ca="1" si="3"/>
        <v/>
      </c>
      <c r="P20" s="272"/>
      <c r="Q20" s="273"/>
      <c r="R20" s="274"/>
      <c r="S20" s="275"/>
      <c r="AD20" s="78">
        <f t="shared" si="4"/>
        <v>0</v>
      </c>
      <c r="AE20" s="75" t="s">
        <v>7</v>
      </c>
      <c r="AF20" s="133" t="s">
        <v>61</v>
      </c>
      <c r="AG20" s="135" t="str">
        <f t="shared" si="5"/>
        <v>0</v>
      </c>
      <c r="AH20" s="135">
        <f t="shared" si="6"/>
        <v>0</v>
      </c>
      <c r="AI20" s="135">
        <f t="shared" si="7"/>
        <v>0</v>
      </c>
      <c r="AJ20" s="135"/>
      <c r="AK20" s="139">
        <f t="shared" si="8"/>
        <v>0</v>
      </c>
      <c r="AL20" s="90" t="s">
        <v>61</v>
      </c>
      <c r="BA20" s="61" t="str">
        <f t="shared" si="0"/>
        <v xml:space="preserve"> </v>
      </c>
      <c r="BB20" s="202">
        <f t="shared" si="9"/>
        <v>0</v>
      </c>
      <c r="BC20" s="204">
        <f t="shared" si="1"/>
        <v>0</v>
      </c>
      <c r="BD20" s="62">
        <f t="shared" si="2"/>
        <v>0</v>
      </c>
    </row>
    <row r="21" spans="1:3212" ht="16" customHeight="1" x14ac:dyDescent="0.2">
      <c r="A21" s="105">
        <v>20</v>
      </c>
      <c r="B21" s="306"/>
      <c r="C21" s="111"/>
      <c r="D21" s="111"/>
      <c r="F21" s="116"/>
      <c r="G21" s="117"/>
      <c r="H21" s="118"/>
      <c r="I21" s="144"/>
      <c r="J21" s="145"/>
      <c r="K21" s="151"/>
      <c r="L21" s="119"/>
      <c r="M21" s="44" t="str">
        <f t="shared" ca="1" si="3"/>
        <v/>
      </c>
      <c r="P21" s="272"/>
      <c r="Q21" s="273"/>
      <c r="R21" s="274"/>
      <c r="S21" s="275"/>
      <c r="AD21" s="78">
        <f t="shared" si="4"/>
        <v>0</v>
      </c>
      <c r="AE21" s="75" t="s">
        <v>7</v>
      </c>
      <c r="AF21" s="133" t="s">
        <v>61</v>
      </c>
      <c r="AG21" s="135" t="str">
        <f t="shared" si="5"/>
        <v>0</v>
      </c>
      <c r="AH21" s="135">
        <f t="shared" si="6"/>
        <v>0</v>
      </c>
      <c r="AI21" s="135">
        <f t="shared" si="7"/>
        <v>0</v>
      </c>
      <c r="AJ21" s="135"/>
      <c r="AK21" s="139">
        <f t="shared" si="8"/>
        <v>0</v>
      </c>
      <c r="AL21" s="90" t="s">
        <v>61</v>
      </c>
      <c r="AZ21" s="160"/>
      <c r="BA21" s="61" t="str">
        <f t="shared" si="0"/>
        <v xml:space="preserve"> </v>
      </c>
      <c r="BB21" s="202">
        <f t="shared" si="9"/>
        <v>0</v>
      </c>
      <c r="BC21" s="204">
        <f t="shared" si="1"/>
        <v>0</v>
      </c>
      <c r="BD21" s="62">
        <f t="shared" si="2"/>
        <v>0</v>
      </c>
    </row>
    <row r="22" spans="1:3212" ht="16" customHeight="1" x14ac:dyDescent="0.2">
      <c r="A22" s="105">
        <v>21</v>
      </c>
      <c r="B22" s="306"/>
      <c r="C22" s="111"/>
      <c r="D22" s="111"/>
      <c r="F22" s="113"/>
      <c r="G22" s="114"/>
      <c r="H22" s="115"/>
      <c r="I22" s="144"/>
      <c r="J22" s="145"/>
      <c r="K22" s="152"/>
      <c r="L22" s="102"/>
      <c r="M22" s="44" t="str">
        <f t="shared" ca="1" si="3"/>
        <v/>
      </c>
      <c r="P22" s="272"/>
      <c r="Q22" s="273"/>
      <c r="R22" s="274"/>
      <c r="S22" s="275"/>
      <c r="AD22" s="78">
        <f t="shared" si="4"/>
        <v>0</v>
      </c>
      <c r="AE22" s="75" t="s">
        <v>7</v>
      </c>
      <c r="AF22" s="133" t="s">
        <v>61</v>
      </c>
      <c r="AG22" s="135" t="str">
        <f t="shared" si="5"/>
        <v>0</v>
      </c>
      <c r="AH22" s="135">
        <f t="shared" si="6"/>
        <v>0</v>
      </c>
      <c r="AI22" s="135">
        <f t="shared" si="7"/>
        <v>0</v>
      </c>
      <c r="AJ22" s="135"/>
      <c r="AK22" s="139">
        <f t="shared" si="8"/>
        <v>0</v>
      </c>
      <c r="AL22" s="90" t="s">
        <v>61</v>
      </c>
      <c r="BA22" s="61" t="str">
        <f t="shared" si="0"/>
        <v xml:space="preserve"> </v>
      </c>
      <c r="BB22" s="202">
        <f t="shared" si="9"/>
        <v>0</v>
      </c>
      <c r="BC22" s="204">
        <f t="shared" si="1"/>
        <v>0</v>
      </c>
      <c r="BD22" s="62">
        <f t="shared" si="2"/>
        <v>0</v>
      </c>
    </row>
    <row r="23" spans="1:3212" ht="16" customHeight="1" x14ac:dyDescent="0.2">
      <c r="A23" s="105">
        <v>22</v>
      </c>
      <c r="B23" s="306"/>
      <c r="C23" s="111"/>
      <c r="D23" s="111"/>
      <c r="F23" s="113"/>
      <c r="G23" s="114"/>
      <c r="H23" s="115"/>
      <c r="I23" s="144"/>
      <c r="J23" s="145"/>
      <c r="K23" s="152"/>
      <c r="L23" s="102"/>
      <c r="M23" s="44" t="str">
        <f t="shared" ca="1" si="3"/>
        <v/>
      </c>
      <c r="P23" s="272"/>
      <c r="Q23" s="273"/>
      <c r="R23" s="274"/>
      <c r="S23" s="275"/>
      <c r="AD23" s="78">
        <f t="shared" si="4"/>
        <v>0</v>
      </c>
      <c r="AE23" s="75" t="s">
        <v>7</v>
      </c>
      <c r="AF23" s="133" t="s">
        <v>61</v>
      </c>
      <c r="AG23" s="135" t="str">
        <f t="shared" si="5"/>
        <v>0</v>
      </c>
      <c r="AH23" s="135">
        <f t="shared" si="6"/>
        <v>0</v>
      </c>
      <c r="AI23" s="135">
        <f t="shared" si="7"/>
        <v>0</v>
      </c>
      <c r="AJ23" s="135"/>
      <c r="AK23" s="139">
        <f t="shared" si="8"/>
        <v>0</v>
      </c>
      <c r="AL23" s="90" t="s">
        <v>61</v>
      </c>
      <c r="BA23" s="61" t="str">
        <f t="shared" si="0"/>
        <v xml:space="preserve"> </v>
      </c>
      <c r="BB23" s="202">
        <f t="shared" si="9"/>
        <v>0</v>
      </c>
      <c r="BC23" s="204">
        <f t="shared" si="1"/>
        <v>0</v>
      </c>
      <c r="BD23" s="62">
        <f t="shared" si="2"/>
        <v>0</v>
      </c>
    </row>
    <row r="24" spans="1:3212" ht="16" customHeight="1" x14ac:dyDescent="0.2">
      <c r="A24" s="105">
        <v>23</v>
      </c>
      <c r="B24" s="306"/>
      <c r="C24" s="111"/>
      <c r="D24" s="111"/>
      <c r="F24" s="116"/>
      <c r="G24" s="117"/>
      <c r="H24" s="118"/>
      <c r="I24" s="145"/>
      <c r="J24" s="144"/>
      <c r="K24" s="152"/>
      <c r="L24" s="102"/>
      <c r="M24" s="44" t="str">
        <f t="shared" ca="1" si="3"/>
        <v/>
      </c>
      <c r="P24" s="272"/>
      <c r="Q24" s="273"/>
      <c r="R24" s="274"/>
      <c r="S24" s="275"/>
      <c r="AD24" s="78">
        <f t="shared" si="4"/>
        <v>0</v>
      </c>
      <c r="AE24" s="75" t="s">
        <v>7</v>
      </c>
      <c r="AF24" s="133" t="s">
        <v>61</v>
      </c>
      <c r="AG24" s="135" t="str">
        <f t="shared" si="5"/>
        <v>0</v>
      </c>
      <c r="AH24" s="135">
        <f t="shared" si="6"/>
        <v>0</v>
      </c>
      <c r="AI24" s="135">
        <f t="shared" si="7"/>
        <v>0</v>
      </c>
      <c r="AJ24" s="135"/>
      <c r="AK24" s="139">
        <f t="shared" si="8"/>
        <v>0</v>
      </c>
      <c r="AL24" s="90" t="s">
        <v>61</v>
      </c>
      <c r="BA24" s="61" t="str">
        <f t="shared" si="0"/>
        <v xml:space="preserve"> </v>
      </c>
      <c r="BB24" s="202">
        <f t="shared" si="9"/>
        <v>0</v>
      </c>
      <c r="BC24" s="204">
        <f t="shared" si="1"/>
        <v>0</v>
      </c>
      <c r="BD24" s="62">
        <f t="shared" si="2"/>
        <v>0</v>
      </c>
    </row>
    <row r="25" spans="1:3212" ht="16" customHeight="1" x14ac:dyDescent="0.2">
      <c r="A25" s="105">
        <v>24</v>
      </c>
      <c r="B25" s="306"/>
      <c r="C25" s="111"/>
      <c r="D25" s="111"/>
      <c r="F25" s="116"/>
      <c r="G25" s="117"/>
      <c r="H25" s="118"/>
      <c r="I25" s="144"/>
      <c r="J25" s="145"/>
      <c r="K25" s="152"/>
      <c r="L25" s="102"/>
      <c r="M25" s="44" t="str">
        <f t="shared" ca="1" si="3"/>
        <v/>
      </c>
      <c r="P25" s="272"/>
      <c r="Q25" s="273"/>
      <c r="R25" s="274"/>
      <c r="S25" s="275"/>
      <c r="AD25" s="78">
        <f t="shared" si="4"/>
        <v>0</v>
      </c>
      <c r="AE25" s="75" t="s">
        <v>7</v>
      </c>
      <c r="AF25" s="133" t="s">
        <v>61</v>
      </c>
      <c r="AG25" s="135" t="str">
        <f t="shared" si="5"/>
        <v>0</v>
      </c>
      <c r="AH25" s="135">
        <f t="shared" si="6"/>
        <v>0</v>
      </c>
      <c r="AI25" s="135">
        <f t="shared" si="7"/>
        <v>0</v>
      </c>
      <c r="AJ25" s="135"/>
      <c r="AK25" s="139">
        <f t="shared" si="8"/>
        <v>0</v>
      </c>
      <c r="AL25" s="90" t="s">
        <v>61</v>
      </c>
      <c r="BA25" s="61" t="str">
        <f t="shared" si="0"/>
        <v xml:space="preserve"> </v>
      </c>
      <c r="BB25" s="202">
        <f t="shared" si="9"/>
        <v>0</v>
      </c>
      <c r="BC25" s="204">
        <f t="shared" si="1"/>
        <v>0</v>
      </c>
      <c r="BD25" s="62">
        <f t="shared" si="2"/>
        <v>0</v>
      </c>
    </row>
    <row r="26" spans="1:3212" ht="16" customHeight="1" x14ac:dyDescent="0.2">
      <c r="A26" s="105">
        <v>25</v>
      </c>
      <c r="B26" s="306"/>
      <c r="C26" s="111"/>
      <c r="D26" s="111"/>
      <c r="F26" s="116"/>
      <c r="G26" s="117"/>
      <c r="H26" s="118"/>
      <c r="I26" s="144"/>
      <c r="J26" s="145"/>
      <c r="K26" s="152"/>
      <c r="L26" s="102"/>
      <c r="M26" s="44" t="str">
        <f t="shared" ca="1" si="3"/>
        <v/>
      </c>
      <c r="P26" s="272"/>
      <c r="Q26" s="273"/>
      <c r="R26" s="274"/>
      <c r="S26" s="275"/>
      <c r="AD26" s="78">
        <f t="shared" si="4"/>
        <v>0</v>
      </c>
      <c r="AE26" s="75" t="s">
        <v>7</v>
      </c>
      <c r="AF26" s="133" t="s">
        <v>61</v>
      </c>
      <c r="AG26" s="135" t="str">
        <f t="shared" si="5"/>
        <v>0</v>
      </c>
      <c r="AH26" s="135">
        <f t="shared" si="6"/>
        <v>0</v>
      </c>
      <c r="AI26" s="135">
        <f t="shared" si="7"/>
        <v>0</v>
      </c>
      <c r="AJ26" s="135"/>
      <c r="AK26" s="139">
        <f t="shared" si="8"/>
        <v>0</v>
      </c>
      <c r="AL26" s="90" t="s">
        <v>61</v>
      </c>
      <c r="BA26" s="61" t="str">
        <f t="shared" si="0"/>
        <v xml:space="preserve"> </v>
      </c>
      <c r="BB26" s="202">
        <f t="shared" si="9"/>
        <v>0</v>
      </c>
      <c r="BC26" s="204">
        <f t="shared" si="1"/>
        <v>0</v>
      </c>
      <c r="BD26" s="62">
        <f t="shared" si="2"/>
        <v>0</v>
      </c>
    </row>
    <row r="27" spans="1:3212" ht="16" customHeight="1" x14ac:dyDescent="0.2">
      <c r="A27" s="105">
        <v>26</v>
      </c>
      <c r="B27" s="307" t="s">
        <v>144</v>
      </c>
      <c r="C27" s="120" t="s">
        <v>191</v>
      </c>
      <c r="D27" s="120" t="s">
        <v>206</v>
      </c>
      <c r="F27" s="116" t="s">
        <v>226</v>
      </c>
      <c r="G27" s="117">
        <v>1011</v>
      </c>
      <c r="H27" s="118" t="s">
        <v>247</v>
      </c>
      <c r="I27" s="144" t="s">
        <v>267</v>
      </c>
      <c r="J27" s="144" t="s">
        <v>288</v>
      </c>
      <c r="K27" s="151" t="s">
        <v>307</v>
      </c>
      <c r="L27" s="234">
        <v>40544</v>
      </c>
      <c r="M27" s="44">
        <f t="shared" ca="1" si="3"/>
        <v>8</v>
      </c>
      <c r="N27" s="105" t="s">
        <v>59</v>
      </c>
      <c r="P27" s="272">
        <v>9</v>
      </c>
      <c r="Q27" s="273">
        <v>7</v>
      </c>
      <c r="R27" s="274">
        <v>5</v>
      </c>
      <c r="S27" s="275">
        <v>1</v>
      </c>
      <c r="AD27" s="78">
        <f t="shared" si="4"/>
        <v>0</v>
      </c>
      <c r="AE27" s="121" t="s">
        <v>39</v>
      </c>
      <c r="AG27" s="135" t="str">
        <f t="shared" si="5"/>
        <v>155</v>
      </c>
      <c r="AH27" s="135">
        <f t="shared" si="6"/>
        <v>0</v>
      </c>
      <c r="AI27" s="135">
        <f t="shared" si="7"/>
        <v>0</v>
      </c>
      <c r="AJ27" s="135"/>
      <c r="AK27" s="139">
        <f t="shared" si="8"/>
        <v>155</v>
      </c>
      <c r="AL27" s="90" t="s">
        <v>61</v>
      </c>
      <c r="AM27" s="91">
        <v>0</v>
      </c>
      <c r="AN27" s="58">
        <v>1</v>
      </c>
      <c r="AO27" s="58">
        <v>1</v>
      </c>
      <c r="AP27" s="92">
        <v>0</v>
      </c>
      <c r="AQ27" s="58">
        <v>1</v>
      </c>
      <c r="AS27" s="94">
        <v>1</v>
      </c>
      <c r="AT27" s="94">
        <v>1</v>
      </c>
      <c r="AU27" s="94">
        <v>1</v>
      </c>
      <c r="AV27" s="94">
        <v>1</v>
      </c>
      <c r="AW27" s="94">
        <v>1</v>
      </c>
      <c r="AX27" s="94">
        <v>1</v>
      </c>
      <c r="BA27" s="61" t="str">
        <f t="shared" si="0"/>
        <v>CH1 1 CH1 Prénom 1</v>
      </c>
      <c r="BB27" s="202">
        <f t="shared" si="9"/>
        <v>0</v>
      </c>
      <c r="BC27" s="204" t="str">
        <f t="shared" si="1"/>
        <v>mail11</v>
      </c>
      <c r="BD27" s="62" t="str">
        <f t="shared" si="2"/>
        <v>A</v>
      </c>
    </row>
    <row r="28" spans="1:3212" ht="16" customHeight="1" x14ac:dyDescent="0.2">
      <c r="A28" s="105">
        <v>27</v>
      </c>
      <c r="B28" s="307"/>
      <c r="C28" s="120" t="s">
        <v>192</v>
      </c>
      <c r="D28" s="120" t="s">
        <v>207</v>
      </c>
      <c r="F28" s="116" t="s">
        <v>227</v>
      </c>
      <c r="G28" s="117">
        <v>1012</v>
      </c>
      <c r="H28" s="118" t="s">
        <v>248</v>
      </c>
      <c r="I28" s="144" t="s">
        <v>268</v>
      </c>
      <c r="J28" s="144" t="s">
        <v>289</v>
      </c>
      <c r="K28" s="151" t="s">
        <v>308</v>
      </c>
      <c r="L28" s="234">
        <v>40909</v>
      </c>
      <c r="M28" s="44">
        <f t="shared" ca="1" si="3"/>
        <v>7</v>
      </c>
      <c r="N28" s="105" t="s">
        <v>58</v>
      </c>
      <c r="P28" s="272">
        <v>6</v>
      </c>
      <c r="Q28" s="273">
        <v>5</v>
      </c>
      <c r="R28" s="274">
        <v>7</v>
      </c>
      <c r="S28" s="275">
        <v>8</v>
      </c>
      <c r="AD28" s="78">
        <f t="shared" si="4"/>
        <v>0</v>
      </c>
      <c r="AE28" s="121" t="s">
        <v>39</v>
      </c>
      <c r="AG28" s="135" t="str">
        <f t="shared" si="5"/>
        <v>155</v>
      </c>
      <c r="AH28" s="135">
        <f t="shared" si="6"/>
        <v>0</v>
      </c>
      <c r="AI28" s="135">
        <f t="shared" si="7"/>
        <v>0</v>
      </c>
      <c r="AJ28" s="135"/>
      <c r="AK28" s="139">
        <f t="shared" si="8"/>
        <v>155</v>
      </c>
      <c r="AL28" s="90" t="s">
        <v>61</v>
      </c>
      <c r="AM28" s="91">
        <v>0</v>
      </c>
      <c r="AN28" s="58">
        <v>0</v>
      </c>
      <c r="AO28" s="58">
        <v>0</v>
      </c>
      <c r="AP28" s="92">
        <v>0</v>
      </c>
      <c r="AQ28" s="58">
        <v>0</v>
      </c>
      <c r="AS28" s="94">
        <v>0</v>
      </c>
      <c r="AT28" s="94">
        <v>1</v>
      </c>
      <c r="AU28" s="94">
        <v>1</v>
      </c>
      <c r="AV28" s="94">
        <v>1</v>
      </c>
      <c r="AW28" s="94">
        <v>1</v>
      </c>
      <c r="AX28" s="94">
        <v>1</v>
      </c>
      <c r="AY28" s="191" t="s">
        <v>321</v>
      </c>
      <c r="BA28" s="61" t="str">
        <f t="shared" si="0"/>
        <v>CH1 2 CH1 Prénom 2</v>
      </c>
      <c r="BB28" s="202">
        <f t="shared" si="9"/>
        <v>0</v>
      </c>
      <c r="BC28" s="204" t="str">
        <f t="shared" si="1"/>
        <v>mail12</v>
      </c>
      <c r="BD28" s="62" t="str">
        <f t="shared" si="2"/>
        <v>S</v>
      </c>
    </row>
    <row r="29" spans="1:3212" ht="16" customHeight="1" x14ac:dyDescent="0.2">
      <c r="A29" s="105">
        <v>28</v>
      </c>
      <c r="B29" s="307"/>
      <c r="C29" s="120" t="s">
        <v>193</v>
      </c>
      <c r="D29" s="120" t="s">
        <v>208</v>
      </c>
      <c r="F29" s="116" t="s">
        <v>228</v>
      </c>
      <c r="G29" s="117">
        <v>1013</v>
      </c>
      <c r="H29" s="118" t="s">
        <v>249</v>
      </c>
      <c r="I29" s="144" t="s">
        <v>269</v>
      </c>
      <c r="J29" s="144" t="s">
        <v>290</v>
      </c>
      <c r="K29" s="151" t="s">
        <v>314</v>
      </c>
      <c r="L29" s="234">
        <v>41275</v>
      </c>
      <c r="M29" s="44">
        <f t="shared" ca="1" si="3"/>
        <v>6</v>
      </c>
      <c r="N29" s="105" t="s">
        <v>57</v>
      </c>
      <c r="P29" s="272">
        <v>3</v>
      </c>
      <c r="Q29" s="273">
        <v>5</v>
      </c>
      <c r="R29" s="274">
        <v>7</v>
      </c>
      <c r="S29" s="275">
        <v>9</v>
      </c>
      <c r="AD29" s="78">
        <f t="shared" si="4"/>
        <v>0</v>
      </c>
      <c r="AE29" s="121" t="s">
        <v>39</v>
      </c>
      <c r="AG29" s="135" t="str">
        <f t="shared" si="5"/>
        <v>155</v>
      </c>
      <c r="AH29" s="135">
        <f t="shared" si="6"/>
        <v>0</v>
      </c>
      <c r="AI29" s="135">
        <f t="shared" si="7"/>
        <v>0</v>
      </c>
      <c r="AJ29" s="135"/>
      <c r="AK29" s="139">
        <f t="shared" si="8"/>
        <v>155</v>
      </c>
      <c r="AL29" s="90" t="s">
        <v>61</v>
      </c>
      <c r="AM29" s="91">
        <v>0</v>
      </c>
      <c r="AN29" s="58">
        <v>1</v>
      </c>
      <c r="AO29" s="58">
        <v>1</v>
      </c>
      <c r="AP29" s="92">
        <v>0</v>
      </c>
      <c r="AQ29" s="58">
        <v>1</v>
      </c>
      <c r="AS29" s="94">
        <v>1</v>
      </c>
      <c r="AT29" s="94">
        <v>1</v>
      </c>
      <c r="AU29" s="94">
        <v>1</v>
      </c>
      <c r="AV29" s="94">
        <v>0</v>
      </c>
      <c r="AW29" s="94">
        <v>1</v>
      </c>
      <c r="AX29" s="94">
        <v>1</v>
      </c>
      <c r="BA29" s="61" t="str">
        <f t="shared" si="0"/>
        <v>CH1 3 CH1 Prénom 3</v>
      </c>
      <c r="BB29" s="202">
        <f t="shared" si="9"/>
        <v>0</v>
      </c>
      <c r="BC29" s="204" t="str">
        <f t="shared" si="1"/>
        <v>mail13</v>
      </c>
      <c r="BD29" s="62" t="str">
        <f t="shared" si="2"/>
        <v>B</v>
      </c>
    </row>
    <row r="30" spans="1:3212" ht="16" customHeight="1" x14ac:dyDescent="0.2">
      <c r="A30" s="105">
        <v>29</v>
      </c>
      <c r="B30" s="307"/>
      <c r="C30" s="120" t="s">
        <v>194</v>
      </c>
      <c r="D30" s="120" t="s">
        <v>209</v>
      </c>
      <c r="F30" s="116" t="s">
        <v>229</v>
      </c>
      <c r="G30" s="117">
        <v>1014</v>
      </c>
      <c r="H30" s="118" t="s">
        <v>250</v>
      </c>
      <c r="I30" s="144" t="s">
        <v>270</v>
      </c>
      <c r="J30" s="144" t="s">
        <v>291</v>
      </c>
      <c r="K30" s="151" t="s">
        <v>315</v>
      </c>
      <c r="L30" s="234">
        <v>41640</v>
      </c>
      <c r="M30" s="44">
        <f t="shared" ca="1" si="3"/>
        <v>5</v>
      </c>
      <c r="N30" s="105" t="s">
        <v>60</v>
      </c>
      <c r="P30" s="272">
        <v>4</v>
      </c>
      <c r="Q30" s="273">
        <v>2</v>
      </c>
      <c r="R30" s="274">
        <v>6</v>
      </c>
      <c r="S30" s="275">
        <v>1</v>
      </c>
      <c r="AD30" s="78">
        <f t="shared" si="4"/>
        <v>0</v>
      </c>
      <c r="AE30" s="121" t="s">
        <v>39</v>
      </c>
      <c r="AG30" s="135" t="str">
        <f t="shared" si="5"/>
        <v>155</v>
      </c>
      <c r="AH30" s="135">
        <f t="shared" si="6"/>
        <v>0</v>
      </c>
      <c r="AI30" s="135">
        <f t="shared" si="7"/>
        <v>90</v>
      </c>
      <c r="AJ30" s="135"/>
      <c r="AK30" s="139">
        <f t="shared" si="8"/>
        <v>245</v>
      </c>
      <c r="AL30" s="90" t="s">
        <v>61</v>
      </c>
      <c r="AM30" s="91">
        <v>1</v>
      </c>
      <c r="AN30" s="58">
        <v>1</v>
      </c>
      <c r="AO30" s="58">
        <v>1</v>
      </c>
      <c r="AP30" s="92">
        <v>1</v>
      </c>
      <c r="AQ30" s="58">
        <v>0</v>
      </c>
      <c r="AS30" s="94">
        <v>1</v>
      </c>
      <c r="AT30" s="94">
        <v>0</v>
      </c>
      <c r="AU30" s="94">
        <v>1</v>
      </c>
      <c r="AV30" s="94">
        <v>1</v>
      </c>
      <c r="AW30" s="94">
        <v>1</v>
      </c>
      <c r="AX30" s="94">
        <v>0</v>
      </c>
      <c r="BA30" s="61" t="str">
        <f t="shared" si="0"/>
        <v>CH1 4 CH1 Prénom 4</v>
      </c>
      <c r="BB30" s="202">
        <f t="shared" si="9"/>
        <v>0</v>
      </c>
      <c r="BC30" s="204" t="str">
        <f t="shared" si="1"/>
        <v>mail14</v>
      </c>
      <c r="BD30" s="62" t="str">
        <f t="shared" si="2"/>
        <v>T</v>
      </c>
    </row>
    <row r="31" spans="1:3212" ht="16" customHeight="1" x14ac:dyDescent="0.2">
      <c r="A31" s="122">
        <v>30</v>
      </c>
      <c r="B31" s="307"/>
      <c r="C31" s="120" t="s">
        <v>195</v>
      </c>
      <c r="D31" s="120" t="s">
        <v>210</v>
      </c>
      <c r="F31" s="116" t="s">
        <v>230</v>
      </c>
      <c r="G31" s="117">
        <v>1015</v>
      </c>
      <c r="H31" s="118" t="s">
        <v>251</v>
      </c>
      <c r="I31" s="144" t="s">
        <v>271</v>
      </c>
      <c r="J31" s="144" t="s">
        <v>292</v>
      </c>
      <c r="K31" s="151" t="s">
        <v>316</v>
      </c>
      <c r="L31" s="234">
        <v>42005</v>
      </c>
      <c r="M31" s="44">
        <f t="shared" ca="1" si="3"/>
        <v>4</v>
      </c>
      <c r="N31" s="105" t="s">
        <v>59</v>
      </c>
      <c r="P31" s="272">
        <v>4</v>
      </c>
      <c r="Q31" s="273">
        <v>2</v>
      </c>
      <c r="R31" s="274">
        <v>4</v>
      </c>
      <c r="S31" s="275">
        <v>1</v>
      </c>
      <c r="AD31" s="78">
        <f t="shared" si="4"/>
        <v>0</v>
      </c>
      <c r="AE31" s="121" t="s">
        <v>39</v>
      </c>
      <c r="AG31" s="135" t="str">
        <f t="shared" si="5"/>
        <v>155</v>
      </c>
      <c r="AH31" s="135">
        <f t="shared" si="6"/>
        <v>0</v>
      </c>
      <c r="AI31" s="135">
        <f t="shared" si="7"/>
        <v>0</v>
      </c>
      <c r="AJ31" s="135"/>
      <c r="AK31" s="139">
        <f t="shared" si="8"/>
        <v>155</v>
      </c>
      <c r="AL31" s="90" t="s">
        <v>61</v>
      </c>
      <c r="AM31" s="91">
        <v>1</v>
      </c>
      <c r="AN31" s="58">
        <v>1</v>
      </c>
      <c r="AO31" s="58">
        <v>1</v>
      </c>
      <c r="AP31" s="92">
        <v>0</v>
      </c>
      <c r="AQ31" s="58">
        <v>1</v>
      </c>
      <c r="AS31" s="94">
        <v>1</v>
      </c>
      <c r="AT31" s="94">
        <v>1</v>
      </c>
      <c r="AU31" s="94">
        <v>0</v>
      </c>
      <c r="AV31" s="94">
        <v>1</v>
      </c>
      <c r="AW31" s="94">
        <v>1</v>
      </c>
      <c r="AX31" s="94">
        <v>1</v>
      </c>
      <c r="BA31" s="61" t="str">
        <f t="shared" si="0"/>
        <v>CH1 5 CH1 Prénom 5</v>
      </c>
      <c r="BB31" s="202">
        <f t="shared" si="9"/>
        <v>0</v>
      </c>
      <c r="BC31" s="204" t="str">
        <f t="shared" si="1"/>
        <v>mail15</v>
      </c>
      <c r="BD31" s="62" t="str">
        <f t="shared" si="2"/>
        <v>A</v>
      </c>
    </row>
    <row r="32" spans="1:3212" s="42" customFormat="1" ht="16" customHeight="1" x14ac:dyDescent="0.2">
      <c r="A32" s="105">
        <v>31</v>
      </c>
      <c r="B32" s="307"/>
      <c r="C32" s="120"/>
      <c r="D32" s="120"/>
      <c r="E32" s="216"/>
      <c r="F32" s="116"/>
      <c r="G32" s="117"/>
      <c r="H32" s="118"/>
      <c r="I32" s="145"/>
      <c r="J32" s="144"/>
      <c r="K32" s="151"/>
      <c r="L32" s="119"/>
      <c r="M32" s="44" t="str">
        <f t="shared" ca="1" si="3"/>
        <v/>
      </c>
      <c r="N32" s="105"/>
      <c r="O32" s="246"/>
      <c r="P32" s="272"/>
      <c r="Q32" s="273"/>
      <c r="R32" s="274"/>
      <c r="S32" s="275"/>
      <c r="T32" s="89"/>
      <c r="U32" s="89"/>
      <c r="V32" s="89"/>
      <c r="W32" s="89"/>
      <c r="X32" s="229"/>
      <c r="Y32" s="89"/>
      <c r="Z32" s="89"/>
      <c r="AA32" s="89"/>
      <c r="AB32" s="89"/>
      <c r="AC32" s="89"/>
      <c r="AD32" s="78">
        <f t="shared" si="4"/>
        <v>0</v>
      </c>
      <c r="AE32" s="121" t="s">
        <v>39</v>
      </c>
      <c r="AF32" s="133"/>
      <c r="AG32" s="135" t="str">
        <f t="shared" si="5"/>
        <v>155</v>
      </c>
      <c r="AH32" s="135">
        <f t="shared" si="6"/>
        <v>0</v>
      </c>
      <c r="AI32" s="135">
        <f t="shared" si="7"/>
        <v>0</v>
      </c>
      <c r="AJ32" s="135"/>
      <c r="AK32" s="139">
        <f t="shared" si="8"/>
        <v>155</v>
      </c>
      <c r="AL32" s="90" t="s">
        <v>61</v>
      </c>
      <c r="AM32" s="91"/>
      <c r="AN32" s="58"/>
      <c r="AO32" s="58"/>
      <c r="AP32" s="92"/>
      <c r="AQ32" s="58"/>
      <c r="AR32" s="93"/>
      <c r="AS32" s="94"/>
      <c r="AT32" s="94"/>
      <c r="AU32" s="94"/>
      <c r="AV32" s="94"/>
      <c r="AW32" s="94"/>
      <c r="AX32" s="94"/>
      <c r="AY32" s="191"/>
      <c r="AZ32" s="157"/>
      <c r="BA32" s="61" t="str">
        <f t="shared" si="0"/>
        <v xml:space="preserve"> </v>
      </c>
      <c r="BB32" s="202">
        <f t="shared" si="9"/>
        <v>0</v>
      </c>
      <c r="BC32" s="204">
        <f t="shared" si="1"/>
        <v>0</v>
      </c>
      <c r="BD32" s="62">
        <f t="shared" si="2"/>
        <v>0</v>
      </c>
      <c r="BE32" s="46"/>
      <c r="BF32" s="46"/>
      <c r="BG32" s="46"/>
      <c r="BH32" s="46"/>
      <c r="BI32" s="46"/>
      <c r="BJ32" s="46"/>
      <c r="BK32" s="46"/>
      <c r="BL32" s="46"/>
      <c r="BM32" s="46"/>
      <c r="BN32" s="46"/>
      <c r="BO32" s="46"/>
      <c r="BP32" s="46"/>
      <c r="BQ32" s="46"/>
      <c r="BR32" s="46"/>
      <c r="BS32" s="46"/>
      <c r="BT32" s="46"/>
      <c r="BU32" s="46"/>
      <c r="BV32" s="46"/>
      <c r="BW32" s="46"/>
      <c r="BX32" s="46"/>
      <c r="BY32" s="46"/>
      <c r="BZ32" s="46"/>
      <c r="CA32" s="46"/>
      <c r="CB32" s="46"/>
      <c r="CC32" s="46"/>
      <c r="CD32" s="46"/>
      <c r="CE32" s="46"/>
      <c r="CF32" s="46"/>
      <c r="CG32" s="46"/>
      <c r="CH32" s="46"/>
      <c r="CI32" s="46"/>
      <c r="CJ32" s="46"/>
      <c r="CK32" s="46"/>
      <c r="CL32" s="46"/>
      <c r="CM32" s="46"/>
      <c r="CN32" s="46"/>
      <c r="CO32" s="46"/>
      <c r="CP32" s="46"/>
      <c r="CQ32" s="46"/>
      <c r="CR32" s="46"/>
      <c r="CS32" s="46"/>
      <c r="CT32" s="46"/>
      <c r="CU32" s="46"/>
      <c r="CV32" s="46"/>
      <c r="CW32" s="46"/>
      <c r="CX32" s="46"/>
      <c r="CY32" s="46"/>
      <c r="CZ32" s="46"/>
      <c r="DA32" s="46"/>
      <c r="DB32" s="46"/>
      <c r="DC32" s="46"/>
      <c r="DD32" s="46"/>
      <c r="DE32" s="46"/>
      <c r="DF32" s="46"/>
      <c r="DG32" s="46"/>
      <c r="DH32" s="46"/>
      <c r="DI32" s="46"/>
      <c r="DJ32" s="46"/>
      <c r="DK32" s="46"/>
      <c r="DL32" s="46"/>
      <c r="DM32" s="46"/>
      <c r="DN32" s="46"/>
      <c r="DO32" s="46"/>
      <c r="DP32" s="46"/>
      <c r="DQ32" s="46"/>
      <c r="DR32" s="46"/>
      <c r="DS32" s="46"/>
      <c r="DT32" s="46"/>
      <c r="DU32" s="46"/>
      <c r="DV32" s="46"/>
      <c r="DW32" s="46"/>
      <c r="DX32" s="46"/>
      <c r="DY32" s="46"/>
      <c r="DZ32" s="46"/>
      <c r="EA32" s="46"/>
      <c r="EB32" s="46"/>
      <c r="EC32" s="46"/>
      <c r="ED32" s="46"/>
      <c r="EE32" s="46"/>
      <c r="EF32" s="46"/>
      <c r="EG32" s="46"/>
      <c r="EH32" s="46"/>
      <c r="EI32" s="46"/>
      <c r="EJ32" s="46"/>
      <c r="EK32" s="46"/>
      <c r="EL32" s="46"/>
      <c r="EM32" s="46"/>
      <c r="EN32" s="46"/>
      <c r="EO32" s="46"/>
      <c r="EP32" s="46"/>
      <c r="EQ32" s="46"/>
      <c r="ER32" s="46"/>
      <c r="ES32" s="46"/>
      <c r="ET32" s="46"/>
      <c r="EU32" s="46"/>
      <c r="EV32" s="46"/>
      <c r="EW32" s="46"/>
      <c r="EX32" s="46"/>
      <c r="EY32" s="46"/>
      <c r="EZ32" s="46"/>
      <c r="FA32" s="46"/>
      <c r="FB32" s="46"/>
      <c r="FC32" s="46"/>
      <c r="FD32" s="46"/>
      <c r="FE32" s="46"/>
      <c r="FF32" s="46"/>
      <c r="FG32" s="46"/>
      <c r="FH32" s="46"/>
      <c r="FI32" s="46"/>
      <c r="FJ32" s="46"/>
      <c r="FK32" s="46"/>
      <c r="FL32" s="46"/>
      <c r="FM32" s="46"/>
      <c r="FN32" s="46"/>
      <c r="FO32" s="46"/>
      <c r="FP32" s="46"/>
      <c r="FQ32" s="46"/>
      <c r="FR32" s="46"/>
      <c r="FS32" s="46"/>
      <c r="FT32" s="46"/>
      <c r="FU32" s="46"/>
      <c r="FV32" s="46"/>
      <c r="FW32" s="46"/>
      <c r="FX32" s="46"/>
      <c r="FY32" s="46"/>
      <c r="FZ32" s="46"/>
      <c r="GA32" s="46"/>
      <c r="GB32" s="46"/>
      <c r="GC32" s="46"/>
      <c r="GD32" s="46"/>
      <c r="GE32" s="46"/>
      <c r="GF32" s="46"/>
      <c r="GG32" s="46"/>
      <c r="GH32" s="46"/>
      <c r="GI32" s="46"/>
      <c r="GJ32" s="46"/>
      <c r="GK32" s="46"/>
      <c r="GL32" s="46"/>
      <c r="GM32" s="46"/>
      <c r="GN32" s="46"/>
      <c r="GO32" s="46"/>
      <c r="GP32" s="46"/>
      <c r="GQ32" s="46"/>
      <c r="GR32" s="46"/>
      <c r="GS32" s="46"/>
      <c r="GT32" s="46"/>
      <c r="GU32" s="46"/>
      <c r="GV32" s="46"/>
      <c r="GW32" s="46"/>
      <c r="GX32" s="46"/>
      <c r="GY32" s="46"/>
      <c r="GZ32" s="46"/>
      <c r="HA32" s="46"/>
      <c r="HB32" s="46"/>
      <c r="HC32" s="46"/>
      <c r="HD32" s="46"/>
      <c r="HE32" s="46"/>
      <c r="HF32" s="46"/>
      <c r="HG32" s="46"/>
      <c r="HH32" s="46"/>
      <c r="HI32" s="46"/>
      <c r="HJ32" s="46"/>
      <c r="HK32" s="46"/>
      <c r="HL32" s="46"/>
      <c r="HM32" s="46"/>
      <c r="HN32" s="46"/>
      <c r="HO32" s="46"/>
      <c r="HP32" s="46"/>
      <c r="HQ32" s="46"/>
      <c r="HR32" s="46"/>
      <c r="HS32" s="46"/>
      <c r="HT32" s="46"/>
      <c r="HU32" s="46"/>
      <c r="HV32" s="46"/>
      <c r="HW32" s="46"/>
      <c r="HX32" s="46"/>
      <c r="HY32" s="46"/>
      <c r="HZ32" s="46"/>
      <c r="IA32" s="46"/>
      <c r="IB32" s="46"/>
      <c r="IC32" s="46"/>
      <c r="ID32" s="46"/>
      <c r="IE32" s="46"/>
      <c r="IF32" s="46"/>
      <c r="IG32" s="46"/>
      <c r="IH32" s="46"/>
      <c r="II32" s="46"/>
      <c r="IJ32" s="46"/>
      <c r="IK32" s="46"/>
      <c r="IL32" s="46"/>
      <c r="IM32" s="46"/>
      <c r="IN32" s="46"/>
      <c r="IO32" s="46"/>
      <c r="IP32" s="46"/>
      <c r="IQ32" s="46"/>
      <c r="IR32" s="46"/>
      <c r="IS32" s="46"/>
      <c r="IT32" s="46"/>
      <c r="IU32" s="46"/>
      <c r="IV32" s="46"/>
      <c r="IW32" s="46"/>
      <c r="IX32" s="46"/>
      <c r="IY32" s="46"/>
      <c r="IZ32" s="46"/>
      <c r="JA32" s="46"/>
      <c r="JB32" s="46"/>
      <c r="JC32" s="46"/>
      <c r="JD32" s="46"/>
      <c r="JE32" s="46"/>
      <c r="JF32" s="46"/>
      <c r="JG32" s="46"/>
      <c r="JH32" s="46"/>
      <c r="JI32" s="46"/>
      <c r="JJ32" s="46"/>
      <c r="JK32" s="46"/>
      <c r="JL32" s="46"/>
      <c r="JM32" s="46"/>
      <c r="JN32" s="46"/>
      <c r="JO32" s="46"/>
      <c r="JP32" s="46"/>
      <c r="JQ32" s="46"/>
      <c r="JR32" s="46"/>
      <c r="JS32" s="46"/>
      <c r="JT32" s="46"/>
      <c r="JU32" s="46"/>
      <c r="JV32" s="46"/>
      <c r="JW32" s="46"/>
      <c r="JX32" s="46"/>
      <c r="JY32" s="46"/>
      <c r="JZ32" s="46"/>
      <c r="KA32" s="46"/>
      <c r="KB32" s="46"/>
      <c r="KC32" s="46"/>
      <c r="KD32" s="46"/>
      <c r="KE32" s="46"/>
      <c r="KF32" s="46"/>
      <c r="KG32" s="46"/>
      <c r="KH32" s="46"/>
      <c r="KI32" s="46"/>
      <c r="KJ32" s="46"/>
      <c r="KK32" s="46"/>
      <c r="KL32" s="46"/>
      <c r="KM32" s="46"/>
      <c r="KN32" s="46"/>
      <c r="KO32" s="46"/>
      <c r="KP32" s="46"/>
      <c r="KQ32" s="46"/>
      <c r="KR32" s="46"/>
      <c r="KS32" s="46"/>
      <c r="KT32" s="46"/>
      <c r="KU32" s="46"/>
      <c r="KV32" s="46"/>
      <c r="KW32" s="46"/>
      <c r="KX32" s="46"/>
      <c r="KY32" s="46"/>
      <c r="KZ32" s="46"/>
      <c r="LA32" s="46"/>
      <c r="LB32" s="46"/>
      <c r="LC32" s="46"/>
      <c r="LD32" s="46"/>
      <c r="LE32" s="46"/>
      <c r="LF32" s="46"/>
      <c r="LG32" s="46"/>
      <c r="LH32" s="46"/>
      <c r="LI32" s="46"/>
      <c r="LJ32" s="46"/>
      <c r="LK32" s="46"/>
      <c r="LL32" s="46"/>
      <c r="LM32" s="46"/>
      <c r="LN32" s="46"/>
      <c r="LO32" s="46"/>
      <c r="LP32" s="46"/>
      <c r="LQ32" s="46"/>
      <c r="LR32" s="46"/>
      <c r="LS32" s="46"/>
      <c r="LT32" s="46"/>
      <c r="LU32" s="46"/>
      <c r="LV32" s="46"/>
      <c r="LW32" s="46"/>
      <c r="LX32" s="46"/>
      <c r="LY32" s="46"/>
      <c r="LZ32" s="46"/>
      <c r="MA32" s="46"/>
      <c r="MB32" s="46"/>
      <c r="MC32" s="46"/>
      <c r="MD32" s="46"/>
      <c r="ME32" s="46"/>
      <c r="MF32" s="46"/>
      <c r="MG32" s="46"/>
      <c r="MH32" s="46"/>
      <c r="MI32" s="46"/>
      <c r="MJ32" s="46"/>
      <c r="MK32" s="46"/>
      <c r="ML32" s="46"/>
      <c r="MM32" s="46"/>
      <c r="MN32" s="46"/>
      <c r="MO32" s="46"/>
      <c r="MP32" s="46"/>
      <c r="MQ32" s="46"/>
      <c r="MR32" s="46"/>
      <c r="MS32" s="46"/>
      <c r="MT32" s="46"/>
      <c r="MU32" s="46"/>
      <c r="MV32" s="46"/>
      <c r="MW32" s="46"/>
      <c r="MX32" s="46"/>
      <c r="MY32" s="46"/>
      <c r="MZ32" s="46"/>
      <c r="NA32" s="46"/>
      <c r="NB32" s="46"/>
      <c r="NC32" s="46"/>
      <c r="ND32" s="46"/>
      <c r="NE32" s="46"/>
      <c r="NF32" s="46"/>
      <c r="NG32" s="46"/>
      <c r="NH32" s="46"/>
      <c r="NI32" s="46"/>
      <c r="NJ32" s="46"/>
      <c r="NK32" s="46"/>
      <c r="NL32" s="46"/>
      <c r="NM32" s="46"/>
      <c r="NN32" s="46"/>
      <c r="NO32" s="46"/>
      <c r="NP32" s="46"/>
      <c r="NQ32" s="46"/>
      <c r="NR32" s="46"/>
      <c r="NS32" s="46"/>
      <c r="NT32" s="46"/>
      <c r="NU32" s="46"/>
      <c r="NV32" s="46"/>
      <c r="NW32" s="46"/>
      <c r="NX32" s="46"/>
      <c r="NY32" s="46"/>
      <c r="NZ32" s="46"/>
      <c r="OA32" s="46"/>
      <c r="OB32" s="46"/>
      <c r="OC32" s="46"/>
      <c r="OD32" s="46"/>
      <c r="OE32" s="46"/>
      <c r="OF32" s="46"/>
      <c r="OG32" s="46"/>
      <c r="OH32" s="46"/>
      <c r="OI32" s="46"/>
      <c r="OJ32" s="46"/>
      <c r="OK32" s="46"/>
      <c r="OL32" s="46"/>
      <c r="OM32" s="46"/>
      <c r="ON32" s="46"/>
      <c r="OO32" s="46"/>
      <c r="OP32" s="46"/>
      <c r="OQ32" s="46"/>
      <c r="OR32" s="46"/>
      <c r="OS32" s="46"/>
      <c r="OT32" s="46"/>
      <c r="OU32" s="46"/>
      <c r="OV32" s="46"/>
      <c r="OW32" s="46"/>
      <c r="OX32" s="46"/>
      <c r="OY32" s="46"/>
      <c r="OZ32" s="46"/>
      <c r="PA32" s="46"/>
      <c r="PB32" s="46"/>
      <c r="PC32" s="46"/>
      <c r="PD32" s="46"/>
      <c r="PE32" s="46"/>
      <c r="PF32" s="46"/>
      <c r="PG32" s="46"/>
      <c r="PH32" s="46"/>
      <c r="PI32" s="46"/>
      <c r="PJ32" s="46"/>
      <c r="PK32" s="46"/>
      <c r="PL32" s="46"/>
      <c r="PM32" s="46"/>
      <c r="PN32" s="46"/>
      <c r="PO32" s="46"/>
      <c r="PP32" s="46"/>
      <c r="PQ32" s="46"/>
      <c r="PR32" s="46"/>
      <c r="PS32" s="46"/>
      <c r="PT32" s="46"/>
      <c r="PU32" s="46"/>
      <c r="PV32" s="46"/>
      <c r="PW32" s="46"/>
      <c r="PX32" s="46"/>
      <c r="PY32" s="46"/>
      <c r="PZ32" s="46"/>
      <c r="QA32" s="46"/>
      <c r="QB32" s="46"/>
      <c r="QC32" s="46"/>
      <c r="QD32" s="46"/>
      <c r="QE32" s="46"/>
      <c r="QF32" s="46"/>
      <c r="QG32" s="46"/>
      <c r="QH32" s="46"/>
      <c r="QI32" s="46"/>
      <c r="QJ32" s="46"/>
      <c r="QK32" s="46"/>
      <c r="QL32" s="46"/>
      <c r="QM32" s="46"/>
      <c r="QN32" s="46"/>
      <c r="QO32" s="46"/>
      <c r="QP32" s="46"/>
      <c r="QQ32" s="46"/>
      <c r="QR32" s="46"/>
      <c r="QS32" s="46"/>
      <c r="QT32" s="46"/>
      <c r="QU32" s="46"/>
      <c r="QV32" s="46"/>
      <c r="QW32" s="46"/>
      <c r="QX32" s="46"/>
      <c r="QY32" s="46"/>
      <c r="QZ32" s="46"/>
      <c r="RA32" s="46"/>
      <c r="RB32" s="46"/>
      <c r="RC32" s="46"/>
      <c r="RD32" s="46"/>
      <c r="RE32" s="46"/>
      <c r="RF32" s="46"/>
      <c r="RG32" s="46"/>
      <c r="RH32" s="46"/>
      <c r="RI32" s="46"/>
      <c r="RJ32" s="46"/>
      <c r="RK32" s="46"/>
      <c r="RL32" s="46"/>
      <c r="RM32" s="46"/>
      <c r="RN32" s="46"/>
      <c r="RO32" s="46"/>
      <c r="RP32" s="46"/>
      <c r="RQ32" s="46"/>
      <c r="RR32" s="46"/>
      <c r="RS32" s="46"/>
      <c r="RT32" s="46"/>
      <c r="RU32" s="46"/>
      <c r="RV32" s="46"/>
      <c r="RW32" s="46"/>
      <c r="RX32" s="46"/>
      <c r="RY32" s="46"/>
      <c r="RZ32" s="46"/>
      <c r="SA32" s="46"/>
      <c r="SB32" s="46"/>
      <c r="SC32" s="46"/>
      <c r="SD32" s="46"/>
      <c r="SE32" s="46"/>
      <c r="SF32" s="46"/>
      <c r="SG32" s="46"/>
      <c r="SH32" s="46"/>
      <c r="SI32" s="46"/>
      <c r="SJ32" s="46"/>
      <c r="SK32" s="46"/>
      <c r="SL32" s="46"/>
      <c r="SM32" s="46"/>
      <c r="SN32" s="46"/>
      <c r="SO32" s="46"/>
      <c r="SP32" s="46"/>
      <c r="SQ32" s="46"/>
      <c r="SR32" s="46"/>
      <c r="SS32" s="46"/>
      <c r="ST32" s="46"/>
      <c r="SU32" s="46"/>
      <c r="SV32" s="46"/>
      <c r="SW32" s="46"/>
      <c r="SX32" s="46"/>
      <c r="SY32" s="46"/>
      <c r="SZ32" s="46"/>
      <c r="TA32" s="46"/>
      <c r="TB32" s="46"/>
      <c r="TC32" s="46"/>
      <c r="TD32" s="46"/>
      <c r="TE32" s="46"/>
      <c r="TF32" s="46"/>
      <c r="TG32" s="46"/>
      <c r="TH32" s="46"/>
      <c r="TI32" s="46"/>
      <c r="TJ32" s="46"/>
      <c r="TK32" s="46"/>
      <c r="TL32" s="46"/>
      <c r="TM32" s="46"/>
      <c r="TN32" s="46"/>
      <c r="TO32" s="46"/>
      <c r="TP32" s="46"/>
      <c r="TQ32" s="46"/>
      <c r="TR32" s="46"/>
      <c r="TS32" s="46"/>
      <c r="TT32" s="46"/>
      <c r="TU32" s="46"/>
      <c r="TV32" s="46"/>
      <c r="TW32" s="46"/>
      <c r="TX32" s="46"/>
      <c r="TY32" s="46"/>
      <c r="TZ32" s="46"/>
      <c r="UA32" s="46"/>
      <c r="UB32" s="46"/>
      <c r="UC32" s="46"/>
      <c r="UD32" s="46"/>
      <c r="UE32" s="46"/>
      <c r="UF32" s="46"/>
      <c r="UG32" s="46"/>
      <c r="UH32" s="46"/>
      <c r="UI32" s="46"/>
      <c r="UJ32" s="46"/>
      <c r="UK32" s="46"/>
      <c r="UL32" s="46"/>
      <c r="UM32" s="46"/>
      <c r="UN32" s="46"/>
      <c r="UO32" s="46"/>
      <c r="UP32" s="46"/>
      <c r="UQ32" s="46"/>
      <c r="UR32" s="46"/>
      <c r="US32" s="46"/>
      <c r="UT32" s="46"/>
      <c r="UU32" s="46"/>
      <c r="UV32" s="46"/>
      <c r="UW32" s="46"/>
      <c r="UX32" s="46"/>
      <c r="UY32" s="46"/>
      <c r="UZ32" s="46"/>
      <c r="VA32" s="46"/>
      <c r="VB32" s="46"/>
      <c r="VC32" s="46"/>
      <c r="VD32" s="46"/>
      <c r="VE32" s="46"/>
      <c r="VF32" s="46"/>
      <c r="VG32" s="46"/>
      <c r="VH32" s="46"/>
      <c r="VI32" s="46"/>
      <c r="VJ32" s="46"/>
      <c r="VK32" s="46"/>
      <c r="VL32" s="46"/>
      <c r="VM32" s="46"/>
      <c r="VN32" s="46"/>
      <c r="VO32" s="46"/>
      <c r="VP32" s="46"/>
      <c r="VQ32" s="46"/>
      <c r="VR32" s="46"/>
      <c r="VS32" s="46"/>
      <c r="VT32" s="46"/>
      <c r="VU32" s="46"/>
      <c r="VV32" s="46"/>
      <c r="VW32" s="46"/>
      <c r="VX32" s="46"/>
      <c r="VY32" s="46"/>
      <c r="VZ32" s="46"/>
      <c r="WA32" s="46"/>
      <c r="WB32" s="46"/>
      <c r="WC32" s="46"/>
      <c r="WD32" s="46"/>
      <c r="WE32" s="46"/>
      <c r="WF32" s="46"/>
      <c r="WG32" s="46"/>
      <c r="WH32" s="46"/>
      <c r="WI32" s="46"/>
      <c r="WJ32" s="46"/>
      <c r="WK32" s="46"/>
      <c r="WL32" s="46"/>
      <c r="WM32" s="46"/>
      <c r="WN32" s="46"/>
      <c r="WO32" s="46"/>
      <c r="WP32" s="46"/>
      <c r="WQ32" s="46"/>
      <c r="WR32" s="46"/>
      <c r="WS32" s="46"/>
      <c r="WT32" s="46"/>
      <c r="WU32" s="46"/>
      <c r="WV32" s="46"/>
      <c r="WW32" s="46"/>
      <c r="WX32" s="46"/>
      <c r="WY32" s="46"/>
      <c r="WZ32" s="46"/>
      <c r="XA32" s="46"/>
      <c r="XB32" s="46"/>
      <c r="XC32" s="46"/>
      <c r="XD32" s="46"/>
      <c r="XE32" s="46"/>
      <c r="XF32" s="46"/>
      <c r="XG32" s="46"/>
      <c r="XH32" s="46"/>
      <c r="XI32" s="46"/>
      <c r="XJ32" s="46"/>
      <c r="XK32" s="46"/>
      <c r="XL32" s="46"/>
      <c r="XM32" s="46"/>
      <c r="XN32" s="46"/>
      <c r="XO32" s="46"/>
      <c r="XP32" s="46"/>
      <c r="XQ32" s="46"/>
      <c r="XR32" s="46"/>
      <c r="XS32" s="46"/>
      <c r="XT32" s="46"/>
      <c r="XU32" s="46"/>
      <c r="XV32" s="46"/>
      <c r="XW32" s="46"/>
      <c r="XX32" s="46"/>
      <c r="XY32" s="46"/>
      <c r="XZ32" s="46"/>
      <c r="YA32" s="46"/>
      <c r="YB32" s="46"/>
      <c r="YC32" s="46"/>
      <c r="YD32" s="46"/>
      <c r="YE32" s="46"/>
      <c r="YF32" s="46"/>
      <c r="YG32" s="46"/>
      <c r="YH32" s="46"/>
      <c r="YI32" s="46"/>
      <c r="YJ32" s="46"/>
      <c r="YK32" s="46"/>
      <c r="YL32" s="46"/>
      <c r="YM32" s="46"/>
      <c r="YN32" s="46"/>
      <c r="YO32" s="46"/>
      <c r="YP32" s="46"/>
      <c r="YQ32" s="46"/>
      <c r="YR32" s="46"/>
      <c r="YS32" s="46"/>
      <c r="YT32" s="46"/>
      <c r="YU32" s="46"/>
      <c r="YV32" s="46"/>
      <c r="YW32" s="46"/>
      <c r="YX32" s="46"/>
      <c r="YY32" s="46"/>
      <c r="YZ32" s="46"/>
      <c r="ZA32" s="46"/>
      <c r="ZB32" s="46"/>
      <c r="ZC32" s="46"/>
      <c r="ZD32" s="46"/>
      <c r="ZE32" s="46"/>
      <c r="ZF32" s="46"/>
      <c r="ZG32" s="46"/>
      <c r="ZH32" s="46"/>
      <c r="ZI32" s="46"/>
      <c r="ZJ32" s="46"/>
      <c r="ZK32" s="46"/>
      <c r="ZL32" s="46"/>
      <c r="ZM32" s="46"/>
      <c r="ZN32" s="46"/>
      <c r="ZO32" s="46"/>
      <c r="ZP32" s="46"/>
      <c r="ZQ32" s="46"/>
      <c r="ZR32" s="46"/>
      <c r="ZS32" s="46"/>
      <c r="ZT32" s="46"/>
      <c r="ZU32" s="46"/>
      <c r="ZV32" s="46"/>
      <c r="ZW32" s="46"/>
      <c r="ZX32" s="46"/>
      <c r="ZY32" s="46"/>
      <c r="ZZ32" s="46"/>
      <c r="AAA32" s="46"/>
      <c r="AAB32" s="46"/>
      <c r="AAC32" s="46"/>
      <c r="AAD32" s="46"/>
      <c r="AAE32" s="46"/>
      <c r="AAF32" s="46"/>
      <c r="AAG32" s="46"/>
      <c r="AAH32" s="46"/>
      <c r="AAI32" s="46"/>
      <c r="AAJ32" s="46"/>
      <c r="AAK32" s="46"/>
      <c r="AAL32" s="46"/>
      <c r="AAM32" s="46"/>
      <c r="AAN32" s="46"/>
      <c r="AAO32" s="46"/>
      <c r="AAP32" s="46"/>
      <c r="AAQ32" s="46"/>
      <c r="AAR32" s="46"/>
      <c r="AAS32" s="46"/>
      <c r="AAT32" s="46"/>
      <c r="AAU32" s="46"/>
      <c r="AAV32" s="46"/>
      <c r="AAW32" s="46"/>
      <c r="AAX32" s="46"/>
      <c r="AAY32" s="46"/>
      <c r="AAZ32" s="46"/>
      <c r="ABA32" s="46"/>
      <c r="ABB32" s="46"/>
      <c r="ABC32" s="46"/>
      <c r="ABD32" s="46"/>
      <c r="ABE32" s="46"/>
      <c r="ABF32" s="46"/>
      <c r="ABG32" s="46"/>
      <c r="ABH32" s="46"/>
      <c r="ABI32" s="46"/>
      <c r="ABJ32" s="46"/>
      <c r="ABK32" s="46"/>
      <c r="ABL32" s="46"/>
      <c r="ABM32" s="46"/>
      <c r="ABN32" s="46"/>
      <c r="ABO32" s="46"/>
      <c r="ABP32" s="46"/>
      <c r="ABQ32" s="46"/>
      <c r="ABR32" s="46"/>
      <c r="ABS32" s="46"/>
      <c r="ABT32" s="46"/>
      <c r="ABU32" s="46"/>
      <c r="ABV32" s="46"/>
      <c r="ABW32" s="46"/>
      <c r="ABX32" s="46"/>
      <c r="ABY32" s="46"/>
      <c r="ABZ32" s="46"/>
      <c r="ACA32" s="46"/>
      <c r="ACB32" s="46"/>
      <c r="ACC32" s="46"/>
      <c r="ACD32" s="46"/>
      <c r="ACE32" s="46"/>
      <c r="ACF32" s="46"/>
      <c r="ACG32" s="46"/>
      <c r="ACH32" s="46"/>
      <c r="ACI32" s="46"/>
      <c r="ACJ32" s="46"/>
      <c r="ACK32" s="46"/>
      <c r="ACL32" s="46"/>
      <c r="ACM32" s="46"/>
      <c r="ACN32" s="46"/>
      <c r="ACO32" s="46"/>
      <c r="ACP32" s="46"/>
      <c r="ACQ32" s="46"/>
      <c r="ACR32" s="46"/>
      <c r="ACS32" s="46"/>
      <c r="ACT32" s="46"/>
      <c r="ACU32" s="46"/>
      <c r="ACV32" s="46"/>
      <c r="ACW32" s="46"/>
      <c r="ACX32" s="46"/>
      <c r="ACY32" s="46"/>
      <c r="ACZ32" s="46"/>
      <c r="ADA32" s="46"/>
      <c r="ADB32" s="46"/>
      <c r="ADC32" s="46"/>
      <c r="ADD32" s="46"/>
      <c r="ADE32" s="46"/>
      <c r="ADF32" s="46"/>
      <c r="ADG32" s="46"/>
      <c r="ADH32" s="46"/>
      <c r="ADI32" s="46"/>
      <c r="ADJ32" s="46"/>
      <c r="ADK32" s="46"/>
      <c r="ADL32" s="46"/>
      <c r="ADM32" s="46"/>
      <c r="ADN32" s="46"/>
      <c r="ADO32" s="46"/>
      <c r="ADP32" s="46"/>
      <c r="ADQ32" s="46"/>
      <c r="ADR32" s="46"/>
      <c r="ADS32" s="46"/>
      <c r="ADT32" s="46"/>
      <c r="ADU32" s="46"/>
      <c r="ADV32" s="46"/>
      <c r="ADW32" s="46"/>
      <c r="ADX32" s="46"/>
      <c r="ADY32" s="46"/>
      <c r="ADZ32" s="46"/>
      <c r="AEA32" s="46"/>
      <c r="AEB32" s="46"/>
      <c r="AEC32" s="46"/>
      <c r="AED32" s="46"/>
      <c r="AEE32" s="46"/>
      <c r="AEF32" s="46"/>
      <c r="AEG32" s="46"/>
      <c r="AEH32" s="46"/>
      <c r="AEI32" s="46"/>
      <c r="AEJ32" s="46"/>
      <c r="AEK32" s="46"/>
      <c r="AEL32" s="46"/>
      <c r="AEM32" s="46"/>
      <c r="AEN32" s="46"/>
      <c r="AEO32" s="46"/>
      <c r="AEP32" s="46"/>
      <c r="AEQ32" s="46"/>
      <c r="AER32" s="46"/>
      <c r="AES32" s="46"/>
      <c r="AET32" s="46"/>
      <c r="AEU32" s="46"/>
      <c r="AEV32" s="46"/>
      <c r="AEW32" s="46"/>
      <c r="AEX32" s="46"/>
      <c r="AEY32" s="46"/>
      <c r="AEZ32" s="46"/>
      <c r="AFA32" s="46"/>
      <c r="AFB32" s="46"/>
      <c r="AFC32" s="46"/>
      <c r="AFD32" s="46"/>
      <c r="AFE32" s="46"/>
      <c r="AFF32" s="46"/>
      <c r="AFG32" s="46"/>
      <c r="AFH32" s="46"/>
      <c r="AFI32" s="46"/>
      <c r="AFJ32" s="46"/>
      <c r="AFK32" s="46"/>
      <c r="AFL32" s="46"/>
      <c r="AFM32" s="46"/>
      <c r="AFN32" s="46"/>
      <c r="AFO32" s="46"/>
      <c r="AFP32" s="46"/>
      <c r="AFQ32" s="46"/>
      <c r="AFR32" s="46"/>
      <c r="AFS32" s="46"/>
      <c r="AFT32" s="46"/>
      <c r="AFU32" s="46"/>
      <c r="AFV32" s="46"/>
      <c r="AFW32" s="46"/>
      <c r="AFX32" s="46"/>
      <c r="AFY32" s="46"/>
      <c r="AFZ32" s="46"/>
      <c r="AGA32" s="46"/>
      <c r="AGB32" s="46"/>
      <c r="AGC32" s="46"/>
      <c r="AGD32" s="46"/>
      <c r="AGE32" s="46"/>
      <c r="AGF32" s="46"/>
      <c r="AGG32" s="46"/>
      <c r="AGH32" s="46"/>
      <c r="AGI32" s="46"/>
      <c r="AGJ32" s="46"/>
      <c r="AGK32" s="46"/>
      <c r="AGL32" s="46"/>
      <c r="AGM32" s="46"/>
      <c r="AGN32" s="46"/>
      <c r="AGO32" s="46"/>
      <c r="AGP32" s="46"/>
      <c r="AGQ32" s="46"/>
      <c r="AGR32" s="46"/>
      <c r="AGS32" s="46"/>
      <c r="AGT32" s="46"/>
      <c r="AGU32" s="46"/>
      <c r="AGV32" s="46"/>
      <c r="AGW32" s="46"/>
      <c r="AGX32" s="46"/>
      <c r="AGY32" s="46"/>
      <c r="AGZ32" s="46"/>
      <c r="AHA32" s="46"/>
      <c r="AHB32" s="46"/>
      <c r="AHC32" s="46"/>
      <c r="AHD32" s="46"/>
      <c r="AHE32" s="46"/>
      <c r="AHF32" s="46"/>
      <c r="AHG32" s="46"/>
      <c r="AHH32" s="46"/>
      <c r="AHI32" s="46"/>
      <c r="AHJ32" s="46"/>
      <c r="AHK32" s="46"/>
      <c r="AHL32" s="46"/>
      <c r="AHM32" s="46"/>
      <c r="AHN32" s="46"/>
      <c r="AHO32" s="46"/>
      <c r="AHP32" s="46"/>
      <c r="AHQ32" s="46"/>
      <c r="AHR32" s="46"/>
      <c r="AHS32" s="46"/>
      <c r="AHT32" s="46"/>
      <c r="AHU32" s="46"/>
      <c r="AHV32" s="46"/>
      <c r="AHW32" s="46"/>
      <c r="AHX32" s="46"/>
      <c r="AHY32" s="46"/>
      <c r="AHZ32" s="46"/>
      <c r="AIA32" s="46"/>
      <c r="AIB32" s="46"/>
      <c r="AIC32" s="46"/>
      <c r="AID32" s="46"/>
      <c r="AIE32" s="46"/>
      <c r="AIF32" s="46"/>
      <c r="AIG32" s="46"/>
      <c r="AIH32" s="46"/>
      <c r="AII32" s="46"/>
      <c r="AIJ32" s="46"/>
      <c r="AIK32" s="46"/>
      <c r="AIL32" s="46"/>
      <c r="AIM32" s="46"/>
      <c r="AIN32" s="46"/>
      <c r="AIO32" s="46"/>
      <c r="AIP32" s="46"/>
      <c r="AIQ32" s="46"/>
      <c r="AIR32" s="46"/>
      <c r="AIS32" s="46"/>
      <c r="AIT32" s="46"/>
      <c r="AIU32" s="46"/>
      <c r="AIV32" s="46"/>
      <c r="AIW32" s="46"/>
      <c r="AIX32" s="46"/>
      <c r="AIY32" s="46"/>
      <c r="AIZ32" s="46"/>
      <c r="AJA32" s="46"/>
      <c r="AJB32" s="46"/>
      <c r="AJC32" s="46"/>
      <c r="AJD32" s="46"/>
      <c r="AJE32" s="46"/>
      <c r="AJF32" s="46"/>
      <c r="AJG32" s="46"/>
      <c r="AJH32" s="46"/>
      <c r="AJI32" s="46"/>
      <c r="AJJ32" s="46"/>
      <c r="AJK32" s="46"/>
      <c r="AJL32" s="46"/>
      <c r="AJM32" s="46"/>
      <c r="AJN32" s="46"/>
      <c r="AJO32" s="46"/>
      <c r="AJP32" s="46"/>
      <c r="AJQ32" s="46"/>
      <c r="AJR32" s="46"/>
      <c r="AJS32" s="46"/>
      <c r="AJT32" s="46"/>
      <c r="AJU32" s="46"/>
      <c r="AJV32" s="46"/>
      <c r="AJW32" s="46"/>
      <c r="AJX32" s="46"/>
      <c r="AJY32" s="46"/>
      <c r="AJZ32" s="46"/>
      <c r="AKA32" s="46"/>
      <c r="AKB32" s="46"/>
      <c r="AKC32" s="46"/>
      <c r="AKD32" s="46"/>
      <c r="AKE32" s="46"/>
      <c r="AKF32" s="46"/>
      <c r="AKG32" s="46"/>
      <c r="AKH32" s="46"/>
      <c r="AKI32" s="46"/>
      <c r="AKJ32" s="46"/>
      <c r="AKK32" s="46"/>
      <c r="AKL32" s="46"/>
      <c r="AKM32" s="46"/>
      <c r="AKN32" s="46"/>
      <c r="AKO32" s="46"/>
      <c r="AKP32" s="46"/>
      <c r="AKQ32" s="46"/>
      <c r="AKR32" s="46"/>
      <c r="AKS32" s="46"/>
      <c r="AKT32" s="46"/>
      <c r="AKU32" s="46"/>
      <c r="AKV32" s="46"/>
      <c r="AKW32" s="46"/>
      <c r="AKX32" s="46"/>
      <c r="AKY32" s="46"/>
      <c r="AKZ32" s="46"/>
      <c r="ALA32" s="46"/>
      <c r="ALB32" s="46"/>
      <c r="ALC32" s="46"/>
      <c r="ALD32" s="46"/>
      <c r="ALE32" s="46"/>
      <c r="ALF32" s="46"/>
      <c r="ALG32" s="46"/>
      <c r="ALH32" s="46"/>
      <c r="ALI32" s="46"/>
      <c r="ALJ32" s="46"/>
      <c r="ALK32" s="46"/>
      <c r="ALL32" s="46"/>
      <c r="ALM32" s="46"/>
      <c r="ALN32" s="46"/>
      <c r="ALO32" s="46"/>
      <c r="ALP32" s="46"/>
      <c r="ALQ32" s="46"/>
      <c r="ALR32" s="46"/>
      <c r="ALS32" s="46"/>
      <c r="ALT32" s="46"/>
      <c r="ALU32" s="46"/>
      <c r="ALV32" s="46"/>
      <c r="ALW32" s="46"/>
      <c r="ALX32" s="46"/>
      <c r="ALY32" s="46"/>
      <c r="ALZ32" s="46"/>
      <c r="AMA32" s="46"/>
      <c r="AMB32" s="46"/>
      <c r="AMC32" s="46"/>
      <c r="AMD32" s="46"/>
      <c r="AME32" s="46"/>
      <c r="AMF32" s="46"/>
      <c r="AMG32" s="46"/>
      <c r="AMH32" s="46"/>
      <c r="AMI32" s="46"/>
      <c r="AMJ32" s="46"/>
      <c r="AMK32" s="46"/>
      <c r="AML32" s="46"/>
      <c r="AMM32" s="46"/>
      <c r="AMN32" s="46"/>
      <c r="AMO32" s="46"/>
      <c r="AMP32" s="46"/>
      <c r="AMQ32" s="46"/>
      <c r="AMR32" s="46"/>
      <c r="AMS32" s="46"/>
      <c r="AMT32" s="46"/>
      <c r="AMU32" s="46"/>
      <c r="AMV32" s="46"/>
      <c r="AMW32" s="46"/>
      <c r="AMX32" s="46"/>
      <c r="AMY32" s="46"/>
      <c r="AMZ32" s="46"/>
      <c r="ANA32" s="46"/>
      <c r="ANB32" s="46"/>
      <c r="ANC32" s="46"/>
      <c r="AND32" s="46"/>
      <c r="ANE32" s="46"/>
      <c r="ANF32" s="46"/>
      <c r="ANG32" s="46"/>
      <c r="ANH32" s="46"/>
      <c r="ANI32" s="46"/>
      <c r="ANJ32" s="46"/>
      <c r="ANK32" s="46"/>
      <c r="ANL32" s="46"/>
      <c r="ANM32" s="46"/>
      <c r="ANN32" s="46"/>
      <c r="ANO32" s="46"/>
      <c r="ANP32" s="46"/>
      <c r="ANQ32" s="46"/>
      <c r="ANR32" s="46"/>
      <c r="ANS32" s="46"/>
      <c r="ANT32" s="46"/>
      <c r="ANU32" s="46"/>
      <c r="ANV32" s="46"/>
      <c r="ANW32" s="46"/>
      <c r="ANX32" s="46"/>
      <c r="ANY32" s="46"/>
      <c r="ANZ32" s="46"/>
      <c r="AOA32" s="46"/>
      <c r="AOB32" s="46"/>
      <c r="AOC32" s="46"/>
      <c r="AOD32" s="46"/>
      <c r="AOE32" s="46"/>
      <c r="AOF32" s="46"/>
      <c r="AOG32" s="46"/>
      <c r="AOH32" s="46"/>
      <c r="AOI32" s="46"/>
      <c r="AOJ32" s="46"/>
      <c r="AOK32" s="46"/>
      <c r="AOL32" s="46"/>
      <c r="AOM32" s="46"/>
      <c r="AON32" s="46"/>
      <c r="AOO32" s="46"/>
      <c r="AOP32" s="46"/>
      <c r="AOQ32" s="46"/>
      <c r="AOR32" s="46"/>
      <c r="AOS32" s="46"/>
      <c r="AOT32" s="46"/>
      <c r="AOU32" s="46"/>
      <c r="AOV32" s="46"/>
      <c r="AOW32" s="46"/>
      <c r="AOX32" s="46"/>
      <c r="AOY32" s="46"/>
      <c r="AOZ32" s="46"/>
      <c r="APA32" s="46"/>
      <c r="APB32" s="46"/>
      <c r="APC32" s="46"/>
      <c r="APD32" s="46"/>
      <c r="APE32" s="46"/>
      <c r="APF32" s="46"/>
      <c r="APG32" s="46"/>
      <c r="APH32" s="46"/>
      <c r="API32" s="46"/>
      <c r="APJ32" s="46"/>
      <c r="APK32" s="46"/>
      <c r="APL32" s="46"/>
      <c r="APM32" s="46"/>
      <c r="APN32" s="46"/>
      <c r="APO32" s="46"/>
      <c r="APP32" s="46"/>
      <c r="APQ32" s="46"/>
      <c r="APR32" s="46"/>
      <c r="APS32" s="46"/>
      <c r="APT32" s="46"/>
      <c r="APU32" s="46"/>
      <c r="APV32" s="46"/>
      <c r="APW32" s="46"/>
      <c r="APX32" s="46"/>
      <c r="APY32" s="46"/>
      <c r="APZ32" s="46"/>
      <c r="AQA32" s="46"/>
      <c r="AQB32" s="46"/>
      <c r="AQC32" s="46"/>
      <c r="AQD32" s="46"/>
      <c r="AQE32" s="46"/>
      <c r="AQF32" s="46"/>
      <c r="AQG32" s="46"/>
      <c r="AQH32" s="46"/>
      <c r="AQI32" s="46"/>
      <c r="AQJ32" s="46"/>
      <c r="AQK32" s="46"/>
      <c r="AQL32" s="46"/>
      <c r="AQM32" s="46"/>
      <c r="AQN32" s="46"/>
      <c r="AQO32" s="46"/>
      <c r="AQP32" s="46"/>
      <c r="AQQ32" s="46"/>
      <c r="AQR32" s="46"/>
      <c r="AQS32" s="46"/>
      <c r="AQT32" s="46"/>
      <c r="AQU32" s="46"/>
      <c r="AQV32" s="46"/>
      <c r="AQW32" s="46"/>
      <c r="AQX32" s="46"/>
      <c r="AQY32" s="46"/>
      <c r="AQZ32" s="46"/>
      <c r="ARA32" s="46"/>
      <c r="ARB32" s="46"/>
      <c r="ARC32" s="46"/>
      <c r="ARD32" s="46"/>
      <c r="ARE32" s="46"/>
      <c r="ARF32" s="46"/>
      <c r="ARG32" s="46"/>
      <c r="ARH32" s="46"/>
      <c r="ARI32" s="46"/>
      <c r="ARJ32" s="46"/>
      <c r="ARK32" s="46"/>
      <c r="ARL32" s="46"/>
      <c r="ARM32" s="46"/>
      <c r="ARN32" s="46"/>
      <c r="ARO32" s="46"/>
      <c r="ARP32" s="46"/>
      <c r="ARQ32" s="46"/>
      <c r="ARR32" s="46"/>
      <c r="ARS32" s="46"/>
      <c r="ART32" s="46"/>
      <c r="ARU32" s="46"/>
      <c r="ARV32" s="46"/>
      <c r="ARW32" s="46"/>
      <c r="ARX32" s="46"/>
      <c r="ARY32" s="46"/>
      <c r="ARZ32" s="46"/>
      <c r="ASA32" s="46"/>
      <c r="ASB32" s="46"/>
      <c r="ASC32" s="46"/>
      <c r="ASD32" s="46"/>
      <c r="ASE32" s="46"/>
      <c r="ASF32" s="46"/>
      <c r="ASG32" s="46"/>
      <c r="ASH32" s="46"/>
      <c r="ASI32" s="46"/>
      <c r="ASJ32" s="46"/>
      <c r="ASK32" s="46"/>
      <c r="ASL32" s="46"/>
      <c r="ASM32" s="46"/>
      <c r="ASN32" s="46"/>
      <c r="ASO32" s="46"/>
      <c r="ASP32" s="46"/>
      <c r="ASQ32" s="46"/>
      <c r="ASR32" s="46"/>
      <c r="ASS32" s="46"/>
      <c r="AST32" s="46"/>
      <c r="ASU32" s="46"/>
      <c r="ASV32" s="46"/>
      <c r="ASW32" s="46"/>
      <c r="ASX32" s="46"/>
      <c r="ASY32" s="46"/>
      <c r="ASZ32" s="46"/>
      <c r="ATA32" s="46"/>
      <c r="ATB32" s="46"/>
      <c r="ATC32" s="46"/>
      <c r="ATD32" s="46"/>
      <c r="ATE32" s="46"/>
      <c r="ATF32" s="46"/>
      <c r="ATG32" s="46"/>
      <c r="ATH32" s="46"/>
      <c r="ATI32" s="46"/>
      <c r="ATJ32" s="46"/>
      <c r="ATK32" s="46"/>
      <c r="ATL32" s="46"/>
      <c r="ATM32" s="46"/>
      <c r="ATN32" s="46"/>
      <c r="ATO32" s="46"/>
      <c r="ATP32" s="46"/>
      <c r="ATQ32" s="46"/>
      <c r="ATR32" s="46"/>
      <c r="ATS32" s="46"/>
      <c r="ATT32" s="46"/>
      <c r="ATU32" s="46"/>
      <c r="ATV32" s="46"/>
      <c r="ATW32" s="46"/>
      <c r="ATX32" s="46"/>
      <c r="ATY32" s="46"/>
      <c r="ATZ32" s="46"/>
      <c r="AUA32" s="46"/>
      <c r="AUB32" s="46"/>
      <c r="AUC32" s="46"/>
      <c r="AUD32" s="46"/>
      <c r="AUE32" s="46"/>
      <c r="AUF32" s="46"/>
      <c r="AUG32" s="46"/>
      <c r="AUH32" s="46"/>
      <c r="AUI32" s="46"/>
      <c r="AUJ32" s="46"/>
      <c r="AUK32" s="46"/>
      <c r="AUL32" s="46"/>
      <c r="AUM32" s="46"/>
      <c r="AUN32" s="46"/>
      <c r="AUO32" s="46"/>
      <c r="AUP32" s="46"/>
      <c r="AUQ32" s="46"/>
      <c r="AUR32" s="46"/>
      <c r="AUS32" s="46"/>
      <c r="AUT32" s="46"/>
      <c r="AUU32" s="46"/>
      <c r="AUV32" s="46"/>
      <c r="AUW32" s="46"/>
      <c r="AUX32" s="46"/>
      <c r="AUY32" s="46"/>
      <c r="AUZ32" s="46"/>
      <c r="AVA32" s="46"/>
      <c r="AVB32" s="46"/>
      <c r="AVC32" s="46"/>
      <c r="AVD32" s="46"/>
      <c r="AVE32" s="46"/>
      <c r="AVF32" s="46"/>
      <c r="AVG32" s="46"/>
      <c r="AVH32" s="46"/>
      <c r="AVI32" s="46"/>
      <c r="AVJ32" s="46"/>
      <c r="AVK32" s="46"/>
      <c r="AVL32" s="46"/>
      <c r="AVM32" s="46"/>
      <c r="AVN32" s="46"/>
      <c r="AVO32" s="46"/>
      <c r="AVP32" s="46"/>
      <c r="AVQ32" s="46"/>
      <c r="AVR32" s="46"/>
      <c r="AVS32" s="46"/>
      <c r="AVT32" s="46"/>
      <c r="AVU32" s="46"/>
      <c r="AVV32" s="46"/>
      <c r="AVW32" s="46"/>
      <c r="AVX32" s="46"/>
      <c r="AVY32" s="46"/>
      <c r="AVZ32" s="46"/>
      <c r="AWA32" s="46"/>
      <c r="AWB32" s="46"/>
      <c r="AWC32" s="46"/>
      <c r="AWD32" s="46"/>
      <c r="AWE32" s="46"/>
      <c r="AWF32" s="46"/>
      <c r="AWG32" s="46"/>
      <c r="AWH32" s="46"/>
      <c r="AWI32" s="46"/>
      <c r="AWJ32" s="46"/>
      <c r="AWK32" s="46"/>
      <c r="AWL32" s="46"/>
      <c r="AWM32" s="46"/>
      <c r="AWN32" s="46"/>
      <c r="AWO32" s="46"/>
      <c r="AWP32" s="46"/>
      <c r="AWQ32" s="46"/>
      <c r="AWR32" s="46"/>
      <c r="AWS32" s="46"/>
      <c r="AWT32" s="46"/>
      <c r="AWU32" s="46"/>
      <c r="AWV32" s="46"/>
      <c r="AWW32" s="46"/>
      <c r="AWX32" s="46"/>
      <c r="AWY32" s="46"/>
      <c r="AWZ32" s="46"/>
      <c r="AXA32" s="46"/>
      <c r="AXB32" s="46"/>
      <c r="AXC32" s="46"/>
      <c r="AXD32" s="46"/>
      <c r="AXE32" s="46"/>
      <c r="AXF32" s="46"/>
      <c r="AXG32" s="46"/>
      <c r="AXH32" s="46"/>
      <c r="AXI32" s="46"/>
      <c r="AXJ32" s="46"/>
      <c r="AXK32" s="46"/>
      <c r="AXL32" s="46"/>
      <c r="AXM32" s="46"/>
      <c r="AXN32" s="46"/>
      <c r="AXO32" s="46"/>
      <c r="AXP32" s="46"/>
      <c r="AXQ32" s="46"/>
      <c r="AXR32" s="46"/>
      <c r="AXS32" s="46"/>
      <c r="AXT32" s="46"/>
      <c r="AXU32" s="46"/>
      <c r="AXV32" s="46"/>
      <c r="AXW32" s="46"/>
      <c r="AXX32" s="46"/>
      <c r="AXY32" s="46"/>
      <c r="AXZ32" s="46"/>
      <c r="AYA32" s="46"/>
      <c r="AYB32" s="46"/>
      <c r="AYC32" s="46"/>
      <c r="AYD32" s="46"/>
      <c r="AYE32" s="46"/>
      <c r="AYF32" s="46"/>
      <c r="AYG32" s="46"/>
      <c r="AYH32" s="46"/>
      <c r="AYI32" s="46"/>
      <c r="AYJ32" s="46"/>
      <c r="AYK32" s="46"/>
      <c r="AYL32" s="46"/>
      <c r="AYM32" s="46"/>
      <c r="AYN32" s="46"/>
      <c r="AYO32" s="46"/>
      <c r="AYP32" s="46"/>
      <c r="AYQ32" s="46"/>
      <c r="AYR32" s="46"/>
      <c r="AYS32" s="46"/>
      <c r="AYT32" s="46"/>
      <c r="AYU32" s="46"/>
      <c r="AYV32" s="46"/>
      <c r="AYW32" s="46"/>
      <c r="AYX32" s="46"/>
      <c r="AYY32" s="46"/>
      <c r="AYZ32" s="46"/>
      <c r="AZA32" s="46"/>
      <c r="AZB32" s="46"/>
      <c r="AZC32" s="46"/>
      <c r="AZD32" s="46"/>
      <c r="AZE32" s="46"/>
      <c r="AZF32" s="46"/>
      <c r="AZG32" s="46"/>
      <c r="AZH32" s="46"/>
      <c r="AZI32" s="46"/>
      <c r="AZJ32" s="46"/>
      <c r="AZK32" s="46"/>
      <c r="AZL32" s="46"/>
      <c r="AZM32" s="46"/>
      <c r="AZN32" s="46"/>
      <c r="AZO32" s="46"/>
      <c r="AZP32" s="46"/>
      <c r="AZQ32" s="46"/>
      <c r="AZR32" s="46"/>
      <c r="AZS32" s="46"/>
      <c r="AZT32" s="46"/>
      <c r="AZU32" s="46"/>
      <c r="AZV32" s="46"/>
      <c r="AZW32" s="46"/>
      <c r="AZX32" s="46"/>
      <c r="AZY32" s="46"/>
      <c r="AZZ32" s="46"/>
      <c r="BAA32" s="46"/>
      <c r="BAB32" s="46"/>
      <c r="BAC32" s="46"/>
      <c r="BAD32" s="46"/>
      <c r="BAE32" s="46"/>
      <c r="BAF32" s="46"/>
      <c r="BAG32" s="46"/>
      <c r="BAH32" s="46"/>
      <c r="BAI32" s="46"/>
      <c r="BAJ32" s="46"/>
      <c r="BAK32" s="46"/>
      <c r="BAL32" s="46"/>
      <c r="BAM32" s="46"/>
      <c r="BAN32" s="46"/>
      <c r="BAO32" s="46"/>
      <c r="BAP32" s="46"/>
      <c r="BAQ32" s="46"/>
      <c r="BAR32" s="46"/>
      <c r="BAS32" s="46"/>
      <c r="BAT32" s="46"/>
      <c r="BAU32" s="46"/>
      <c r="BAV32" s="46"/>
      <c r="BAW32" s="46"/>
      <c r="BAX32" s="46"/>
      <c r="BAY32" s="46"/>
      <c r="BAZ32" s="46"/>
      <c r="BBA32" s="46"/>
      <c r="BBB32" s="46"/>
      <c r="BBC32" s="46"/>
      <c r="BBD32" s="46"/>
      <c r="BBE32" s="46"/>
      <c r="BBF32" s="46"/>
      <c r="BBG32" s="46"/>
      <c r="BBH32" s="46"/>
      <c r="BBI32" s="46"/>
      <c r="BBJ32" s="46"/>
      <c r="BBK32" s="46"/>
      <c r="BBL32" s="46"/>
      <c r="BBM32" s="46"/>
      <c r="BBN32" s="46"/>
      <c r="BBO32" s="46"/>
      <c r="BBP32" s="46"/>
      <c r="BBQ32" s="46"/>
      <c r="BBR32" s="46"/>
      <c r="BBS32" s="46"/>
      <c r="BBT32" s="46"/>
      <c r="BBU32" s="46"/>
      <c r="BBV32" s="46"/>
      <c r="BBW32" s="46"/>
      <c r="BBX32" s="46"/>
      <c r="BBY32" s="46"/>
      <c r="BBZ32" s="46"/>
      <c r="BCA32" s="46"/>
      <c r="BCB32" s="46"/>
      <c r="BCC32" s="46"/>
      <c r="BCD32" s="46"/>
      <c r="BCE32" s="46"/>
      <c r="BCF32" s="46"/>
      <c r="BCG32" s="46"/>
      <c r="BCH32" s="46"/>
      <c r="BCI32" s="46"/>
      <c r="BCJ32" s="46"/>
      <c r="BCK32" s="46"/>
      <c r="BCL32" s="46"/>
      <c r="BCM32" s="46"/>
      <c r="BCN32" s="46"/>
      <c r="BCO32" s="46"/>
      <c r="BCP32" s="46"/>
      <c r="BCQ32" s="46"/>
      <c r="BCR32" s="46"/>
      <c r="BCS32" s="46"/>
      <c r="BCT32" s="46"/>
      <c r="BCU32" s="46"/>
      <c r="BCV32" s="46"/>
      <c r="BCW32" s="46"/>
      <c r="BCX32" s="46"/>
      <c r="BCY32" s="46"/>
      <c r="BCZ32" s="46"/>
      <c r="BDA32" s="46"/>
      <c r="BDB32" s="46"/>
      <c r="BDC32" s="46"/>
      <c r="BDD32" s="46"/>
      <c r="BDE32" s="46"/>
      <c r="BDF32" s="46"/>
      <c r="BDG32" s="46"/>
      <c r="BDH32" s="46"/>
      <c r="BDI32" s="46"/>
      <c r="BDJ32" s="46"/>
      <c r="BDK32" s="46"/>
      <c r="BDL32" s="46"/>
      <c r="BDM32" s="46"/>
      <c r="BDN32" s="46"/>
      <c r="BDO32" s="46"/>
      <c r="BDP32" s="46"/>
      <c r="BDQ32" s="46"/>
      <c r="BDR32" s="46"/>
      <c r="BDS32" s="46"/>
      <c r="BDT32" s="46"/>
      <c r="BDU32" s="46"/>
      <c r="BDV32" s="46"/>
      <c r="BDW32" s="46"/>
      <c r="BDX32" s="46"/>
      <c r="BDY32" s="46"/>
      <c r="BDZ32" s="46"/>
      <c r="BEA32" s="46"/>
      <c r="BEB32" s="46"/>
      <c r="BEC32" s="46"/>
      <c r="BED32" s="46"/>
      <c r="BEE32" s="46"/>
      <c r="BEF32" s="46"/>
      <c r="BEG32" s="46"/>
      <c r="BEH32" s="46"/>
      <c r="BEI32" s="46"/>
      <c r="BEJ32" s="46"/>
      <c r="BEK32" s="46"/>
      <c r="BEL32" s="46"/>
      <c r="BEM32" s="46"/>
      <c r="BEN32" s="46"/>
      <c r="BEO32" s="46"/>
      <c r="BEP32" s="46"/>
      <c r="BEQ32" s="46"/>
      <c r="BER32" s="46"/>
      <c r="BES32" s="46"/>
      <c r="BET32" s="46"/>
      <c r="BEU32" s="46"/>
      <c r="BEV32" s="46"/>
      <c r="BEW32" s="46"/>
      <c r="BEX32" s="46"/>
      <c r="BEY32" s="46"/>
      <c r="BEZ32" s="46"/>
      <c r="BFA32" s="46"/>
      <c r="BFB32" s="46"/>
      <c r="BFC32" s="46"/>
      <c r="BFD32" s="46"/>
      <c r="BFE32" s="46"/>
      <c r="BFF32" s="46"/>
      <c r="BFG32" s="46"/>
      <c r="BFH32" s="46"/>
      <c r="BFI32" s="46"/>
      <c r="BFJ32" s="46"/>
      <c r="BFK32" s="46"/>
      <c r="BFL32" s="46"/>
      <c r="BFM32" s="46"/>
      <c r="BFN32" s="46"/>
      <c r="BFO32" s="46"/>
      <c r="BFP32" s="46"/>
      <c r="BFQ32" s="46"/>
      <c r="BFR32" s="46"/>
      <c r="BFS32" s="46"/>
      <c r="BFT32" s="46"/>
      <c r="BFU32" s="46"/>
      <c r="BFV32" s="46"/>
      <c r="BFW32" s="46"/>
      <c r="BFX32" s="46"/>
      <c r="BFY32" s="46"/>
      <c r="BFZ32" s="46"/>
      <c r="BGA32" s="46"/>
      <c r="BGB32" s="46"/>
      <c r="BGC32" s="46"/>
      <c r="BGD32" s="46"/>
      <c r="BGE32" s="46"/>
      <c r="BGF32" s="46"/>
      <c r="BGG32" s="46"/>
      <c r="BGH32" s="46"/>
      <c r="BGI32" s="46"/>
      <c r="BGJ32" s="46"/>
      <c r="BGK32" s="46"/>
      <c r="BGL32" s="46"/>
      <c r="BGM32" s="46"/>
      <c r="BGN32" s="46"/>
      <c r="BGO32" s="46"/>
      <c r="BGP32" s="46"/>
      <c r="BGQ32" s="46"/>
      <c r="BGR32" s="46"/>
      <c r="BGS32" s="46"/>
      <c r="BGT32" s="46"/>
      <c r="BGU32" s="46"/>
      <c r="BGV32" s="46"/>
      <c r="BGW32" s="46"/>
      <c r="BGX32" s="46"/>
      <c r="BGY32" s="46"/>
      <c r="BGZ32" s="46"/>
      <c r="BHA32" s="46"/>
      <c r="BHB32" s="46"/>
      <c r="BHC32" s="46"/>
      <c r="BHD32" s="46"/>
      <c r="BHE32" s="46"/>
      <c r="BHF32" s="46"/>
      <c r="BHG32" s="46"/>
      <c r="BHH32" s="46"/>
      <c r="BHI32" s="46"/>
      <c r="BHJ32" s="46"/>
      <c r="BHK32" s="46"/>
      <c r="BHL32" s="46"/>
      <c r="BHM32" s="46"/>
      <c r="BHN32" s="46"/>
      <c r="BHO32" s="46"/>
      <c r="BHP32" s="46"/>
      <c r="BHQ32" s="46"/>
      <c r="BHR32" s="46"/>
      <c r="BHS32" s="46"/>
      <c r="BHT32" s="46"/>
      <c r="BHU32" s="46"/>
      <c r="BHV32" s="46"/>
      <c r="BHW32" s="46"/>
      <c r="BHX32" s="46"/>
      <c r="BHY32" s="46"/>
      <c r="BHZ32" s="46"/>
      <c r="BIA32" s="46"/>
      <c r="BIB32" s="46"/>
      <c r="BIC32" s="46"/>
      <c r="BID32" s="46"/>
      <c r="BIE32" s="46"/>
      <c r="BIF32" s="46"/>
      <c r="BIG32" s="46"/>
      <c r="BIH32" s="46"/>
      <c r="BII32" s="46"/>
      <c r="BIJ32" s="46"/>
      <c r="BIK32" s="46"/>
      <c r="BIL32" s="46"/>
      <c r="BIM32" s="46"/>
      <c r="BIN32" s="46"/>
      <c r="BIO32" s="46"/>
      <c r="BIP32" s="46"/>
      <c r="BIQ32" s="46"/>
      <c r="BIR32" s="46"/>
      <c r="BIS32" s="46"/>
      <c r="BIT32" s="46"/>
      <c r="BIU32" s="46"/>
      <c r="BIV32" s="46"/>
      <c r="BIW32" s="46"/>
      <c r="BIX32" s="46"/>
      <c r="BIY32" s="46"/>
      <c r="BIZ32" s="46"/>
      <c r="BJA32" s="46"/>
      <c r="BJB32" s="46"/>
      <c r="BJC32" s="46"/>
      <c r="BJD32" s="46"/>
      <c r="BJE32" s="46"/>
      <c r="BJF32" s="46"/>
      <c r="BJG32" s="46"/>
      <c r="BJH32" s="46"/>
      <c r="BJI32" s="46"/>
      <c r="BJJ32" s="46"/>
      <c r="BJK32" s="46"/>
      <c r="BJL32" s="46"/>
      <c r="BJM32" s="46"/>
      <c r="BJN32" s="46"/>
      <c r="BJO32" s="46"/>
      <c r="BJP32" s="46"/>
      <c r="BJQ32" s="46"/>
      <c r="BJR32" s="46"/>
      <c r="BJS32" s="46"/>
      <c r="BJT32" s="46"/>
      <c r="BJU32" s="46"/>
      <c r="BJV32" s="46"/>
      <c r="BJW32" s="46"/>
      <c r="BJX32" s="46"/>
      <c r="BJY32" s="46"/>
      <c r="BJZ32" s="46"/>
      <c r="BKA32" s="46"/>
      <c r="BKB32" s="46"/>
      <c r="BKC32" s="46"/>
      <c r="BKD32" s="46"/>
      <c r="BKE32" s="46"/>
      <c r="BKF32" s="46"/>
      <c r="BKG32" s="46"/>
      <c r="BKH32" s="46"/>
      <c r="BKI32" s="46"/>
      <c r="BKJ32" s="46"/>
      <c r="BKK32" s="46"/>
      <c r="BKL32" s="46"/>
      <c r="BKM32" s="46"/>
      <c r="BKN32" s="46"/>
      <c r="BKO32" s="46"/>
      <c r="BKP32" s="46"/>
      <c r="BKQ32" s="46"/>
      <c r="BKR32" s="46"/>
      <c r="BKS32" s="46"/>
      <c r="BKT32" s="46"/>
      <c r="BKU32" s="46"/>
      <c r="BKV32" s="46"/>
      <c r="BKW32" s="46"/>
      <c r="BKX32" s="46"/>
      <c r="BKY32" s="46"/>
      <c r="BKZ32" s="46"/>
      <c r="BLA32" s="46"/>
      <c r="BLB32" s="46"/>
      <c r="BLC32" s="46"/>
      <c r="BLD32" s="46"/>
      <c r="BLE32" s="46"/>
      <c r="BLF32" s="46"/>
      <c r="BLG32" s="46"/>
      <c r="BLH32" s="46"/>
      <c r="BLI32" s="46"/>
      <c r="BLJ32" s="46"/>
      <c r="BLK32" s="46"/>
      <c r="BLL32" s="46"/>
      <c r="BLM32" s="46"/>
      <c r="BLN32" s="46"/>
      <c r="BLO32" s="46"/>
      <c r="BLP32" s="46"/>
      <c r="BLQ32" s="46"/>
      <c r="BLR32" s="46"/>
      <c r="BLS32" s="46"/>
      <c r="BLT32" s="46"/>
      <c r="BLU32" s="46"/>
      <c r="BLV32" s="46"/>
      <c r="BLW32" s="46"/>
      <c r="BLX32" s="46"/>
      <c r="BLY32" s="46"/>
      <c r="BLZ32" s="46"/>
      <c r="BMA32" s="46"/>
      <c r="BMB32" s="46"/>
      <c r="BMC32" s="46"/>
      <c r="BMD32" s="46"/>
      <c r="BME32" s="46"/>
      <c r="BMF32" s="46"/>
      <c r="BMG32" s="46"/>
      <c r="BMH32" s="46"/>
      <c r="BMI32" s="46"/>
      <c r="BMJ32" s="46"/>
      <c r="BMK32" s="46"/>
      <c r="BML32" s="46"/>
      <c r="BMM32" s="46"/>
      <c r="BMN32" s="46"/>
      <c r="BMO32" s="46"/>
      <c r="BMP32" s="46"/>
      <c r="BMQ32" s="46"/>
      <c r="BMR32" s="46"/>
      <c r="BMS32" s="46"/>
      <c r="BMT32" s="46"/>
      <c r="BMU32" s="46"/>
      <c r="BMV32" s="46"/>
      <c r="BMW32" s="46"/>
      <c r="BMX32" s="46"/>
      <c r="BMY32" s="46"/>
      <c r="BMZ32" s="46"/>
      <c r="BNA32" s="46"/>
      <c r="BNB32" s="46"/>
      <c r="BNC32" s="46"/>
      <c r="BND32" s="46"/>
      <c r="BNE32" s="46"/>
      <c r="BNF32" s="46"/>
      <c r="BNG32" s="46"/>
      <c r="BNH32" s="46"/>
      <c r="BNI32" s="46"/>
      <c r="BNJ32" s="46"/>
      <c r="BNK32" s="46"/>
      <c r="BNL32" s="46"/>
      <c r="BNM32" s="46"/>
      <c r="BNN32" s="46"/>
      <c r="BNO32" s="46"/>
      <c r="BNP32" s="46"/>
      <c r="BNQ32" s="46"/>
      <c r="BNR32" s="46"/>
      <c r="BNS32" s="46"/>
      <c r="BNT32" s="46"/>
      <c r="BNU32" s="46"/>
      <c r="BNV32" s="46"/>
      <c r="BNW32" s="46"/>
      <c r="BNX32" s="46"/>
      <c r="BNY32" s="46"/>
      <c r="BNZ32" s="46"/>
      <c r="BOA32" s="46"/>
      <c r="BOB32" s="46"/>
      <c r="BOC32" s="46"/>
      <c r="BOD32" s="46"/>
      <c r="BOE32" s="46"/>
      <c r="BOF32" s="46"/>
      <c r="BOG32" s="46"/>
      <c r="BOH32" s="46"/>
      <c r="BOI32" s="46"/>
      <c r="BOJ32" s="46"/>
      <c r="BOK32" s="46"/>
      <c r="BOL32" s="46"/>
      <c r="BOM32" s="46"/>
      <c r="BON32" s="46"/>
      <c r="BOO32" s="46"/>
      <c r="BOP32" s="46"/>
      <c r="BOQ32" s="46"/>
      <c r="BOR32" s="46"/>
      <c r="BOS32" s="46"/>
      <c r="BOT32" s="46"/>
      <c r="BOU32" s="46"/>
      <c r="BOV32" s="46"/>
      <c r="BOW32" s="46"/>
      <c r="BOX32" s="46"/>
      <c r="BOY32" s="46"/>
      <c r="BOZ32" s="46"/>
      <c r="BPA32" s="46"/>
      <c r="BPB32" s="46"/>
      <c r="BPC32" s="46"/>
      <c r="BPD32" s="46"/>
      <c r="BPE32" s="46"/>
      <c r="BPF32" s="46"/>
      <c r="BPG32" s="46"/>
      <c r="BPH32" s="46"/>
      <c r="BPI32" s="46"/>
      <c r="BPJ32" s="46"/>
      <c r="BPK32" s="46"/>
      <c r="BPL32" s="46"/>
      <c r="BPM32" s="46"/>
      <c r="BPN32" s="46"/>
      <c r="BPO32" s="46"/>
      <c r="BPP32" s="46"/>
      <c r="BPQ32" s="46"/>
      <c r="BPR32" s="46"/>
      <c r="BPS32" s="46"/>
      <c r="BPT32" s="46"/>
      <c r="BPU32" s="46"/>
      <c r="BPV32" s="46"/>
      <c r="BPW32" s="46"/>
      <c r="BPX32" s="46"/>
      <c r="BPY32" s="46"/>
      <c r="BPZ32" s="46"/>
      <c r="BQA32" s="46"/>
      <c r="BQB32" s="46"/>
      <c r="BQC32" s="46"/>
      <c r="BQD32" s="46"/>
      <c r="BQE32" s="46"/>
      <c r="BQF32" s="46"/>
      <c r="BQG32" s="46"/>
      <c r="BQH32" s="46"/>
      <c r="BQI32" s="46"/>
      <c r="BQJ32" s="46"/>
      <c r="BQK32" s="46"/>
      <c r="BQL32" s="46"/>
      <c r="BQM32" s="46"/>
      <c r="BQN32" s="46"/>
      <c r="BQO32" s="46"/>
      <c r="BQP32" s="46"/>
      <c r="BQQ32" s="46"/>
      <c r="BQR32" s="46"/>
      <c r="BQS32" s="46"/>
      <c r="BQT32" s="46"/>
      <c r="BQU32" s="46"/>
      <c r="BQV32" s="46"/>
      <c r="BQW32" s="46"/>
      <c r="BQX32" s="46"/>
      <c r="BQY32" s="46"/>
      <c r="BQZ32" s="46"/>
      <c r="BRA32" s="46"/>
      <c r="BRB32" s="46"/>
      <c r="BRC32" s="46"/>
      <c r="BRD32" s="46"/>
      <c r="BRE32" s="46"/>
      <c r="BRF32" s="46"/>
      <c r="BRG32" s="46"/>
      <c r="BRH32" s="46"/>
      <c r="BRI32" s="46"/>
      <c r="BRJ32" s="46"/>
      <c r="BRK32" s="46"/>
      <c r="BRL32" s="46"/>
      <c r="BRM32" s="46"/>
      <c r="BRN32" s="46"/>
      <c r="BRO32" s="46"/>
      <c r="BRP32" s="46"/>
      <c r="BRQ32" s="46"/>
      <c r="BRR32" s="46"/>
      <c r="BRS32" s="46"/>
      <c r="BRT32" s="46"/>
      <c r="BRU32" s="46"/>
      <c r="BRV32" s="46"/>
      <c r="BRW32" s="46"/>
      <c r="BRX32" s="46"/>
      <c r="BRY32" s="46"/>
      <c r="BRZ32" s="46"/>
      <c r="BSA32" s="46"/>
      <c r="BSB32" s="46"/>
      <c r="BSC32" s="46"/>
      <c r="BSD32" s="46"/>
      <c r="BSE32" s="46"/>
      <c r="BSF32" s="46"/>
      <c r="BSG32" s="46"/>
      <c r="BSH32" s="46"/>
      <c r="BSI32" s="46"/>
      <c r="BSJ32" s="46"/>
      <c r="BSK32" s="46"/>
      <c r="BSL32" s="46"/>
      <c r="BSM32" s="46"/>
      <c r="BSN32" s="46"/>
      <c r="BSO32" s="46"/>
      <c r="BSP32" s="46"/>
      <c r="BSQ32" s="46"/>
      <c r="BSR32" s="46"/>
      <c r="BSS32" s="46"/>
      <c r="BST32" s="46"/>
      <c r="BSU32" s="46"/>
      <c r="BSV32" s="46"/>
      <c r="BSW32" s="46"/>
      <c r="BSX32" s="46"/>
      <c r="BSY32" s="46"/>
      <c r="BSZ32" s="46"/>
      <c r="BTA32" s="46"/>
      <c r="BTB32" s="46"/>
      <c r="BTC32" s="46"/>
      <c r="BTD32" s="46"/>
      <c r="BTE32" s="46"/>
      <c r="BTF32" s="46"/>
      <c r="BTG32" s="46"/>
      <c r="BTH32" s="46"/>
      <c r="BTI32" s="46"/>
      <c r="BTJ32" s="46"/>
      <c r="BTK32" s="46"/>
      <c r="BTL32" s="46"/>
      <c r="BTM32" s="46"/>
      <c r="BTN32" s="46"/>
      <c r="BTO32" s="46"/>
      <c r="BTP32" s="46"/>
      <c r="BTQ32" s="46"/>
      <c r="BTR32" s="46"/>
      <c r="BTS32" s="46"/>
      <c r="BTT32" s="46"/>
      <c r="BTU32" s="46"/>
      <c r="BTV32" s="46"/>
      <c r="BTW32" s="46"/>
      <c r="BTX32" s="46"/>
      <c r="BTY32" s="46"/>
      <c r="BTZ32" s="46"/>
      <c r="BUA32" s="46"/>
      <c r="BUB32" s="46"/>
      <c r="BUC32" s="46"/>
      <c r="BUD32" s="46"/>
      <c r="BUE32" s="46"/>
      <c r="BUF32" s="46"/>
      <c r="BUG32" s="46"/>
      <c r="BUH32" s="46"/>
      <c r="BUI32" s="46"/>
      <c r="BUJ32" s="46"/>
      <c r="BUK32" s="46"/>
      <c r="BUL32" s="46"/>
      <c r="BUM32" s="46"/>
      <c r="BUN32" s="46"/>
      <c r="BUO32" s="46"/>
      <c r="BUP32" s="46"/>
      <c r="BUQ32" s="46"/>
      <c r="BUR32" s="46"/>
      <c r="BUS32" s="46"/>
      <c r="BUT32" s="46"/>
      <c r="BUU32" s="46"/>
      <c r="BUV32" s="46"/>
      <c r="BUW32" s="46"/>
      <c r="BUX32" s="46"/>
      <c r="BUY32" s="46"/>
      <c r="BUZ32" s="46"/>
      <c r="BVA32" s="46"/>
      <c r="BVB32" s="46"/>
      <c r="BVC32" s="46"/>
      <c r="BVD32" s="46"/>
      <c r="BVE32" s="46"/>
      <c r="BVF32" s="46"/>
      <c r="BVG32" s="46"/>
      <c r="BVH32" s="46"/>
      <c r="BVI32" s="46"/>
      <c r="BVJ32" s="46"/>
      <c r="BVK32" s="46"/>
      <c r="BVL32" s="46"/>
      <c r="BVM32" s="46"/>
      <c r="BVN32" s="46"/>
      <c r="BVO32" s="46"/>
      <c r="BVP32" s="46"/>
      <c r="BVQ32" s="46"/>
      <c r="BVR32" s="46"/>
      <c r="BVS32" s="46"/>
      <c r="BVT32" s="46"/>
      <c r="BVU32" s="46"/>
      <c r="BVV32" s="46"/>
      <c r="BVW32" s="46"/>
      <c r="BVX32" s="46"/>
      <c r="BVY32" s="46"/>
      <c r="BVZ32" s="46"/>
      <c r="BWA32" s="46"/>
      <c r="BWB32" s="46"/>
      <c r="BWC32" s="46"/>
      <c r="BWD32" s="46"/>
      <c r="BWE32" s="46"/>
      <c r="BWF32" s="46"/>
      <c r="BWG32" s="46"/>
      <c r="BWH32" s="46"/>
      <c r="BWI32" s="46"/>
      <c r="BWJ32" s="46"/>
      <c r="BWK32" s="46"/>
      <c r="BWL32" s="46"/>
      <c r="BWM32" s="46"/>
      <c r="BWN32" s="46"/>
      <c r="BWO32" s="46"/>
      <c r="BWP32" s="46"/>
      <c r="BWQ32" s="46"/>
      <c r="BWR32" s="46"/>
      <c r="BWS32" s="46"/>
      <c r="BWT32" s="46"/>
      <c r="BWU32" s="46"/>
      <c r="BWV32" s="46"/>
      <c r="BWW32" s="46"/>
      <c r="BWX32" s="46"/>
      <c r="BWY32" s="46"/>
      <c r="BWZ32" s="46"/>
      <c r="BXA32" s="46"/>
      <c r="BXB32" s="46"/>
      <c r="BXC32" s="46"/>
      <c r="BXD32" s="46"/>
      <c r="BXE32" s="46"/>
      <c r="BXF32" s="46"/>
      <c r="BXG32" s="46"/>
      <c r="BXH32" s="46"/>
      <c r="BXI32" s="46"/>
      <c r="BXJ32" s="46"/>
      <c r="BXK32" s="46"/>
      <c r="BXL32" s="46"/>
      <c r="BXM32" s="46"/>
      <c r="BXN32" s="46"/>
      <c r="BXO32" s="46"/>
      <c r="BXP32" s="46"/>
      <c r="BXQ32" s="46"/>
      <c r="BXR32" s="46"/>
      <c r="BXS32" s="46"/>
      <c r="BXT32" s="46"/>
      <c r="BXU32" s="46"/>
      <c r="BXV32" s="46"/>
      <c r="BXW32" s="46"/>
      <c r="BXX32" s="46"/>
      <c r="BXY32" s="46"/>
      <c r="BXZ32" s="46"/>
      <c r="BYA32" s="46"/>
      <c r="BYB32" s="46"/>
      <c r="BYC32" s="46"/>
      <c r="BYD32" s="46"/>
      <c r="BYE32" s="46"/>
      <c r="BYF32" s="46"/>
      <c r="BYG32" s="46"/>
      <c r="BYH32" s="46"/>
      <c r="BYI32" s="46"/>
      <c r="BYJ32" s="46"/>
      <c r="BYK32" s="46"/>
      <c r="BYL32" s="46"/>
      <c r="BYM32" s="46"/>
      <c r="BYN32" s="46"/>
      <c r="BYO32" s="46"/>
      <c r="BYP32" s="46"/>
      <c r="BYQ32" s="46"/>
      <c r="BYR32" s="46"/>
      <c r="BYS32" s="46"/>
      <c r="BYT32" s="46"/>
      <c r="BYU32" s="46"/>
      <c r="BYV32" s="46"/>
      <c r="BYW32" s="46"/>
      <c r="BYX32" s="46"/>
      <c r="BYY32" s="46"/>
      <c r="BYZ32" s="46"/>
      <c r="BZA32" s="46"/>
      <c r="BZB32" s="46"/>
      <c r="BZC32" s="46"/>
      <c r="BZD32" s="46"/>
      <c r="BZE32" s="46"/>
      <c r="BZF32" s="46"/>
      <c r="BZG32" s="46"/>
      <c r="BZH32" s="46"/>
      <c r="BZI32" s="46"/>
      <c r="BZJ32" s="46"/>
      <c r="BZK32" s="46"/>
      <c r="BZL32" s="46"/>
      <c r="BZM32" s="46"/>
      <c r="BZN32" s="46"/>
      <c r="BZO32" s="46"/>
      <c r="BZP32" s="46"/>
      <c r="BZQ32" s="46"/>
      <c r="BZR32" s="46"/>
      <c r="BZS32" s="46"/>
      <c r="BZT32" s="46"/>
      <c r="BZU32" s="46"/>
      <c r="BZV32" s="46"/>
      <c r="BZW32" s="46"/>
      <c r="BZX32" s="46"/>
      <c r="BZY32" s="46"/>
      <c r="BZZ32" s="46"/>
      <c r="CAA32" s="46"/>
      <c r="CAB32" s="46"/>
      <c r="CAC32" s="46"/>
      <c r="CAD32" s="46"/>
      <c r="CAE32" s="46"/>
      <c r="CAF32" s="46"/>
      <c r="CAG32" s="46"/>
      <c r="CAH32" s="46"/>
      <c r="CAI32" s="46"/>
      <c r="CAJ32" s="46"/>
      <c r="CAK32" s="46"/>
      <c r="CAL32" s="46"/>
      <c r="CAM32" s="46"/>
      <c r="CAN32" s="46"/>
      <c r="CAO32" s="46"/>
      <c r="CAP32" s="46"/>
      <c r="CAQ32" s="46"/>
      <c r="CAR32" s="46"/>
      <c r="CAS32" s="46"/>
      <c r="CAT32" s="46"/>
      <c r="CAU32" s="46"/>
      <c r="CAV32" s="46"/>
      <c r="CAW32" s="46"/>
      <c r="CAX32" s="46"/>
      <c r="CAY32" s="46"/>
      <c r="CAZ32" s="46"/>
      <c r="CBA32" s="46"/>
      <c r="CBB32" s="46"/>
      <c r="CBC32" s="46"/>
      <c r="CBD32" s="46"/>
      <c r="CBE32" s="46"/>
      <c r="CBF32" s="46"/>
      <c r="CBG32" s="46"/>
      <c r="CBH32" s="46"/>
      <c r="CBI32" s="46"/>
      <c r="CBJ32" s="46"/>
      <c r="CBK32" s="46"/>
      <c r="CBL32" s="46"/>
      <c r="CBM32" s="46"/>
      <c r="CBN32" s="46"/>
      <c r="CBO32" s="46"/>
      <c r="CBP32" s="46"/>
      <c r="CBQ32" s="46"/>
      <c r="CBR32" s="46"/>
      <c r="CBS32" s="46"/>
      <c r="CBT32" s="46"/>
      <c r="CBU32" s="46"/>
      <c r="CBV32" s="46"/>
      <c r="CBW32" s="46"/>
      <c r="CBX32" s="46"/>
      <c r="CBY32" s="46"/>
      <c r="CBZ32" s="46"/>
      <c r="CCA32" s="46"/>
      <c r="CCB32" s="46"/>
      <c r="CCC32" s="46"/>
      <c r="CCD32" s="46"/>
      <c r="CCE32" s="46"/>
      <c r="CCF32" s="46"/>
      <c r="CCG32" s="46"/>
      <c r="CCH32" s="46"/>
      <c r="CCI32" s="46"/>
      <c r="CCJ32" s="46"/>
      <c r="CCK32" s="46"/>
      <c r="CCL32" s="46"/>
      <c r="CCM32" s="46"/>
      <c r="CCN32" s="46"/>
      <c r="CCO32" s="46"/>
      <c r="CCP32" s="46"/>
      <c r="CCQ32" s="46"/>
      <c r="CCR32" s="46"/>
      <c r="CCS32" s="46"/>
      <c r="CCT32" s="46"/>
      <c r="CCU32" s="46"/>
      <c r="CCV32" s="46"/>
      <c r="CCW32" s="46"/>
      <c r="CCX32" s="46"/>
      <c r="CCY32" s="46"/>
      <c r="CCZ32" s="46"/>
      <c r="CDA32" s="46"/>
      <c r="CDB32" s="46"/>
      <c r="CDC32" s="46"/>
      <c r="CDD32" s="46"/>
      <c r="CDE32" s="46"/>
      <c r="CDF32" s="46"/>
      <c r="CDG32" s="46"/>
      <c r="CDH32" s="46"/>
      <c r="CDI32" s="46"/>
      <c r="CDJ32" s="46"/>
      <c r="CDK32" s="46"/>
      <c r="CDL32" s="46"/>
      <c r="CDM32" s="46"/>
      <c r="CDN32" s="46"/>
      <c r="CDO32" s="46"/>
      <c r="CDP32" s="46"/>
      <c r="CDQ32" s="46"/>
      <c r="CDR32" s="46"/>
      <c r="CDS32" s="46"/>
      <c r="CDT32" s="46"/>
      <c r="CDU32" s="46"/>
      <c r="CDV32" s="46"/>
      <c r="CDW32" s="46"/>
      <c r="CDX32" s="46"/>
      <c r="CDY32" s="46"/>
      <c r="CDZ32" s="46"/>
      <c r="CEA32" s="46"/>
      <c r="CEB32" s="46"/>
      <c r="CEC32" s="46"/>
      <c r="CED32" s="46"/>
      <c r="CEE32" s="46"/>
      <c r="CEF32" s="46"/>
      <c r="CEG32" s="46"/>
      <c r="CEH32" s="46"/>
      <c r="CEI32" s="46"/>
      <c r="CEJ32" s="46"/>
      <c r="CEK32" s="46"/>
      <c r="CEL32" s="46"/>
      <c r="CEM32" s="46"/>
      <c r="CEN32" s="46"/>
      <c r="CEO32" s="46"/>
      <c r="CEP32" s="46"/>
      <c r="CEQ32" s="46"/>
      <c r="CER32" s="46"/>
      <c r="CES32" s="46"/>
      <c r="CET32" s="46"/>
      <c r="CEU32" s="46"/>
      <c r="CEV32" s="46"/>
      <c r="CEW32" s="46"/>
      <c r="CEX32" s="46"/>
      <c r="CEY32" s="46"/>
      <c r="CEZ32" s="46"/>
      <c r="CFA32" s="46"/>
      <c r="CFB32" s="46"/>
      <c r="CFC32" s="46"/>
      <c r="CFD32" s="46"/>
      <c r="CFE32" s="46"/>
      <c r="CFF32" s="46"/>
      <c r="CFG32" s="46"/>
      <c r="CFH32" s="46"/>
      <c r="CFI32" s="46"/>
      <c r="CFJ32" s="46"/>
      <c r="CFK32" s="46"/>
      <c r="CFL32" s="46"/>
      <c r="CFM32" s="46"/>
      <c r="CFN32" s="46"/>
      <c r="CFO32" s="46"/>
      <c r="CFP32" s="46"/>
      <c r="CFQ32" s="46"/>
      <c r="CFR32" s="46"/>
      <c r="CFS32" s="46"/>
      <c r="CFT32" s="46"/>
      <c r="CFU32" s="46"/>
      <c r="CFV32" s="46"/>
      <c r="CFW32" s="46"/>
      <c r="CFX32" s="46"/>
      <c r="CFY32" s="46"/>
      <c r="CFZ32" s="46"/>
      <c r="CGA32" s="46"/>
      <c r="CGB32" s="46"/>
      <c r="CGC32" s="46"/>
      <c r="CGD32" s="46"/>
      <c r="CGE32" s="46"/>
      <c r="CGF32" s="46"/>
      <c r="CGG32" s="46"/>
      <c r="CGH32" s="46"/>
      <c r="CGI32" s="46"/>
      <c r="CGJ32" s="46"/>
      <c r="CGK32" s="46"/>
      <c r="CGL32" s="46"/>
      <c r="CGM32" s="46"/>
      <c r="CGN32" s="46"/>
      <c r="CGO32" s="46"/>
      <c r="CGP32" s="46"/>
      <c r="CGQ32" s="46"/>
      <c r="CGR32" s="46"/>
      <c r="CGS32" s="46"/>
      <c r="CGT32" s="46"/>
      <c r="CGU32" s="46"/>
      <c r="CGV32" s="46"/>
      <c r="CGW32" s="46"/>
      <c r="CGX32" s="46"/>
      <c r="CGY32" s="46"/>
      <c r="CGZ32" s="46"/>
      <c r="CHA32" s="46"/>
      <c r="CHB32" s="46"/>
      <c r="CHC32" s="46"/>
      <c r="CHD32" s="46"/>
      <c r="CHE32" s="46"/>
      <c r="CHF32" s="46"/>
      <c r="CHG32" s="46"/>
      <c r="CHH32" s="46"/>
      <c r="CHI32" s="46"/>
      <c r="CHJ32" s="46"/>
      <c r="CHK32" s="46"/>
      <c r="CHL32" s="46"/>
      <c r="CHM32" s="46"/>
      <c r="CHN32" s="46"/>
      <c r="CHO32" s="46"/>
      <c r="CHP32" s="46"/>
      <c r="CHQ32" s="46"/>
      <c r="CHR32" s="46"/>
      <c r="CHS32" s="46"/>
      <c r="CHT32" s="46"/>
      <c r="CHU32" s="46"/>
      <c r="CHV32" s="46"/>
      <c r="CHW32" s="46"/>
      <c r="CHX32" s="46"/>
      <c r="CHY32" s="46"/>
      <c r="CHZ32" s="46"/>
      <c r="CIA32" s="46"/>
      <c r="CIB32" s="46"/>
      <c r="CIC32" s="46"/>
      <c r="CID32" s="46"/>
      <c r="CIE32" s="46"/>
      <c r="CIF32" s="46"/>
      <c r="CIG32" s="46"/>
      <c r="CIH32" s="46"/>
      <c r="CII32" s="46"/>
      <c r="CIJ32" s="46"/>
      <c r="CIK32" s="46"/>
      <c r="CIL32" s="46"/>
      <c r="CIM32" s="46"/>
      <c r="CIN32" s="46"/>
      <c r="CIO32" s="46"/>
      <c r="CIP32" s="46"/>
      <c r="CIQ32" s="46"/>
      <c r="CIR32" s="46"/>
      <c r="CIS32" s="46"/>
      <c r="CIT32" s="46"/>
      <c r="CIU32" s="46"/>
      <c r="CIV32" s="46"/>
      <c r="CIW32" s="46"/>
      <c r="CIX32" s="46"/>
      <c r="CIY32" s="46"/>
      <c r="CIZ32" s="46"/>
      <c r="CJA32" s="46"/>
      <c r="CJB32" s="46"/>
      <c r="CJC32" s="46"/>
      <c r="CJD32" s="46"/>
      <c r="CJE32" s="46"/>
      <c r="CJF32" s="46"/>
      <c r="CJG32" s="46"/>
      <c r="CJH32" s="46"/>
      <c r="CJI32" s="46"/>
      <c r="CJJ32" s="46"/>
      <c r="CJK32" s="46"/>
      <c r="CJL32" s="46"/>
      <c r="CJM32" s="46"/>
      <c r="CJN32" s="46"/>
      <c r="CJO32" s="46"/>
      <c r="CJP32" s="46"/>
      <c r="CJQ32" s="46"/>
      <c r="CJR32" s="46"/>
      <c r="CJS32" s="46"/>
      <c r="CJT32" s="46"/>
      <c r="CJU32" s="46"/>
      <c r="CJV32" s="46"/>
      <c r="CJW32" s="46"/>
      <c r="CJX32" s="46"/>
      <c r="CJY32" s="46"/>
      <c r="CJZ32" s="46"/>
      <c r="CKA32" s="46"/>
      <c r="CKB32" s="46"/>
      <c r="CKC32" s="46"/>
      <c r="CKD32" s="46"/>
      <c r="CKE32" s="46"/>
      <c r="CKF32" s="46"/>
      <c r="CKG32" s="46"/>
      <c r="CKH32" s="46"/>
      <c r="CKI32" s="46"/>
      <c r="CKJ32" s="46"/>
      <c r="CKK32" s="46"/>
      <c r="CKL32" s="46"/>
      <c r="CKM32" s="46"/>
      <c r="CKN32" s="46"/>
      <c r="CKO32" s="46"/>
      <c r="CKP32" s="46"/>
      <c r="CKQ32" s="46"/>
      <c r="CKR32" s="46"/>
      <c r="CKS32" s="46"/>
      <c r="CKT32" s="46"/>
      <c r="CKU32" s="46"/>
      <c r="CKV32" s="46"/>
      <c r="CKW32" s="46"/>
      <c r="CKX32" s="46"/>
      <c r="CKY32" s="46"/>
      <c r="CKZ32" s="46"/>
      <c r="CLA32" s="46"/>
      <c r="CLB32" s="46"/>
      <c r="CLC32" s="46"/>
      <c r="CLD32" s="46"/>
      <c r="CLE32" s="46"/>
      <c r="CLF32" s="46"/>
      <c r="CLG32" s="46"/>
      <c r="CLH32" s="46"/>
      <c r="CLI32" s="46"/>
      <c r="CLJ32" s="46"/>
      <c r="CLK32" s="46"/>
      <c r="CLL32" s="46"/>
      <c r="CLM32" s="46"/>
      <c r="CLN32" s="46"/>
      <c r="CLO32" s="46"/>
      <c r="CLP32" s="46"/>
      <c r="CLQ32" s="46"/>
      <c r="CLR32" s="46"/>
      <c r="CLS32" s="46"/>
      <c r="CLT32" s="46"/>
      <c r="CLU32" s="46"/>
      <c r="CLV32" s="46"/>
      <c r="CLW32" s="46"/>
      <c r="CLX32" s="46"/>
      <c r="CLY32" s="46"/>
      <c r="CLZ32" s="46"/>
      <c r="CMA32" s="46"/>
      <c r="CMB32" s="46"/>
      <c r="CMC32" s="46"/>
      <c r="CMD32" s="46"/>
      <c r="CME32" s="46"/>
      <c r="CMF32" s="46"/>
      <c r="CMG32" s="46"/>
      <c r="CMH32" s="46"/>
      <c r="CMI32" s="46"/>
      <c r="CMJ32" s="46"/>
      <c r="CMK32" s="46"/>
      <c r="CML32" s="46"/>
      <c r="CMM32" s="46"/>
      <c r="CMN32" s="46"/>
      <c r="CMO32" s="46"/>
      <c r="CMP32" s="46"/>
      <c r="CMQ32" s="46"/>
      <c r="CMR32" s="46"/>
      <c r="CMS32" s="46"/>
      <c r="CMT32" s="46"/>
      <c r="CMU32" s="46"/>
      <c r="CMV32" s="46"/>
      <c r="CMW32" s="46"/>
      <c r="CMX32" s="46"/>
      <c r="CMY32" s="46"/>
      <c r="CMZ32" s="46"/>
      <c r="CNA32" s="46"/>
      <c r="CNB32" s="46"/>
      <c r="CNC32" s="46"/>
      <c r="CND32" s="46"/>
      <c r="CNE32" s="46"/>
      <c r="CNF32" s="46"/>
      <c r="CNG32" s="46"/>
      <c r="CNH32" s="46"/>
      <c r="CNI32" s="46"/>
      <c r="CNJ32" s="46"/>
      <c r="CNK32" s="46"/>
      <c r="CNL32" s="46"/>
      <c r="CNM32" s="46"/>
      <c r="CNN32" s="46"/>
      <c r="CNO32" s="46"/>
      <c r="CNP32" s="46"/>
      <c r="CNQ32" s="46"/>
      <c r="CNR32" s="46"/>
      <c r="CNS32" s="46"/>
      <c r="CNT32" s="46"/>
      <c r="CNU32" s="46"/>
      <c r="CNV32" s="46"/>
      <c r="CNW32" s="46"/>
      <c r="CNX32" s="46"/>
      <c r="CNY32" s="46"/>
      <c r="CNZ32" s="46"/>
      <c r="COA32" s="46"/>
      <c r="COB32" s="46"/>
      <c r="COC32" s="46"/>
      <c r="COD32" s="46"/>
      <c r="COE32" s="46"/>
      <c r="COF32" s="46"/>
      <c r="COG32" s="46"/>
      <c r="COH32" s="46"/>
      <c r="COI32" s="46"/>
      <c r="COJ32" s="46"/>
      <c r="COK32" s="46"/>
      <c r="COL32" s="46"/>
      <c r="COM32" s="46"/>
      <c r="CON32" s="46"/>
      <c r="COO32" s="46"/>
      <c r="COP32" s="46"/>
      <c r="COQ32" s="46"/>
      <c r="COR32" s="46"/>
      <c r="COS32" s="46"/>
      <c r="COT32" s="46"/>
      <c r="COU32" s="46"/>
      <c r="COV32" s="46"/>
      <c r="COW32" s="46"/>
      <c r="COX32" s="46"/>
      <c r="COY32" s="46"/>
      <c r="COZ32" s="46"/>
      <c r="CPA32" s="46"/>
      <c r="CPB32" s="46"/>
      <c r="CPC32" s="46"/>
      <c r="CPD32" s="46"/>
      <c r="CPE32" s="46"/>
      <c r="CPF32" s="46"/>
      <c r="CPG32" s="46"/>
      <c r="CPH32" s="46"/>
      <c r="CPI32" s="46"/>
      <c r="CPJ32" s="46"/>
      <c r="CPK32" s="46"/>
      <c r="CPL32" s="46"/>
      <c r="CPM32" s="46"/>
      <c r="CPN32" s="46"/>
      <c r="CPO32" s="46"/>
      <c r="CPP32" s="46"/>
      <c r="CPQ32" s="46"/>
      <c r="CPR32" s="46"/>
      <c r="CPS32" s="46"/>
      <c r="CPT32" s="46"/>
      <c r="CPU32" s="46"/>
      <c r="CPV32" s="46"/>
      <c r="CPW32" s="46"/>
      <c r="CPX32" s="46"/>
      <c r="CPY32" s="46"/>
      <c r="CPZ32" s="46"/>
      <c r="CQA32" s="46"/>
      <c r="CQB32" s="46"/>
      <c r="CQC32" s="46"/>
      <c r="CQD32" s="46"/>
      <c r="CQE32" s="46"/>
      <c r="CQF32" s="46"/>
      <c r="CQG32" s="46"/>
      <c r="CQH32" s="46"/>
      <c r="CQI32" s="46"/>
      <c r="CQJ32" s="46"/>
      <c r="CQK32" s="46"/>
      <c r="CQL32" s="46"/>
      <c r="CQM32" s="46"/>
      <c r="CQN32" s="46"/>
      <c r="CQO32" s="46"/>
      <c r="CQP32" s="46"/>
      <c r="CQQ32" s="46"/>
      <c r="CQR32" s="46"/>
      <c r="CQS32" s="46"/>
      <c r="CQT32" s="46"/>
      <c r="CQU32" s="46"/>
      <c r="CQV32" s="46"/>
      <c r="CQW32" s="46"/>
      <c r="CQX32" s="46"/>
      <c r="CQY32" s="46"/>
      <c r="CQZ32" s="46"/>
      <c r="CRA32" s="46"/>
      <c r="CRB32" s="46"/>
      <c r="CRC32" s="46"/>
      <c r="CRD32" s="46"/>
      <c r="CRE32" s="46"/>
      <c r="CRF32" s="46"/>
      <c r="CRG32" s="46"/>
      <c r="CRH32" s="46"/>
      <c r="CRI32" s="46"/>
      <c r="CRJ32" s="46"/>
      <c r="CRK32" s="46"/>
      <c r="CRL32" s="46"/>
      <c r="CRM32" s="46"/>
      <c r="CRN32" s="46"/>
      <c r="CRO32" s="46"/>
      <c r="CRP32" s="46"/>
      <c r="CRQ32" s="46"/>
      <c r="CRR32" s="46"/>
      <c r="CRS32" s="46"/>
      <c r="CRT32" s="46"/>
      <c r="CRU32" s="46"/>
      <c r="CRV32" s="46"/>
      <c r="CRW32" s="46"/>
      <c r="CRX32" s="46"/>
      <c r="CRY32" s="46"/>
      <c r="CRZ32" s="46"/>
      <c r="CSA32" s="46"/>
      <c r="CSB32" s="46"/>
      <c r="CSC32" s="46"/>
      <c r="CSD32" s="46"/>
      <c r="CSE32" s="46"/>
      <c r="CSF32" s="46"/>
      <c r="CSG32" s="46"/>
      <c r="CSH32" s="46"/>
      <c r="CSI32" s="46"/>
      <c r="CSJ32" s="46"/>
      <c r="CSK32" s="46"/>
      <c r="CSL32" s="46"/>
      <c r="CSM32" s="46"/>
      <c r="CSN32" s="46"/>
      <c r="CSO32" s="46"/>
      <c r="CSP32" s="46"/>
      <c r="CSQ32" s="46"/>
      <c r="CSR32" s="46"/>
      <c r="CSS32" s="46"/>
      <c r="CST32" s="46"/>
      <c r="CSU32" s="46"/>
      <c r="CSV32" s="46"/>
      <c r="CSW32" s="46"/>
      <c r="CSX32" s="46"/>
      <c r="CSY32" s="46"/>
      <c r="CSZ32" s="46"/>
      <c r="CTA32" s="46"/>
      <c r="CTB32" s="46"/>
      <c r="CTC32" s="46"/>
      <c r="CTD32" s="46"/>
      <c r="CTE32" s="46"/>
      <c r="CTF32" s="46"/>
      <c r="CTG32" s="46"/>
      <c r="CTH32" s="46"/>
      <c r="CTI32" s="46"/>
      <c r="CTJ32" s="46"/>
      <c r="CTK32" s="46"/>
      <c r="CTL32" s="46"/>
      <c r="CTM32" s="46"/>
      <c r="CTN32" s="46"/>
      <c r="CTO32" s="46"/>
      <c r="CTP32" s="46"/>
      <c r="CTQ32" s="46"/>
      <c r="CTR32" s="46"/>
      <c r="CTS32" s="46"/>
      <c r="CTT32" s="46"/>
      <c r="CTU32" s="46"/>
      <c r="CTV32" s="46"/>
      <c r="CTW32" s="46"/>
      <c r="CTX32" s="46"/>
      <c r="CTY32" s="46"/>
      <c r="CTZ32" s="46"/>
      <c r="CUA32" s="46"/>
      <c r="CUB32" s="46"/>
      <c r="CUC32" s="46"/>
      <c r="CUD32" s="46"/>
      <c r="CUE32" s="46"/>
      <c r="CUF32" s="46"/>
      <c r="CUG32" s="46"/>
      <c r="CUH32" s="46"/>
      <c r="CUI32" s="46"/>
      <c r="CUJ32" s="46"/>
      <c r="CUK32" s="46"/>
      <c r="CUL32" s="46"/>
      <c r="CUM32" s="46"/>
      <c r="CUN32" s="46"/>
      <c r="CUO32" s="46"/>
      <c r="CUP32" s="46"/>
      <c r="CUQ32" s="46"/>
      <c r="CUR32" s="46"/>
      <c r="CUS32" s="46"/>
      <c r="CUT32" s="46"/>
      <c r="CUU32" s="46"/>
      <c r="CUV32" s="46"/>
      <c r="CUW32" s="46"/>
      <c r="CUX32" s="46"/>
      <c r="CUY32" s="46"/>
      <c r="CUZ32" s="46"/>
      <c r="CVA32" s="46"/>
      <c r="CVB32" s="46"/>
      <c r="CVC32" s="46"/>
      <c r="CVD32" s="46"/>
      <c r="CVE32" s="46"/>
      <c r="CVF32" s="46"/>
      <c r="CVG32" s="46"/>
      <c r="CVH32" s="46"/>
      <c r="CVI32" s="46"/>
      <c r="CVJ32" s="46"/>
      <c r="CVK32" s="46"/>
      <c r="CVL32" s="46"/>
      <c r="CVM32" s="46"/>
      <c r="CVN32" s="46"/>
      <c r="CVO32" s="46"/>
      <c r="CVP32" s="46"/>
      <c r="CVQ32" s="46"/>
      <c r="CVR32" s="46"/>
      <c r="CVS32" s="46"/>
      <c r="CVT32" s="46"/>
      <c r="CVU32" s="46"/>
      <c r="CVV32" s="46"/>
      <c r="CVW32" s="46"/>
      <c r="CVX32" s="46"/>
      <c r="CVY32" s="46"/>
      <c r="CVZ32" s="46"/>
      <c r="CWA32" s="46"/>
      <c r="CWB32" s="46"/>
      <c r="CWC32" s="46"/>
      <c r="CWD32" s="46"/>
      <c r="CWE32" s="46"/>
      <c r="CWF32" s="46"/>
      <c r="CWG32" s="46"/>
      <c r="CWH32" s="46"/>
      <c r="CWI32" s="46"/>
      <c r="CWJ32" s="46"/>
      <c r="CWK32" s="46"/>
      <c r="CWL32" s="46"/>
      <c r="CWM32" s="46"/>
      <c r="CWN32" s="46"/>
      <c r="CWO32" s="46"/>
      <c r="CWP32" s="46"/>
      <c r="CWQ32" s="46"/>
      <c r="CWR32" s="46"/>
      <c r="CWS32" s="46"/>
      <c r="CWT32" s="46"/>
      <c r="CWU32" s="46"/>
      <c r="CWV32" s="46"/>
      <c r="CWW32" s="46"/>
      <c r="CWX32" s="46"/>
      <c r="CWY32" s="46"/>
      <c r="CWZ32" s="46"/>
      <c r="CXA32" s="46"/>
      <c r="CXB32" s="46"/>
      <c r="CXC32" s="46"/>
      <c r="CXD32" s="46"/>
      <c r="CXE32" s="46"/>
      <c r="CXF32" s="46"/>
      <c r="CXG32" s="46"/>
      <c r="CXH32" s="46"/>
      <c r="CXI32" s="46"/>
      <c r="CXJ32" s="46"/>
      <c r="CXK32" s="46"/>
      <c r="CXL32" s="46"/>
      <c r="CXM32" s="46"/>
      <c r="CXN32" s="46"/>
      <c r="CXO32" s="46"/>
      <c r="CXP32" s="46"/>
      <c r="CXQ32" s="46"/>
      <c r="CXR32" s="46"/>
      <c r="CXS32" s="46"/>
      <c r="CXT32" s="46"/>
      <c r="CXU32" s="46"/>
      <c r="CXV32" s="46"/>
      <c r="CXW32" s="46"/>
      <c r="CXX32" s="46"/>
      <c r="CXY32" s="46"/>
      <c r="CXZ32" s="46"/>
      <c r="CYA32" s="46"/>
      <c r="CYB32" s="46"/>
      <c r="CYC32" s="46"/>
      <c r="CYD32" s="46"/>
      <c r="CYE32" s="46"/>
      <c r="CYF32" s="46"/>
      <c r="CYG32" s="46"/>
      <c r="CYH32" s="46"/>
      <c r="CYI32" s="46"/>
      <c r="CYJ32" s="46"/>
      <c r="CYK32" s="46"/>
      <c r="CYL32" s="46"/>
      <c r="CYM32" s="46"/>
      <c r="CYN32" s="46"/>
      <c r="CYO32" s="46"/>
      <c r="CYP32" s="46"/>
      <c r="CYQ32" s="46"/>
      <c r="CYR32" s="46"/>
      <c r="CYS32" s="46"/>
      <c r="CYT32" s="46"/>
      <c r="CYU32" s="46"/>
      <c r="CYV32" s="46"/>
      <c r="CYW32" s="46"/>
      <c r="CYX32" s="46"/>
      <c r="CYY32" s="46"/>
      <c r="CYZ32" s="46"/>
      <c r="CZA32" s="46"/>
      <c r="CZB32" s="46"/>
      <c r="CZC32" s="46"/>
      <c r="CZD32" s="46"/>
      <c r="CZE32" s="46"/>
      <c r="CZF32" s="46"/>
      <c r="CZG32" s="46"/>
      <c r="CZH32" s="46"/>
      <c r="CZI32" s="46"/>
      <c r="CZJ32" s="46"/>
      <c r="CZK32" s="46"/>
      <c r="CZL32" s="46"/>
      <c r="CZM32" s="46"/>
      <c r="CZN32" s="46"/>
      <c r="CZO32" s="46"/>
      <c r="CZP32" s="46"/>
      <c r="CZQ32" s="46"/>
      <c r="CZR32" s="46"/>
      <c r="CZS32" s="46"/>
      <c r="CZT32" s="46"/>
      <c r="CZU32" s="46"/>
      <c r="CZV32" s="46"/>
      <c r="CZW32" s="46"/>
      <c r="CZX32" s="46"/>
      <c r="CZY32" s="46"/>
      <c r="CZZ32" s="46"/>
      <c r="DAA32" s="46"/>
      <c r="DAB32" s="46"/>
      <c r="DAC32" s="46"/>
      <c r="DAD32" s="46"/>
      <c r="DAE32" s="46"/>
      <c r="DAF32" s="46"/>
      <c r="DAG32" s="46"/>
      <c r="DAH32" s="46"/>
      <c r="DAI32" s="46"/>
      <c r="DAJ32" s="46"/>
      <c r="DAK32" s="46"/>
      <c r="DAL32" s="46"/>
      <c r="DAM32" s="46"/>
      <c r="DAN32" s="46"/>
      <c r="DAO32" s="46"/>
      <c r="DAP32" s="46"/>
      <c r="DAQ32" s="46"/>
      <c r="DAR32" s="46"/>
      <c r="DAS32" s="46"/>
      <c r="DAT32" s="46"/>
      <c r="DAU32" s="46"/>
      <c r="DAV32" s="46"/>
      <c r="DAW32" s="46"/>
      <c r="DAX32" s="46"/>
      <c r="DAY32" s="46"/>
      <c r="DAZ32" s="46"/>
      <c r="DBA32" s="46"/>
      <c r="DBB32" s="46"/>
      <c r="DBC32" s="46"/>
      <c r="DBD32" s="46"/>
      <c r="DBE32" s="46"/>
      <c r="DBF32" s="46"/>
      <c r="DBG32" s="46"/>
      <c r="DBH32" s="46"/>
      <c r="DBI32" s="46"/>
      <c r="DBJ32" s="46"/>
      <c r="DBK32" s="46"/>
      <c r="DBL32" s="46"/>
      <c r="DBM32" s="46"/>
      <c r="DBN32" s="46"/>
      <c r="DBO32" s="46"/>
      <c r="DBP32" s="46"/>
      <c r="DBQ32" s="46"/>
      <c r="DBR32" s="46"/>
      <c r="DBS32" s="46"/>
      <c r="DBT32" s="46"/>
      <c r="DBU32" s="46"/>
      <c r="DBV32" s="46"/>
      <c r="DBW32" s="46"/>
      <c r="DBX32" s="46"/>
      <c r="DBY32" s="46"/>
      <c r="DBZ32" s="46"/>
      <c r="DCA32" s="46"/>
      <c r="DCB32" s="46"/>
      <c r="DCC32" s="46"/>
      <c r="DCD32" s="46"/>
      <c r="DCE32" s="46"/>
      <c r="DCF32" s="46"/>
      <c r="DCG32" s="46"/>
      <c r="DCH32" s="46"/>
      <c r="DCI32" s="46"/>
      <c r="DCJ32" s="46"/>
      <c r="DCK32" s="46"/>
      <c r="DCL32" s="46"/>
      <c r="DCM32" s="46"/>
      <c r="DCN32" s="46"/>
      <c r="DCO32" s="46"/>
      <c r="DCP32" s="46"/>
      <c r="DCQ32" s="46"/>
      <c r="DCR32" s="46"/>
      <c r="DCS32" s="46"/>
      <c r="DCT32" s="46"/>
      <c r="DCU32" s="46"/>
      <c r="DCV32" s="46"/>
      <c r="DCW32" s="46"/>
      <c r="DCX32" s="46"/>
      <c r="DCY32" s="46"/>
      <c r="DCZ32" s="46"/>
      <c r="DDA32" s="46"/>
      <c r="DDB32" s="46"/>
      <c r="DDC32" s="46"/>
      <c r="DDD32" s="46"/>
      <c r="DDE32" s="46"/>
      <c r="DDF32" s="46"/>
      <c r="DDG32" s="46"/>
      <c r="DDH32" s="46"/>
      <c r="DDI32" s="46"/>
      <c r="DDJ32" s="46"/>
      <c r="DDK32" s="46"/>
      <c r="DDL32" s="46"/>
      <c r="DDM32" s="46"/>
      <c r="DDN32" s="46"/>
      <c r="DDO32" s="46"/>
      <c r="DDP32" s="46"/>
      <c r="DDQ32" s="46"/>
      <c r="DDR32" s="46"/>
      <c r="DDS32" s="46"/>
      <c r="DDT32" s="46"/>
      <c r="DDU32" s="46"/>
      <c r="DDV32" s="46"/>
      <c r="DDW32" s="46"/>
      <c r="DDX32" s="46"/>
      <c r="DDY32" s="46"/>
      <c r="DDZ32" s="46"/>
      <c r="DEA32" s="46"/>
      <c r="DEB32" s="46"/>
      <c r="DEC32" s="46"/>
      <c r="DED32" s="46"/>
      <c r="DEE32" s="46"/>
      <c r="DEF32" s="46"/>
      <c r="DEG32" s="46"/>
      <c r="DEH32" s="46"/>
      <c r="DEI32" s="46"/>
      <c r="DEJ32" s="46"/>
      <c r="DEK32" s="46"/>
      <c r="DEL32" s="46"/>
      <c r="DEM32" s="46"/>
      <c r="DEN32" s="46"/>
      <c r="DEO32" s="46"/>
      <c r="DEP32" s="46"/>
      <c r="DEQ32" s="46"/>
      <c r="DER32" s="46"/>
      <c r="DES32" s="46"/>
      <c r="DET32" s="46"/>
      <c r="DEU32" s="46"/>
      <c r="DEV32" s="46"/>
      <c r="DEW32" s="46"/>
      <c r="DEX32" s="46"/>
      <c r="DEY32" s="46"/>
      <c r="DEZ32" s="46"/>
      <c r="DFA32" s="46"/>
      <c r="DFB32" s="46"/>
      <c r="DFC32" s="46"/>
      <c r="DFD32" s="46"/>
      <c r="DFE32" s="46"/>
      <c r="DFF32" s="46"/>
      <c r="DFG32" s="46"/>
      <c r="DFH32" s="46"/>
      <c r="DFI32" s="46"/>
      <c r="DFJ32" s="46"/>
      <c r="DFK32" s="46"/>
      <c r="DFL32" s="46"/>
      <c r="DFM32" s="46"/>
      <c r="DFN32" s="46"/>
      <c r="DFO32" s="46"/>
      <c r="DFP32" s="46"/>
      <c r="DFQ32" s="46"/>
      <c r="DFR32" s="46"/>
      <c r="DFS32" s="46"/>
      <c r="DFT32" s="46"/>
      <c r="DFU32" s="46"/>
      <c r="DFV32" s="46"/>
      <c r="DFW32" s="46"/>
      <c r="DFX32" s="46"/>
      <c r="DFY32" s="46"/>
      <c r="DFZ32" s="46"/>
      <c r="DGA32" s="46"/>
      <c r="DGB32" s="46"/>
      <c r="DGC32" s="46"/>
      <c r="DGD32" s="46"/>
      <c r="DGE32" s="46"/>
      <c r="DGF32" s="46"/>
      <c r="DGG32" s="46"/>
      <c r="DGH32" s="46"/>
      <c r="DGI32" s="46"/>
      <c r="DGJ32" s="46"/>
      <c r="DGK32" s="46"/>
      <c r="DGL32" s="46"/>
      <c r="DGM32" s="46"/>
      <c r="DGN32" s="46"/>
      <c r="DGO32" s="46"/>
      <c r="DGP32" s="46"/>
      <c r="DGQ32" s="46"/>
      <c r="DGR32" s="46"/>
      <c r="DGS32" s="46"/>
      <c r="DGT32" s="46"/>
      <c r="DGU32" s="46"/>
      <c r="DGV32" s="46"/>
      <c r="DGW32" s="46"/>
      <c r="DGX32" s="46"/>
      <c r="DGY32" s="46"/>
      <c r="DGZ32" s="46"/>
      <c r="DHA32" s="46"/>
      <c r="DHB32" s="46"/>
      <c r="DHC32" s="46"/>
      <c r="DHD32" s="46"/>
      <c r="DHE32" s="46"/>
      <c r="DHF32" s="46"/>
      <c r="DHG32" s="46"/>
      <c r="DHH32" s="46"/>
      <c r="DHI32" s="46"/>
      <c r="DHJ32" s="46"/>
      <c r="DHK32" s="46"/>
      <c r="DHL32" s="46"/>
      <c r="DHM32" s="46"/>
      <c r="DHN32" s="46"/>
      <c r="DHO32" s="46"/>
      <c r="DHP32" s="46"/>
      <c r="DHQ32" s="46"/>
      <c r="DHR32" s="46"/>
      <c r="DHS32" s="46"/>
      <c r="DHT32" s="46"/>
      <c r="DHU32" s="46"/>
      <c r="DHV32" s="46"/>
      <c r="DHW32" s="46"/>
      <c r="DHX32" s="46"/>
      <c r="DHY32" s="46"/>
      <c r="DHZ32" s="46"/>
      <c r="DIA32" s="46"/>
      <c r="DIB32" s="46"/>
      <c r="DIC32" s="46"/>
      <c r="DID32" s="46"/>
      <c r="DIE32" s="46"/>
      <c r="DIF32" s="46"/>
      <c r="DIG32" s="46"/>
      <c r="DIH32" s="46"/>
      <c r="DII32" s="46"/>
      <c r="DIJ32" s="46"/>
      <c r="DIK32" s="46"/>
      <c r="DIL32" s="46"/>
      <c r="DIM32" s="46"/>
      <c r="DIN32" s="46"/>
      <c r="DIO32" s="46"/>
      <c r="DIP32" s="46"/>
      <c r="DIQ32" s="46"/>
      <c r="DIR32" s="46"/>
      <c r="DIS32" s="46"/>
      <c r="DIT32" s="46"/>
      <c r="DIU32" s="46"/>
      <c r="DIV32" s="46"/>
      <c r="DIW32" s="46"/>
      <c r="DIX32" s="46"/>
      <c r="DIY32" s="46"/>
      <c r="DIZ32" s="46"/>
      <c r="DJA32" s="46"/>
      <c r="DJB32" s="46"/>
      <c r="DJC32" s="46"/>
      <c r="DJD32" s="46"/>
      <c r="DJE32" s="46"/>
      <c r="DJF32" s="46"/>
      <c r="DJG32" s="46"/>
      <c r="DJH32" s="46"/>
      <c r="DJI32" s="46"/>
      <c r="DJJ32" s="46"/>
      <c r="DJK32" s="46"/>
      <c r="DJL32" s="46"/>
      <c r="DJM32" s="46"/>
      <c r="DJN32" s="46"/>
      <c r="DJO32" s="46"/>
      <c r="DJP32" s="46"/>
      <c r="DJQ32" s="46"/>
      <c r="DJR32" s="46"/>
      <c r="DJS32" s="46"/>
      <c r="DJT32" s="46"/>
      <c r="DJU32" s="46"/>
      <c r="DJV32" s="46"/>
      <c r="DJW32" s="46"/>
      <c r="DJX32" s="46"/>
      <c r="DJY32" s="46"/>
      <c r="DJZ32" s="46"/>
      <c r="DKA32" s="46"/>
      <c r="DKB32" s="46"/>
      <c r="DKC32" s="46"/>
      <c r="DKD32" s="46"/>
      <c r="DKE32" s="46"/>
      <c r="DKF32" s="46"/>
      <c r="DKG32" s="46"/>
      <c r="DKH32" s="46"/>
      <c r="DKI32" s="46"/>
      <c r="DKJ32" s="46"/>
      <c r="DKK32" s="46"/>
      <c r="DKL32" s="46"/>
      <c r="DKM32" s="46"/>
      <c r="DKN32" s="46"/>
      <c r="DKO32" s="46"/>
      <c r="DKP32" s="46"/>
      <c r="DKQ32" s="46"/>
      <c r="DKR32" s="46"/>
      <c r="DKS32" s="46"/>
      <c r="DKT32" s="46"/>
      <c r="DKU32" s="46"/>
      <c r="DKV32" s="46"/>
      <c r="DKW32" s="46"/>
      <c r="DKX32" s="46"/>
      <c r="DKY32" s="46"/>
      <c r="DKZ32" s="46"/>
      <c r="DLA32" s="46"/>
      <c r="DLB32" s="46"/>
      <c r="DLC32" s="46"/>
      <c r="DLD32" s="46"/>
      <c r="DLE32" s="46"/>
      <c r="DLF32" s="46"/>
      <c r="DLG32" s="46"/>
      <c r="DLH32" s="46"/>
      <c r="DLI32" s="46"/>
      <c r="DLJ32" s="46"/>
      <c r="DLK32" s="46"/>
      <c r="DLL32" s="46"/>
      <c r="DLM32" s="46"/>
      <c r="DLN32" s="46"/>
      <c r="DLO32" s="46"/>
      <c r="DLP32" s="46"/>
      <c r="DLQ32" s="46"/>
      <c r="DLR32" s="46"/>
      <c r="DLS32" s="46"/>
      <c r="DLT32" s="46"/>
      <c r="DLU32" s="46"/>
      <c r="DLV32" s="46"/>
      <c r="DLW32" s="46"/>
      <c r="DLX32" s="46"/>
      <c r="DLY32" s="46"/>
      <c r="DLZ32" s="46"/>
      <c r="DMA32" s="46"/>
      <c r="DMB32" s="46"/>
      <c r="DMC32" s="46"/>
      <c r="DMD32" s="46"/>
      <c r="DME32" s="46"/>
      <c r="DMF32" s="46"/>
      <c r="DMG32" s="46"/>
      <c r="DMH32" s="46"/>
      <c r="DMI32" s="46"/>
      <c r="DMJ32" s="46"/>
      <c r="DMK32" s="46"/>
      <c r="DML32" s="46"/>
      <c r="DMM32" s="46"/>
      <c r="DMN32" s="46"/>
      <c r="DMO32" s="46"/>
      <c r="DMP32" s="46"/>
      <c r="DMQ32" s="46"/>
      <c r="DMR32" s="46"/>
      <c r="DMS32" s="46"/>
      <c r="DMT32" s="46"/>
      <c r="DMU32" s="46"/>
      <c r="DMV32" s="46"/>
      <c r="DMW32" s="46"/>
      <c r="DMX32" s="46"/>
      <c r="DMY32" s="46"/>
      <c r="DMZ32" s="46"/>
      <c r="DNA32" s="46"/>
      <c r="DNB32" s="46"/>
      <c r="DNC32" s="46"/>
      <c r="DND32" s="46"/>
      <c r="DNE32" s="46"/>
      <c r="DNF32" s="46"/>
      <c r="DNG32" s="46"/>
      <c r="DNH32" s="46"/>
      <c r="DNI32" s="46"/>
      <c r="DNJ32" s="46"/>
      <c r="DNK32" s="46"/>
      <c r="DNL32" s="46"/>
      <c r="DNM32" s="46"/>
      <c r="DNN32" s="46"/>
      <c r="DNO32" s="46"/>
      <c r="DNP32" s="46"/>
      <c r="DNQ32" s="46"/>
      <c r="DNR32" s="46"/>
      <c r="DNS32" s="46"/>
      <c r="DNT32" s="46"/>
      <c r="DNU32" s="46"/>
      <c r="DNV32" s="46"/>
      <c r="DNW32" s="46"/>
      <c r="DNX32" s="46"/>
      <c r="DNY32" s="46"/>
      <c r="DNZ32" s="46"/>
      <c r="DOA32" s="46"/>
      <c r="DOB32" s="46"/>
      <c r="DOC32" s="46"/>
      <c r="DOD32" s="46"/>
      <c r="DOE32" s="46"/>
      <c r="DOF32" s="46"/>
      <c r="DOG32" s="46"/>
      <c r="DOH32" s="46"/>
      <c r="DOI32" s="46"/>
      <c r="DOJ32" s="46"/>
      <c r="DOK32" s="46"/>
      <c r="DOL32" s="46"/>
      <c r="DOM32" s="46"/>
      <c r="DON32" s="46"/>
      <c r="DOO32" s="46"/>
      <c r="DOP32" s="46"/>
      <c r="DOQ32" s="46"/>
      <c r="DOR32" s="46"/>
      <c r="DOS32" s="46"/>
      <c r="DOT32" s="46"/>
      <c r="DOU32" s="46"/>
      <c r="DOV32" s="46"/>
      <c r="DOW32" s="46"/>
      <c r="DOX32" s="46"/>
      <c r="DOY32" s="46"/>
      <c r="DOZ32" s="46"/>
      <c r="DPA32" s="46"/>
      <c r="DPB32" s="46"/>
      <c r="DPC32" s="46"/>
      <c r="DPD32" s="46"/>
      <c r="DPE32" s="46"/>
      <c r="DPF32" s="46"/>
      <c r="DPG32" s="46"/>
      <c r="DPH32" s="46"/>
      <c r="DPI32" s="46"/>
      <c r="DPJ32" s="46"/>
      <c r="DPK32" s="46"/>
      <c r="DPL32" s="46"/>
      <c r="DPM32" s="46"/>
      <c r="DPN32" s="46"/>
      <c r="DPO32" s="46"/>
      <c r="DPP32" s="46"/>
      <c r="DPQ32" s="46"/>
      <c r="DPR32" s="46"/>
      <c r="DPS32" s="46"/>
      <c r="DPT32" s="46"/>
      <c r="DPU32" s="46"/>
      <c r="DPV32" s="46"/>
      <c r="DPW32" s="46"/>
      <c r="DPX32" s="46"/>
      <c r="DPY32" s="46"/>
      <c r="DPZ32" s="46"/>
      <c r="DQA32" s="46"/>
      <c r="DQB32" s="46"/>
      <c r="DQC32" s="46"/>
      <c r="DQD32" s="46"/>
      <c r="DQE32" s="46"/>
      <c r="DQF32" s="46"/>
      <c r="DQG32" s="46"/>
      <c r="DQH32" s="46"/>
      <c r="DQI32" s="46"/>
      <c r="DQJ32" s="46"/>
      <c r="DQK32" s="46"/>
      <c r="DQL32" s="46"/>
      <c r="DQM32" s="46"/>
      <c r="DQN32" s="46"/>
      <c r="DQO32" s="46"/>
      <c r="DQP32" s="46"/>
      <c r="DQQ32" s="46"/>
      <c r="DQR32" s="46"/>
      <c r="DQS32" s="46"/>
      <c r="DQT32" s="46"/>
      <c r="DQU32" s="46"/>
      <c r="DQV32" s="46"/>
      <c r="DQW32" s="46"/>
      <c r="DQX32" s="46"/>
      <c r="DQY32" s="46"/>
      <c r="DQZ32" s="46"/>
      <c r="DRA32" s="46"/>
      <c r="DRB32" s="46"/>
      <c r="DRC32" s="46"/>
      <c r="DRD32" s="46"/>
      <c r="DRE32" s="46"/>
      <c r="DRF32" s="46"/>
      <c r="DRG32" s="46"/>
      <c r="DRH32" s="46"/>
      <c r="DRI32" s="46"/>
      <c r="DRJ32" s="46"/>
      <c r="DRK32" s="46"/>
      <c r="DRL32" s="46"/>
      <c r="DRM32" s="46"/>
      <c r="DRN32" s="46"/>
      <c r="DRO32" s="46"/>
      <c r="DRP32" s="46"/>
      <c r="DRQ32" s="46"/>
      <c r="DRR32" s="46"/>
      <c r="DRS32" s="46"/>
      <c r="DRT32" s="46"/>
      <c r="DRU32" s="46"/>
      <c r="DRV32" s="46"/>
      <c r="DRW32" s="46"/>
      <c r="DRX32" s="46"/>
      <c r="DRY32" s="46"/>
      <c r="DRZ32" s="46"/>
      <c r="DSA32" s="46"/>
      <c r="DSB32" s="46"/>
      <c r="DSC32" s="46"/>
      <c r="DSD32" s="46"/>
      <c r="DSE32" s="46"/>
      <c r="DSF32" s="46"/>
      <c r="DSG32" s="46"/>
      <c r="DSH32" s="46"/>
      <c r="DSI32" s="46"/>
      <c r="DSJ32" s="46"/>
      <c r="DSK32" s="46"/>
      <c r="DSL32" s="46"/>
      <c r="DSM32" s="46"/>
      <c r="DSN32" s="46"/>
    </row>
    <row r="33" spans="1:56" ht="16" customHeight="1" x14ac:dyDescent="0.2">
      <c r="A33" s="105">
        <v>32</v>
      </c>
      <c r="B33" s="307"/>
      <c r="C33" s="120"/>
      <c r="D33" s="120"/>
      <c r="F33" s="116"/>
      <c r="G33" s="117"/>
      <c r="H33" s="118"/>
      <c r="I33" s="145"/>
      <c r="J33" s="144"/>
      <c r="K33" s="151"/>
      <c r="L33" s="119"/>
      <c r="M33" s="44" t="str">
        <f t="shared" ca="1" si="3"/>
        <v/>
      </c>
      <c r="P33" s="272"/>
      <c r="Q33" s="273"/>
      <c r="R33" s="274"/>
      <c r="S33" s="275"/>
      <c r="AD33" s="78">
        <f t="shared" si="4"/>
        <v>0</v>
      </c>
      <c r="AE33" s="121" t="s">
        <v>39</v>
      </c>
      <c r="AG33" s="135" t="str">
        <f t="shared" si="5"/>
        <v>155</v>
      </c>
      <c r="AH33" s="135">
        <f t="shared" si="6"/>
        <v>0</v>
      </c>
      <c r="AI33" s="135">
        <f t="shared" si="7"/>
        <v>0</v>
      </c>
      <c r="AJ33" s="135"/>
      <c r="AK33" s="139">
        <f t="shared" si="8"/>
        <v>155</v>
      </c>
      <c r="AL33" s="90" t="s">
        <v>61</v>
      </c>
      <c r="BA33" s="61" t="str">
        <f t="shared" si="0"/>
        <v xml:space="preserve"> </v>
      </c>
      <c r="BB33" s="202">
        <f t="shared" si="9"/>
        <v>0</v>
      </c>
      <c r="BC33" s="204">
        <f t="shared" si="1"/>
        <v>0</v>
      </c>
      <c r="BD33" s="62">
        <f t="shared" si="2"/>
        <v>0</v>
      </c>
    </row>
    <row r="34" spans="1:56" ht="16" customHeight="1" x14ac:dyDescent="0.2">
      <c r="A34" s="105">
        <v>33</v>
      </c>
      <c r="B34" s="307"/>
      <c r="C34" s="120"/>
      <c r="D34" s="120"/>
      <c r="F34" s="116"/>
      <c r="G34" s="117"/>
      <c r="H34" s="118"/>
      <c r="I34" s="144"/>
      <c r="J34" s="145"/>
      <c r="K34" s="151"/>
      <c r="L34" s="119"/>
      <c r="M34" s="44" t="str">
        <f t="shared" ca="1" si="3"/>
        <v/>
      </c>
      <c r="P34" s="272"/>
      <c r="Q34" s="273"/>
      <c r="R34" s="274"/>
      <c r="S34" s="275"/>
      <c r="AD34" s="78">
        <f t="shared" ref="AD34:AD65" si="10">SUM(T34:X34)</f>
        <v>0</v>
      </c>
      <c r="AE34" s="121" t="s">
        <v>39</v>
      </c>
      <c r="AG34" s="135" t="str">
        <f t="shared" si="5"/>
        <v>155</v>
      </c>
      <c r="AH34" s="135">
        <f t="shared" si="6"/>
        <v>0</v>
      </c>
      <c r="AI34" s="135">
        <f t="shared" si="7"/>
        <v>0</v>
      </c>
      <c r="AJ34" s="135"/>
      <c r="AK34" s="139">
        <f t="shared" si="8"/>
        <v>155</v>
      </c>
      <c r="AL34" s="90" t="s">
        <v>61</v>
      </c>
      <c r="BA34" s="61" t="str">
        <f t="shared" ref="BA34:BA65" si="11">C34&amp;" "&amp;D34</f>
        <v xml:space="preserve"> </v>
      </c>
      <c r="BB34" s="202">
        <f t="shared" si="9"/>
        <v>0</v>
      </c>
      <c r="BC34" s="204">
        <f t="shared" ref="BC34:BC65" si="12">K34</f>
        <v>0</v>
      </c>
      <c r="BD34" s="62">
        <f t="shared" ref="BD34:BD65" si="13">N34</f>
        <v>0</v>
      </c>
    </row>
    <row r="35" spans="1:56" ht="16" customHeight="1" x14ac:dyDescent="0.2">
      <c r="A35" s="105">
        <v>34</v>
      </c>
      <c r="B35" s="307"/>
      <c r="C35" s="120"/>
      <c r="D35" s="120"/>
      <c r="F35" s="116"/>
      <c r="G35" s="117"/>
      <c r="H35" s="118"/>
      <c r="I35" s="144"/>
      <c r="J35" s="145"/>
      <c r="K35" s="151"/>
      <c r="L35" s="119"/>
      <c r="M35" s="44" t="str">
        <f t="shared" ca="1" si="3"/>
        <v/>
      </c>
      <c r="P35" s="272"/>
      <c r="Q35" s="273"/>
      <c r="R35" s="274"/>
      <c r="S35" s="275"/>
      <c r="AD35" s="78">
        <f t="shared" si="10"/>
        <v>0</v>
      </c>
      <c r="AE35" s="121" t="s">
        <v>39</v>
      </c>
      <c r="AG35" s="135" t="str">
        <f t="shared" si="5"/>
        <v>155</v>
      </c>
      <c r="AH35" s="135">
        <f t="shared" si="6"/>
        <v>0</v>
      </c>
      <c r="AI35" s="135">
        <f t="shared" si="7"/>
        <v>0</v>
      </c>
      <c r="AJ35" s="135"/>
      <c r="AK35" s="139">
        <f t="shared" si="8"/>
        <v>155</v>
      </c>
      <c r="AL35" s="90" t="s">
        <v>61</v>
      </c>
      <c r="BA35" s="61" t="str">
        <f t="shared" si="11"/>
        <v xml:space="preserve"> </v>
      </c>
      <c r="BB35" s="202">
        <f t="shared" si="9"/>
        <v>0</v>
      </c>
      <c r="BC35" s="204">
        <f t="shared" si="12"/>
        <v>0</v>
      </c>
      <c r="BD35" s="62">
        <f t="shared" si="13"/>
        <v>0</v>
      </c>
    </row>
    <row r="36" spans="1:56" ht="16" customHeight="1" x14ac:dyDescent="0.2">
      <c r="A36" s="105">
        <v>35</v>
      </c>
      <c r="B36" s="307"/>
      <c r="C36" s="120"/>
      <c r="D36" s="120"/>
      <c r="F36" s="116"/>
      <c r="G36" s="117"/>
      <c r="H36" s="118"/>
      <c r="I36" s="144"/>
      <c r="J36" s="145"/>
      <c r="K36" s="151"/>
      <c r="L36" s="119"/>
      <c r="M36" s="44" t="str">
        <f t="shared" ca="1" si="3"/>
        <v/>
      </c>
      <c r="P36" s="272"/>
      <c r="Q36" s="273"/>
      <c r="R36" s="274"/>
      <c r="S36" s="275"/>
      <c r="AD36" s="78">
        <f t="shared" si="10"/>
        <v>0</v>
      </c>
      <c r="AE36" s="121" t="s">
        <v>39</v>
      </c>
      <c r="AG36" s="135" t="str">
        <f t="shared" si="5"/>
        <v>155</v>
      </c>
      <c r="AH36" s="135">
        <f t="shared" si="6"/>
        <v>0</v>
      </c>
      <c r="AI36" s="135">
        <f t="shared" si="7"/>
        <v>0</v>
      </c>
      <c r="AJ36" s="135"/>
      <c r="AK36" s="139">
        <f t="shared" si="8"/>
        <v>155</v>
      </c>
      <c r="AL36" s="90" t="s">
        <v>61</v>
      </c>
      <c r="BA36" s="61" t="str">
        <f t="shared" si="11"/>
        <v xml:space="preserve"> </v>
      </c>
      <c r="BB36" s="202">
        <f t="shared" si="9"/>
        <v>0</v>
      </c>
      <c r="BC36" s="204">
        <f t="shared" si="12"/>
        <v>0</v>
      </c>
      <c r="BD36" s="62">
        <f t="shared" si="13"/>
        <v>0</v>
      </c>
    </row>
    <row r="37" spans="1:56" ht="16" customHeight="1" x14ac:dyDescent="0.2">
      <c r="A37" s="105">
        <v>36</v>
      </c>
      <c r="B37" s="307"/>
      <c r="C37" s="120"/>
      <c r="D37" s="120"/>
      <c r="F37" s="116"/>
      <c r="G37" s="117"/>
      <c r="H37" s="118"/>
      <c r="I37" s="145"/>
      <c r="J37" s="144"/>
      <c r="K37" s="151"/>
      <c r="L37" s="119"/>
      <c r="M37" s="44" t="str">
        <f t="shared" ca="1" si="3"/>
        <v/>
      </c>
      <c r="P37" s="272"/>
      <c r="Q37" s="273"/>
      <c r="R37" s="274"/>
      <c r="S37" s="275"/>
      <c r="AD37" s="78">
        <f t="shared" si="10"/>
        <v>0</v>
      </c>
      <c r="AE37" s="121" t="s">
        <v>39</v>
      </c>
      <c r="AG37" s="135" t="str">
        <f t="shared" si="5"/>
        <v>155</v>
      </c>
      <c r="AH37" s="135">
        <f t="shared" si="6"/>
        <v>0</v>
      </c>
      <c r="AI37" s="135">
        <f t="shared" si="7"/>
        <v>0</v>
      </c>
      <c r="AJ37" s="135"/>
      <c r="AK37" s="139">
        <f t="shared" si="8"/>
        <v>155</v>
      </c>
      <c r="AL37" s="90" t="s">
        <v>61</v>
      </c>
      <c r="BA37" s="61" t="str">
        <f t="shared" si="11"/>
        <v xml:space="preserve"> </v>
      </c>
      <c r="BB37" s="202">
        <f t="shared" si="9"/>
        <v>0</v>
      </c>
      <c r="BC37" s="204">
        <f t="shared" si="12"/>
        <v>0</v>
      </c>
      <c r="BD37" s="62">
        <f t="shared" si="13"/>
        <v>0</v>
      </c>
    </row>
    <row r="38" spans="1:56" ht="16" customHeight="1" x14ac:dyDescent="0.2">
      <c r="A38" s="105">
        <v>37</v>
      </c>
      <c r="B38" s="307"/>
      <c r="C38" s="120"/>
      <c r="D38" s="120"/>
      <c r="F38" s="116"/>
      <c r="G38" s="117"/>
      <c r="H38" s="118"/>
      <c r="I38" s="144"/>
      <c r="J38" s="145"/>
      <c r="K38" s="151"/>
      <c r="L38" s="119"/>
      <c r="M38" s="44" t="str">
        <f t="shared" ca="1" si="3"/>
        <v/>
      </c>
      <c r="P38" s="272"/>
      <c r="Q38" s="273"/>
      <c r="R38" s="274"/>
      <c r="S38" s="275"/>
      <c r="AD38" s="78">
        <f t="shared" si="10"/>
        <v>0</v>
      </c>
      <c r="AE38" s="121" t="s">
        <v>39</v>
      </c>
      <c r="AG38" s="135" t="str">
        <f t="shared" si="5"/>
        <v>155</v>
      </c>
      <c r="AH38" s="135">
        <f t="shared" si="6"/>
        <v>0</v>
      </c>
      <c r="AI38" s="135">
        <f t="shared" si="7"/>
        <v>0</v>
      </c>
      <c r="AJ38" s="135"/>
      <c r="AK38" s="139">
        <f t="shared" si="8"/>
        <v>155</v>
      </c>
      <c r="AL38" s="90" t="s">
        <v>61</v>
      </c>
      <c r="BA38" s="61" t="str">
        <f t="shared" si="11"/>
        <v xml:space="preserve"> </v>
      </c>
      <c r="BB38" s="202">
        <f t="shared" si="9"/>
        <v>0</v>
      </c>
      <c r="BC38" s="204">
        <f t="shared" si="12"/>
        <v>0</v>
      </c>
      <c r="BD38" s="62">
        <f t="shared" si="13"/>
        <v>0</v>
      </c>
    </row>
    <row r="39" spans="1:56" ht="16" customHeight="1" x14ac:dyDescent="0.2">
      <c r="A39" s="105">
        <v>38</v>
      </c>
      <c r="B39" s="307"/>
      <c r="C39" s="120"/>
      <c r="D39" s="120"/>
      <c r="F39" s="116"/>
      <c r="G39" s="117"/>
      <c r="H39" s="118"/>
      <c r="I39" s="145"/>
      <c r="J39" s="144"/>
      <c r="K39" s="151"/>
      <c r="L39" s="119"/>
      <c r="M39" s="44" t="str">
        <f t="shared" ca="1" si="3"/>
        <v/>
      </c>
      <c r="P39" s="272"/>
      <c r="Q39" s="273"/>
      <c r="R39" s="274"/>
      <c r="S39" s="275"/>
      <c r="AD39" s="78">
        <f t="shared" si="10"/>
        <v>0</v>
      </c>
      <c r="AE39" s="121" t="s">
        <v>39</v>
      </c>
      <c r="AG39" s="135" t="str">
        <f t="shared" si="5"/>
        <v>155</v>
      </c>
      <c r="AH39" s="135">
        <f t="shared" si="6"/>
        <v>0</v>
      </c>
      <c r="AI39" s="135">
        <f t="shared" si="7"/>
        <v>0</v>
      </c>
      <c r="AJ39" s="135"/>
      <c r="AK39" s="139">
        <f t="shared" si="8"/>
        <v>155</v>
      </c>
      <c r="AL39" s="90" t="s">
        <v>61</v>
      </c>
      <c r="BA39" s="61" t="str">
        <f t="shared" si="11"/>
        <v xml:space="preserve"> </v>
      </c>
      <c r="BB39" s="202">
        <f t="shared" si="9"/>
        <v>0</v>
      </c>
      <c r="BC39" s="204">
        <f t="shared" si="12"/>
        <v>0</v>
      </c>
      <c r="BD39" s="62">
        <f t="shared" si="13"/>
        <v>0</v>
      </c>
    </row>
    <row r="40" spans="1:56" ht="16" customHeight="1" x14ac:dyDescent="0.2">
      <c r="A40" s="105">
        <v>39</v>
      </c>
      <c r="B40" s="307"/>
      <c r="C40" s="120"/>
      <c r="D40" s="120"/>
      <c r="F40" s="116"/>
      <c r="G40" s="117"/>
      <c r="H40" s="118"/>
      <c r="I40" s="144"/>
      <c r="J40" s="145"/>
      <c r="K40" s="151"/>
      <c r="L40" s="119"/>
      <c r="M40" s="44" t="str">
        <f t="shared" ca="1" si="3"/>
        <v/>
      </c>
      <c r="P40" s="272"/>
      <c r="Q40" s="273"/>
      <c r="R40" s="274"/>
      <c r="S40" s="275"/>
      <c r="AD40" s="78">
        <f t="shared" si="10"/>
        <v>0</v>
      </c>
      <c r="AE40" s="121" t="s">
        <v>39</v>
      </c>
      <c r="AG40" s="135" t="str">
        <f t="shared" si="5"/>
        <v>155</v>
      </c>
      <c r="AH40" s="135">
        <f t="shared" si="6"/>
        <v>0</v>
      </c>
      <c r="AI40" s="135">
        <f t="shared" si="7"/>
        <v>0</v>
      </c>
      <c r="AJ40" s="135"/>
      <c r="AK40" s="139">
        <f t="shared" si="8"/>
        <v>155</v>
      </c>
      <c r="AL40" s="90" t="s">
        <v>61</v>
      </c>
      <c r="BA40" s="61" t="str">
        <f t="shared" si="11"/>
        <v xml:space="preserve"> </v>
      </c>
      <c r="BB40" s="202">
        <f t="shared" si="9"/>
        <v>0</v>
      </c>
      <c r="BC40" s="204">
        <f t="shared" si="12"/>
        <v>0</v>
      </c>
      <c r="BD40" s="62">
        <f t="shared" si="13"/>
        <v>0</v>
      </c>
    </row>
    <row r="41" spans="1:56" ht="16" customHeight="1" x14ac:dyDescent="0.2">
      <c r="A41" s="105">
        <v>40</v>
      </c>
      <c r="B41" s="307"/>
      <c r="C41" s="120"/>
      <c r="D41" s="120"/>
      <c r="F41" s="116"/>
      <c r="G41" s="117"/>
      <c r="H41" s="118"/>
      <c r="I41" s="145"/>
      <c r="J41" s="144"/>
      <c r="K41" s="152"/>
      <c r="L41" s="102"/>
      <c r="M41" s="44" t="str">
        <f t="shared" ca="1" si="3"/>
        <v/>
      </c>
      <c r="P41" s="272"/>
      <c r="Q41" s="273"/>
      <c r="R41" s="274"/>
      <c r="S41" s="275"/>
      <c r="AD41" s="78">
        <f t="shared" si="10"/>
        <v>0</v>
      </c>
      <c r="AE41" s="121" t="s">
        <v>39</v>
      </c>
      <c r="AG41" s="135" t="str">
        <f t="shared" si="5"/>
        <v>155</v>
      </c>
      <c r="AH41" s="135">
        <f t="shared" si="6"/>
        <v>0</v>
      </c>
      <c r="AI41" s="135">
        <f t="shared" si="7"/>
        <v>0</v>
      </c>
      <c r="AJ41" s="135"/>
      <c r="AK41" s="139">
        <f t="shared" si="8"/>
        <v>155</v>
      </c>
      <c r="AL41" s="90" t="s">
        <v>61</v>
      </c>
      <c r="BA41" s="61" t="str">
        <f t="shared" si="11"/>
        <v xml:space="preserve"> </v>
      </c>
      <c r="BB41" s="202">
        <f t="shared" si="9"/>
        <v>0</v>
      </c>
      <c r="BC41" s="204">
        <f t="shared" si="12"/>
        <v>0</v>
      </c>
      <c r="BD41" s="62">
        <f t="shared" si="13"/>
        <v>0</v>
      </c>
    </row>
    <row r="42" spans="1:56" ht="16" customHeight="1" x14ac:dyDescent="0.2">
      <c r="A42" s="105">
        <v>41</v>
      </c>
      <c r="C42" s="123" t="s">
        <v>196</v>
      </c>
      <c r="D42" s="123" t="s">
        <v>211</v>
      </c>
      <c r="F42" s="116" t="s">
        <v>231</v>
      </c>
      <c r="G42" s="117">
        <v>1016</v>
      </c>
      <c r="H42" s="118" t="s">
        <v>252</v>
      </c>
      <c r="I42" s="145" t="s">
        <v>272</v>
      </c>
      <c r="J42" s="144" t="s">
        <v>287</v>
      </c>
      <c r="K42" s="151" t="s">
        <v>309</v>
      </c>
      <c r="L42" s="234">
        <v>42370</v>
      </c>
      <c r="M42" s="44">
        <f t="shared" ca="1" si="3"/>
        <v>3</v>
      </c>
      <c r="N42" s="105" t="s">
        <v>57</v>
      </c>
      <c r="P42" s="272">
        <v>8</v>
      </c>
      <c r="Q42" s="273">
        <v>4</v>
      </c>
      <c r="R42" s="274">
        <v>6</v>
      </c>
      <c r="S42" s="275">
        <v>1</v>
      </c>
      <c r="AD42" s="78">
        <f t="shared" si="10"/>
        <v>0</v>
      </c>
      <c r="AG42" s="135" t="str">
        <f t="shared" si="5"/>
        <v>0</v>
      </c>
      <c r="AH42" s="135">
        <f t="shared" si="6"/>
        <v>0</v>
      </c>
      <c r="AI42" s="135">
        <f t="shared" si="7"/>
        <v>0</v>
      </c>
      <c r="AJ42" s="135"/>
      <c r="AK42" s="139">
        <f t="shared" si="8"/>
        <v>0</v>
      </c>
      <c r="AL42" s="90" t="s">
        <v>61</v>
      </c>
      <c r="AM42" s="91">
        <v>0</v>
      </c>
      <c r="AN42" s="58">
        <v>1</v>
      </c>
      <c r="AO42" s="58">
        <v>1</v>
      </c>
      <c r="AP42" s="92">
        <v>0</v>
      </c>
      <c r="AQ42" s="58">
        <v>1</v>
      </c>
      <c r="AS42" s="94">
        <v>1</v>
      </c>
      <c r="AT42" s="94">
        <v>1</v>
      </c>
      <c r="AU42" s="94">
        <v>0</v>
      </c>
      <c r="AV42" s="94">
        <v>0</v>
      </c>
      <c r="AW42" s="94">
        <v>0</v>
      </c>
      <c r="AX42" s="94">
        <v>1</v>
      </c>
      <c r="BA42" s="61" t="str">
        <f t="shared" si="11"/>
        <v>Participant 1 Par Prénom 1</v>
      </c>
      <c r="BB42" s="202">
        <f t="shared" si="9"/>
        <v>0</v>
      </c>
      <c r="BC42" s="204" t="str">
        <f t="shared" si="12"/>
        <v>mail16</v>
      </c>
      <c r="BD42" s="62" t="str">
        <f t="shared" si="13"/>
        <v>B</v>
      </c>
    </row>
    <row r="43" spans="1:56" ht="16" customHeight="1" x14ac:dyDescent="0.2">
      <c r="A43" s="105">
        <v>42</v>
      </c>
      <c r="C43" s="123" t="s">
        <v>197</v>
      </c>
      <c r="D43" s="123" t="s">
        <v>212</v>
      </c>
      <c r="F43" s="116" t="s">
        <v>233</v>
      </c>
      <c r="G43" s="117">
        <v>1017</v>
      </c>
      <c r="H43" s="118" t="s">
        <v>253</v>
      </c>
      <c r="I43" s="145" t="s">
        <v>273</v>
      </c>
      <c r="J43" s="144" t="s">
        <v>293</v>
      </c>
      <c r="K43" s="151" t="s">
        <v>310</v>
      </c>
      <c r="L43" s="234">
        <v>42736</v>
      </c>
      <c r="M43" s="44">
        <f t="shared" ca="1" si="3"/>
        <v>2</v>
      </c>
      <c r="N43" s="105" t="s">
        <v>60</v>
      </c>
      <c r="P43" s="272">
        <v>7</v>
      </c>
      <c r="Q43" s="273">
        <v>5</v>
      </c>
      <c r="R43" s="274">
        <v>3</v>
      </c>
      <c r="S43" s="275">
        <v>2</v>
      </c>
      <c r="AD43" s="78">
        <f t="shared" si="10"/>
        <v>0</v>
      </c>
      <c r="AG43" s="135" t="str">
        <f t="shared" si="5"/>
        <v>0</v>
      </c>
      <c r="AH43" s="135">
        <f t="shared" si="6"/>
        <v>0</v>
      </c>
      <c r="AI43" s="135">
        <f t="shared" si="7"/>
        <v>60</v>
      </c>
      <c r="AJ43" s="135"/>
      <c r="AK43" s="139">
        <f t="shared" si="8"/>
        <v>60</v>
      </c>
      <c r="AL43" s="90" t="s">
        <v>61</v>
      </c>
      <c r="AM43" s="91">
        <v>0</v>
      </c>
      <c r="AN43" s="58">
        <v>1</v>
      </c>
      <c r="AO43" s="58">
        <v>1</v>
      </c>
      <c r="AP43" s="92">
        <v>1</v>
      </c>
      <c r="AQ43" s="58">
        <v>0</v>
      </c>
      <c r="AS43" s="94">
        <v>1</v>
      </c>
      <c r="AT43" s="94">
        <v>0</v>
      </c>
      <c r="AU43" s="94">
        <v>1</v>
      </c>
      <c r="AV43" s="94">
        <v>1</v>
      </c>
      <c r="AW43" s="94">
        <v>1</v>
      </c>
      <c r="AX43" s="94">
        <v>1</v>
      </c>
      <c r="BA43" s="61" t="str">
        <f t="shared" si="11"/>
        <v>Participant 2 Par Prénom 2</v>
      </c>
      <c r="BB43" s="202">
        <f t="shared" si="9"/>
        <v>0</v>
      </c>
      <c r="BC43" s="204" t="str">
        <f t="shared" si="12"/>
        <v>mail17</v>
      </c>
      <c r="BD43" s="62" t="str">
        <f t="shared" si="13"/>
        <v>T</v>
      </c>
    </row>
    <row r="44" spans="1:56" ht="16" customHeight="1" x14ac:dyDescent="0.2">
      <c r="A44" s="122">
        <v>43</v>
      </c>
      <c r="C44" s="123" t="s">
        <v>198</v>
      </c>
      <c r="D44" s="123" t="s">
        <v>213</v>
      </c>
      <c r="F44" s="116" t="s">
        <v>234</v>
      </c>
      <c r="G44" s="114">
        <v>1018</v>
      </c>
      <c r="H44" s="118" t="s">
        <v>254</v>
      </c>
      <c r="I44" s="145" t="s">
        <v>274</v>
      </c>
      <c r="J44" s="144" t="s">
        <v>294</v>
      </c>
      <c r="K44" s="151" t="s">
        <v>311</v>
      </c>
      <c r="L44" s="155">
        <v>43101</v>
      </c>
      <c r="M44" s="44">
        <f t="shared" ca="1" si="3"/>
        <v>1</v>
      </c>
      <c r="N44" s="105" t="s">
        <v>58</v>
      </c>
      <c r="P44" s="272">
        <v>9</v>
      </c>
      <c r="Q44" s="273">
        <v>4</v>
      </c>
      <c r="R44" s="274">
        <v>6</v>
      </c>
      <c r="S44" s="275">
        <v>7</v>
      </c>
      <c r="AD44" s="78">
        <f t="shared" si="10"/>
        <v>0</v>
      </c>
      <c r="AG44" s="135" t="str">
        <f t="shared" si="5"/>
        <v>0</v>
      </c>
      <c r="AH44" s="135">
        <f t="shared" si="6"/>
        <v>0</v>
      </c>
      <c r="AI44" s="135">
        <f t="shared" si="7"/>
        <v>0</v>
      </c>
      <c r="AJ44" s="135"/>
      <c r="AK44" s="139">
        <f t="shared" si="8"/>
        <v>0</v>
      </c>
      <c r="AL44" s="90" t="s">
        <v>61</v>
      </c>
      <c r="AM44" s="91">
        <v>0</v>
      </c>
      <c r="AN44" s="58">
        <v>1</v>
      </c>
      <c r="AO44" s="58">
        <v>0</v>
      </c>
      <c r="AP44" s="92">
        <v>0</v>
      </c>
      <c r="AQ44" s="58">
        <v>1</v>
      </c>
      <c r="AS44" s="94">
        <v>1</v>
      </c>
      <c r="AT44" s="94">
        <v>1</v>
      </c>
      <c r="AU44" s="94">
        <v>1</v>
      </c>
      <c r="AV44" s="94">
        <v>1</v>
      </c>
      <c r="AW44" s="94">
        <v>1</v>
      </c>
      <c r="AX44" s="94">
        <v>1</v>
      </c>
      <c r="BA44" s="61" t="str">
        <f t="shared" si="11"/>
        <v>Participant 3 Par Prénom 3</v>
      </c>
      <c r="BB44" s="202">
        <f t="shared" si="9"/>
        <v>0</v>
      </c>
      <c r="BC44" s="204" t="str">
        <f t="shared" si="12"/>
        <v>mail18</v>
      </c>
      <c r="BD44" s="62" t="str">
        <f t="shared" si="13"/>
        <v>S</v>
      </c>
    </row>
    <row r="45" spans="1:56" ht="16" customHeight="1" x14ac:dyDescent="0.2">
      <c r="A45" s="105">
        <v>44</v>
      </c>
      <c r="C45" s="123" t="s">
        <v>199</v>
      </c>
      <c r="D45" s="123" t="s">
        <v>214</v>
      </c>
      <c r="F45" s="116" t="s">
        <v>235</v>
      </c>
      <c r="G45" s="114">
        <v>1019</v>
      </c>
      <c r="H45" s="118" t="s">
        <v>255</v>
      </c>
      <c r="I45" s="145" t="s">
        <v>275</v>
      </c>
      <c r="J45" s="144" t="s">
        <v>295</v>
      </c>
      <c r="K45" s="151" t="s">
        <v>312</v>
      </c>
      <c r="L45" s="155">
        <v>43406</v>
      </c>
      <c r="M45" s="44">
        <f t="shared" ca="1" si="3"/>
        <v>1</v>
      </c>
      <c r="N45" s="105" t="s">
        <v>58</v>
      </c>
      <c r="P45" s="272">
        <v>9</v>
      </c>
      <c r="Q45" s="273">
        <v>8</v>
      </c>
      <c r="R45" s="274">
        <v>5</v>
      </c>
      <c r="S45" s="275">
        <v>2</v>
      </c>
      <c r="AD45" s="78">
        <f t="shared" si="10"/>
        <v>0</v>
      </c>
      <c r="AG45" s="135" t="str">
        <f t="shared" si="5"/>
        <v>0</v>
      </c>
      <c r="AH45" s="135">
        <f t="shared" si="6"/>
        <v>0</v>
      </c>
      <c r="AI45" s="135">
        <f t="shared" si="7"/>
        <v>60</v>
      </c>
      <c r="AJ45" s="135"/>
      <c r="AK45" s="139">
        <f t="shared" si="8"/>
        <v>60</v>
      </c>
      <c r="AL45" s="90" t="s">
        <v>61</v>
      </c>
      <c r="AM45" s="91">
        <v>0</v>
      </c>
      <c r="AN45" s="58">
        <v>1</v>
      </c>
      <c r="AO45" s="58">
        <v>1</v>
      </c>
      <c r="AP45" s="92">
        <v>1</v>
      </c>
      <c r="AQ45" s="58">
        <v>0</v>
      </c>
      <c r="AS45" s="94">
        <v>0</v>
      </c>
      <c r="AT45" s="94">
        <v>1</v>
      </c>
      <c r="AU45" s="94">
        <v>0</v>
      </c>
      <c r="AV45" s="94">
        <v>1</v>
      </c>
      <c r="AW45" s="94">
        <v>1</v>
      </c>
      <c r="AX45" s="94">
        <v>1</v>
      </c>
      <c r="BA45" s="61" t="str">
        <f t="shared" si="11"/>
        <v>Participant 4 Par Prénom 4</v>
      </c>
      <c r="BB45" s="202">
        <f t="shared" si="9"/>
        <v>0</v>
      </c>
      <c r="BC45" s="204" t="str">
        <f t="shared" si="12"/>
        <v>mail19</v>
      </c>
      <c r="BD45" s="62" t="str">
        <f t="shared" si="13"/>
        <v>S</v>
      </c>
    </row>
    <row r="46" spans="1:56" s="47" customFormat="1" ht="16" customHeight="1" x14ac:dyDescent="0.2">
      <c r="A46" s="124">
        <v>45</v>
      </c>
      <c r="B46" s="162"/>
      <c r="C46" s="48" t="s">
        <v>200</v>
      </c>
      <c r="D46" s="123" t="s">
        <v>215</v>
      </c>
      <c r="E46" s="217"/>
      <c r="F46" s="116" t="s">
        <v>236</v>
      </c>
      <c r="G46" s="125" t="s">
        <v>232</v>
      </c>
      <c r="H46" s="118" t="s">
        <v>256</v>
      </c>
      <c r="I46" s="145" t="s">
        <v>276</v>
      </c>
      <c r="J46" s="144" t="s">
        <v>296</v>
      </c>
      <c r="K46" s="151" t="s">
        <v>313</v>
      </c>
      <c r="L46" s="126" t="s">
        <v>317</v>
      </c>
      <c r="M46" s="44">
        <f t="shared" ca="1" si="3"/>
        <v>1</v>
      </c>
      <c r="N46" s="124" t="s">
        <v>58</v>
      </c>
      <c r="O46" s="247"/>
      <c r="P46" s="272">
        <v>8</v>
      </c>
      <c r="Q46" s="273">
        <v>6</v>
      </c>
      <c r="R46" s="274">
        <v>4</v>
      </c>
      <c r="S46" s="275">
        <v>1</v>
      </c>
      <c r="T46" s="69"/>
      <c r="U46" s="69"/>
      <c r="V46" s="69"/>
      <c r="W46" s="69"/>
      <c r="X46" s="230"/>
      <c r="Y46" s="69"/>
      <c r="Z46" s="69"/>
      <c r="AA46" s="69"/>
      <c r="AB46" s="69"/>
      <c r="AC46" s="69"/>
      <c r="AD46" s="78">
        <f t="shared" si="10"/>
        <v>0</v>
      </c>
      <c r="AE46" s="59"/>
      <c r="AF46" s="134"/>
      <c r="AG46" s="135" t="str">
        <f t="shared" si="5"/>
        <v>0</v>
      </c>
      <c r="AH46" s="135">
        <f t="shared" si="6"/>
        <v>0</v>
      </c>
      <c r="AI46" s="135">
        <f t="shared" si="7"/>
        <v>0</v>
      </c>
      <c r="AJ46" s="135"/>
      <c r="AK46" s="139">
        <f t="shared" si="8"/>
        <v>0</v>
      </c>
      <c r="AL46" s="90" t="s">
        <v>61</v>
      </c>
      <c r="AM46" s="64">
        <v>1</v>
      </c>
      <c r="AN46" s="65">
        <v>1</v>
      </c>
      <c r="AO46" s="65">
        <v>1</v>
      </c>
      <c r="AP46" s="70">
        <v>0</v>
      </c>
      <c r="AQ46" s="58">
        <v>1</v>
      </c>
      <c r="AR46" s="60"/>
      <c r="AS46" s="63" t="s">
        <v>318</v>
      </c>
      <c r="AT46" s="63">
        <v>1</v>
      </c>
      <c r="AU46" s="63">
        <v>1</v>
      </c>
      <c r="AV46" s="63">
        <v>1</v>
      </c>
      <c r="AW46" s="63">
        <v>1</v>
      </c>
      <c r="AX46" s="63">
        <v>0</v>
      </c>
      <c r="AY46" s="193"/>
      <c r="AZ46" s="158"/>
      <c r="BA46" s="61" t="str">
        <f t="shared" si="11"/>
        <v>Participant 5 Par Prénom 5</v>
      </c>
      <c r="BB46" s="202">
        <f t="shared" si="9"/>
        <v>0</v>
      </c>
      <c r="BC46" s="204" t="str">
        <f t="shared" si="12"/>
        <v>mail20</v>
      </c>
      <c r="BD46" s="62" t="str">
        <f t="shared" si="13"/>
        <v>S</v>
      </c>
    </row>
    <row r="47" spans="1:56" ht="16" customHeight="1" x14ac:dyDescent="0.2">
      <c r="A47" s="105">
        <v>46</v>
      </c>
      <c r="C47" s="123"/>
      <c r="D47" s="123"/>
      <c r="F47" s="113"/>
      <c r="G47" s="114"/>
      <c r="H47" s="115"/>
      <c r="I47" s="144"/>
      <c r="J47" s="144"/>
      <c r="K47" s="147"/>
      <c r="L47" s="103"/>
      <c r="M47" s="44" t="str">
        <f t="shared" ca="1" si="3"/>
        <v/>
      </c>
      <c r="P47" s="272"/>
      <c r="Q47" s="273"/>
      <c r="R47" s="274"/>
      <c r="S47" s="275"/>
      <c r="AD47" s="78">
        <f t="shared" si="10"/>
        <v>0</v>
      </c>
      <c r="AG47" s="135" t="str">
        <f t="shared" si="5"/>
        <v>0</v>
      </c>
      <c r="AH47" s="135">
        <f t="shared" si="6"/>
        <v>0</v>
      </c>
      <c r="AI47" s="135">
        <f t="shared" si="7"/>
        <v>0</v>
      </c>
      <c r="AJ47" s="135"/>
      <c r="AK47" s="139">
        <f t="shared" si="8"/>
        <v>0</v>
      </c>
      <c r="AL47" s="90" t="s">
        <v>61</v>
      </c>
      <c r="BA47" s="61" t="str">
        <f t="shared" si="11"/>
        <v xml:space="preserve"> </v>
      </c>
      <c r="BB47" s="202">
        <f t="shared" si="9"/>
        <v>0</v>
      </c>
      <c r="BC47" s="204">
        <f t="shared" si="12"/>
        <v>0</v>
      </c>
      <c r="BD47" s="62">
        <f t="shared" si="13"/>
        <v>0</v>
      </c>
    </row>
    <row r="48" spans="1:56" ht="16" customHeight="1" x14ac:dyDescent="0.2">
      <c r="A48" s="105">
        <v>47</v>
      </c>
      <c r="C48" s="123"/>
      <c r="D48" s="123"/>
      <c r="F48" s="113"/>
      <c r="G48" s="114"/>
      <c r="H48" s="115"/>
      <c r="I48" s="144"/>
      <c r="J48" s="144"/>
      <c r="K48" s="147"/>
      <c r="L48" s="103"/>
      <c r="M48" s="44" t="str">
        <f t="shared" ca="1" si="3"/>
        <v/>
      </c>
      <c r="P48" s="272"/>
      <c r="Q48" s="273"/>
      <c r="R48" s="274"/>
      <c r="S48" s="275"/>
      <c r="AD48" s="78">
        <f t="shared" si="10"/>
        <v>0</v>
      </c>
      <c r="AG48" s="135" t="str">
        <f t="shared" si="5"/>
        <v>0</v>
      </c>
      <c r="AH48" s="135">
        <f t="shared" si="6"/>
        <v>0</v>
      </c>
      <c r="AI48" s="135">
        <f t="shared" si="7"/>
        <v>0</v>
      </c>
      <c r="AJ48" s="135"/>
      <c r="AK48" s="139">
        <f t="shared" si="8"/>
        <v>0</v>
      </c>
      <c r="AL48" s="90" t="s">
        <v>61</v>
      </c>
      <c r="BA48" s="61" t="str">
        <f t="shared" si="11"/>
        <v xml:space="preserve"> </v>
      </c>
      <c r="BB48" s="202">
        <f t="shared" si="9"/>
        <v>0</v>
      </c>
      <c r="BC48" s="204">
        <f t="shared" si="12"/>
        <v>0</v>
      </c>
      <c r="BD48" s="62">
        <f t="shared" si="13"/>
        <v>0</v>
      </c>
    </row>
    <row r="49" spans="1:56" ht="16" customHeight="1" x14ac:dyDescent="0.2">
      <c r="A49" s="105">
        <v>48</v>
      </c>
      <c r="C49" s="123"/>
      <c r="D49" s="123"/>
      <c r="F49" s="113"/>
      <c r="G49" s="114"/>
      <c r="H49" s="115"/>
      <c r="I49" s="144"/>
      <c r="J49" s="144"/>
      <c r="K49" s="147"/>
      <c r="L49" s="103"/>
      <c r="M49" s="44" t="str">
        <f t="shared" ca="1" si="3"/>
        <v/>
      </c>
      <c r="P49" s="272"/>
      <c r="Q49" s="273"/>
      <c r="R49" s="274"/>
      <c r="S49" s="275"/>
      <c r="AD49" s="78">
        <f t="shared" si="10"/>
        <v>0</v>
      </c>
      <c r="AG49" s="135" t="str">
        <f t="shared" si="5"/>
        <v>0</v>
      </c>
      <c r="AH49" s="135">
        <f t="shared" si="6"/>
        <v>0</v>
      </c>
      <c r="AI49" s="135">
        <f t="shared" si="7"/>
        <v>0</v>
      </c>
      <c r="AJ49" s="135"/>
      <c r="AK49" s="139">
        <f t="shared" si="8"/>
        <v>0</v>
      </c>
      <c r="AL49" s="90" t="s">
        <v>61</v>
      </c>
      <c r="BA49" s="61" t="str">
        <f t="shared" si="11"/>
        <v xml:space="preserve"> </v>
      </c>
      <c r="BB49" s="202">
        <f t="shared" si="9"/>
        <v>0</v>
      </c>
      <c r="BC49" s="204">
        <f t="shared" si="12"/>
        <v>0</v>
      </c>
      <c r="BD49" s="62">
        <f t="shared" si="13"/>
        <v>0</v>
      </c>
    </row>
    <row r="50" spans="1:56" ht="16" customHeight="1" x14ac:dyDescent="0.2">
      <c r="A50" s="105">
        <v>49</v>
      </c>
      <c r="C50" s="123"/>
      <c r="D50" s="123"/>
      <c r="F50" s="113"/>
      <c r="G50" s="114"/>
      <c r="H50" s="115"/>
      <c r="I50" s="144"/>
      <c r="J50" s="144"/>
      <c r="K50" s="147"/>
      <c r="L50" s="103"/>
      <c r="M50" s="44" t="str">
        <f t="shared" ca="1" si="3"/>
        <v/>
      </c>
      <c r="P50" s="272"/>
      <c r="Q50" s="273"/>
      <c r="R50" s="274"/>
      <c r="S50" s="275"/>
      <c r="AD50" s="78">
        <f t="shared" si="10"/>
        <v>0</v>
      </c>
      <c r="AG50" s="135" t="str">
        <f t="shared" si="5"/>
        <v>0</v>
      </c>
      <c r="AH50" s="135">
        <f t="shared" si="6"/>
        <v>0</v>
      </c>
      <c r="AI50" s="135">
        <f t="shared" si="7"/>
        <v>0</v>
      </c>
      <c r="AJ50" s="135"/>
      <c r="AK50" s="139">
        <f t="shared" si="8"/>
        <v>0</v>
      </c>
      <c r="AL50" s="90" t="s">
        <v>61</v>
      </c>
      <c r="BA50" s="61" t="str">
        <f t="shared" si="11"/>
        <v xml:space="preserve"> </v>
      </c>
      <c r="BB50" s="202">
        <f t="shared" si="9"/>
        <v>0</v>
      </c>
      <c r="BC50" s="204">
        <f t="shared" si="12"/>
        <v>0</v>
      </c>
      <c r="BD50" s="62">
        <f t="shared" si="13"/>
        <v>0</v>
      </c>
    </row>
    <row r="51" spans="1:56" ht="16" customHeight="1" x14ac:dyDescent="0.2">
      <c r="A51" s="105">
        <v>50</v>
      </c>
      <c r="C51" s="123"/>
      <c r="D51" s="123"/>
      <c r="F51" s="113"/>
      <c r="G51" s="114"/>
      <c r="H51" s="115"/>
      <c r="I51" s="144"/>
      <c r="J51" s="144"/>
      <c r="K51" s="147"/>
      <c r="L51" s="103"/>
      <c r="M51" s="44" t="str">
        <f t="shared" ca="1" si="3"/>
        <v/>
      </c>
      <c r="P51" s="272"/>
      <c r="Q51" s="273"/>
      <c r="R51" s="274"/>
      <c r="S51" s="275"/>
      <c r="AD51" s="78">
        <f t="shared" si="10"/>
        <v>0</v>
      </c>
      <c r="AG51" s="135" t="str">
        <f t="shared" si="5"/>
        <v>0</v>
      </c>
      <c r="AH51" s="135">
        <f t="shared" si="6"/>
        <v>0</v>
      </c>
      <c r="AI51" s="135">
        <f t="shared" si="7"/>
        <v>0</v>
      </c>
      <c r="AJ51" s="135"/>
      <c r="AK51" s="139">
        <f t="shared" si="8"/>
        <v>0</v>
      </c>
      <c r="AL51" s="90" t="s">
        <v>61</v>
      </c>
      <c r="BA51" s="61" t="str">
        <f t="shared" si="11"/>
        <v xml:space="preserve"> </v>
      </c>
      <c r="BB51" s="202">
        <f t="shared" si="9"/>
        <v>0</v>
      </c>
      <c r="BC51" s="204">
        <f t="shared" si="12"/>
        <v>0</v>
      </c>
      <c r="BD51" s="62">
        <f t="shared" si="13"/>
        <v>0</v>
      </c>
    </row>
    <row r="52" spans="1:56" ht="16" customHeight="1" x14ac:dyDescent="0.2">
      <c r="A52" s="105">
        <v>51</v>
      </c>
      <c r="C52" s="123"/>
      <c r="D52" s="123"/>
      <c r="F52" s="113"/>
      <c r="G52" s="114"/>
      <c r="H52" s="115"/>
      <c r="I52" s="144"/>
      <c r="J52" s="144"/>
      <c r="K52" s="147"/>
      <c r="L52" s="103"/>
      <c r="M52" s="44" t="str">
        <f t="shared" ca="1" si="3"/>
        <v/>
      </c>
      <c r="P52" s="272"/>
      <c r="Q52" s="273"/>
      <c r="R52" s="274"/>
      <c r="S52" s="275"/>
      <c r="AD52" s="78">
        <f t="shared" si="10"/>
        <v>0</v>
      </c>
      <c r="AG52" s="135" t="str">
        <f t="shared" si="5"/>
        <v>0</v>
      </c>
      <c r="AH52" s="135">
        <f t="shared" si="6"/>
        <v>0</v>
      </c>
      <c r="AI52" s="135">
        <f t="shared" si="7"/>
        <v>0</v>
      </c>
      <c r="AJ52" s="135"/>
      <c r="AK52" s="139">
        <f t="shared" si="8"/>
        <v>0</v>
      </c>
      <c r="AL52" s="90" t="s">
        <v>61</v>
      </c>
      <c r="BA52" s="61" t="str">
        <f t="shared" si="11"/>
        <v xml:space="preserve"> </v>
      </c>
      <c r="BB52" s="202">
        <f t="shared" si="9"/>
        <v>0</v>
      </c>
      <c r="BC52" s="204">
        <f t="shared" si="12"/>
        <v>0</v>
      </c>
      <c r="BD52" s="62">
        <f t="shared" si="13"/>
        <v>0</v>
      </c>
    </row>
    <row r="53" spans="1:56" ht="16" customHeight="1" x14ac:dyDescent="0.2">
      <c r="A53" s="105">
        <v>52</v>
      </c>
      <c r="C53" s="123"/>
      <c r="D53" s="123"/>
      <c r="F53" s="113"/>
      <c r="G53" s="114"/>
      <c r="H53" s="115"/>
      <c r="I53" s="144"/>
      <c r="J53" s="144"/>
      <c r="K53" s="147"/>
      <c r="L53" s="103"/>
      <c r="M53" s="44" t="str">
        <f t="shared" ca="1" si="3"/>
        <v/>
      </c>
      <c r="P53" s="272"/>
      <c r="Q53" s="273"/>
      <c r="R53" s="274"/>
      <c r="S53" s="275"/>
      <c r="AD53" s="78">
        <f t="shared" si="10"/>
        <v>0</v>
      </c>
      <c r="AG53" s="135" t="str">
        <f t="shared" si="5"/>
        <v>0</v>
      </c>
      <c r="AH53" s="135">
        <f t="shared" si="6"/>
        <v>0</v>
      </c>
      <c r="AI53" s="135">
        <f t="shared" si="7"/>
        <v>0</v>
      </c>
      <c r="AJ53" s="135"/>
      <c r="AK53" s="139">
        <f t="shared" si="8"/>
        <v>0</v>
      </c>
      <c r="AL53" s="90" t="s">
        <v>61</v>
      </c>
      <c r="BA53" s="61" t="str">
        <f t="shared" si="11"/>
        <v xml:space="preserve"> </v>
      </c>
      <c r="BB53" s="202">
        <f t="shared" si="9"/>
        <v>0</v>
      </c>
      <c r="BC53" s="204">
        <f t="shared" si="12"/>
        <v>0</v>
      </c>
      <c r="BD53" s="62">
        <f t="shared" si="13"/>
        <v>0</v>
      </c>
    </row>
    <row r="54" spans="1:56" s="87" customFormat="1" ht="16" customHeight="1" x14ac:dyDescent="0.2">
      <c r="A54" s="104">
        <v>53</v>
      </c>
      <c r="B54" s="163"/>
      <c r="C54" s="128"/>
      <c r="D54" s="128"/>
      <c r="E54" s="215"/>
      <c r="F54" s="100"/>
      <c r="G54" s="56"/>
      <c r="H54" s="101"/>
      <c r="I54" s="140"/>
      <c r="J54" s="140"/>
      <c r="K54" s="147"/>
      <c r="L54" s="103"/>
      <c r="M54" s="44" t="str">
        <f t="shared" ca="1" si="3"/>
        <v/>
      </c>
      <c r="N54" s="104"/>
      <c r="O54" s="245"/>
      <c r="P54" s="272"/>
      <c r="Q54" s="273"/>
      <c r="R54" s="274"/>
      <c r="S54" s="275"/>
      <c r="T54" s="79"/>
      <c r="U54" s="79"/>
      <c r="V54" s="79"/>
      <c r="W54" s="79"/>
      <c r="X54" s="228"/>
      <c r="Y54" s="79"/>
      <c r="Z54" s="79"/>
      <c r="AA54" s="79"/>
      <c r="AB54" s="79"/>
      <c r="AC54" s="79"/>
      <c r="AD54" s="78">
        <f t="shared" si="10"/>
        <v>0</v>
      </c>
      <c r="AE54" s="95"/>
      <c r="AF54" s="135"/>
      <c r="AG54" s="135" t="str">
        <f t="shared" si="5"/>
        <v>0</v>
      </c>
      <c r="AH54" s="135">
        <f t="shared" si="6"/>
        <v>0</v>
      </c>
      <c r="AI54" s="135">
        <f t="shared" si="7"/>
        <v>0</v>
      </c>
      <c r="AJ54" s="135"/>
      <c r="AK54" s="139">
        <f t="shared" si="8"/>
        <v>0</v>
      </c>
      <c r="AL54" s="81" t="s">
        <v>61</v>
      </c>
      <c r="AM54" s="82"/>
      <c r="AN54" s="83"/>
      <c r="AO54" s="83"/>
      <c r="AP54" s="84"/>
      <c r="AQ54" s="83"/>
      <c r="AR54" s="85"/>
      <c r="AS54" s="86"/>
      <c r="AT54" s="86"/>
      <c r="AU54" s="86"/>
      <c r="AV54" s="86"/>
      <c r="AW54" s="86"/>
      <c r="AX54" s="86"/>
      <c r="AY54" s="190"/>
      <c r="AZ54" s="156"/>
      <c r="BA54" s="61" t="str">
        <f t="shared" si="11"/>
        <v xml:space="preserve"> </v>
      </c>
      <c r="BB54" s="202">
        <f t="shared" si="9"/>
        <v>0</v>
      </c>
      <c r="BC54" s="204">
        <f t="shared" si="12"/>
        <v>0</v>
      </c>
      <c r="BD54" s="62">
        <f t="shared" si="13"/>
        <v>0</v>
      </c>
    </row>
    <row r="55" spans="1:56" ht="16" customHeight="1" x14ac:dyDescent="0.2">
      <c r="A55" s="122">
        <v>54</v>
      </c>
      <c r="C55" s="123"/>
      <c r="D55" s="123"/>
      <c r="K55" s="148"/>
      <c r="L55" s="109"/>
      <c r="M55" s="44" t="str">
        <f t="shared" ca="1" si="3"/>
        <v/>
      </c>
      <c r="P55" s="272"/>
      <c r="Q55" s="273"/>
      <c r="R55" s="274"/>
      <c r="S55" s="275"/>
      <c r="AD55" s="78">
        <f t="shared" si="10"/>
        <v>0</v>
      </c>
      <c r="AG55" s="135" t="str">
        <f t="shared" si="5"/>
        <v>0</v>
      </c>
      <c r="AH55" s="135">
        <f t="shared" si="6"/>
        <v>0</v>
      </c>
      <c r="AI55" s="135">
        <f t="shared" si="7"/>
        <v>0</v>
      </c>
      <c r="AJ55" s="135"/>
      <c r="AK55" s="139">
        <f t="shared" si="8"/>
        <v>0</v>
      </c>
      <c r="AL55" s="90" t="s">
        <v>61</v>
      </c>
      <c r="BA55" s="61" t="str">
        <f t="shared" si="11"/>
        <v xml:space="preserve"> </v>
      </c>
      <c r="BB55" s="202">
        <f t="shared" si="9"/>
        <v>0</v>
      </c>
      <c r="BC55" s="204">
        <f t="shared" si="12"/>
        <v>0</v>
      </c>
      <c r="BD55" s="62">
        <f t="shared" si="13"/>
        <v>0</v>
      </c>
    </row>
    <row r="56" spans="1:56" ht="16" customHeight="1" x14ac:dyDescent="0.2">
      <c r="A56" s="122">
        <v>55</v>
      </c>
      <c r="C56" s="123"/>
      <c r="D56" s="123"/>
      <c r="K56" s="148"/>
      <c r="L56" s="109"/>
      <c r="M56" s="44" t="str">
        <f t="shared" ca="1" si="3"/>
        <v/>
      </c>
      <c r="P56" s="272"/>
      <c r="Q56" s="273"/>
      <c r="R56" s="274"/>
      <c r="S56" s="275"/>
      <c r="AD56" s="78">
        <f t="shared" si="10"/>
        <v>0</v>
      </c>
      <c r="AG56" s="135" t="str">
        <f t="shared" si="5"/>
        <v>0</v>
      </c>
      <c r="AH56" s="135">
        <f t="shared" si="6"/>
        <v>0</v>
      </c>
      <c r="AI56" s="135">
        <f t="shared" si="7"/>
        <v>0</v>
      </c>
      <c r="AJ56" s="135"/>
      <c r="AK56" s="139">
        <f t="shared" si="8"/>
        <v>0</v>
      </c>
      <c r="AL56" s="90" t="s">
        <v>61</v>
      </c>
      <c r="BA56" s="61" t="str">
        <f t="shared" si="11"/>
        <v xml:space="preserve"> </v>
      </c>
      <c r="BB56" s="202">
        <f t="shared" si="9"/>
        <v>0</v>
      </c>
      <c r="BC56" s="204">
        <f t="shared" si="12"/>
        <v>0</v>
      </c>
      <c r="BD56" s="62">
        <f t="shared" si="13"/>
        <v>0</v>
      </c>
    </row>
    <row r="57" spans="1:56" ht="16" customHeight="1" x14ac:dyDescent="0.2">
      <c r="A57" s="105">
        <v>56</v>
      </c>
      <c r="C57" s="123"/>
      <c r="D57" s="123"/>
      <c r="K57" s="148"/>
      <c r="L57" s="109"/>
      <c r="M57" s="44" t="str">
        <f t="shared" ca="1" si="3"/>
        <v/>
      </c>
      <c r="P57" s="272"/>
      <c r="Q57" s="273"/>
      <c r="R57" s="274"/>
      <c r="S57" s="275"/>
      <c r="AD57" s="78">
        <f t="shared" si="10"/>
        <v>0</v>
      </c>
      <c r="AG57" s="135" t="str">
        <f t="shared" si="5"/>
        <v>0</v>
      </c>
      <c r="AH57" s="135">
        <f t="shared" si="6"/>
        <v>0</v>
      </c>
      <c r="AI57" s="135">
        <f t="shared" si="7"/>
        <v>0</v>
      </c>
      <c r="AJ57" s="135"/>
      <c r="AK57" s="139">
        <f t="shared" si="8"/>
        <v>0</v>
      </c>
      <c r="AL57" s="90" t="s">
        <v>61</v>
      </c>
      <c r="BA57" s="61" t="str">
        <f t="shared" si="11"/>
        <v xml:space="preserve"> </v>
      </c>
      <c r="BB57" s="202">
        <f t="shared" si="9"/>
        <v>0</v>
      </c>
      <c r="BC57" s="204">
        <f t="shared" si="12"/>
        <v>0</v>
      </c>
      <c r="BD57" s="62">
        <f t="shared" si="13"/>
        <v>0</v>
      </c>
    </row>
    <row r="58" spans="1:56" ht="16" customHeight="1" x14ac:dyDescent="0.2">
      <c r="A58" s="105">
        <v>57</v>
      </c>
      <c r="C58" s="123"/>
      <c r="D58" s="123"/>
      <c r="K58" s="148"/>
      <c r="L58" s="109"/>
      <c r="M58" s="44" t="str">
        <f t="shared" ca="1" si="3"/>
        <v/>
      </c>
      <c r="P58" s="272"/>
      <c r="Q58" s="273"/>
      <c r="R58" s="274"/>
      <c r="S58" s="275"/>
      <c r="AD58" s="78">
        <f t="shared" si="10"/>
        <v>0</v>
      </c>
      <c r="AG58" s="135" t="str">
        <f t="shared" si="5"/>
        <v>0</v>
      </c>
      <c r="AH58" s="135">
        <f t="shared" si="6"/>
        <v>0</v>
      </c>
      <c r="AI58" s="135">
        <f t="shared" si="7"/>
        <v>0</v>
      </c>
      <c r="AJ58" s="135"/>
      <c r="AK58" s="139">
        <f t="shared" si="8"/>
        <v>0</v>
      </c>
      <c r="AL58" s="90" t="s">
        <v>61</v>
      </c>
      <c r="BA58" s="61" t="str">
        <f t="shared" si="11"/>
        <v xml:space="preserve"> </v>
      </c>
      <c r="BB58" s="202">
        <f t="shared" si="9"/>
        <v>0</v>
      </c>
      <c r="BC58" s="204">
        <f t="shared" si="12"/>
        <v>0</v>
      </c>
      <c r="BD58" s="62">
        <f t="shared" si="13"/>
        <v>0</v>
      </c>
    </row>
    <row r="59" spans="1:56" ht="16" customHeight="1" x14ac:dyDescent="0.2">
      <c r="A59" s="122">
        <v>58</v>
      </c>
      <c r="C59" s="123"/>
      <c r="D59" s="123"/>
      <c r="K59" s="148"/>
      <c r="L59" s="109"/>
      <c r="M59" s="44" t="str">
        <f t="shared" ca="1" si="3"/>
        <v/>
      </c>
      <c r="P59" s="272"/>
      <c r="Q59" s="273"/>
      <c r="R59" s="274"/>
      <c r="S59" s="275"/>
      <c r="AD59" s="78">
        <f t="shared" si="10"/>
        <v>0</v>
      </c>
      <c r="AG59" s="135" t="str">
        <f t="shared" si="5"/>
        <v>0</v>
      </c>
      <c r="AH59" s="135">
        <f t="shared" si="6"/>
        <v>0</v>
      </c>
      <c r="AI59" s="135">
        <f t="shared" si="7"/>
        <v>0</v>
      </c>
      <c r="AJ59" s="135"/>
      <c r="AK59" s="139">
        <f t="shared" si="8"/>
        <v>0</v>
      </c>
      <c r="AL59" s="90" t="s">
        <v>61</v>
      </c>
      <c r="BA59" s="61" t="str">
        <f t="shared" si="11"/>
        <v xml:space="preserve"> </v>
      </c>
      <c r="BB59" s="202">
        <f t="shared" si="9"/>
        <v>0</v>
      </c>
      <c r="BC59" s="204">
        <f t="shared" si="12"/>
        <v>0</v>
      </c>
      <c r="BD59" s="62">
        <f t="shared" si="13"/>
        <v>0</v>
      </c>
    </row>
    <row r="60" spans="1:56" ht="16" customHeight="1" x14ac:dyDescent="0.2">
      <c r="A60" s="105">
        <v>59</v>
      </c>
      <c r="C60" s="123"/>
      <c r="D60" s="123"/>
      <c r="K60" s="148"/>
      <c r="L60" s="109"/>
      <c r="M60" s="44" t="str">
        <f t="shared" ca="1" si="3"/>
        <v/>
      </c>
      <c r="P60" s="272"/>
      <c r="Q60" s="273"/>
      <c r="R60" s="274"/>
      <c r="S60" s="275"/>
      <c r="AD60" s="78">
        <f t="shared" si="10"/>
        <v>0</v>
      </c>
      <c r="AG60" s="135" t="str">
        <f t="shared" si="5"/>
        <v>0</v>
      </c>
      <c r="AH60" s="135">
        <f t="shared" si="6"/>
        <v>0</v>
      </c>
      <c r="AI60" s="135">
        <f t="shared" si="7"/>
        <v>0</v>
      </c>
      <c r="AJ60" s="135"/>
      <c r="AK60" s="139">
        <f t="shared" si="8"/>
        <v>0</v>
      </c>
      <c r="AL60" s="90" t="s">
        <v>61</v>
      </c>
      <c r="BA60" s="61" t="str">
        <f t="shared" si="11"/>
        <v xml:space="preserve"> </v>
      </c>
      <c r="BB60" s="202">
        <f t="shared" si="9"/>
        <v>0</v>
      </c>
      <c r="BC60" s="204">
        <f t="shared" si="12"/>
        <v>0</v>
      </c>
      <c r="BD60" s="62">
        <f t="shared" si="13"/>
        <v>0</v>
      </c>
    </row>
    <row r="61" spans="1:56" ht="16" customHeight="1" x14ac:dyDescent="0.2">
      <c r="A61" s="105">
        <v>60</v>
      </c>
      <c r="C61" s="123"/>
      <c r="D61" s="123"/>
      <c r="K61" s="148"/>
      <c r="L61" s="109"/>
      <c r="M61" s="44" t="str">
        <f t="shared" ca="1" si="3"/>
        <v/>
      </c>
      <c r="P61" s="272"/>
      <c r="Q61" s="273"/>
      <c r="R61" s="274"/>
      <c r="S61" s="275"/>
      <c r="AD61" s="78">
        <f t="shared" si="10"/>
        <v>0</v>
      </c>
      <c r="AG61" s="135" t="str">
        <f t="shared" si="5"/>
        <v>0</v>
      </c>
      <c r="AH61" s="135">
        <f t="shared" si="6"/>
        <v>0</v>
      </c>
      <c r="AI61" s="135">
        <f t="shared" si="7"/>
        <v>0</v>
      </c>
      <c r="AJ61" s="135"/>
      <c r="AK61" s="139">
        <f t="shared" si="8"/>
        <v>0</v>
      </c>
      <c r="AL61" s="90" t="s">
        <v>61</v>
      </c>
      <c r="BA61" s="61" t="str">
        <f t="shared" si="11"/>
        <v xml:space="preserve"> </v>
      </c>
      <c r="BB61" s="202">
        <f t="shared" si="9"/>
        <v>0</v>
      </c>
      <c r="BC61" s="204">
        <f t="shared" si="12"/>
        <v>0</v>
      </c>
      <c r="BD61" s="62">
        <f t="shared" si="13"/>
        <v>0</v>
      </c>
    </row>
    <row r="62" spans="1:56" ht="16" customHeight="1" x14ac:dyDescent="0.2">
      <c r="A62" s="105">
        <v>61</v>
      </c>
      <c r="C62" s="123"/>
      <c r="D62" s="123"/>
      <c r="K62" s="148"/>
      <c r="L62" s="109"/>
      <c r="M62" s="44" t="str">
        <f t="shared" ca="1" si="3"/>
        <v/>
      </c>
      <c r="P62" s="272"/>
      <c r="Q62" s="273"/>
      <c r="R62" s="274"/>
      <c r="S62" s="275"/>
      <c r="AD62" s="78">
        <f t="shared" si="10"/>
        <v>0</v>
      </c>
      <c r="AG62" s="135" t="str">
        <f t="shared" si="5"/>
        <v>0</v>
      </c>
      <c r="AH62" s="135">
        <f t="shared" si="6"/>
        <v>0</v>
      </c>
      <c r="AI62" s="135">
        <f t="shared" si="7"/>
        <v>0</v>
      </c>
      <c r="AJ62" s="135"/>
      <c r="AK62" s="139">
        <f t="shared" si="8"/>
        <v>0</v>
      </c>
      <c r="AL62" s="90" t="s">
        <v>61</v>
      </c>
      <c r="BA62" s="61" t="str">
        <f t="shared" si="11"/>
        <v xml:space="preserve"> </v>
      </c>
      <c r="BB62" s="202">
        <f t="shared" si="9"/>
        <v>0</v>
      </c>
      <c r="BC62" s="204">
        <f t="shared" si="12"/>
        <v>0</v>
      </c>
      <c r="BD62" s="62">
        <f t="shared" si="13"/>
        <v>0</v>
      </c>
    </row>
    <row r="63" spans="1:56" x14ac:dyDescent="0.2">
      <c r="A63" s="105">
        <v>62</v>
      </c>
      <c r="C63" s="123"/>
      <c r="D63" s="123"/>
      <c r="K63" s="148"/>
      <c r="L63" s="109"/>
      <c r="M63" s="44" t="str">
        <f t="shared" ca="1" si="3"/>
        <v/>
      </c>
      <c r="P63" s="272"/>
      <c r="Q63" s="273"/>
      <c r="R63" s="274"/>
      <c r="S63" s="275"/>
      <c r="AD63" s="78">
        <f t="shared" si="10"/>
        <v>0</v>
      </c>
      <c r="AG63" s="135" t="str">
        <f t="shared" si="5"/>
        <v>0</v>
      </c>
      <c r="AH63" s="135">
        <f t="shared" si="6"/>
        <v>0</v>
      </c>
      <c r="AI63" s="135">
        <f t="shared" si="7"/>
        <v>0</v>
      </c>
      <c r="AJ63" s="135"/>
      <c r="AK63" s="139">
        <f t="shared" si="8"/>
        <v>0</v>
      </c>
      <c r="AL63" s="90" t="s">
        <v>61</v>
      </c>
      <c r="BA63" s="61" t="str">
        <f t="shared" si="11"/>
        <v xml:space="preserve"> </v>
      </c>
      <c r="BB63" s="202">
        <f t="shared" si="9"/>
        <v>0</v>
      </c>
      <c r="BC63" s="204">
        <f t="shared" si="12"/>
        <v>0</v>
      </c>
      <c r="BD63" s="62">
        <f t="shared" si="13"/>
        <v>0</v>
      </c>
    </row>
    <row r="64" spans="1:56" x14ac:dyDescent="0.2">
      <c r="A64" s="105">
        <v>63</v>
      </c>
      <c r="C64" s="123"/>
      <c r="D64" s="123"/>
      <c r="K64" s="148"/>
      <c r="L64" s="109"/>
      <c r="M64" s="44" t="str">
        <f t="shared" ca="1" si="3"/>
        <v/>
      </c>
      <c r="P64" s="272"/>
      <c r="Q64" s="273"/>
      <c r="R64" s="274"/>
      <c r="S64" s="275"/>
      <c r="AD64" s="78">
        <f t="shared" si="10"/>
        <v>0</v>
      </c>
      <c r="AG64" s="135" t="str">
        <f t="shared" si="5"/>
        <v>0</v>
      </c>
      <c r="AH64" s="135">
        <f t="shared" si="6"/>
        <v>0</v>
      </c>
      <c r="AI64" s="135">
        <f t="shared" si="7"/>
        <v>0</v>
      </c>
      <c r="AJ64" s="135"/>
      <c r="AK64" s="139">
        <f t="shared" si="8"/>
        <v>0</v>
      </c>
      <c r="AL64" s="90" t="s">
        <v>61</v>
      </c>
      <c r="BA64" s="61" t="str">
        <f t="shared" si="11"/>
        <v xml:space="preserve"> </v>
      </c>
      <c r="BB64" s="202">
        <f t="shared" si="9"/>
        <v>0</v>
      </c>
      <c r="BC64" s="204">
        <f t="shared" si="12"/>
        <v>0</v>
      </c>
      <c r="BD64" s="62">
        <f t="shared" si="13"/>
        <v>0</v>
      </c>
    </row>
    <row r="65" spans="1:56" x14ac:dyDescent="0.2">
      <c r="A65" s="105">
        <v>64</v>
      </c>
      <c r="C65" s="123"/>
      <c r="D65" s="123"/>
      <c r="K65" s="148"/>
      <c r="L65" s="109"/>
      <c r="M65" s="44" t="str">
        <f t="shared" ca="1" si="3"/>
        <v/>
      </c>
      <c r="P65" s="272"/>
      <c r="Q65" s="273"/>
      <c r="R65" s="274"/>
      <c r="S65" s="275"/>
      <c r="AD65" s="78">
        <f t="shared" si="10"/>
        <v>0</v>
      </c>
      <c r="AG65" s="135" t="str">
        <f t="shared" si="5"/>
        <v>0</v>
      </c>
      <c r="AH65" s="135">
        <f t="shared" si="6"/>
        <v>0</v>
      </c>
      <c r="AI65" s="135">
        <f t="shared" si="7"/>
        <v>0</v>
      </c>
      <c r="AJ65" s="135"/>
      <c r="AK65" s="139">
        <f t="shared" si="8"/>
        <v>0</v>
      </c>
      <c r="AL65" s="90" t="s">
        <v>61</v>
      </c>
      <c r="BA65" s="61" t="str">
        <f t="shared" si="11"/>
        <v xml:space="preserve"> </v>
      </c>
      <c r="BB65" s="202">
        <f t="shared" si="9"/>
        <v>0</v>
      </c>
      <c r="BC65" s="204">
        <f t="shared" si="12"/>
        <v>0</v>
      </c>
      <c r="BD65" s="62">
        <f t="shared" si="13"/>
        <v>0</v>
      </c>
    </row>
    <row r="66" spans="1:56" x14ac:dyDescent="0.2">
      <c r="A66" s="105">
        <v>65</v>
      </c>
      <c r="C66" s="123"/>
      <c r="D66" s="123"/>
      <c r="K66" s="148"/>
      <c r="L66" s="109"/>
      <c r="M66" s="44" t="str">
        <f t="shared" ca="1" si="3"/>
        <v/>
      </c>
      <c r="P66" s="272"/>
      <c r="Q66" s="273"/>
      <c r="R66" s="274"/>
      <c r="S66" s="275"/>
      <c r="AD66" s="78">
        <f t="shared" ref="AD66:AD97" si="14">SUM(T66:X66)</f>
        <v>0</v>
      </c>
      <c r="AG66" s="135" t="str">
        <f t="shared" si="5"/>
        <v>0</v>
      </c>
      <c r="AH66" s="135">
        <f t="shared" si="6"/>
        <v>0</v>
      </c>
      <c r="AI66" s="135">
        <f t="shared" si="7"/>
        <v>0</v>
      </c>
      <c r="AJ66" s="135"/>
      <c r="AK66" s="139">
        <f t="shared" si="8"/>
        <v>0</v>
      </c>
      <c r="AL66" s="90" t="s">
        <v>61</v>
      </c>
      <c r="BA66" s="61" t="str">
        <f t="shared" ref="BA66:BA97" si="15">C66&amp;" "&amp;D66</f>
        <v xml:space="preserve"> </v>
      </c>
      <c r="BB66" s="202">
        <f t="shared" si="9"/>
        <v>0</v>
      </c>
      <c r="BC66" s="204">
        <f t="shared" ref="BC66:BC97" si="16">K66</f>
        <v>0</v>
      </c>
      <c r="BD66" s="62">
        <f t="shared" ref="BD66:BD97" si="17">N66</f>
        <v>0</v>
      </c>
    </row>
    <row r="67" spans="1:56" x14ac:dyDescent="0.2">
      <c r="A67" s="105">
        <v>66</v>
      </c>
      <c r="C67" s="123"/>
      <c r="D67" s="123"/>
      <c r="K67" s="148"/>
      <c r="L67" s="109"/>
      <c r="M67" s="44" t="str">
        <f t="shared" ref="M67:M130" ca="1" si="18">IF(L67&gt;0,DATEDIF(L67,TODAY(),"Y"),"")</f>
        <v/>
      </c>
      <c r="P67" s="272"/>
      <c r="Q67" s="273"/>
      <c r="R67" s="274"/>
      <c r="S67" s="275"/>
      <c r="AD67" s="78">
        <f t="shared" si="14"/>
        <v>0</v>
      </c>
      <c r="AG67" s="135" t="str">
        <f t="shared" ref="AG67:AG130" si="19">IF(AE67="AVDC",310,"")&amp;IF(AE67="AVDC/SCCV",370,"")&amp;IF(AE67="Etudiant",155,"")&amp;IF(AE67="CH1",155,"")&amp;IF(AE67="Non membre",460,"")&amp;IF(AE67="Comité",0,"")&amp;IF(AE67="Professeur",0,"")&amp;IF(AE67="",0,"")</f>
        <v>0</v>
      </c>
      <c r="AH67" s="135">
        <f t="shared" ref="AH67:AH130" si="20">IF(AF67="OUI",25,0)</f>
        <v>0</v>
      </c>
      <c r="AI67" s="135">
        <f t="shared" ref="AI67:AI130" si="21">IF(AP67=1,SUM(AM67:AO67)*30,0)</f>
        <v>0</v>
      </c>
      <c r="AJ67" s="135"/>
      <c r="AK67" s="139">
        <f t="shared" ref="AK67:AK130" si="22">AG67+AH67+AI67+AJ67</f>
        <v>0</v>
      </c>
      <c r="AL67" s="90" t="s">
        <v>61</v>
      </c>
      <c r="BA67" s="61" t="str">
        <f t="shared" si="15"/>
        <v xml:space="preserve"> </v>
      </c>
      <c r="BB67" s="202">
        <f t="shared" ref="BB67:BB130" si="23">AR67</f>
        <v>0</v>
      </c>
      <c r="BC67" s="204">
        <f t="shared" si="16"/>
        <v>0</v>
      </c>
      <c r="BD67" s="62">
        <f t="shared" si="17"/>
        <v>0</v>
      </c>
    </row>
    <row r="68" spans="1:56" x14ac:dyDescent="0.2">
      <c r="A68" s="105">
        <v>67</v>
      </c>
      <c r="C68" s="123"/>
      <c r="D68" s="123"/>
      <c r="K68" s="148"/>
      <c r="L68" s="109"/>
      <c r="M68" s="44" t="str">
        <f t="shared" ca="1" si="18"/>
        <v/>
      </c>
      <c r="P68" s="272"/>
      <c r="Q68" s="273"/>
      <c r="R68" s="274"/>
      <c r="S68" s="275"/>
      <c r="AD68" s="78">
        <f t="shared" si="14"/>
        <v>0</v>
      </c>
      <c r="AG68" s="135" t="str">
        <f t="shared" si="19"/>
        <v>0</v>
      </c>
      <c r="AH68" s="135">
        <f t="shared" si="20"/>
        <v>0</v>
      </c>
      <c r="AI68" s="135">
        <f t="shared" si="21"/>
        <v>0</v>
      </c>
      <c r="AJ68" s="135"/>
      <c r="AK68" s="139">
        <f t="shared" si="22"/>
        <v>0</v>
      </c>
      <c r="AL68" s="90" t="s">
        <v>61</v>
      </c>
      <c r="BA68" s="61" t="str">
        <f t="shared" si="15"/>
        <v xml:space="preserve"> </v>
      </c>
      <c r="BB68" s="202">
        <f t="shared" si="23"/>
        <v>0</v>
      </c>
      <c r="BC68" s="204">
        <f t="shared" si="16"/>
        <v>0</v>
      </c>
      <c r="BD68" s="62">
        <f t="shared" si="17"/>
        <v>0</v>
      </c>
    </row>
    <row r="69" spans="1:56" x14ac:dyDescent="0.2">
      <c r="A69" s="105">
        <v>68</v>
      </c>
      <c r="C69" s="123"/>
      <c r="D69" s="123"/>
      <c r="K69" s="148"/>
      <c r="L69" s="109"/>
      <c r="M69" s="44" t="str">
        <f t="shared" ca="1" si="18"/>
        <v/>
      </c>
      <c r="P69" s="272"/>
      <c r="Q69" s="273"/>
      <c r="R69" s="274"/>
      <c r="S69" s="275"/>
      <c r="AD69" s="78">
        <f t="shared" si="14"/>
        <v>0</v>
      </c>
      <c r="AG69" s="135" t="str">
        <f t="shared" si="19"/>
        <v>0</v>
      </c>
      <c r="AH69" s="135">
        <f t="shared" si="20"/>
        <v>0</v>
      </c>
      <c r="AI69" s="135">
        <f t="shared" si="21"/>
        <v>0</v>
      </c>
      <c r="AJ69" s="135"/>
      <c r="AK69" s="139">
        <f t="shared" si="22"/>
        <v>0</v>
      </c>
      <c r="AL69" s="90" t="s">
        <v>61</v>
      </c>
      <c r="BA69" s="61" t="str">
        <f t="shared" si="15"/>
        <v xml:space="preserve"> </v>
      </c>
      <c r="BB69" s="202">
        <f t="shared" si="23"/>
        <v>0</v>
      </c>
      <c r="BC69" s="204">
        <f t="shared" si="16"/>
        <v>0</v>
      </c>
      <c r="BD69" s="62">
        <f t="shared" si="17"/>
        <v>0</v>
      </c>
    </row>
    <row r="70" spans="1:56" x14ac:dyDescent="0.2">
      <c r="A70" s="105">
        <v>69</v>
      </c>
      <c r="C70" s="123"/>
      <c r="D70" s="123"/>
      <c r="K70" s="148"/>
      <c r="L70" s="109"/>
      <c r="M70" s="44" t="str">
        <f t="shared" ca="1" si="18"/>
        <v/>
      </c>
      <c r="P70" s="272"/>
      <c r="Q70" s="273"/>
      <c r="R70" s="274"/>
      <c r="S70" s="275"/>
      <c r="AD70" s="78">
        <f t="shared" si="14"/>
        <v>0</v>
      </c>
      <c r="AG70" s="135" t="str">
        <f t="shared" si="19"/>
        <v>0</v>
      </c>
      <c r="AH70" s="135">
        <f t="shared" si="20"/>
        <v>0</v>
      </c>
      <c r="AI70" s="135">
        <f t="shared" si="21"/>
        <v>0</v>
      </c>
      <c r="AJ70" s="135"/>
      <c r="AK70" s="139">
        <f t="shared" si="22"/>
        <v>0</v>
      </c>
      <c r="AL70" s="90" t="s">
        <v>61</v>
      </c>
      <c r="BA70" s="61" t="str">
        <f t="shared" si="15"/>
        <v xml:space="preserve"> </v>
      </c>
      <c r="BB70" s="202">
        <f t="shared" si="23"/>
        <v>0</v>
      </c>
      <c r="BC70" s="204">
        <f t="shared" si="16"/>
        <v>0</v>
      </c>
      <c r="BD70" s="62">
        <f t="shared" si="17"/>
        <v>0</v>
      </c>
    </row>
    <row r="71" spans="1:56" x14ac:dyDescent="0.2">
      <c r="A71" s="105">
        <v>70</v>
      </c>
      <c r="C71" s="123"/>
      <c r="D71" s="123"/>
      <c r="K71" s="148"/>
      <c r="L71" s="109"/>
      <c r="M71" s="44" t="str">
        <f t="shared" ca="1" si="18"/>
        <v/>
      </c>
      <c r="P71" s="272"/>
      <c r="Q71" s="273"/>
      <c r="R71" s="274"/>
      <c r="S71" s="275"/>
      <c r="AD71" s="78">
        <f t="shared" si="14"/>
        <v>0</v>
      </c>
      <c r="AG71" s="135" t="str">
        <f t="shared" si="19"/>
        <v>0</v>
      </c>
      <c r="AH71" s="135">
        <f t="shared" si="20"/>
        <v>0</v>
      </c>
      <c r="AI71" s="135">
        <f t="shared" si="21"/>
        <v>0</v>
      </c>
      <c r="AJ71" s="135"/>
      <c r="AK71" s="139">
        <f t="shared" si="22"/>
        <v>0</v>
      </c>
      <c r="AL71" s="90" t="s">
        <v>61</v>
      </c>
      <c r="BA71" s="61" t="str">
        <f t="shared" si="15"/>
        <v xml:space="preserve"> </v>
      </c>
      <c r="BB71" s="202">
        <f t="shared" si="23"/>
        <v>0</v>
      </c>
      <c r="BC71" s="204">
        <f t="shared" si="16"/>
        <v>0</v>
      </c>
      <c r="BD71" s="62">
        <f t="shared" si="17"/>
        <v>0</v>
      </c>
    </row>
    <row r="72" spans="1:56" x14ac:dyDescent="0.2">
      <c r="A72" s="105">
        <v>71</v>
      </c>
      <c r="C72" s="123"/>
      <c r="D72" s="123"/>
      <c r="K72" s="148"/>
      <c r="L72" s="109"/>
      <c r="M72" s="44" t="str">
        <f t="shared" ca="1" si="18"/>
        <v/>
      </c>
      <c r="P72" s="272"/>
      <c r="Q72" s="273"/>
      <c r="R72" s="274"/>
      <c r="S72" s="275"/>
      <c r="AD72" s="78">
        <f t="shared" si="14"/>
        <v>0</v>
      </c>
      <c r="AG72" s="135" t="str">
        <f t="shared" si="19"/>
        <v>0</v>
      </c>
      <c r="AH72" s="135">
        <f t="shared" si="20"/>
        <v>0</v>
      </c>
      <c r="AI72" s="135">
        <f t="shared" si="21"/>
        <v>0</v>
      </c>
      <c r="AJ72" s="135"/>
      <c r="AK72" s="139">
        <f t="shared" si="22"/>
        <v>0</v>
      </c>
      <c r="AL72" s="90" t="s">
        <v>61</v>
      </c>
      <c r="BA72" s="61" t="str">
        <f t="shared" si="15"/>
        <v xml:space="preserve"> </v>
      </c>
      <c r="BB72" s="202">
        <f t="shared" si="23"/>
        <v>0</v>
      </c>
      <c r="BC72" s="204">
        <f t="shared" si="16"/>
        <v>0</v>
      </c>
      <c r="BD72" s="62">
        <f t="shared" si="17"/>
        <v>0</v>
      </c>
    </row>
    <row r="73" spans="1:56" x14ac:dyDescent="0.2">
      <c r="A73" s="105">
        <v>72</v>
      </c>
      <c r="C73" s="123"/>
      <c r="D73" s="123"/>
      <c r="K73" s="148"/>
      <c r="L73" s="109"/>
      <c r="M73" s="44" t="str">
        <f t="shared" ca="1" si="18"/>
        <v/>
      </c>
      <c r="P73" s="272"/>
      <c r="Q73" s="273"/>
      <c r="R73" s="274"/>
      <c r="S73" s="275"/>
      <c r="AD73" s="78">
        <f t="shared" si="14"/>
        <v>0</v>
      </c>
      <c r="AG73" s="135" t="str">
        <f t="shared" si="19"/>
        <v>0</v>
      </c>
      <c r="AH73" s="135">
        <f t="shared" si="20"/>
        <v>0</v>
      </c>
      <c r="AI73" s="135">
        <f t="shared" si="21"/>
        <v>0</v>
      </c>
      <c r="AJ73" s="135"/>
      <c r="AK73" s="139">
        <f t="shared" si="22"/>
        <v>0</v>
      </c>
      <c r="AL73" s="90" t="s">
        <v>61</v>
      </c>
      <c r="BA73" s="61" t="str">
        <f t="shared" si="15"/>
        <v xml:space="preserve"> </v>
      </c>
      <c r="BB73" s="202">
        <f t="shared" si="23"/>
        <v>0</v>
      </c>
      <c r="BC73" s="204">
        <f t="shared" si="16"/>
        <v>0</v>
      </c>
      <c r="BD73" s="62">
        <f t="shared" si="17"/>
        <v>0</v>
      </c>
    </row>
    <row r="74" spans="1:56" x14ac:dyDescent="0.2">
      <c r="A74" s="105">
        <v>73</v>
      </c>
      <c r="C74" s="123"/>
      <c r="D74" s="123"/>
      <c r="K74" s="148"/>
      <c r="L74" s="109"/>
      <c r="M74" s="44" t="str">
        <f t="shared" ca="1" si="18"/>
        <v/>
      </c>
      <c r="P74" s="272"/>
      <c r="Q74" s="273"/>
      <c r="R74" s="274"/>
      <c r="S74" s="275"/>
      <c r="AD74" s="78">
        <f t="shared" si="14"/>
        <v>0</v>
      </c>
      <c r="AG74" s="135" t="str">
        <f t="shared" si="19"/>
        <v>0</v>
      </c>
      <c r="AH74" s="135">
        <f t="shared" si="20"/>
        <v>0</v>
      </c>
      <c r="AI74" s="135">
        <f t="shared" si="21"/>
        <v>0</v>
      </c>
      <c r="AJ74" s="135"/>
      <c r="AK74" s="139">
        <f t="shared" si="22"/>
        <v>0</v>
      </c>
      <c r="AL74" s="90" t="s">
        <v>61</v>
      </c>
      <c r="BA74" s="61" t="str">
        <f t="shared" si="15"/>
        <v xml:space="preserve"> </v>
      </c>
      <c r="BB74" s="202">
        <f t="shared" si="23"/>
        <v>0</v>
      </c>
      <c r="BC74" s="204">
        <f t="shared" si="16"/>
        <v>0</v>
      </c>
      <c r="BD74" s="62">
        <f t="shared" si="17"/>
        <v>0</v>
      </c>
    </row>
    <row r="75" spans="1:56" x14ac:dyDescent="0.2">
      <c r="A75" s="105">
        <v>74</v>
      </c>
      <c r="C75" s="123"/>
      <c r="D75" s="123"/>
      <c r="K75" s="148"/>
      <c r="L75" s="109"/>
      <c r="M75" s="44" t="str">
        <f t="shared" ca="1" si="18"/>
        <v/>
      </c>
      <c r="P75" s="272"/>
      <c r="Q75" s="273"/>
      <c r="R75" s="274"/>
      <c r="S75" s="275"/>
      <c r="AD75" s="78">
        <f t="shared" si="14"/>
        <v>0</v>
      </c>
      <c r="AG75" s="135" t="str">
        <f t="shared" si="19"/>
        <v>0</v>
      </c>
      <c r="AH75" s="135">
        <f t="shared" si="20"/>
        <v>0</v>
      </c>
      <c r="AI75" s="135">
        <f t="shared" si="21"/>
        <v>0</v>
      </c>
      <c r="AJ75" s="135"/>
      <c r="AK75" s="139">
        <f t="shared" si="22"/>
        <v>0</v>
      </c>
      <c r="AL75" s="90" t="s">
        <v>61</v>
      </c>
      <c r="BA75" s="61" t="str">
        <f t="shared" si="15"/>
        <v xml:space="preserve"> </v>
      </c>
      <c r="BB75" s="202">
        <f t="shared" si="23"/>
        <v>0</v>
      </c>
      <c r="BC75" s="204">
        <f t="shared" si="16"/>
        <v>0</v>
      </c>
      <c r="BD75" s="62">
        <f t="shared" si="17"/>
        <v>0</v>
      </c>
    </row>
    <row r="76" spans="1:56" x14ac:dyDescent="0.2">
      <c r="A76" s="105">
        <v>75</v>
      </c>
      <c r="C76" s="123"/>
      <c r="D76" s="123"/>
      <c r="K76" s="148"/>
      <c r="L76" s="109"/>
      <c r="M76" s="44" t="str">
        <f t="shared" ca="1" si="18"/>
        <v/>
      </c>
      <c r="P76" s="272"/>
      <c r="Q76" s="273"/>
      <c r="R76" s="274"/>
      <c r="S76" s="275"/>
      <c r="AD76" s="78">
        <f t="shared" si="14"/>
        <v>0</v>
      </c>
      <c r="AG76" s="135" t="str">
        <f t="shared" si="19"/>
        <v>0</v>
      </c>
      <c r="AH76" s="135">
        <f t="shared" si="20"/>
        <v>0</v>
      </c>
      <c r="AI76" s="135">
        <f t="shared" si="21"/>
        <v>0</v>
      </c>
      <c r="AJ76" s="135"/>
      <c r="AK76" s="139">
        <f t="shared" si="22"/>
        <v>0</v>
      </c>
      <c r="AL76" s="90" t="s">
        <v>61</v>
      </c>
      <c r="BA76" s="61" t="str">
        <f t="shared" si="15"/>
        <v xml:space="preserve"> </v>
      </c>
      <c r="BB76" s="202">
        <f t="shared" si="23"/>
        <v>0</v>
      </c>
      <c r="BC76" s="204">
        <f t="shared" si="16"/>
        <v>0</v>
      </c>
      <c r="BD76" s="62">
        <f t="shared" si="17"/>
        <v>0</v>
      </c>
    </row>
    <row r="77" spans="1:56" x14ac:dyDescent="0.2">
      <c r="A77" s="105">
        <v>76</v>
      </c>
      <c r="C77" s="123"/>
      <c r="D77" s="123"/>
      <c r="K77" s="148"/>
      <c r="L77" s="109"/>
      <c r="M77" s="44" t="str">
        <f t="shared" ca="1" si="18"/>
        <v/>
      </c>
      <c r="P77" s="272"/>
      <c r="Q77" s="273"/>
      <c r="R77" s="274"/>
      <c r="S77" s="275"/>
      <c r="AD77" s="78">
        <f t="shared" si="14"/>
        <v>0</v>
      </c>
      <c r="AG77" s="135" t="str">
        <f t="shared" si="19"/>
        <v>0</v>
      </c>
      <c r="AH77" s="135">
        <f t="shared" si="20"/>
        <v>0</v>
      </c>
      <c r="AI77" s="135">
        <f t="shared" si="21"/>
        <v>0</v>
      </c>
      <c r="AJ77" s="135"/>
      <c r="AK77" s="139">
        <f t="shared" si="22"/>
        <v>0</v>
      </c>
      <c r="AL77" s="90" t="s">
        <v>61</v>
      </c>
      <c r="BA77" s="61" t="str">
        <f t="shared" si="15"/>
        <v xml:space="preserve"> </v>
      </c>
      <c r="BB77" s="202">
        <f t="shared" si="23"/>
        <v>0</v>
      </c>
      <c r="BC77" s="204">
        <f t="shared" si="16"/>
        <v>0</v>
      </c>
      <c r="BD77" s="62">
        <f t="shared" si="17"/>
        <v>0</v>
      </c>
    </row>
    <row r="78" spans="1:56" x14ac:dyDescent="0.2">
      <c r="A78" s="105">
        <v>77</v>
      </c>
      <c r="C78" s="123"/>
      <c r="D78" s="123"/>
      <c r="K78" s="148"/>
      <c r="L78" s="109"/>
      <c r="M78" s="44" t="str">
        <f t="shared" ca="1" si="18"/>
        <v/>
      </c>
      <c r="P78" s="272"/>
      <c r="Q78" s="273"/>
      <c r="R78" s="274"/>
      <c r="S78" s="275"/>
      <c r="AD78" s="78">
        <f t="shared" si="14"/>
        <v>0</v>
      </c>
      <c r="AG78" s="135" t="str">
        <f t="shared" si="19"/>
        <v>0</v>
      </c>
      <c r="AH78" s="135">
        <f t="shared" si="20"/>
        <v>0</v>
      </c>
      <c r="AI78" s="135">
        <f t="shared" si="21"/>
        <v>0</v>
      </c>
      <c r="AJ78" s="135"/>
      <c r="AK78" s="139">
        <f t="shared" si="22"/>
        <v>0</v>
      </c>
      <c r="AL78" s="90" t="s">
        <v>61</v>
      </c>
      <c r="BA78" s="61" t="str">
        <f t="shared" si="15"/>
        <v xml:space="preserve"> </v>
      </c>
      <c r="BB78" s="202">
        <f t="shared" si="23"/>
        <v>0</v>
      </c>
      <c r="BC78" s="204">
        <f t="shared" si="16"/>
        <v>0</v>
      </c>
      <c r="BD78" s="62">
        <f t="shared" si="17"/>
        <v>0</v>
      </c>
    </row>
    <row r="79" spans="1:56" x14ac:dyDescent="0.2">
      <c r="A79" s="105">
        <v>78</v>
      </c>
      <c r="C79" s="123"/>
      <c r="D79" s="123"/>
      <c r="K79" s="148"/>
      <c r="L79" s="109"/>
      <c r="M79" s="44" t="str">
        <f t="shared" ca="1" si="18"/>
        <v/>
      </c>
      <c r="P79" s="272"/>
      <c r="Q79" s="273"/>
      <c r="R79" s="274"/>
      <c r="S79" s="275"/>
      <c r="AD79" s="78">
        <f t="shared" si="14"/>
        <v>0</v>
      </c>
      <c r="AG79" s="135" t="str">
        <f t="shared" si="19"/>
        <v>0</v>
      </c>
      <c r="AH79" s="135">
        <f t="shared" si="20"/>
        <v>0</v>
      </c>
      <c r="AI79" s="135">
        <f t="shared" si="21"/>
        <v>0</v>
      </c>
      <c r="AJ79" s="135"/>
      <c r="AK79" s="139">
        <f t="shared" si="22"/>
        <v>0</v>
      </c>
      <c r="AL79" s="90" t="s">
        <v>61</v>
      </c>
      <c r="BA79" s="61" t="str">
        <f t="shared" si="15"/>
        <v xml:space="preserve"> </v>
      </c>
      <c r="BB79" s="202">
        <f t="shared" si="23"/>
        <v>0</v>
      </c>
      <c r="BC79" s="204">
        <f t="shared" si="16"/>
        <v>0</v>
      </c>
      <c r="BD79" s="62">
        <f t="shared" si="17"/>
        <v>0</v>
      </c>
    </row>
    <row r="80" spans="1:56" x14ac:dyDescent="0.2">
      <c r="A80" s="105">
        <v>79</v>
      </c>
      <c r="C80" s="123"/>
      <c r="D80" s="123"/>
      <c r="K80" s="148"/>
      <c r="L80" s="109"/>
      <c r="M80" s="44" t="str">
        <f t="shared" ca="1" si="18"/>
        <v/>
      </c>
      <c r="P80" s="272"/>
      <c r="Q80" s="273"/>
      <c r="R80" s="274"/>
      <c r="S80" s="275"/>
      <c r="AD80" s="78">
        <f t="shared" si="14"/>
        <v>0</v>
      </c>
      <c r="AG80" s="135" t="str">
        <f t="shared" si="19"/>
        <v>0</v>
      </c>
      <c r="AH80" s="135">
        <f t="shared" si="20"/>
        <v>0</v>
      </c>
      <c r="AI80" s="135">
        <f t="shared" si="21"/>
        <v>0</v>
      </c>
      <c r="AJ80" s="135"/>
      <c r="AK80" s="139">
        <f t="shared" si="22"/>
        <v>0</v>
      </c>
      <c r="AL80" s="90" t="s">
        <v>61</v>
      </c>
      <c r="BA80" s="61" t="str">
        <f t="shared" si="15"/>
        <v xml:space="preserve"> </v>
      </c>
      <c r="BB80" s="202">
        <f t="shared" si="23"/>
        <v>0</v>
      </c>
      <c r="BC80" s="204">
        <f t="shared" si="16"/>
        <v>0</v>
      </c>
      <c r="BD80" s="62">
        <f t="shared" si="17"/>
        <v>0</v>
      </c>
    </row>
    <row r="81" spans="1:56" x14ac:dyDescent="0.2">
      <c r="A81" s="105">
        <v>80</v>
      </c>
      <c r="C81" s="123"/>
      <c r="D81" s="123"/>
      <c r="K81" s="148"/>
      <c r="L81" s="109"/>
      <c r="M81" s="44" t="str">
        <f t="shared" ca="1" si="18"/>
        <v/>
      </c>
      <c r="P81" s="272"/>
      <c r="Q81" s="273"/>
      <c r="R81" s="274"/>
      <c r="S81" s="275"/>
      <c r="AD81" s="78">
        <f t="shared" si="14"/>
        <v>0</v>
      </c>
      <c r="AG81" s="135" t="str">
        <f t="shared" si="19"/>
        <v>0</v>
      </c>
      <c r="AH81" s="135">
        <f t="shared" si="20"/>
        <v>0</v>
      </c>
      <c r="AI81" s="135">
        <f t="shared" si="21"/>
        <v>0</v>
      </c>
      <c r="AJ81" s="135"/>
      <c r="AK81" s="139">
        <f t="shared" si="22"/>
        <v>0</v>
      </c>
      <c r="AL81" s="90" t="s">
        <v>61</v>
      </c>
      <c r="BA81" s="61" t="str">
        <f t="shared" si="15"/>
        <v xml:space="preserve"> </v>
      </c>
      <c r="BB81" s="202">
        <f t="shared" si="23"/>
        <v>0</v>
      </c>
      <c r="BC81" s="204">
        <f t="shared" si="16"/>
        <v>0</v>
      </c>
      <c r="BD81" s="62">
        <f t="shared" si="17"/>
        <v>0</v>
      </c>
    </row>
    <row r="82" spans="1:56" x14ac:dyDescent="0.2">
      <c r="A82" s="105">
        <v>81</v>
      </c>
      <c r="C82" s="123"/>
      <c r="D82" s="123"/>
      <c r="K82" s="148"/>
      <c r="L82" s="109"/>
      <c r="M82" s="44" t="str">
        <f t="shared" ca="1" si="18"/>
        <v/>
      </c>
      <c r="P82" s="272"/>
      <c r="Q82" s="273"/>
      <c r="R82" s="274"/>
      <c r="S82" s="275"/>
      <c r="AD82" s="78">
        <f t="shared" si="14"/>
        <v>0</v>
      </c>
      <c r="AG82" s="135" t="str">
        <f t="shared" si="19"/>
        <v>0</v>
      </c>
      <c r="AH82" s="135">
        <f t="shared" si="20"/>
        <v>0</v>
      </c>
      <c r="AI82" s="135">
        <f t="shared" si="21"/>
        <v>0</v>
      </c>
      <c r="AJ82" s="135"/>
      <c r="AK82" s="139">
        <f t="shared" si="22"/>
        <v>0</v>
      </c>
      <c r="AL82" s="90" t="s">
        <v>61</v>
      </c>
      <c r="BA82" s="61" t="str">
        <f t="shared" si="15"/>
        <v xml:space="preserve"> </v>
      </c>
      <c r="BB82" s="202">
        <f t="shared" si="23"/>
        <v>0</v>
      </c>
      <c r="BC82" s="204">
        <f t="shared" si="16"/>
        <v>0</v>
      </c>
      <c r="BD82" s="62">
        <f t="shared" si="17"/>
        <v>0</v>
      </c>
    </row>
    <row r="83" spans="1:56" x14ac:dyDescent="0.2">
      <c r="A83" s="105">
        <v>82</v>
      </c>
      <c r="C83" s="123"/>
      <c r="D83" s="123"/>
      <c r="K83" s="148"/>
      <c r="L83" s="109"/>
      <c r="M83" s="44" t="str">
        <f t="shared" ca="1" si="18"/>
        <v/>
      </c>
      <c r="P83" s="272"/>
      <c r="Q83" s="273"/>
      <c r="R83" s="274"/>
      <c r="S83" s="275"/>
      <c r="AD83" s="78">
        <f t="shared" si="14"/>
        <v>0</v>
      </c>
      <c r="AG83" s="135" t="str">
        <f t="shared" si="19"/>
        <v>0</v>
      </c>
      <c r="AH83" s="135">
        <f t="shared" si="20"/>
        <v>0</v>
      </c>
      <c r="AI83" s="135">
        <f t="shared" si="21"/>
        <v>0</v>
      </c>
      <c r="AJ83" s="135"/>
      <c r="AK83" s="139">
        <f t="shared" si="22"/>
        <v>0</v>
      </c>
      <c r="AL83" s="90" t="s">
        <v>61</v>
      </c>
      <c r="AR83" s="66"/>
      <c r="AS83" s="189"/>
      <c r="BA83" s="61" t="str">
        <f t="shared" si="15"/>
        <v xml:space="preserve"> </v>
      </c>
      <c r="BB83" s="202">
        <f t="shared" si="23"/>
        <v>0</v>
      </c>
      <c r="BC83" s="204">
        <f t="shared" si="16"/>
        <v>0</v>
      </c>
      <c r="BD83" s="62">
        <f t="shared" si="17"/>
        <v>0</v>
      </c>
    </row>
    <row r="84" spans="1:56" x14ac:dyDescent="0.2">
      <c r="A84" s="105">
        <v>83</v>
      </c>
      <c r="C84" s="123"/>
      <c r="D84" s="123"/>
      <c r="K84" s="148"/>
      <c r="L84" s="109"/>
      <c r="M84" s="44" t="str">
        <f t="shared" ca="1" si="18"/>
        <v/>
      </c>
      <c r="P84" s="272"/>
      <c r="Q84" s="273"/>
      <c r="R84" s="274"/>
      <c r="S84" s="275"/>
      <c r="AD84" s="78">
        <f t="shared" si="14"/>
        <v>0</v>
      </c>
      <c r="AG84" s="135" t="str">
        <f t="shared" si="19"/>
        <v>0</v>
      </c>
      <c r="AH84" s="135">
        <f t="shared" si="20"/>
        <v>0</v>
      </c>
      <c r="AI84" s="135">
        <f t="shared" si="21"/>
        <v>0</v>
      </c>
      <c r="AJ84" s="135"/>
      <c r="AK84" s="139">
        <f t="shared" si="22"/>
        <v>0</v>
      </c>
      <c r="AL84" s="90" t="s">
        <v>61</v>
      </c>
      <c r="AR84" s="66"/>
      <c r="AS84" s="189"/>
      <c r="BA84" s="61" t="str">
        <f t="shared" si="15"/>
        <v xml:space="preserve"> </v>
      </c>
      <c r="BB84" s="202">
        <f t="shared" si="23"/>
        <v>0</v>
      </c>
      <c r="BC84" s="204">
        <f t="shared" si="16"/>
        <v>0</v>
      </c>
      <c r="BD84" s="62">
        <f t="shared" si="17"/>
        <v>0</v>
      </c>
    </row>
    <row r="85" spans="1:56" x14ac:dyDescent="0.2">
      <c r="A85" s="105">
        <v>84</v>
      </c>
      <c r="C85" s="123"/>
      <c r="D85" s="123"/>
      <c r="K85" s="148"/>
      <c r="L85" s="109"/>
      <c r="M85" s="44" t="str">
        <f t="shared" ca="1" si="18"/>
        <v/>
      </c>
      <c r="P85" s="272"/>
      <c r="Q85" s="273"/>
      <c r="R85" s="274"/>
      <c r="S85" s="275"/>
      <c r="AD85" s="78">
        <f t="shared" si="14"/>
        <v>0</v>
      </c>
      <c r="AG85" s="135" t="str">
        <f t="shared" si="19"/>
        <v>0</v>
      </c>
      <c r="AH85" s="135">
        <f t="shared" si="20"/>
        <v>0</v>
      </c>
      <c r="AI85" s="135">
        <f t="shared" si="21"/>
        <v>0</v>
      </c>
      <c r="AJ85" s="135"/>
      <c r="AK85" s="139">
        <f t="shared" si="22"/>
        <v>0</v>
      </c>
      <c r="AL85" s="90" t="s">
        <v>61</v>
      </c>
      <c r="BA85" s="61" t="str">
        <f t="shared" si="15"/>
        <v xml:space="preserve"> </v>
      </c>
      <c r="BB85" s="202">
        <f t="shared" si="23"/>
        <v>0</v>
      </c>
      <c r="BC85" s="204">
        <f t="shared" si="16"/>
        <v>0</v>
      </c>
      <c r="BD85" s="62">
        <f t="shared" si="17"/>
        <v>0</v>
      </c>
    </row>
    <row r="86" spans="1:56" x14ac:dyDescent="0.2">
      <c r="A86" s="105">
        <v>85</v>
      </c>
      <c r="C86" s="123"/>
      <c r="D86" s="123"/>
      <c r="K86" s="148"/>
      <c r="L86" s="109"/>
      <c r="M86" s="44" t="str">
        <f t="shared" ca="1" si="18"/>
        <v/>
      </c>
      <c r="P86" s="272"/>
      <c r="Q86" s="273"/>
      <c r="R86" s="274"/>
      <c r="S86" s="275"/>
      <c r="AD86" s="78">
        <f t="shared" si="14"/>
        <v>0</v>
      </c>
      <c r="AG86" s="135" t="str">
        <f t="shared" si="19"/>
        <v>0</v>
      </c>
      <c r="AH86" s="135">
        <f t="shared" si="20"/>
        <v>0</v>
      </c>
      <c r="AI86" s="135">
        <f t="shared" si="21"/>
        <v>0</v>
      </c>
      <c r="AJ86" s="135"/>
      <c r="AK86" s="139">
        <f t="shared" si="22"/>
        <v>0</v>
      </c>
      <c r="AL86" s="90" t="s">
        <v>61</v>
      </c>
      <c r="BA86" s="61" t="str">
        <f t="shared" si="15"/>
        <v xml:space="preserve"> </v>
      </c>
      <c r="BB86" s="202">
        <f t="shared" si="23"/>
        <v>0</v>
      </c>
      <c r="BC86" s="204">
        <f t="shared" si="16"/>
        <v>0</v>
      </c>
      <c r="BD86" s="62">
        <f t="shared" si="17"/>
        <v>0</v>
      </c>
    </row>
    <row r="87" spans="1:56" x14ac:dyDescent="0.2">
      <c r="A87" s="105">
        <v>86</v>
      </c>
      <c r="C87" s="123"/>
      <c r="D87" s="123"/>
      <c r="K87" s="148"/>
      <c r="L87" s="109"/>
      <c r="M87" s="44" t="str">
        <f t="shared" ca="1" si="18"/>
        <v/>
      </c>
      <c r="P87" s="272"/>
      <c r="Q87" s="273"/>
      <c r="R87" s="274"/>
      <c r="S87" s="275"/>
      <c r="AD87" s="78">
        <f t="shared" si="14"/>
        <v>0</v>
      </c>
      <c r="AG87" s="135" t="str">
        <f t="shared" si="19"/>
        <v>0</v>
      </c>
      <c r="AH87" s="135">
        <f t="shared" si="20"/>
        <v>0</v>
      </c>
      <c r="AI87" s="135">
        <f t="shared" si="21"/>
        <v>0</v>
      </c>
      <c r="AJ87" s="135"/>
      <c r="AK87" s="139">
        <f t="shared" si="22"/>
        <v>0</v>
      </c>
      <c r="AL87" s="90" t="s">
        <v>61</v>
      </c>
      <c r="BA87" s="61" t="str">
        <f t="shared" si="15"/>
        <v xml:space="preserve"> </v>
      </c>
      <c r="BB87" s="202">
        <f t="shared" si="23"/>
        <v>0</v>
      </c>
      <c r="BC87" s="204">
        <f t="shared" si="16"/>
        <v>0</v>
      </c>
      <c r="BD87" s="62">
        <f t="shared" si="17"/>
        <v>0</v>
      </c>
    </row>
    <row r="88" spans="1:56" x14ac:dyDescent="0.2">
      <c r="A88" s="105">
        <v>87</v>
      </c>
      <c r="C88" s="123"/>
      <c r="D88" s="123"/>
      <c r="K88" s="148"/>
      <c r="L88" s="109"/>
      <c r="M88" s="44" t="str">
        <f t="shared" ca="1" si="18"/>
        <v/>
      </c>
      <c r="P88" s="272"/>
      <c r="Q88" s="273"/>
      <c r="R88" s="274"/>
      <c r="S88" s="275"/>
      <c r="AD88" s="78">
        <f t="shared" si="14"/>
        <v>0</v>
      </c>
      <c r="AG88" s="135" t="str">
        <f t="shared" si="19"/>
        <v>0</v>
      </c>
      <c r="AH88" s="135">
        <f t="shared" si="20"/>
        <v>0</v>
      </c>
      <c r="AI88" s="135">
        <f t="shared" si="21"/>
        <v>0</v>
      </c>
      <c r="AJ88" s="135"/>
      <c r="AK88" s="139">
        <f t="shared" si="22"/>
        <v>0</v>
      </c>
      <c r="AL88" s="90" t="s">
        <v>61</v>
      </c>
      <c r="BA88" s="61" t="str">
        <f t="shared" si="15"/>
        <v xml:space="preserve"> </v>
      </c>
      <c r="BB88" s="202">
        <f t="shared" si="23"/>
        <v>0</v>
      </c>
      <c r="BC88" s="204">
        <f t="shared" si="16"/>
        <v>0</v>
      </c>
      <c r="BD88" s="62">
        <f t="shared" si="17"/>
        <v>0</v>
      </c>
    </row>
    <row r="89" spans="1:56" x14ac:dyDescent="0.2">
      <c r="A89" s="105">
        <v>88</v>
      </c>
      <c r="C89" s="123"/>
      <c r="D89" s="123"/>
      <c r="M89" s="44" t="str">
        <f t="shared" ca="1" si="18"/>
        <v/>
      </c>
      <c r="P89" s="272"/>
      <c r="Q89" s="273"/>
      <c r="R89" s="274"/>
      <c r="S89" s="275"/>
      <c r="AD89" s="78">
        <f t="shared" si="14"/>
        <v>0</v>
      </c>
      <c r="AG89" s="135" t="str">
        <f t="shared" si="19"/>
        <v>0</v>
      </c>
      <c r="AH89" s="135">
        <f t="shared" si="20"/>
        <v>0</v>
      </c>
      <c r="AI89" s="135">
        <f t="shared" si="21"/>
        <v>0</v>
      </c>
      <c r="AJ89" s="135"/>
      <c r="AK89" s="139">
        <f t="shared" si="22"/>
        <v>0</v>
      </c>
      <c r="AL89" s="90" t="s">
        <v>61</v>
      </c>
      <c r="BA89" s="61" t="str">
        <f t="shared" si="15"/>
        <v xml:space="preserve"> </v>
      </c>
      <c r="BB89" s="202">
        <f t="shared" si="23"/>
        <v>0</v>
      </c>
      <c r="BC89" s="204">
        <f t="shared" si="16"/>
        <v>0</v>
      </c>
      <c r="BD89" s="62">
        <f t="shared" si="17"/>
        <v>0</v>
      </c>
    </row>
    <row r="90" spans="1:56" x14ac:dyDescent="0.2">
      <c r="A90" s="105">
        <v>89</v>
      </c>
      <c r="C90" s="123"/>
      <c r="D90" s="123"/>
      <c r="K90" s="148"/>
      <c r="L90" s="109"/>
      <c r="M90" s="44" t="str">
        <f t="shared" ca="1" si="18"/>
        <v/>
      </c>
      <c r="P90" s="272"/>
      <c r="Q90" s="273"/>
      <c r="R90" s="274"/>
      <c r="S90" s="275"/>
      <c r="AD90" s="78">
        <f t="shared" si="14"/>
        <v>0</v>
      </c>
      <c r="AG90" s="135" t="str">
        <f t="shared" si="19"/>
        <v>0</v>
      </c>
      <c r="AH90" s="135">
        <f t="shared" si="20"/>
        <v>0</v>
      </c>
      <c r="AI90" s="135">
        <f t="shared" si="21"/>
        <v>0</v>
      </c>
      <c r="AJ90" s="135"/>
      <c r="AK90" s="139">
        <f t="shared" si="22"/>
        <v>0</v>
      </c>
      <c r="AL90" s="90" t="s">
        <v>61</v>
      </c>
      <c r="AY90" s="194"/>
      <c r="AZ90" s="161"/>
      <c r="BA90" s="61" t="str">
        <f t="shared" si="15"/>
        <v xml:space="preserve"> </v>
      </c>
      <c r="BB90" s="202">
        <f t="shared" si="23"/>
        <v>0</v>
      </c>
      <c r="BC90" s="204">
        <f t="shared" si="16"/>
        <v>0</v>
      </c>
      <c r="BD90" s="62">
        <f t="shared" si="17"/>
        <v>0</v>
      </c>
    </row>
    <row r="91" spans="1:56" s="87" customFormat="1" x14ac:dyDescent="0.2">
      <c r="A91" s="104">
        <v>90</v>
      </c>
      <c r="B91" s="163"/>
      <c r="C91" s="128"/>
      <c r="D91" s="128"/>
      <c r="E91" s="215"/>
      <c r="F91" s="129"/>
      <c r="G91" s="110"/>
      <c r="H91" s="130"/>
      <c r="I91" s="146"/>
      <c r="J91" s="146"/>
      <c r="K91" s="148"/>
      <c r="L91" s="109"/>
      <c r="M91" s="44" t="str">
        <f t="shared" ca="1" si="18"/>
        <v/>
      </c>
      <c r="N91" s="104"/>
      <c r="O91" s="245"/>
      <c r="P91" s="272"/>
      <c r="Q91" s="273"/>
      <c r="R91" s="274"/>
      <c r="S91" s="275"/>
      <c r="T91" s="79"/>
      <c r="U91" s="79"/>
      <c r="V91" s="79"/>
      <c r="W91" s="79"/>
      <c r="X91" s="228"/>
      <c r="Y91" s="79"/>
      <c r="Z91" s="79"/>
      <c r="AA91" s="79"/>
      <c r="AB91" s="79"/>
      <c r="AC91" s="79"/>
      <c r="AD91" s="78">
        <f t="shared" si="14"/>
        <v>0</v>
      </c>
      <c r="AE91" s="95"/>
      <c r="AF91" s="135"/>
      <c r="AG91" s="135" t="str">
        <f t="shared" si="19"/>
        <v>0</v>
      </c>
      <c r="AH91" s="135">
        <f t="shared" si="20"/>
        <v>0</v>
      </c>
      <c r="AI91" s="135">
        <f t="shared" si="21"/>
        <v>0</v>
      </c>
      <c r="AJ91" s="135"/>
      <c r="AK91" s="139">
        <f t="shared" si="22"/>
        <v>0</v>
      </c>
      <c r="AL91" s="81" t="s">
        <v>61</v>
      </c>
      <c r="AM91" s="82"/>
      <c r="AN91" s="83"/>
      <c r="AO91" s="83"/>
      <c r="AP91" s="84"/>
      <c r="AQ91" s="83"/>
      <c r="AR91" s="85"/>
      <c r="AS91" s="86"/>
      <c r="AT91" s="86"/>
      <c r="AU91" s="86"/>
      <c r="AV91" s="86"/>
      <c r="AW91" s="86"/>
      <c r="AX91" s="86"/>
      <c r="AY91" s="190"/>
      <c r="AZ91" s="156"/>
      <c r="BA91" s="61" t="str">
        <f t="shared" si="15"/>
        <v xml:space="preserve"> </v>
      </c>
      <c r="BB91" s="202">
        <f t="shared" si="23"/>
        <v>0</v>
      </c>
      <c r="BC91" s="204">
        <f t="shared" si="16"/>
        <v>0</v>
      </c>
      <c r="BD91" s="62">
        <f t="shared" si="17"/>
        <v>0</v>
      </c>
    </row>
    <row r="92" spans="1:56" s="87" customFormat="1" x14ac:dyDescent="0.2">
      <c r="A92" s="104">
        <v>91</v>
      </c>
      <c r="B92" s="163"/>
      <c r="C92" s="128"/>
      <c r="D92" s="128"/>
      <c r="E92" s="215"/>
      <c r="F92" s="129"/>
      <c r="G92" s="110"/>
      <c r="H92" s="130"/>
      <c r="I92" s="146"/>
      <c r="J92" s="146"/>
      <c r="K92" s="148"/>
      <c r="L92" s="109"/>
      <c r="M92" s="44" t="str">
        <f t="shared" ca="1" si="18"/>
        <v/>
      </c>
      <c r="N92" s="104"/>
      <c r="O92" s="245"/>
      <c r="P92" s="272"/>
      <c r="Q92" s="273"/>
      <c r="R92" s="274"/>
      <c r="S92" s="275"/>
      <c r="T92" s="79"/>
      <c r="U92" s="79"/>
      <c r="V92" s="79"/>
      <c r="W92" s="79"/>
      <c r="X92" s="228"/>
      <c r="Y92" s="79"/>
      <c r="Z92" s="79"/>
      <c r="AA92" s="79"/>
      <c r="AB92" s="79"/>
      <c r="AC92" s="79"/>
      <c r="AD92" s="78">
        <f t="shared" si="14"/>
        <v>0</v>
      </c>
      <c r="AE92" s="95"/>
      <c r="AF92" s="135"/>
      <c r="AG92" s="135" t="str">
        <f t="shared" si="19"/>
        <v>0</v>
      </c>
      <c r="AH92" s="135">
        <f t="shared" si="20"/>
        <v>0</v>
      </c>
      <c r="AI92" s="135">
        <f t="shared" si="21"/>
        <v>0</v>
      </c>
      <c r="AJ92" s="135"/>
      <c r="AK92" s="139">
        <f t="shared" si="22"/>
        <v>0</v>
      </c>
      <c r="AL92" s="81" t="s">
        <v>61</v>
      </c>
      <c r="AM92" s="82"/>
      <c r="AN92" s="83"/>
      <c r="AO92" s="83"/>
      <c r="AP92" s="84"/>
      <c r="AQ92" s="83"/>
      <c r="AR92" s="85"/>
      <c r="AS92" s="86"/>
      <c r="AT92" s="86"/>
      <c r="AU92" s="86"/>
      <c r="AV92" s="86"/>
      <c r="AW92" s="86"/>
      <c r="AX92" s="86"/>
      <c r="AY92" s="190"/>
      <c r="AZ92" s="156"/>
      <c r="BA92" s="61" t="str">
        <f t="shared" si="15"/>
        <v xml:space="preserve"> </v>
      </c>
      <c r="BB92" s="202">
        <f t="shared" si="23"/>
        <v>0</v>
      </c>
      <c r="BC92" s="204">
        <f t="shared" si="16"/>
        <v>0</v>
      </c>
      <c r="BD92" s="62">
        <f t="shared" si="17"/>
        <v>0</v>
      </c>
    </row>
    <row r="93" spans="1:56" x14ac:dyDescent="0.2">
      <c r="A93" s="105">
        <v>92</v>
      </c>
      <c r="C93" s="123"/>
      <c r="D93" s="123"/>
      <c r="K93" s="148"/>
      <c r="L93" s="109"/>
      <c r="M93" s="44" t="str">
        <f t="shared" ca="1" si="18"/>
        <v/>
      </c>
      <c r="P93" s="272"/>
      <c r="Q93" s="273"/>
      <c r="R93" s="274"/>
      <c r="S93" s="275"/>
      <c r="AD93" s="78">
        <f t="shared" si="14"/>
        <v>0</v>
      </c>
      <c r="AG93" s="135" t="str">
        <f t="shared" si="19"/>
        <v>0</v>
      </c>
      <c r="AH93" s="135">
        <f t="shared" si="20"/>
        <v>0</v>
      </c>
      <c r="AI93" s="135">
        <f t="shared" si="21"/>
        <v>0</v>
      </c>
      <c r="AJ93" s="135"/>
      <c r="AK93" s="139">
        <f t="shared" si="22"/>
        <v>0</v>
      </c>
      <c r="AL93" s="90" t="s">
        <v>61</v>
      </c>
      <c r="BA93" s="61" t="str">
        <f t="shared" si="15"/>
        <v xml:space="preserve"> </v>
      </c>
      <c r="BB93" s="202">
        <f t="shared" si="23"/>
        <v>0</v>
      </c>
      <c r="BC93" s="204">
        <f t="shared" si="16"/>
        <v>0</v>
      </c>
      <c r="BD93" s="62">
        <f t="shared" si="17"/>
        <v>0</v>
      </c>
    </row>
    <row r="94" spans="1:56" x14ac:dyDescent="0.2">
      <c r="A94" s="105">
        <v>93</v>
      </c>
      <c r="C94" s="123"/>
      <c r="D94" s="123"/>
      <c r="K94" s="148"/>
      <c r="L94" s="109"/>
      <c r="M94" s="44" t="str">
        <f t="shared" ca="1" si="18"/>
        <v/>
      </c>
      <c r="P94" s="272"/>
      <c r="Q94" s="273"/>
      <c r="R94" s="274"/>
      <c r="S94" s="275"/>
      <c r="AD94" s="78">
        <f t="shared" si="14"/>
        <v>0</v>
      </c>
      <c r="AG94" s="135" t="str">
        <f t="shared" si="19"/>
        <v>0</v>
      </c>
      <c r="AH94" s="135">
        <f t="shared" si="20"/>
        <v>0</v>
      </c>
      <c r="AI94" s="135">
        <f t="shared" si="21"/>
        <v>0</v>
      </c>
      <c r="AJ94" s="135"/>
      <c r="AK94" s="139">
        <f t="shared" si="22"/>
        <v>0</v>
      </c>
      <c r="AL94" s="90" t="s">
        <v>61</v>
      </c>
      <c r="BA94" s="61" t="str">
        <f t="shared" si="15"/>
        <v xml:space="preserve"> </v>
      </c>
      <c r="BB94" s="202">
        <f t="shared" si="23"/>
        <v>0</v>
      </c>
      <c r="BC94" s="204">
        <f t="shared" si="16"/>
        <v>0</v>
      </c>
      <c r="BD94" s="62">
        <f t="shared" si="17"/>
        <v>0</v>
      </c>
    </row>
    <row r="95" spans="1:56" x14ac:dyDescent="0.2">
      <c r="A95" s="105">
        <v>94</v>
      </c>
      <c r="C95" s="123"/>
      <c r="D95" s="123"/>
      <c r="K95" s="148"/>
      <c r="L95" s="109"/>
      <c r="M95" s="44" t="str">
        <f t="shared" ca="1" si="18"/>
        <v/>
      </c>
      <c r="P95" s="272"/>
      <c r="Q95" s="273"/>
      <c r="R95" s="274"/>
      <c r="S95" s="275"/>
      <c r="AD95" s="78">
        <f t="shared" si="14"/>
        <v>0</v>
      </c>
      <c r="AG95" s="135" t="str">
        <f t="shared" si="19"/>
        <v>0</v>
      </c>
      <c r="AH95" s="135">
        <f t="shared" si="20"/>
        <v>0</v>
      </c>
      <c r="AI95" s="135">
        <f t="shared" si="21"/>
        <v>0</v>
      </c>
      <c r="AJ95" s="135"/>
      <c r="AK95" s="139">
        <f t="shared" si="22"/>
        <v>0</v>
      </c>
      <c r="AL95" s="90" t="s">
        <v>61</v>
      </c>
      <c r="BA95" s="61" t="str">
        <f t="shared" si="15"/>
        <v xml:space="preserve"> </v>
      </c>
      <c r="BB95" s="202">
        <f t="shared" si="23"/>
        <v>0</v>
      </c>
      <c r="BC95" s="204">
        <f t="shared" si="16"/>
        <v>0</v>
      </c>
      <c r="BD95" s="62">
        <f t="shared" si="17"/>
        <v>0</v>
      </c>
    </row>
    <row r="96" spans="1:56" x14ac:dyDescent="0.2">
      <c r="A96" s="105">
        <v>95</v>
      </c>
      <c r="C96" s="123"/>
      <c r="D96" s="123"/>
      <c r="K96" s="148"/>
      <c r="L96" s="109"/>
      <c r="M96" s="44" t="str">
        <f t="shared" ca="1" si="18"/>
        <v/>
      </c>
      <c r="P96" s="272"/>
      <c r="Q96" s="273"/>
      <c r="R96" s="274"/>
      <c r="S96" s="275"/>
      <c r="AD96" s="78">
        <f t="shared" si="14"/>
        <v>0</v>
      </c>
      <c r="AG96" s="135" t="str">
        <f t="shared" si="19"/>
        <v>0</v>
      </c>
      <c r="AH96" s="135">
        <f t="shared" si="20"/>
        <v>0</v>
      </c>
      <c r="AI96" s="135">
        <f t="shared" si="21"/>
        <v>0</v>
      </c>
      <c r="AJ96" s="135"/>
      <c r="AK96" s="139">
        <f t="shared" si="22"/>
        <v>0</v>
      </c>
      <c r="AL96" s="90" t="s">
        <v>61</v>
      </c>
      <c r="BA96" s="61" t="str">
        <f t="shared" si="15"/>
        <v xml:space="preserve"> </v>
      </c>
      <c r="BB96" s="202">
        <f t="shared" si="23"/>
        <v>0</v>
      </c>
      <c r="BC96" s="204">
        <f t="shared" si="16"/>
        <v>0</v>
      </c>
      <c r="BD96" s="62">
        <f t="shared" si="17"/>
        <v>0</v>
      </c>
    </row>
    <row r="97" spans="1:56" x14ac:dyDescent="0.2">
      <c r="A97" s="105">
        <v>96</v>
      </c>
      <c r="C97" s="123"/>
      <c r="D97" s="123"/>
      <c r="K97" s="148"/>
      <c r="L97" s="109"/>
      <c r="M97" s="44" t="str">
        <f t="shared" ca="1" si="18"/>
        <v/>
      </c>
      <c r="P97" s="272"/>
      <c r="Q97" s="273"/>
      <c r="R97" s="274"/>
      <c r="S97" s="275"/>
      <c r="AD97" s="78">
        <f t="shared" si="14"/>
        <v>0</v>
      </c>
      <c r="AG97" s="135" t="str">
        <f t="shared" si="19"/>
        <v>0</v>
      </c>
      <c r="AH97" s="135">
        <f t="shared" si="20"/>
        <v>0</v>
      </c>
      <c r="AI97" s="135">
        <f t="shared" si="21"/>
        <v>0</v>
      </c>
      <c r="AJ97" s="135"/>
      <c r="AK97" s="139">
        <f t="shared" si="22"/>
        <v>0</v>
      </c>
      <c r="AL97" s="90" t="s">
        <v>61</v>
      </c>
      <c r="BA97" s="61" t="str">
        <f t="shared" si="15"/>
        <v xml:space="preserve"> </v>
      </c>
      <c r="BB97" s="202">
        <f t="shared" si="23"/>
        <v>0</v>
      </c>
      <c r="BC97" s="204">
        <f t="shared" si="16"/>
        <v>0</v>
      </c>
      <c r="BD97" s="62">
        <f t="shared" si="17"/>
        <v>0</v>
      </c>
    </row>
    <row r="98" spans="1:56" x14ac:dyDescent="0.2">
      <c r="A98" s="105">
        <v>97</v>
      </c>
      <c r="C98" s="123"/>
      <c r="D98" s="123"/>
      <c r="K98" s="148"/>
      <c r="L98" s="109"/>
      <c r="M98" s="44" t="str">
        <f t="shared" ca="1" si="18"/>
        <v/>
      </c>
      <c r="P98" s="272"/>
      <c r="Q98" s="273"/>
      <c r="R98" s="274"/>
      <c r="S98" s="275"/>
      <c r="AD98" s="78">
        <f t="shared" ref="AD98:AD129" si="24">SUM(T98:X98)</f>
        <v>0</v>
      </c>
      <c r="AG98" s="135" t="str">
        <f t="shared" si="19"/>
        <v>0</v>
      </c>
      <c r="AH98" s="135">
        <f t="shared" si="20"/>
        <v>0</v>
      </c>
      <c r="AI98" s="135">
        <f t="shared" si="21"/>
        <v>0</v>
      </c>
      <c r="AJ98" s="135"/>
      <c r="AK98" s="139">
        <f t="shared" si="22"/>
        <v>0</v>
      </c>
      <c r="AL98" s="90" t="s">
        <v>61</v>
      </c>
      <c r="BA98" s="61" t="str">
        <f t="shared" ref="BA98:BA129" si="25">C98&amp;" "&amp;D98</f>
        <v xml:space="preserve"> </v>
      </c>
      <c r="BB98" s="202">
        <f t="shared" si="23"/>
        <v>0</v>
      </c>
      <c r="BC98" s="204">
        <f t="shared" ref="BC98:BC129" si="26">K98</f>
        <v>0</v>
      </c>
      <c r="BD98" s="62">
        <f t="shared" ref="BD98:BD129" si="27">N98</f>
        <v>0</v>
      </c>
    </row>
    <row r="99" spans="1:56" x14ac:dyDescent="0.2">
      <c r="A99" s="105">
        <v>98</v>
      </c>
      <c r="C99" s="123"/>
      <c r="D99" s="123"/>
      <c r="K99" s="148"/>
      <c r="L99" s="109"/>
      <c r="M99" s="44" t="str">
        <f t="shared" ca="1" si="18"/>
        <v/>
      </c>
      <c r="P99" s="272"/>
      <c r="Q99" s="273"/>
      <c r="R99" s="274"/>
      <c r="S99" s="275"/>
      <c r="AD99" s="78">
        <f t="shared" si="24"/>
        <v>0</v>
      </c>
      <c r="AG99" s="135" t="str">
        <f t="shared" si="19"/>
        <v>0</v>
      </c>
      <c r="AH99" s="135">
        <f t="shared" si="20"/>
        <v>0</v>
      </c>
      <c r="AI99" s="135">
        <f t="shared" si="21"/>
        <v>0</v>
      </c>
      <c r="AJ99" s="135"/>
      <c r="AK99" s="139">
        <f t="shared" si="22"/>
        <v>0</v>
      </c>
      <c r="AL99" s="90" t="s">
        <v>61</v>
      </c>
      <c r="BA99" s="61" t="str">
        <f t="shared" si="25"/>
        <v xml:space="preserve"> </v>
      </c>
      <c r="BB99" s="202">
        <f t="shared" si="23"/>
        <v>0</v>
      </c>
      <c r="BC99" s="204">
        <f t="shared" si="26"/>
        <v>0</v>
      </c>
      <c r="BD99" s="62">
        <f t="shared" si="27"/>
        <v>0</v>
      </c>
    </row>
    <row r="100" spans="1:56" x14ac:dyDescent="0.2">
      <c r="A100" s="105">
        <v>99</v>
      </c>
      <c r="C100" s="123"/>
      <c r="D100" s="123"/>
      <c r="K100" s="148"/>
      <c r="L100" s="109"/>
      <c r="M100" s="44" t="str">
        <f t="shared" ca="1" si="18"/>
        <v/>
      </c>
      <c r="P100" s="272"/>
      <c r="Q100" s="273"/>
      <c r="R100" s="274"/>
      <c r="S100" s="275"/>
      <c r="AD100" s="78">
        <f t="shared" si="24"/>
        <v>0</v>
      </c>
      <c r="AG100" s="135" t="str">
        <f t="shared" si="19"/>
        <v>0</v>
      </c>
      <c r="AH100" s="135">
        <f t="shared" si="20"/>
        <v>0</v>
      </c>
      <c r="AI100" s="135">
        <f t="shared" si="21"/>
        <v>0</v>
      </c>
      <c r="AJ100" s="135"/>
      <c r="AK100" s="139">
        <f t="shared" si="22"/>
        <v>0</v>
      </c>
      <c r="AL100" s="90" t="s">
        <v>61</v>
      </c>
      <c r="BA100" s="61" t="str">
        <f t="shared" si="25"/>
        <v xml:space="preserve"> </v>
      </c>
      <c r="BB100" s="202">
        <f t="shared" si="23"/>
        <v>0</v>
      </c>
      <c r="BC100" s="204">
        <f t="shared" si="26"/>
        <v>0</v>
      </c>
      <c r="BD100" s="62">
        <f t="shared" si="27"/>
        <v>0</v>
      </c>
    </row>
    <row r="101" spans="1:56" x14ac:dyDescent="0.2">
      <c r="A101" s="122">
        <v>100</v>
      </c>
      <c r="B101" s="164"/>
      <c r="C101" s="123"/>
      <c r="D101" s="123"/>
      <c r="K101" s="148"/>
      <c r="L101" s="109"/>
      <c r="M101" s="44" t="str">
        <f t="shared" ca="1" si="18"/>
        <v/>
      </c>
      <c r="P101" s="272"/>
      <c r="Q101" s="273"/>
      <c r="R101" s="274"/>
      <c r="S101" s="275"/>
      <c r="AD101" s="78">
        <f t="shared" si="24"/>
        <v>0</v>
      </c>
      <c r="AG101" s="135" t="str">
        <f t="shared" si="19"/>
        <v>0</v>
      </c>
      <c r="AH101" s="135">
        <f t="shared" si="20"/>
        <v>0</v>
      </c>
      <c r="AI101" s="135">
        <f t="shared" si="21"/>
        <v>0</v>
      </c>
      <c r="AJ101" s="135"/>
      <c r="AK101" s="139">
        <f t="shared" si="22"/>
        <v>0</v>
      </c>
      <c r="AL101" s="90" t="s">
        <v>61</v>
      </c>
      <c r="BA101" s="61" t="str">
        <f t="shared" si="25"/>
        <v xml:space="preserve"> </v>
      </c>
      <c r="BB101" s="202">
        <f t="shared" si="23"/>
        <v>0</v>
      </c>
      <c r="BC101" s="204">
        <f t="shared" si="26"/>
        <v>0</v>
      </c>
      <c r="BD101" s="62">
        <f t="shared" si="27"/>
        <v>0</v>
      </c>
    </row>
    <row r="102" spans="1:56" ht="15" customHeight="1" x14ac:dyDescent="0.2">
      <c r="A102" s="122">
        <v>101</v>
      </c>
      <c r="B102" s="164"/>
      <c r="C102" s="123"/>
      <c r="D102" s="123"/>
      <c r="F102" s="113"/>
      <c r="G102" s="114"/>
      <c r="H102" s="115"/>
      <c r="I102" s="145"/>
      <c r="J102" s="145"/>
      <c r="K102" s="147"/>
      <c r="L102" s="103"/>
      <c r="M102" s="44" t="str">
        <f t="shared" ca="1" si="18"/>
        <v/>
      </c>
      <c r="P102" s="272"/>
      <c r="Q102" s="273"/>
      <c r="R102" s="274"/>
      <c r="S102" s="275"/>
      <c r="AD102" s="78">
        <f t="shared" si="24"/>
        <v>0</v>
      </c>
      <c r="AG102" s="135" t="str">
        <f t="shared" si="19"/>
        <v>0</v>
      </c>
      <c r="AH102" s="135">
        <f t="shared" si="20"/>
        <v>0</v>
      </c>
      <c r="AI102" s="135">
        <f t="shared" si="21"/>
        <v>0</v>
      </c>
      <c r="AJ102" s="135"/>
      <c r="AK102" s="139">
        <f t="shared" si="22"/>
        <v>0</v>
      </c>
      <c r="AL102" s="90" t="s">
        <v>61</v>
      </c>
      <c r="BA102" s="61" t="str">
        <f t="shared" si="25"/>
        <v xml:space="preserve"> </v>
      </c>
      <c r="BB102" s="202">
        <f t="shared" si="23"/>
        <v>0</v>
      </c>
      <c r="BC102" s="204">
        <f t="shared" si="26"/>
        <v>0</v>
      </c>
      <c r="BD102" s="62">
        <f t="shared" si="27"/>
        <v>0</v>
      </c>
    </row>
    <row r="103" spans="1:56" ht="15" customHeight="1" x14ac:dyDescent="0.2">
      <c r="A103" s="122">
        <v>102</v>
      </c>
      <c r="B103" s="164"/>
      <c r="C103" s="123"/>
      <c r="D103" s="123"/>
      <c r="M103" s="44" t="str">
        <f t="shared" ca="1" si="18"/>
        <v/>
      </c>
      <c r="P103" s="272"/>
      <c r="Q103" s="273"/>
      <c r="R103" s="274"/>
      <c r="S103" s="275"/>
      <c r="AD103" s="78">
        <f t="shared" si="24"/>
        <v>0</v>
      </c>
      <c r="AG103" s="135" t="str">
        <f t="shared" si="19"/>
        <v>0</v>
      </c>
      <c r="AH103" s="135">
        <f t="shared" si="20"/>
        <v>0</v>
      </c>
      <c r="AI103" s="135">
        <f t="shared" si="21"/>
        <v>0</v>
      </c>
      <c r="AJ103" s="135"/>
      <c r="AK103" s="139">
        <f t="shared" si="22"/>
        <v>0</v>
      </c>
      <c r="AL103" s="90" t="s">
        <v>61</v>
      </c>
      <c r="BA103" s="61" t="str">
        <f t="shared" si="25"/>
        <v xml:space="preserve"> </v>
      </c>
      <c r="BB103" s="202">
        <f t="shared" si="23"/>
        <v>0</v>
      </c>
      <c r="BC103" s="204">
        <f t="shared" si="26"/>
        <v>0</v>
      </c>
      <c r="BD103" s="62">
        <f t="shared" si="27"/>
        <v>0</v>
      </c>
    </row>
    <row r="104" spans="1:56" ht="15" customHeight="1" x14ac:dyDescent="0.2">
      <c r="A104" s="122">
        <v>103</v>
      </c>
      <c r="B104" s="164"/>
      <c r="C104" s="123"/>
      <c r="D104" s="123"/>
      <c r="F104" s="113"/>
      <c r="G104" s="114"/>
      <c r="H104" s="115"/>
      <c r="I104" s="144"/>
      <c r="J104" s="145"/>
      <c r="K104" s="147"/>
      <c r="L104" s="103"/>
      <c r="M104" s="44" t="str">
        <f t="shared" ca="1" si="18"/>
        <v/>
      </c>
      <c r="P104" s="272"/>
      <c r="Q104" s="273"/>
      <c r="R104" s="274"/>
      <c r="S104" s="275"/>
      <c r="AD104" s="78">
        <f t="shared" si="24"/>
        <v>0</v>
      </c>
      <c r="AG104" s="135" t="str">
        <f t="shared" si="19"/>
        <v>0</v>
      </c>
      <c r="AH104" s="135">
        <f t="shared" si="20"/>
        <v>0</v>
      </c>
      <c r="AI104" s="135">
        <f t="shared" si="21"/>
        <v>0</v>
      </c>
      <c r="AJ104" s="135"/>
      <c r="AK104" s="139">
        <f t="shared" si="22"/>
        <v>0</v>
      </c>
      <c r="AL104" s="90" t="s">
        <v>61</v>
      </c>
      <c r="BA104" s="61" t="str">
        <f t="shared" si="25"/>
        <v xml:space="preserve"> </v>
      </c>
      <c r="BB104" s="202">
        <f t="shared" si="23"/>
        <v>0</v>
      </c>
      <c r="BC104" s="204">
        <f t="shared" si="26"/>
        <v>0</v>
      </c>
      <c r="BD104" s="62">
        <f t="shared" si="27"/>
        <v>0</v>
      </c>
    </row>
    <row r="105" spans="1:56" ht="15" customHeight="1" x14ac:dyDescent="0.2">
      <c r="A105" s="122">
        <v>104</v>
      </c>
      <c r="B105" s="164"/>
      <c r="C105" s="123"/>
      <c r="D105" s="123"/>
      <c r="F105" s="113"/>
      <c r="G105" s="114"/>
      <c r="H105" s="115"/>
      <c r="I105" s="144"/>
      <c r="J105" s="145"/>
      <c r="K105" s="151"/>
      <c r="L105" s="119"/>
      <c r="M105" s="44" t="str">
        <f t="shared" ca="1" si="18"/>
        <v/>
      </c>
      <c r="P105" s="272"/>
      <c r="Q105" s="273"/>
      <c r="R105" s="274"/>
      <c r="S105" s="275"/>
      <c r="AD105" s="78">
        <f t="shared" si="24"/>
        <v>0</v>
      </c>
      <c r="AG105" s="135" t="str">
        <f t="shared" si="19"/>
        <v>0</v>
      </c>
      <c r="AH105" s="135">
        <f t="shared" si="20"/>
        <v>0</v>
      </c>
      <c r="AI105" s="135">
        <f t="shared" si="21"/>
        <v>0</v>
      </c>
      <c r="AJ105" s="135"/>
      <c r="AK105" s="139">
        <f t="shared" si="22"/>
        <v>0</v>
      </c>
      <c r="AL105" s="90" t="s">
        <v>61</v>
      </c>
      <c r="BA105" s="61" t="str">
        <f t="shared" si="25"/>
        <v xml:space="preserve"> </v>
      </c>
      <c r="BB105" s="202">
        <f t="shared" si="23"/>
        <v>0</v>
      </c>
      <c r="BC105" s="204">
        <f t="shared" si="26"/>
        <v>0</v>
      </c>
      <c r="BD105" s="62">
        <f t="shared" si="27"/>
        <v>0</v>
      </c>
    </row>
    <row r="106" spans="1:56" ht="15" customHeight="1" x14ac:dyDescent="0.2">
      <c r="A106" s="122">
        <v>105</v>
      </c>
      <c r="B106" s="164"/>
      <c r="C106" s="123"/>
      <c r="D106" s="123"/>
      <c r="F106" s="113"/>
      <c r="G106" s="114"/>
      <c r="H106" s="115"/>
      <c r="I106" s="144"/>
      <c r="J106" s="145"/>
      <c r="K106" s="151"/>
      <c r="L106" s="119"/>
      <c r="M106" s="44" t="str">
        <f t="shared" ca="1" si="18"/>
        <v/>
      </c>
      <c r="P106" s="272"/>
      <c r="Q106" s="273"/>
      <c r="R106" s="274"/>
      <c r="S106" s="275"/>
      <c r="AD106" s="78">
        <f t="shared" si="24"/>
        <v>0</v>
      </c>
      <c r="AG106" s="135" t="str">
        <f t="shared" si="19"/>
        <v>0</v>
      </c>
      <c r="AH106" s="135">
        <f t="shared" si="20"/>
        <v>0</v>
      </c>
      <c r="AI106" s="135">
        <f t="shared" si="21"/>
        <v>0</v>
      </c>
      <c r="AJ106" s="135"/>
      <c r="AK106" s="139">
        <f t="shared" si="22"/>
        <v>0</v>
      </c>
      <c r="AL106" s="90" t="s">
        <v>61</v>
      </c>
      <c r="BA106" s="61" t="str">
        <f t="shared" si="25"/>
        <v xml:space="preserve"> </v>
      </c>
      <c r="BB106" s="202">
        <f t="shared" si="23"/>
        <v>0</v>
      </c>
      <c r="BC106" s="204">
        <f t="shared" si="26"/>
        <v>0</v>
      </c>
      <c r="BD106" s="62">
        <f t="shared" si="27"/>
        <v>0</v>
      </c>
    </row>
    <row r="107" spans="1:56" ht="15" customHeight="1" x14ac:dyDescent="0.2">
      <c r="A107" s="122">
        <v>106</v>
      </c>
      <c r="B107" s="164"/>
      <c r="C107" s="123"/>
      <c r="D107" s="123"/>
      <c r="F107" s="116"/>
      <c r="G107" s="117"/>
      <c r="H107" s="118"/>
      <c r="I107" s="144"/>
      <c r="J107" s="145"/>
      <c r="K107" s="151"/>
      <c r="L107" s="119"/>
      <c r="M107" s="44" t="str">
        <f t="shared" ca="1" si="18"/>
        <v/>
      </c>
      <c r="P107" s="272"/>
      <c r="Q107" s="273"/>
      <c r="R107" s="274"/>
      <c r="S107" s="275"/>
      <c r="AD107" s="78">
        <f t="shared" si="24"/>
        <v>0</v>
      </c>
      <c r="AG107" s="135" t="str">
        <f t="shared" si="19"/>
        <v>0</v>
      </c>
      <c r="AH107" s="135">
        <f t="shared" si="20"/>
        <v>0</v>
      </c>
      <c r="AI107" s="135">
        <f t="shared" si="21"/>
        <v>0</v>
      </c>
      <c r="AJ107" s="135"/>
      <c r="AK107" s="139">
        <f t="shared" si="22"/>
        <v>0</v>
      </c>
      <c r="AL107" s="90" t="s">
        <v>61</v>
      </c>
      <c r="BA107" s="61" t="str">
        <f t="shared" si="25"/>
        <v xml:space="preserve"> </v>
      </c>
      <c r="BB107" s="202">
        <f t="shared" si="23"/>
        <v>0</v>
      </c>
      <c r="BC107" s="204">
        <f t="shared" si="26"/>
        <v>0</v>
      </c>
      <c r="BD107" s="62">
        <f t="shared" si="27"/>
        <v>0</v>
      </c>
    </row>
    <row r="108" spans="1:56" ht="15" customHeight="1" x14ac:dyDescent="0.2">
      <c r="A108" s="122">
        <v>107</v>
      </c>
      <c r="B108" s="164"/>
      <c r="C108" s="123"/>
      <c r="D108" s="123"/>
      <c r="F108" s="116"/>
      <c r="G108" s="117"/>
      <c r="H108" s="118"/>
      <c r="I108" s="144"/>
      <c r="J108" s="145"/>
      <c r="K108" s="151"/>
      <c r="L108" s="119"/>
      <c r="M108" s="44" t="str">
        <f t="shared" ca="1" si="18"/>
        <v/>
      </c>
      <c r="P108" s="272"/>
      <c r="Q108" s="273"/>
      <c r="R108" s="274"/>
      <c r="S108" s="275"/>
      <c r="AD108" s="78">
        <f t="shared" si="24"/>
        <v>0</v>
      </c>
      <c r="AG108" s="135" t="str">
        <f t="shared" si="19"/>
        <v>0</v>
      </c>
      <c r="AH108" s="135">
        <f t="shared" si="20"/>
        <v>0</v>
      </c>
      <c r="AI108" s="135">
        <f t="shared" si="21"/>
        <v>0</v>
      </c>
      <c r="AJ108" s="135"/>
      <c r="AK108" s="139">
        <f t="shared" si="22"/>
        <v>0</v>
      </c>
      <c r="AL108" s="90" t="s">
        <v>61</v>
      </c>
      <c r="BA108" s="61" t="str">
        <f t="shared" si="25"/>
        <v xml:space="preserve"> </v>
      </c>
      <c r="BB108" s="202">
        <f t="shared" si="23"/>
        <v>0</v>
      </c>
      <c r="BC108" s="204">
        <f t="shared" si="26"/>
        <v>0</v>
      </c>
      <c r="BD108" s="62">
        <f t="shared" si="27"/>
        <v>0</v>
      </c>
    </row>
    <row r="109" spans="1:56" ht="15" customHeight="1" x14ac:dyDescent="0.2">
      <c r="A109" s="122">
        <v>108</v>
      </c>
      <c r="B109" s="164"/>
      <c r="C109" s="123"/>
      <c r="D109" s="123"/>
      <c r="F109" s="116"/>
      <c r="G109" s="117"/>
      <c r="H109" s="118"/>
      <c r="I109" s="144"/>
      <c r="J109" s="145"/>
      <c r="K109" s="151"/>
      <c r="L109" s="119"/>
      <c r="M109" s="44" t="str">
        <f t="shared" ca="1" si="18"/>
        <v/>
      </c>
      <c r="P109" s="272"/>
      <c r="Q109" s="273"/>
      <c r="R109" s="274"/>
      <c r="S109" s="275"/>
      <c r="AD109" s="78">
        <f t="shared" si="24"/>
        <v>0</v>
      </c>
      <c r="AG109" s="135" t="str">
        <f t="shared" si="19"/>
        <v>0</v>
      </c>
      <c r="AH109" s="135">
        <f t="shared" si="20"/>
        <v>0</v>
      </c>
      <c r="AI109" s="135">
        <f t="shared" si="21"/>
        <v>0</v>
      </c>
      <c r="AJ109" s="135"/>
      <c r="AK109" s="139">
        <f t="shared" si="22"/>
        <v>0</v>
      </c>
      <c r="AL109" s="90" t="s">
        <v>61</v>
      </c>
      <c r="BA109" s="61" t="str">
        <f t="shared" si="25"/>
        <v xml:space="preserve"> </v>
      </c>
      <c r="BB109" s="202">
        <f t="shared" si="23"/>
        <v>0</v>
      </c>
      <c r="BC109" s="204">
        <f t="shared" si="26"/>
        <v>0</v>
      </c>
      <c r="BD109" s="62">
        <f t="shared" si="27"/>
        <v>0</v>
      </c>
    </row>
    <row r="110" spans="1:56" ht="15" customHeight="1" x14ac:dyDescent="0.2">
      <c r="A110" s="122">
        <v>109</v>
      </c>
      <c r="B110" s="164"/>
      <c r="C110" s="123"/>
      <c r="D110" s="123"/>
      <c r="F110" s="113"/>
      <c r="G110" s="114"/>
      <c r="H110" s="115"/>
      <c r="I110" s="144"/>
      <c r="J110" s="144"/>
      <c r="K110" s="147"/>
      <c r="L110" s="103"/>
      <c r="M110" s="44" t="str">
        <f t="shared" ca="1" si="18"/>
        <v/>
      </c>
      <c r="P110" s="272"/>
      <c r="Q110" s="273"/>
      <c r="R110" s="274"/>
      <c r="S110" s="275"/>
      <c r="AD110" s="78">
        <f t="shared" si="24"/>
        <v>0</v>
      </c>
      <c r="AG110" s="135" t="str">
        <f t="shared" si="19"/>
        <v>0</v>
      </c>
      <c r="AH110" s="135">
        <f t="shared" si="20"/>
        <v>0</v>
      </c>
      <c r="AI110" s="135">
        <f t="shared" si="21"/>
        <v>0</v>
      </c>
      <c r="AJ110" s="135"/>
      <c r="AK110" s="139">
        <f t="shared" si="22"/>
        <v>0</v>
      </c>
      <c r="AL110" s="90" t="s">
        <v>61</v>
      </c>
      <c r="BA110" s="61" t="str">
        <f t="shared" si="25"/>
        <v xml:space="preserve"> </v>
      </c>
      <c r="BB110" s="202">
        <f t="shared" si="23"/>
        <v>0</v>
      </c>
      <c r="BC110" s="204">
        <f t="shared" si="26"/>
        <v>0</v>
      </c>
      <c r="BD110" s="62">
        <f t="shared" si="27"/>
        <v>0</v>
      </c>
    </row>
    <row r="111" spans="1:56" ht="15" customHeight="1" x14ac:dyDescent="0.2">
      <c r="A111" s="122">
        <v>110</v>
      </c>
      <c r="B111" s="164"/>
      <c r="C111" s="123"/>
      <c r="D111" s="123"/>
      <c r="F111" s="113"/>
      <c r="G111" s="114"/>
      <c r="H111" s="115"/>
      <c r="I111" s="144"/>
      <c r="J111" s="144"/>
      <c r="K111" s="147"/>
      <c r="L111" s="103"/>
      <c r="M111" s="44" t="str">
        <f t="shared" ca="1" si="18"/>
        <v/>
      </c>
      <c r="P111" s="272"/>
      <c r="Q111" s="273"/>
      <c r="R111" s="274"/>
      <c r="S111" s="275"/>
      <c r="AD111" s="78">
        <f t="shared" si="24"/>
        <v>0</v>
      </c>
      <c r="AG111" s="135" t="str">
        <f t="shared" si="19"/>
        <v>0</v>
      </c>
      <c r="AH111" s="135">
        <f t="shared" si="20"/>
        <v>0</v>
      </c>
      <c r="AI111" s="135">
        <f t="shared" si="21"/>
        <v>0</v>
      </c>
      <c r="AJ111" s="135"/>
      <c r="AK111" s="139">
        <f t="shared" si="22"/>
        <v>0</v>
      </c>
      <c r="AL111" s="90" t="s">
        <v>61</v>
      </c>
      <c r="BA111" s="61" t="str">
        <f t="shared" si="25"/>
        <v xml:space="preserve"> </v>
      </c>
      <c r="BB111" s="202">
        <f t="shared" si="23"/>
        <v>0</v>
      </c>
      <c r="BC111" s="204">
        <f t="shared" si="26"/>
        <v>0</v>
      </c>
      <c r="BD111" s="62">
        <f t="shared" si="27"/>
        <v>0</v>
      </c>
    </row>
    <row r="112" spans="1:56" ht="15" customHeight="1" x14ac:dyDescent="0.2">
      <c r="A112" s="122">
        <v>111</v>
      </c>
      <c r="B112" s="164"/>
      <c r="C112" s="123"/>
      <c r="D112" s="123"/>
      <c r="K112" s="148"/>
      <c r="L112" s="109"/>
      <c r="M112" s="44" t="str">
        <f t="shared" ca="1" si="18"/>
        <v/>
      </c>
      <c r="P112" s="272"/>
      <c r="Q112" s="273"/>
      <c r="R112" s="274"/>
      <c r="S112" s="275"/>
      <c r="AD112" s="78">
        <f t="shared" si="24"/>
        <v>0</v>
      </c>
      <c r="AG112" s="135" t="str">
        <f t="shared" si="19"/>
        <v>0</v>
      </c>
      <c r="AH112" s="135">
        <f t="shared" si="20"/>
        <v>0</v>
      </c>
      <c r="AI112" s="135">
        <f t="shared" si="21"/>
        <v>0</v>
      </c>
      <c r="AJ112" s="135"/>
      <c r="AK112" s="139">
        <f t="shared" si="22"/>
        <v>0</v>
      </c>
      <c r="AL112" s="90" t="s">
        <v>61</v>
      </c>
      <c r="BA112" s="61" t="str">
        <f t="shared" si="25"/>
        <v xml:space="preserve"> </v>
      </c>
      <c r="BB112" s="202">
        <f t="shared" si="23"/>
        <v>0</v>
      </c>
      <c r="BC112" s="204">
        <f t="shared" si="26"/>
        <v>0</v>
      </c>
      <c r="BD112" s="62">
        <f t="shared" si="27"/>
        <v>0</v>
      </c>
    </row>
    <row r="113" spans="1:56" x14ac:dyDescent="0.2">
      <c r="A113" s="122">
        <v>112</v>
      </c>
      <c r="B113" s="164"/>
      <c r="C113" s="123"/>
      <c r="D113" s="123"/>
      <c r="K113" s="148"/>
      <c r="L113" s="109"/>
      <c r="M113" s="44" t="str">
        <f t="shared" ca="1" si="18"/>
        <v/>
      </c>
      <c r="P113" s="272"/>
      <c r="Q113" s="273"/>
      <c r="R113" s="274"/>
      <c r="S113" s="275"/>
      <c r="AD113" s="78">
        <f t="shared" si="24"/>
        <v>0</v>
      </c>
      <c r="AG113" s="135" t="str">
        <f t="shared" si="19"/>
        <v>0</v>
      </c>
      <c r="AH113" s="135">
        <f t="shared" si="20"/>
        <v>0</v>
      </c>
      <c r="AI113" s="135">
        <f t="shared" si="21"/>
        <v>0</v>
      </c>
      <c r="AJ113" s="135"/>
      <c r="AK113" s="139">
        <f t="shared" si="22"/>
        <v>0</v>
      </c>
      <c r="AL113" s="90" t="s">
        <v>61</v>
      </c>
      <c r="BA113" s="61" t="str">
        <f t="shared" si="25"/>
        <v xml:space="preserve"> </v>
      </c>
      <c r="BB113" s="202">
        <f t="shared" si="23"/>
        <v>0</v>
      </c>
      <c r="BC113" s="204">
        <f t="shared" si="26"/>
        <v>0</v>
      </c>
      <c r="BD113" s="62">
        <f t="shared" si="27"/>
        <v>0</v>
      </c>
    </row>
    <row r="114" spans="1:56" x14ac:dyDescent="0.2">
      <c r="A114" s="122">
        <v>113</v>
      </c>
      <c r="B114" s="164"/>
      <c r="C114" s="123"/>
      <c r="D114" s="123"/>
      <c r="K114" s="148"/>
      <c r="L114" s="109"/>
      <c r="M114" s="44" t="str">
        <f t="shared" ca="1" si="18"/>
        <v/>
      </c>
      <c r="P114" s="272"/>
      <c r="Q114" s="273"/>
      <c r="R114" s="274"/>
      <c r="S114" s="275"/>
      <c r="AD114" s="78">
        <f t="shared" si="24"/>
        <v>0</v>
      </c>
      <c r="AG114" s="135" t="str">
        <f t="shared" si="19"/>
        <v>0</v>
      </c>
      <c r="AH114" s="135">
        <f t="shared" si="20"/>
        <v>0</v>
      </c>
      <c r="AI114" s="135">
        <f t="shared" si="21"/>
        <v>0</v>
      </c>
      <c r="AJ114" s="135"/>
      <c r="AK114" s="139">
        <f t="shared" si="22"/>
        <v>0</v>
      </c>
      <c r="AL114" s="90" t="s">
        <v>61</v>
      </c>
      <c r="BA114" s="61" t="str">
        <f t="shared" si="25"/>
        <v xml:space="preserve"> </v>
      </c>
      <c r="BB114" s="202">
        <f t="shared" si="23"/>
        <v>0</v>
      </c>
      <c r="BC114" s="204">
        <f t="shared" si="26"/>
        <v>0</v>
      </c>
      <c r="BD114" s="62">
        <f t="shared" si="27"/>
        <v>0</v>
      </c>
    </row>
    <row r="115" spans="1:56" x14ac:dyDescent="0.2">
      <c r="A115" s="122">
        <v>114</v>
      </c>
      <c r="B115" s="164"/>
      <c r="C115" s="123"/>
      <c r="D115" s="123"/>
      <c r="K115" s="148"/>
      <c r="L115" s="109"/>
      <c r="M115" s="44" t="str">
        <f t="shared" ca="1" si="18"/>
        <v/>
      </c>
      <c r="P115" s="272"/>
      <c r="Q115" s="273"/>
      <c r="R115" s="274"/>
      <c r="S115" s="275"/>
      <c r="AD115" s="78">
        <f t="shared" si="24"/>
        <v>0</v>
      </c>
      <c r="AG115" s="135" t="str">
        <f t="shared" si="19"/>
        <v>0</v>
      </c>
      <c r="AH115" s="135">
        <f t="shared" si="20"/>
        <v>0</v>
      </c>
      <c r="AI115" s="135">
        <f t="shared" si="21"/>
        <v>0</v>
      </c>
      <c r="AJ115" s="135"/>
      <c r="AK115" s="139">
        <f t="shared" si="22"/>
        <v>0</v>
      </c>
      <c r="AL115" s="90" t="s">
        <v>61</v>
      </c>
      <c r="BA115" s="61" t="str">
        <f t="shared" si="25"/>
        <v xml:space="preserve"> </v>
      </c>
      <c r="BB115" s="202">
        <f t="shared" si="23"/>
        <v>0</v>
      </c>
      <c r="BC115" s="204">
        <f t="shared" si="26"/>
        <v>0</v>
      </c>
      <c r="BD115" s="62">
        <f t="shared" si="27"/>
        <v>0</v>
      </c>
    </row>
    <row r="116" spans="1:56" x14ac:dyDescent="0.2">
      <c r="A116" s="122">
        <v>115</v>
      </c>
      <c r="B116" s="164"/>
      <c r="C116" s="123"/>
      <c r="D116" s="123"/>
      <c r="K116" s="148"/>
      <c r="L116" s="109"/>
      <c r="M116" s="44" t="str">
        <f t="shared" ca="1" si="18"/>
        <v/>
      </c>
      <c r="P116" s="272"/>
      <c r="Q116" s="273"/>
      <c r="R116" s="274"/>
      <c r="S116" s="275"/>
      <c r="AD116" s="78">
        <f t="shared" si="24"/>
        <v>0</v>
      </c>
      <c r="AG116" s="135" t="str">
        <f t="shared" si="19"/>
        <v>0</v>
      </c>
      <c r="AH116" s="135">
        <f t="shared" si="20"/>
        <v>0</v>
      </c>
      <c r="AI116" s="135">
        <f t="shared" si="21"/>
        <v>0</v>
      </c>
      <c r="AJ116" s="135"/>
      <c r="AK116" s="139">
        <f t="shared" si="22"/>
        <v>0</v>
      </c>
      <c r="AL116" s="90" t="s">
        <v>61</v>
      </c>
      <c r="BA116" s="61" t="str">
        <f t="shared" si="25"/>
        <v xml:space="preserve"> </v>
      </c>
      <c r="BB116" s="202">
        <f t="shared" si="23"/>
        <v>0</v>
      </c>
      <c r="BC116" s="204">
        <f t="shared" si="26"/>
        <v>0</v>
      </c>
      <c r="BD116" s="62">
        <f t="shared" si="27"/>
        <v>0</v>
      </c>
    </row>
    <row r="117" spans="1:56" ht="15" customHeight="1" x14ac:dyDescent="0.2">
      <c r="A117" s="122">
        <v>116</v>
      </c>
      <c r="B117" s="164"/>
      <c r="C117" s="123"/>
      <c r="D117" s="123"/>
      <c r="F117" s="113"/>
      <c r="G117" s="114"/>
      <c r="H117" s="115"/>
      <c r="I117" s="145"/>
      <c r="J117" s="144"/>
      <c r="K117" s="147"/>
      <c r="L117" s="103"/>
      <c r="M117" s="44" t="str">
        <f t="shared" ca="1" si="18"/>
        <v/>
      </c>
      <c r="P117" s="272"/>
      <c r="Q117" s="273"/>
      <c r="R117" s="274"/>
      <c r="S117" s="275"/>
      <c r="AD117" s="78">
        <f t="shared" si="24"/>
        <v>0</v>
      </c>
      <c r="AG117" s="135" t="str">
        <f t="shared" si="19"/>
        <v>0</v>
      </c>
      <c r="AH117" s="135">
        <f t="shared" si="20"/>
        <v>0</v>
      </c>
      <c r="AI117" s="135">
        <f t="shared" si="21"/>
        <v>0</v>
      </c>
      <c r="AJ117" s="135"/>
      <c r="AK117" s="139">
        <f t="shared" si="22"/>
        <v>0</v>
      </c>
      <c r="AL117" s="90" t="s">
        <v>61</v>
      </c>
      <c r="BA117" s="61" t="str">
        <f t="shared" si="25"/>
        <v xml:space="preserve"> </v>
      </c>
      <c r="BB117" s="202">
        <f t="shared" si="23"/>
        <v>0</v>
      </c>
      <c r="BC117" s="204">
        <f t="shared" si="26"/>
        <v>0</v>
      </c>
      <c r="BD117" s="62">
        <f t="shared" si="27"/>
        <v>0</v>
      </c>
    </row>
    <row r="118" spans="1:56" ht="15" customHeight="1" x14ac:dyDescent="0.2">
      <c r="A118" s="122">
        <v>117</v>
      </c>
      <c r="B118" s="164"/>
      <c r="C118" s="123"/>
      <c r="D118" s="123"/>
      <c r="F118" s="113"/>
      <c r="G118" s="114"/>
      <c r="H118" s="115"/>
      <c r="I118" s="144"/>
      <c r="J118" s="144"/>
      <c r="K118" s="147"/>
      <c r="L118" s="103"/>
      <c r="M118" s="44" t="str">
        <f t="shared" ca="1" si="18"/>
        <v/>
      </c>
      <c r="P118" s="272"/>
      <c r="Q118" s="273"/>
      <c r="R118" s="274"/>
      <c r="S118" s="275"/>
      <c r="AD118" s="78">
        <f t="shared" si="24"/>
        <v>0</v>
      </c>
      <c r="AG118" s="135" t="str">
        <f t="shared" si="19"/>
        <v>0</v>
      </c>
      <c r="AH118" s="135">
        <f t="shared" si="20"/>
        <v>0</v>
      </c>
      <c r="AI118" s="135">
        <f t="shared" si="21"/>
        <v>0</v>
      </c>
      <c r="AJ118" s="135"/>
      <c r="AK118" s="139">
        <f t="shared" si="22"/>
        <v>0</v>
      </c>
      <c r="AL118" s="90" t="s">
        <v>61</v>
      </c>
      <c r="BA118" s="61" t="str">
        <f t="shared" si="25"/>
        <v xml:space="preserve"> </v>
      </c>
      <c r="BB118" s="202">
        <f t="shared" si="23"/>
        <v>0</v>
      </c>
      <c r="BC118" s="204">
        <f t="shared" si="26"/>
        <v>0</v>
      </c>
      <c r="BD118" s="62">
        <f t="shared" si="27"/>
        <v>0</v>
      </c>
    </row>
    <row r="119" spans="1:56" ht="15" customHeight="1" x14ac:dyDescent="0.2">
      <c r="A119" s="122">
        <v>118</v>
      </c>
      <c r="B119" s="164"/>
      <c r="C119" s="123"/>
      <c r="D119" s="123"/>
      <c r="F119" s="112"/>
      <c r="G119" s="131"/>
      <c r="H119" s="118"/>
      <c r="I119" s="143"/>
      <c r="J119" s="143"/>
      <c r="K119" s="150"/>
      <c r="L119" s="109"/>
      <c r="M119" s="44" t="str">
        <f t="shared" ca="1" si="18"/>
        <v/>
      </c>
      <c r="P119" s="272"/>
      <c r="Q119" s="273"/>
      <c r="R119" s="274"/>
      <c r="S119" s="275"/>
      <c r="AD119" s="78">
        <f t="shared" si="24"/>
        <v>0</v>
      </c>
      <c r="AG119" s="135" t="str">
        <f t="shared" si="19"/>
        <v>0</v>
      </c>
      <c r="AH119" s="135">
        <f t="shared" si="20"/>
        <v>0</v>
      </c>
      <c r="AI119" s="135">
        <f t="shared" si="21"/>
        <v>0</v>
      </c>
      <c r="AJ119" s="135"/>
      <c r="AK119" s="139">
        <f t="shared" si="22"/>
        <v>0</v>
      </c>
      <c r="AL119" s="90" t="s">
        <v>61</v>
      </c>
      <c r="BA119" s="61" t="str">
        <f t="shared" si="25"/>
        <v xml:space="preserve"> </v>
      </c>
      <c r="BB119" s="202">
        <f t="shared" si="23"/>
        <v>0</v>
      </c>
      <c r="BC119" s="204">
        <f t="shared" si="26"/>
        <v>0</v>
      </c>
      <c r="BD119" s="62">
        <f t="shared" si="27"/>
        <v>0</v>
      </c>
    </row>
    <row r="120" spans="1:56" ht="15" customHeight="1" x14ac:dyDescent="0.2">
      <c r="A120" s="122">
        <v>119</v>
      </c>
      <c r="B120" s="164"/>
      <c r="C120" s="123"/>
      <c r="D120" s="123"/>
      <c r="F120" s="112"/>
      <c r="G120" s="131"/>
      <c r="H120" s="118"/>
      <c r="I120" s="143"/>
      <c r="J120" s="143"/>
      <c r="K120" s="150"/>
      <c r="L120" s="109"/>
      <c r="M120" s="44" t="str">
        <f t="shared" ca="1" si="18"/>
        <v/>
      </c>
      <c r="P120" s="272"/>
      <c r="Q120" s="273"/>
      <c r="R120" s="274"/>
      <c r="S120" s="275"/>
      <c r="AD120" s="78">
        <f t="shared" si="24"/>
        <v>0</v>
      </c>
      <c r="AG120" s="135" t="str">
        <f t="shared" si="19"/>
        <v>0</v>
      </c>
      <c r="AH120" s="135">
        <f t="shared" si="20"/>
        <v>0</v>
      </c>
      <c r="AI120" s="135">
        <f t="shared" si="21"/>
        <v>0</v>
      </c>
      <c r="AJ120" s="135"/>
      <c r="AK120" s="139">
        <f t="shared" si="22"/>
        <v>0</v>
      </c>
      <c r="AL120" s="90" t="s">
        <v>61</v>
      </c>
      <c r="BA120" s="61" t="str">
        <f t="shared" si="25"/>
        <v xml:space="preserve"> </v>
      </c>
      <c r="BB120" s="202">
        <f t="shared" si="23"/>
        <v>0</v>
      </c>
      <c r="BC120" s="204">
        <f t="shared" si="26"/>
        <v>0</v>
      </c>
      <c r="BD120" s="62">
        <f t="shared" si="27"/>
        <v>0</v>
      </c>
    </row>
    <row r="121" spans="1:56" ht="15" customHeight="1" x14ac:dyDescent="0.2">
      <c r="A121" s="122">
        <v>120</v>
      </c>
      <c r="B121" s="164"/>
      <c r="C121" s="123"/>
      <c r="D121" s="123"/>
      <c r="F121" s="112"/>
      <c r="G121" s="131"/>
      <c r="H121" s="118"/>
      <c r="I121" s="143"/>
      <c r="J121" s="143"/>
      <c r="K121" s="150"/>
      <c r="L121" s="109"/>
      <c r="M121" s="44" t="str">
        <f t="shared" ca="1" si="18"/>
        <v/>
      </c>
      <c r="P121" s="272"/>
      <c r="Q121" s="273"/>
      <c r="R121" s="274"/>
      <c r="S121" s="275"/>
      <c r="AD121" s="78">
        <f t="shared" si="24"/>
        <v>0</v>
      </c>
      <c r="AG121" s="135" t="str">
        <f t="shared" si="19"/>
        <v>0</v>
      </c>
      <c r="AH121" s="135">
        <f t="shared" si="20"/>
        <v>0</v>
      </c>
      <c r="AI121" s="135">
        <f t="shared" si="21"/>
        <v>0</v>
      </c>
      <c r="AJ121" s="135"/>
      <c r="AK121" s="139">
        <f t="shared" si="22"/>
        <v>0</v>
      </c>
      <c r="AL121" s="90" t="s">
        <v>61</v>
      </c>
      <c r="BA121" s="61" t="str">
        <f t="shared" si="25"/>
        <v xml:space="preserve"> </v>
      </c>
      <c r="BB121" s="202">
        <f t="shared" si="23"/>
        <v>0</v>
      </c>
      <c r="BC121" s="204">
        <f t="shared" si="26"/>
        <v>0</v>
      </c>
      <c r="BD121" s="62">
        <f t="shared" si="27"/>
        <v>0</v>
      </c>
    </row>
    <row r="122" spans="1:56" ht="15" customHeight="1" x14ac:dyDescent="0.2">
      <c r="A122" s="122">
        <v>121</v>
      </c>
      <c r="B122" s="165"/>
      <c r="C122" s="123"/>
      <c r="D122" s="123"/>
      <c r="F122" s="112"/>
      <c r="G122" s="131"/>
      <c r="H122" s="118"/>
      <c r="I122" s="143"/>
      <c r="J122" s="143"/>
      <c r="K122" s="150"/>
      <c r="L122" s="109"/>
      <c r="M122" s="44" t="str">
        <f t="shared" ca="1" si="18"/>
        <v/>
      </c>
      <c r="P122" s="272"/>
      <c r="Q122" s="273"/>
      <c r="R122" s="274"/>
      <c r="S122" s="275"/>
      <c r="AD122" s="78">
        <f t="shared" si="24"/>
        <v>0</v>
      </c>
      <c r="AG122" s="135" t="str">
        <f t="shared" si="19"/>
        <v>0</v>
      </c>
      <c r="AH122" s="135">
        <f t="shared" si="20"/>
        <v>0</v>
      </c>
      <c r="AI122" s="135">
        <f t="shared" si="21"/>
        <v>0</v>
      </c>
      <c r="AJ122" s="135"/>
      <c r="AK122" s="139">
        <f t="shared" si="22"/>
        <v>0</v>
      </c>
      <c r="AL122" s="90" t="s">
        <v>61</v>
      </c>
      <c r="BA122" s="61" t="str">
        <f t="shared" si="25"/>
        <v xml:space="preserve"> </v>
      </c>
      <c r="BB122" s="202">
        <f t="shared" si="23"/>
        <v>0</v>
      </c>
      <c r="BC122" s="204">
        <f t="shared" si="26"/>
        <v>0</v>
      </c>
      <c r="BD122" s="62">
        <f t="shared" si="27"/>
        <v>0</v>
      </c>
    </row>
    <row r="123" spans="1:56" ht="15" customHeight="1" x14ac:dyDescent="0.2">
      <c r="A123" s="122">
        <v>122</v>
      </c>
      <c r="B123" s="165"/>
      <c r="C123" s="123"/>
      <c r="D123" s="123"/>
      <c r="F123" s="116"/>
      <c r="G123" s="117"/>
      <c r="H123" s="118"/>
      <c r="I123" s="144"/>
      <c r="J123" s="145"/>
      <c r="K123" s="151"/>
      <c r="L123" s="119"/>
      <c r="M123" s="44" t="str">
        <f t="shared" ca="1" si="18"/>
        <v/>
      </c>
      <c r="P123" s="272"/>
      <c r="Q123" s="273"/>
      <c r="R123" s="274"/>
      <c r="S123" s="275"/>
      <c r="AD123" s="78">
        <f t="shared" si="24"/>
        <v>0</v>
      </c>
      <c r="AG123" s="135" t="str">
        <f t="shared" si="19"/>
        <v>0</v>
      </c>
      <c r="AH123" s="135">
        <f t="shared" si="20"/>
        <v>0</v>
      </c>
      <c r="AI123" s="135">
        <f t="shared" si="21"/>
        <v>0</v>
      </c>
      <c r="AJ123" s="135"/>
      <c r="AK123" s="139">
        <f t="shared" si="22"/>
        <v>0</v>
      </c>
      <c r="AL123" s="90" t="s">
        <v>61</v>
      </c>
      <c r="BA123" s="61" t="str">
        <f t="shared" si="25"/>
        <v xml:space="preserve"> </v>
      </c>
      <c r="BB123" s="202">
        <f t="shared" si="23"/>
        <v>0</v>
      </c>
      <c r="BC123" s="204">
        <f t="shared" si="26"/>
        <v>0</v>
      </c>
      <c r="BD123" s="62">
        <f t="shared" si="27"/>
        <v>0</v>
      </c>
    </row>
    <row r="124" spans="1:56" ht="15" customHeight="1" x14ac:dyDescent="0.2">
      <c r="A124" s="122">
        <v>123</v>
      </c>
      <c r="B124" s="165"/>
      <c r="C124" s="123"/>
      <c r="D124" s="123"/>
      <c r="F124" s="116"/>
      <c r="G124" s="117"/>
      <c r="H124" s="118"/>
      <c r="I124" s="144"/>
      <c r="J124" s="145"/>
      <c r="K124" s="151"/>
      <c r="L124" s="119"/>
      <c r="M124" s="44" t="str">
        <f t="shared" ca="1" si="18"/>
        <v/>
      </c>
      <c r="P124" s="272"/>
      <c r="Q124" s="273"/>
      <c r="R124" s="274"/>
      <c r="S124" s="275"/>
      <c r="AD124" s="78">
        <f t="shared" si="24"/>
        <v>0</v>
      </c>
      <c r="AG124" s="135" t="str">
        <f t="shared" si="19"/>
        <v>0</v>
      </c>
      <c r="AH124" s="135">
        <f t="shared" si="20"/>
        <v>0</v>
      </c>
      <c r="AI124" s="135">
        <f t="shared" si="21"/>
        <v>0</v>
      </c>
      <c r="AJ124" s="135"/>
      <c r="AK124" s="139">
        <f t="shared" si="22"/>
        <v>0</v>
      </c>
      <c r="AL124" s="90" t="s">
        <v>61</v>
      </c>
      <c r="BA124" s="61" t="str">
        <f t="shared" si="25"/>
        <v xml:space="preserve"> </v>
      </c>
      <c r="BB124" s="202">
        <f t="shared" si="23"/>
        <v>0</v>
      </c>
      <c r="BC124" s="204">
        <f t="shared" si="26"/>
        <v>0</v>
      </c>
      <c r="BD124" s="62">
        <f t="shared" si="27"/>
        <v>0</v>
      </c>
    </row>
    <row r="125" spans="1:56" ht="15" customHeight="1" x14ac:dyDescent="0.2">
      <c r="A125" s="122">
        <v>124</v>
      </c>
      <c r="B125" s="165"/>
      <c r="C125" s="123"/>
      <c r="D125" s="123"/>
      <c r="F125" s="113"/>
      <c r="G125" s="114"/>
      <c r="H125" s="115"/>
      <c r="I125" s="144"/>
      <c r="J125" s="144"/>
      <c r="K125" s="147"/>
      <c r="L125" s="103"/>
      <c r="M125" s="44" t="str">
        <f t="shared" ca="1" si="18"/>
        <v/>
      </c>
      <c r="P125" s="272"/>
      <c r="Q125" s="273"/>
      <c r="R125" s="274"/>
      <c r="S125" s="275"/>
      <c r="AD125" s="78">
        <f t="shared" si="24"/>
        <v>0</v>
      </c>
      <c r="AG125" s="135" t="str">
        <f t="shared" si="19"/>
        <v>0</v>
      </c>
      <c r="AH125" s="135">
        <f t="shared" si="20"/>
        <v>0</v>
      </c>
      <c r="AI125" s="135">
        <f t="shared" si="21"/>
        <v>0</v>
      </c>
      <c r="AJ125" s="135"/>
      <c r="AK125" s="139">
        <f t="shared" si="22"/>
        <v>0</v>
      </c>
      <c r="AL125" s="90" t="s">
        <v>61</v>
      </c>
      <c r="BA125" s="61" t="str">
        <f t="shared" si="25"/>
        <v xml:space="preserve"> </v>
      </c>
      <c r="BB125" s="202">
        <f t="shared" si="23"/>
        <v>0</v>
      </c>
      <c r="BC125" s="204">
        <f t="shared" si="26"/>
        <v>0</v>
      </c>
      <c r="BD125" s="62">
        <f t="shared" si="27"/>
        <v>0</v>
      </c>
    </row>
    <row r="126" spans="1:56" ht="15" customHeight="1" x14ac:dyDescent="0.2">
      <c r="A126" s="122">
        <v>125</v>
      </c>
      <c r="B126" s="165"/>
      <c r="C126" s="123"/>
      <c r="D126" s="123"/>
      <c r="F126" s="113"/>
      <c r="G126" s="114"/>
      <c r="H126" s="115"/>
      <c r="I126" s="144"/>
      <c r="J126" s="144"/>
      <c r="K126" s="147"/>
      <c r="L126" s="103"/>
      <c r="M126" s="44" t="str">
        <f t="shared" ca="1" si="18"/>
        <v/>
      </c>
      <c r="P126" s="272"/>
      <c r="Q126" s="273"/>
      <c r="R126" s="274"/>
      <c r="S126" s="275"/>
      <c r="AD126" s="78">
        <f t="shared" si="24"/>
        <v>0</v>
      </c>
      <c r="AG126" s="135" t="str">
        <f t="shared" si="19"/>
        <v>0</v>
      </c>
      <c r="AH126" s="135">
        <f t="shared" si="20"/>
        <v>0</v>
      </c>
      <c r="AI126" s="135">
        <f t="shared" si="21"/>
        <v>0</v>
      </c>
      <c r="AJ126" s="135"/>
      <c r="AK126" s="139">
        <f t="shared" si="22"/>
        <v>0</v>
      </c>
      <c r="AL126" s="90" t="s">
        <v>61</v>
      </c>
      <c r="BA126" s="61" t="str">
        <f t="shared" si="25"/>
        <v xml:space="preserve"> </v>
      </c>
      <c r="BB126" s="202">
        <f t="shared" si="23"/>
        <v>0</v>
      </c>
      <c r="BC126" s="204">
        <f t="shared" si="26"/>
        <v>0</v>
      </c>
      <c r="BD126" s="62">
        <f t="shared" si="27"/>
        <v>0</v>
      </c>
    </row>
    <row r="127" spans="1:56" ht="15" customHeight="1" x14ac:dyDescent="0.2">
      <c r="A127" s="122">
        <v>126</v>
      </c>
      <c r="B127" s="165"/>
      <c r="C127" s="123"/>
      <c r="D127" s="123"/>
      <c r="F127" s="113"/>
      <c r="G127" s="114"/>
      <c r="H127" s="115"/>
      <c r="I127" s="144"/>
      <c r="J127" s="144"/>
      <c r="K127" s="147"/>
      <c r="L127" s="103"/>
      <c r="M127" s="44" t="str">
        <f t="shared" ca="1" si="18"/>
        <v/>
      </c>
      <c r="P127" s="272"/>
      <c r="Q127" s="273"/>
      <c r="R127" s="274"/>
      <c r="S127" s="275"/>
      <c r="AD127" s="78">
        <f t="shared" si="24"/>
        <v>0</v>
      </c>
      <c r="AG127" s="135" t="str">
        <f t="shared" si="19"/>
        <v>0</v>
      </c>
      <c r="AH127" s="135">
        <f t="shared" si="20"/>
        <v>0</v>
      </c>
      <c r="AI127" s="135">
        <f t="shared" si="21"/>
        <v>0</v>
      </c>
      <c r="AJ127" s="135"/>
      <c r="AK127" s="139">
        <f t="shared" si="22"/>
        <v>0</v>
      </c>
      <c r="AL127" s="90" t="s">
        <v>61</v>
      </c>
      <c r="BA127" s="61" t="str">
        <f t="shared" si="25"/>
        <v xml:space="preserve"> </v>
      </c>
      <c r="BB127" s="202">
        <f t="shared" si="23"/>
        <v>0</v>
      </c>
      <c r="BC127" s="204">
        <f t="shared" si="26"/>
        <v>0</v>
      </c>
      <c r="BD127" s="62">
        <f t="shared" si="27"/>
        <v>0</v>
      </c>
    </row>
    <row r="128" spans="1:56" ht="15" customHeight="1" x14ac:dyDescent="0.2">
      <c r="A128" s="122">
        <v>127</v>
      </c>
      <c r="B128" s="165"/>
      <c r="C128" s="123"/>
      <c r="D128" s="123"/>
      <c r="F128" s="113"/>
      <c r="G128" s="114"/>
      <c r="H128" s="115"/>
      <c r="I128" s="144"/>
      <c r="J128" s="144"/>
      <c r="K128" s="147"/>
      <c r="L128" s="103"/>
      <c r="M128" s="44" t="str">
        <f t="shared" ca="1" si="18"/>
        <v/>
      </c>
      <c r="P128" s="272"/>
      <c r="Q128" s="273"/>
      <c r="R128" s="274"/>
      <c r="S128" s="275"/>
      <c r="AD128" s="78">
        <f t="shared" si="24"/>
        <v>0</v>
      </c>
      <c r="AG128" s="135" t="str">
        <f t="shared" si="19"/>
        <v>0</v>
      </c>
      <c r="AH128" s="135">
        <f t="shared" si="20"/>
        <v>0</v>
      </c>
      <c r="AI128" s="135">
        <f t="shared" si="21"/>
        <v>0</v>
      </c>
      <c r="AJ128" s="135"/>
      <c r="AK128" s="139">
        <f t="shared" si="22"/>
        <v>0</v>
      </c>
      <c r="AL128" s="90" t="s">
        <v>61</v>
      </c>
      <c r="BA128" s="61" t="str">
        <f t="shared" si="25"/>
        <v xml:space="preserve"> </v>
      </c>
      <c r="BB128" s="202">
        <f t="shared" si="23"/>
        <v>0</v>
      </c>
      <c r="BC128" s="204">
        <f t="shared" si="26"/>
        <v>0</v>
      </c>
      <c r="BD128" s="62">
        <f t="shared" si="27"/>
        <v>0</v>
      </c>
    </row>
    <row r="129" spans="1:56" ht="15" customHeight="1" x14ac:dyDescent="0.2">
      <c r="A129" s="122">
        <v>128</v>
      </c>
      <c r="B129" s="165"/>
      <c r="C129" s="123"/>
      <c r="D129" s="123"/>
      <c r="F129" s="113"/>
      <c r="G129" s="114"/>
      <c r="H129" s="115"/>
      <c r="I129" s="144"/>
      <c r="J129" s="144"/>
      <c r="K129" s="153"/>
      <c r="L129" s="56"/>
      <c r="M129" s="44" t="str">
        <f t="shared" ca="1" si="18"/>
        <v/>
      </c>
      <c r="P129" s="272"/>
      <c r="Q129" s="273"/>
      <c r="R129" s="274"/>
      <c r="S129" s="275"/>
      <c r="AD129" s="78">
        <f t="shared" si="24"/>
        <v>0</v>
      </c>
      <c r="AG129" s="135" t="str">
        <f t="shared" si="19"/>
        <v>0</v>
      </c>
      <c r="AH129" s="135">
        <f t="shared" si="20"/>
        <v>0</v>
      </c>
      <c r="AI129" s="135">
        <f t="shared" si="21"/>
        <v>0</v>
      </c>
      <c r="AJ129" s="135"/>
      <c r="AK129" s="139">
        <f t="shared" si="22"/>
        <v>0</v>
      </c>
      <c r="AL129" s="90" t="s">
        <v>61</v>
      </c>
      <c r="BA129" s="61" t="str">
        <f t="shared" si="25"/>
        <v xml:space="preserve"> </v>
      </c>
      <c r="BB129" s="202">
        <f t="shared" si="23"/>
        <v>0</v>
      </c>
      <c r="BC129" s="204">
        <f t="shared" si="26"/>
        <v>0</v>
      </c>
      <c r="BD129" s="62">
        <f t="shared" si="27"/>
        <v>0</v>
      </c>
    </row>
    <row r="130" spans="1:56" x14ac:dyDescent="0.2">
      <c r="A130" s="122">
        <v>129</v>
      </c>
      <c r="B130" s="165"/>
      <c r="C130" s="123"/>
      <c r="D130" s="123"/>
      <c r="K130" s="148"/>
      <c r="L130" s="109"/>
      <c r="M130" s="44" t="str">
        <f t="shared" ca="1" si="18"/>
        <v/>
      </c>
      <c r="P130" s="272"/>
      <c r="Q130" s="273"/>
      <c r="R130" s="274"/>
      <c r="S130" s="275"/>
      <c r="AD130" s="78">
        <f t="shared" ref="AD130:AD161" si="28">SUM(T130:X130)</f>
        <v>0</v>
      </c>
      <c r="AG130" s="135" t="str">
        <f t="shared" si="19"/>
        <v>0</v>
      </c>
      <c r="AH130" s="135">
        <f t="shared" si="20"/>
        <v>0</v>
      </c>
      <c r="AI130" s="135">
        <f t="shared" si="21"/>
        <v>0</v>
      </c>
      <c r="AJ130" s="135"/>
      <c r="AK130" s="139">
        <f t="shared" si="22"/>
        <v>0</v>
      </c>
      <c r="AL130" s="90" t="s">
        <v>61</v>
      </c>
      <c r="BA130" s="61" t="str">
        <f t="shared" ref="BA130:BA161" si="29">C130&amp;" "&amp;D130</f>
        <v xml:space="preserve"> </v>
      </c>
      <c r="BB130" s="202">
        <f t="shared" si="23"/>
        <v>0</v>
      </c>
      <c r="BC130" s="204">
        <f t="shared" ref="BC130:BC161" si="30">K130</f>
        <v>0</v>
      </c>
      <c r="BD130" s="62">
        <f t="shared" ref="BD130:BD161" si="31">N130</f>
        <v>0</v>
      </c>
    </row>
    <row r="131" spans="1:56" x14ac:dyDescent="0.2">
      <c r="A131" s="122">
        <v>130</v>
      </c>
      <c r="B131" s="165"/>
      <c r="C131" s="123"/>
      <c r="D131" s="123"/>
      <c r="K131" s="148"/>
      <c r="L131" s="109"/>
      <c r="M131" s="44" t="str">
        <f t="shared" ref="M131:M194" ca="1" si="32">IF(L131&gt;0,DATEDIF(L131,TODAY(),"Y"),"")</f>
        <v/>
      </c>
      <c r="P131" s="272"/>
      <c r="Q131" s="273"/>
      <c r="R131" s="274"/>
      <c r="S131" s="275"/>
      <c r="AD131" s="78">
        <f t="shared" si="28"/>
        <v>0</v>
      </c>
      <c r="AG131" s="135" t="str">
        <f t="shared" ref="AG131:AG194" si="33">IF(AE131="AVDC",310,"")&amp;IF(AE131="AVDC/SCCV",370,"")&amp;IF(AE131="Etudiant",155,"")&amp;IF(AE131="CH1",155,"")&amp;IF(AE131="Non membre",460,"")&amp;IF(AE131="Comité",0,"")&amp;IF(AE131="Professeur",0,"")&amp;IF(AE131="",0,"")</f>
        <v>0</v>
      </c>
      <c r="AH131" s="135">
        <f t="shared" ref="AH131:AH194" si="34">IF(AF131="OUI",25,0)</f>
        <v>0</v>
      </c>
      <c r="AI131" s="135">
        <f t="shared" ref="AI131:AI194" si="35">IF(AP131=1,SUM(AM131:AO131)*30,0)</f>
        <v>0</v>
      </c>
      <c r="AJ131" s="135"/>
      <c r="AK131" s="139">
        <f t="shared" ref="AK131:AK194" si="36">AG131+AH131+AI131+AJ131</f>
        <v>0</v>
      </c>
      <c r="AL131" s="90" t="s">
        <v>61</v>
      </c>
      <c r="BA131" s="61" t="str">
        <f t="shared" si="29"/>
        <v xml:space="preserve"> </v>
      </c>
      <c r="BB131" s="202">
        <f t="shared" ref="BB131:BB194" si="37">AR131</f>
        <v>0</v>
      </c>
      <c r="BC131" s="204">
        <f t="shared" si="30"/>
        <v>0</v>
      </c>
      <c r="BD131" s="62">
        <f t="shared" si="31"/>
        <v>0</v>
      </c>
    </row>
    <row r="132" spans="1:56" ht="15" customHeight="1" x14ac:dyDescent="0.2">
      <c r="A132" s="122">
        <v>131</v>
      </c>
      <c r="B132" s="165"/>
      <c r="C132" s="123"/>
      <c r="D132" s="123"/>
      <c r="M132" s="44" t="str">
        <f t="shared" ca="1" si="32"/>
        <v/>
      </c>
      <c r="P132" s="272"/>
      <c r="Q132" s="273"/>
      <c r="R132" s="274"/>
      <c r="S132" s="275"/>
      <c r="AD132" s="78">
        <f t="shared" si="28"/>
        <v>0</v>
      </c>
      <c r="AG132" s="135" t="str">
        <f t="shared" si="33"/>
        <v>0</v>
      </c>
      <c r="AH132" s="135">
        <f t="shared" si="34"/>
        <v>0</v>
      </c>
      <c r="AI132" s="135">
        <f t="shared" si="35"/>
        <v>0</v>
      </c>
      <c r="AJ132" s="135"/>
      <c r="AK132" s="139">
        <f t="shared" si="36"/>
        <v>0</v>
      </c>
      <c r="AL132" s="90" t="s">
        <v>61</v>
      </c>
      <c r="BA132" s="61" t="str">
        <f t="shared" si="29"/>
        <v xml:space="preserve"> </v>
      </c>
      <c r="BB132" s="202">
        <f t="shared" si="37"/>
        <v>0</v>
      </c>
      <c r="BC132" s="204">
        <f t="shared" si="30"/>
        <v>0</v>
      </c>
      <c r="BD132" s="62">
        <f t="shared" si="31"/>
        <v>0</v>
      </c>
    </row>
    <row r="133" spans="1:56" ht="15" customHeight="1" x14ac:dyDescent="0.2">
      <c r="A133" s="122">
        <v>132</v>
      </c>
      <c r="B133" s="165"/>
      <c r="C133" s="123"/>
      <c r="D133" s="123"/>
      <c r="M133" s="44" t="str">
        <f t="shared" ca="1" si="32"/>
        <v/>
      </c>
      <c r="P133" s="272"/>
      <c r="Q133" s="273"/>
      <c r="R133" s="274"/>
      <c r="S133" s="275"/>
      <c r="AD133" s="78">
        <f t="shared" si="28"/>
        <v>0</v>
      </c>
      <c r="AG133" s="135" t="str">
        <f t="shared" si="33"/>
        <v>0</v>
      </c>
      <c r="AH133" s="135">
        <f t="shared" si="34"/>
        <v>0</v>
      </c>
      <c r="AI133" s="135">
        <f t="shared" si="35"/>
        <v>0</v>
      </c>
      <c r="AJ133" s="135"/>
      <c r="AK133" s="139">
        <f t="shared" si="36"/>
        <v>0</v>
      </c>
      <c r="AL133" s="90" t="s">
        <v>61</v>
      </c>
      <c r="BA133" s="61" t="str">
        <f t="shared" si="29"/>
        <v xml:space="preserve"> </v>
      </c>
      <c r="BB133" s="202">
        <f t="shared" si="37"/>
        <v>0</v>
      </c>
      <c r="BC133" s="204">
        <f t="shared" si="30"/>
        <v>0</v>
      </c>
      <c r="BD133" s="62">
        <f t="shared" si="31"/>
        <v>0</v>
      </c>
    </row>
    <row r="134" spans="1:56" ht="15" customHeight="1" x14ac:dyDescent="0.2">
      <c r="A134" s="122">
        <v>133</v>
      </c>
      <c r="B134" s="165"/>
      <c r="C134" s="123"/>
      <c r="D134" s="123"/>
      <c r="M134" s="44" t="str">
        <f t="shared" ca="1" si="32"/>
        <v/>
      </c>
      <c r="P134" s="272"/>
      <c r="Q134" s="273"/>
      <c r="R134" s="274"/>
      <c r="S134" s="275"/>
      <c r="AD134" s="78">
        <f t="shared" si="28"/>
        <v>0</v>
      </c>
      <c r="AG134" s="135" t="str">
        <f t="shared" si="33"/>
        <v>0</v>
      </c>
      <c r="AH134" s="135">
        <f t="shared" si="34"/>
        <v>0</v>
      </c>
      <c r="AI134" s="135">
        <f t="shared" si="35"/>
        <v>0</v>
      </c>
      <c r="AJ134" s="135"/>
      <c r="AK134" s="139">
        <f t="shared" si="36"/>
        <v>0</v>
      </c>
      <c r="AL134" s="90" t="s">
        <v>61</v>
      </c>
      <c r="BA134" s="61" t="str">
        <f t="shared" si="29"/>
        <v xml:space="preserve"> </v>
      </c>
      <c r="BB134" s="202">
        <f t="shared" si="37"/>
        <v>0</v>
      </c>
      <c r="BC134" s="204">
        <f t="shared" si="30"/>
        <v>0</v>
      </c>
      <c r="BD134" s="62">
        <f t="shared" si="31"/>
        <v>0</v>
      </c>
    </row>
    <row r="135" spans="1:56" ht="15" customHeight="1" x14ac:dyDescent="0.2">
      <c r="A135" s="122">
        <v>134</v>
      </c>
      <c r="B135" s="165"/>
      <c r="C135" s="123"/>
      <c r="D135" s="123"/>
      <c r="M135" s="44" t="str">
        <f t="shared" ca="1" si="32"/>
        <v/>
      </c>
      <c r="P135" s="272"/>
      <c r="Q135" s="273"/>
      <c r="R135" s="274"/>
      <c r="S135" s="275"/>
      <c r="AD135" s="78">
        <f t="shared" si="28"/>
        <v>0</v>
      </c>
      <c r="AG135" s="135" t="str">
        <f t="shared" si="33"/>
        <v>0</v>
      </c>
      <c r="AH135" s="135">
        <f t="shared" si="34"/>
        <v>0</v>
      </c>
      <c r="AI135" s="135">
        <f t="shared" si="35"/>
        <v>0</v>
      </c>
      <c r="AJ135" s="135"/>
      <c r="AK135" s="139">
        <f t="shared" si="36"/>
        <v>0</v>
      </c>
      <c r="AL135" s="90" t="s">
        <v>61</v>
      </c>
      <c r="BA135" s="61" t="str">
        <f t="shared" si="29"/>
        <v xml:space="preserve"> </v>
      </c>
      <c r="BB135" s="202">
        <f t="shared" si="37"/>
        <v>0</v>
      </c>
      <c r="BC135" s="204">
        <f t="shared" si="30"/>
        <v>0</v>
      </c>
      <c r="BD135" s="62">
        <f t="shared" si="31"/>
        <v>0</v>
      </c>
    </row>
    <row r="136" spans="1:56" ht="15" customHeight="1" x14ac:dyDescent="0.2">
      <c r="A136" s="122">
        <v>135</v>
      </c>
      <c r="B136" s="164"/>
      <c r="C136" s="123"/>
      <c r="D136" s="123"/>
      <c r="M136" s="44" t="str">
        <f t="shared" ca="1" si="32"/>
        <v/>
      </c>
      <c r="P136" s="272"/>
      <c r="Q136" s="273"/>
      <c r="R136" s="274"/>
      <c r="S136" s="275"/>
      <c r="AD136" s="78">
        <f t="shared" si="28"/>
        <v>0</v>
      </c>
      <c r="AG136" s="135" t="str">
        <f t="shared" si="33"/>
        <v>0</v>
      </c>
      <c r="AH136" s="135">
        <f t="shared" si="34"/>
        <v>0</v>
      </c>
      <c r="AI136" s="135">
        <f t="shared" si="35"/>
        <v>0</v>
      </c>
      <c r="AJ136" s="135"/>
      <c r="AK136" s="139">
        <f t="shared" si="36"/>
        <v>0</v>
      </c>
      <c r="AL136" s="90" t="s">
        <v>61</v>
      </c>
      <c r="BA136" s="61" t="str">
        <f t="shared" si="29"/>
        <v xml:space="preserve"> </v>
      </c>
      <c r="BB136" s="202">
        <f t="shared" si="37"/>
        <v>0</v>
      </c>
      <c r="BC136" s="204">
        <f t="shared" si="30"/>
        <v>0</v>
      </c>
      <c r="BD136" s="62">
        <f t="shared" si="31"/>
        <v>0</v>
      </c>
    </row>
    <row r="137" spans="1:56" ht="15" customHeight="1" x14ac:dyDescent="0.2">
      <c r="A137" s="122">
        <v>136</v>
      </c>
      <c r="B137" s="164"/>
      <c r="C137" s="123"/>
      <c r="D137" s="123"/>
      <c r="M137" s="44" t="str">
        <f t="shared" ca="1" si="32"/>
        <v/>
      </c>
      <c r="P137" s="272"/>
      <c r="Q137" s="273"/>
      <c r="R137" s="274"/>
      <c r="S137" s="275"/>
      <c r="AD137" s="78">
        <f t="shared" si="28"/>
        <v>0</v>
      </c>
      <c r="AG137" s="135" t="str">
        <f t="shared" si="33"/>
        <v>0</v>
      </c>
      <c r="AH137" s="135">
        <f t="shared" si="34"/>
        <v>0</v>
      </c>
      <c r="AI137" s="135">
        <f t="shared" si="35"/>
        <v>0</v>
      </c>
      <c r="AJ137" s="135"/>
      <c r="AK137" s="139">
        <f t="shared" si="36"/>
        <v>0</v>
      </c>
      <c r="AL137" s="90" t="s">
        <v>61</v>
      </c>
      <c r="BA137" s="61" t="str">
        <f t="shared" si="29"/>
        <v xml:space="preserve"> </v>
      </c>
      <c r="BB137" s="202">
        <f t="shared" si="37"/>
        <v>0</v>
      </c>
      <c r="BC137" s="204">
        <f t="shared" si="30"/>
        <v>0</v>
      </c>
      <c r="BD137" s="62">
        <f t="shared" si="31"/>
        <v>0</v>
      </c>
    </row>
    <row r="138" spans="1:56" ht="15" customHeight="1" x14ac:dyDescent="0.2">
      <c r="A138" s="122">
        <v>137</v>
      </c>
      <c r="B138" s="164"/>
      <c r="C138" s="123"/>
      <c r="D138" s="123"/>
      <c r="M138" s="44" t="str">
        <f t="shared" ca="1" si="32"/>
        <v/>
      </c>
      <c r="P138" s="272"/>
      <c r="Q138" s="273"/>
      <c r="R138" s="274"/>
      <c r="S138" s="275"/>
      <c r="AD138" s="78">
        <f t="shared" si="28"/>
        <v>0</v>
      </c>
      <c r="AG138" s="135" t="str">
        <f t="shared" si="33"/>
        <v>0</v>
      </c>
      <c r="AH138" s="135">
        <f t="shared" si="34"/>
        <v>0</v>
      </c>
      <c r="AI138" s="135">
        <f t="shared" si="35"/>
        <v>0</v>
      </c>
      <c r="AJ138" s="135"/>
      <c r="AK138" s="139">
        <f t="shared" si="36"/>
        <v>0</v>
      </c>
      <c r="AL138" s="90" t="s">
        <v>61</v>
      </c>
      <c r="BA138" s="61" t="str">
        <f t="shared" si="29"/>
        <v xml:space="preserve"> </v>
      </c>
      <c r="BB138" s="202">
        <f t="shared" si="37"/>
        <v>0</v>
      </c>
      <c r="BC138" s="204">
        <f t="shared" si="30"/>
        <v>0</v>
      </c>
      <c r="BD138" s="62">
        <f t="shared" si="31"/>
        <v>0</v>
      </c>
    </row>
    <row r="139" spans="1:56" ht="15" customHeight="1" x14ac:dyDescent="0.2">
      <c r="A139" s="122">
        <v>138</v>
      </c>
      <c r="B139" s="164"/>
      <c r="C139" s="123"/>
      <c r="D139" s="123"/>
      <c r="M139" s="44" t="str">
        <f t="shared" ca="1" si="32"/>
        <v/>
      </c>
      <c r="P139" s="272"/>
      <c r="Q139" s="273"/>
      <c r="R139" s="274"/>
      <c r="S139" s="275"/>
      <c r="AD139" s="78">
        <f t="shared" si="28"/>
        <v>0</v>
      </c>
      <c r="AG139" s="135" t="str">
        <f t="shared" si="33"/>
        <v>0</v>
      </c>
      <c r="AH139" s="135">
        <f t="shared" si="34"/>
        <v>0</v>
      </c>
      <c r="AI139" s="135">
        <f t="shared" si="35"/>
        <v>0</v>
      </c>
      <c r="AJ139" s="135"/>
      <c r="AK139" s="139">
        <f t="shared" si="36"/>
        <v>0</v>
      </c>
      <c r="AL139" s="90" t="s">
        <v>61</v>
      </c>
      <c r="BA139" s="61" t="str">
        <f t="shared" si="29"/>
        <v xml:space="preserve"> </v>
      </c>
      <c r="BB139" s="202">
        <f t="shared" si="37"/>
        <v>0</v>
      </c>
      <c r="BC139" s="204">
        <f t="shared" si="30"/>
        <v>0</v>
      </c>
      <c r="BD139" s="62">
        <f t="shared" si="31"/>
        <v>0</v>
      </c>
    </row>
    <row r="140" spans="1:56" ht="15" customHeight="1" x14ac:dyDescent="0.2">
      <c r="A140" s="122">
        <v>139</v>
      </c>
      <c r="B140" s="164"/>
      <c r="C140" s="123"/>
      <c r="D140" s="123"/>
      <c r="M140" s="44" t="str">
        <f t="shared" ca="1" si="32"/>
        <v/>
      </c>
      <c r="P140" s="272"/>
      <c r="Q140" s="273"/>
      <c r="R140" s="274"/>
      <c r="S140" s="275"/>
      <c r="AD140" s="78">
        <f t="shared" si="28"/>
        <v>0</v>
      </c>
      <c r="AG140" s="135" t="str">
        <f t="shared" si="33"/>
        <v>0</v>
      </c>
      <c r="AH140" s="135">
        <f t="shared" si="34"/>
        <v>0</v>
      </c>
      <c r="AI140" s="135">
        <f t="shared" si="35"/>
        <v>0</v>
      </c>
      <c r="AJ140" s="135"/>
      <c r="AK140" s="139">
        <f t="shared" si="36"/>
        <v>0</v>
      </c>
      <c r="AL140" s="90" t="s">
        <v>61</v>
      </c>
      <c r="BA140" s="61" t="str">
        <f t="shared" si="29"/>
        <v xml:space="preserve"> </v>
      </c>
      <c r="BB140" s="202">
        <f t="shared" si="37"/>
        <v>0</v>
      </c>
      <c r="BC140" s="204">
        <f t="shared" si="30"/>
        <v>0</v>
      </c>
      <c r="BD140" s="62">
        <f t="shared" si="31"/>
        <v>0</v>
      </c>
    </row>
    <row r="141" spans="1:56" x14ac:dyDescent="0.2">
      <c r="A141" s="122">
        <v>140</v>
      </c>
      <c r="B141" s="164"/>
      <c r="C141" s="123"/>
      <c r="D141" s="123"/>
      <c r="M141" s="44" t="str">
        <f t="shared" ca="1" si="32"/>
        <v/>
      </c>
      <c r="P141" s="272"/>
      <c r="Q141" s="273"/>
      <c r="R141" s="274"/>
      <c r="S141" s="275"/>
      <c r="AD141" s="78">
        <f t="shared" si="28"/>
        <v>0</v>
      </c>
      <c r="AG141" s="135" t="str">
        <f t="shared" si="33"/>
        <v>0</v>
      </c>
      <c r="AH141" s="135">
        <f t="shared" si="34"/>
        <v>0</v>
      </c>
      <c r="AI141" s="135">
        <f t="shared" si="35"/>
        <v>0</v>
      </c>
      <c r="AJ141" s="135"/>
      <c r="AK141" s="139">
        <f t="shared" si="36"/>
        <v>0</v>
      </c>
      <c r="AL141" s="90" t="s">
        <v>61</v>
      </c>
      <c r="BA141" s="61" t="str">
        <f t="shared" si="29"/>
        <v xml:space="preserve"> </v>
      </c>
      <c r="BB141" s="202">
        <f t="shared" si="37"/>
        <v>0</v>
      </c>
      <c r="BC141" s="204">
        <f t="shared" si="30"/>
        <v>0</v>
      </c>
      <c r="BD141" s="62">
        <f t="shared" si="31"/>
        <v>0</v>
      </c>
    </row>
    <row r="142" spans="1:56" x14ac:dyDescent="0.2">
      <c r="A142" s="122">
        <v>141</v>
      </c>
      <c r="B142" s="164"/>
      <c r="C142" s="123"/>
      <c r="D142" s="123"/>
      <c r="M142" s="44" t="str">
        <f t="shared" ca="1" si="32"/>
        <v/>
      </c>
      <c r="P142" s="272"/>
      <c r="Q142" s="273"/>
      <c r="R142" s="274"/>
      <c r="S142" s="275"/>
      <c r="AD142" s="78">
        <f t="shared" si="28"/>
        <v>0</v>
      </c>
      <c r="AG142" s="135" t="str">
        <f t="shared" si="33"/>
        <v>0</v>
      </c>
      <c r="AH142" s="135">
        <f t="shared" si="34"/>
        <v>0</v>
      </c>
      <c r="AI142" s="135">
        <f t="shared" si="35"/>
        <v>0</v>
      </c>
      <c r="AJ142" s="135"/>
      <c r="AK142" s="139">
        <f t="shared" si="36"/>
        <v>0</v>
      </c>
      <c r="AL142" s="90" t="s">
        <v>61</v>
      </c>
      <c r="BA142" s="61" t="str">
        <f t="shared" si="29"/>
        <v xml:space="preserve"> </v>
      </c>
      <c r="BB142" s="202">
        <f t="shared" si="37"/>
        <v>0</v>
      </c>
      <c r="BC142" s="204">
        <f t="shared" si="30"/>
        <v>0</v>
      </c>
      <c r="BD142" s="62">
        <f t="shared" si="31"/>
        <v>0</v>
      </c>
    </row>
    <row r="143" spans="1:56" x14ac:dyDescent="0.2">
      <c r="A143" s="122">
        <v>142</v>
      </c>
      <c r="B143" s="164"/>
      <c r="C143" s="123"/>
      <c r="D143" s="123"/>
      <c r="M143" s="44" t="str">
        <f t="shared" ca="1" si="32"/>
        <v/>
      </c>
      <c r="P143" s="272"/>
      <c r="Q143" s="273"/>
      <c r="R143" s="274"/>
      <c r="S143" s="275"/>
      <c r="AD143" s="78">
        <f t="shared" si="28"/>
        <v>0</v>
      </c>
      <c r="AG143" s="135" t="str">
        <f t="shared" si="33"/>
        <v>0</v>
      </c>
      <c r="AH143" s="135">
        <f t="shared" si="34"/>
        <v>0</v>
      </c>
      <c r="AI143" s="135">
        <f t="shared" si="35"/>
        <v>0</v>
      </c>
      <c r="AJ143" s="135"/>
      <c r="AK143" s="139">
        <f t="shared" si="36"/>
        <v>0</v>
      </c>
      <c r="AL143" s="90" t="s">
        <v>61</v>
      </c>
      <c r="BA143" s="61" t="str">
        <f t="shared" si="29"/>
        <v xml:space="preserve"> </v>
      </c>
      <c r="BB143" s="202">
        <f t="shared" si="37"/>
        <v>0</v>
      </c>
      <c r="BC143" s="204">
        <f t="shared" si="30"/>
        <v>0</v>
      </c>
      <c r="BD143" s="62">
        <f t="shared" si="31"/>
        <v>0</v>
      </c>
    </row>
    <row r="144" spans="1:56" x14ac:dyDescent="0.2">
      <c r="A144" s="122">
        <v>143</v>
      </c>
      <c r="B144" s="164"/>
      <c r="C144" s="123"/>
      <c r="D144" s="123"/>
      <c r="M144" s="44" t="str">
        <f t="shared" ca="1" si="32"/>
        <v/>
      </c>
      <c r="P144" s="272"/>
      <c r="Q144" s="273"/>
      <c r="R144" s="274"/>
      <c r="S144" s="275"/>
      <c r="AD144" s="78">
        <f t="shared" si="28"/>
        <v>0</v>
      </c>
      <c r="AG144" s="135" t="str">
        <f t="shared" si="33"/>
        <v>0</v>
      </c>
      <c r="AH144" s="135">
        <f t="shared" si="34"/>
        <v>0</v>
      </c>
      <c r="AI144" s="135">
        <f t="shared" si="35"/>
        <v>0</v>
      </c>
      <c r="AJ144" s="135"/>
      <c r="AK144" s="139">
        <f t="shared" si="36"/>
        <v>0</v>
      </c>
      <c r="AL144" s="90" t="s">
        <v>61</v>
      </c>
      <c r="BA144" s="61" t="str">
        <f t="shared" si="29"/>
        <v xml:space="preserve"> </v>
      </c>
      <c r="BB144" s="202">
        <f t="shared" si="37"/>
        <v>0</v>
      </c>
      <c r="BC144" s="204">
        <f t="shared" si="30"/>
        <v>0</v>
      </c>
      <c r="BD144" s="62">
        <f t="shared" si="31"/>
        <v>0</v>
      </c>
    </row>
    <row r="145" spans="1:56" x14ac:dyDescent="0.2">
      <c r="A145" s="122">
        <v>144</v>
      </c>
      <c r="B145" s="164"/>
      <c r="C145" s="123"/>
      <c r="D145" s="123"/>
      <c r="M145" s="44" t="str">
        <f t="shared" ca="1" si="32"/>
        <v/>
      </c>
      <c r="P145" s="272"/>
      <c r="Q145" s="273"/>
      <c r="R145" s="274"/>
      <c r="S145" s="275"/>
      <c r="AD145" s="78">
        <f t="shared" si="28"/>
        <v>0</v>
      </c>
      <c r="AG145" s="135" t="str">
        <f t="shared" si="33"/>
        <v>0</v>
      </c>
      <c r="AH145" s="135">
        <f t="shared" si="34"/>
        <v>0</v>
      </c>
      <c r="AI145" s="135">
        <f t="shared" si="35"/>
        <v>0</v>
      </c>
      <c r="AJ145" s="135"/>
      <c r="AK145" s="139">
        <f t="shared" si="36"/>
        <v>0</v>
      </c>
      <c r="AL145" s="90" t="s">
        <v>61</v>
      </c>
      <c r="BA145" s="61" t="str">
        <f t="shared" si="29"/>
        <v xml:space="preserve"> </v>
      </c>
      <c r="BB145" s="202">
        <f t="shared" si="37"/>
        <v>0</v>
      </c>
      <c r="BC145" s="204">
        <f t="shared" si="30"/>
        <v>0</v>
      </c>
      <c r="BD145" s="62">
        <f t="shared" si="31"/>
        <v>0</v>
      </c>
    </row>
    <row r="146" spans="1:56" x14ac:dyDescent="0.2">
      <c r="A146" s="122">
        <v>145</v>
      </c>
      <c r="B146" s="164"/>
      <c r="C146" s="123"/>
      <c r="D146" s="123"/>
      <c r="M146" s="44" t="str">
        <f t="shared" ca="1" si="32"/>
        <v/>
      </c>
      <c r="P146" s="272"/>
      <c r="Q146" s="273"/>
      <c r="R146" s="274"/>
      <c r="S146" s="275"/>
      <c r="AD146" s="78">
        <f t="shared" si="28"/>
        <v>0</v>
      </c>
      <c r="AG146" s="135" t="str">
        <f t="shared" si="33"/>
        <v>0</v>
      </c>
      <c r="AH146" s="135">
        <f t="shared" si="34"/>
        <v>0</v>
      </c>
      <c r="AI146" s="135">
        <f t="shared" si="35"/>
        <v>0</v>
      </c>
      <c r="AJ146" s="135"/>
      <c r="AK146" s="139">
        <f t="shared" si="36"/>
        <v>0</v>
      </c>
      <c r="AL146" s="90" t="s">
        <v>61</v>
      </c>
      <c r="BA146" s="61" t="str">
        <f t="shared" si="29"/>
        <v xml:space="preserve"> </v>
      </c>
      <c r="BB146" s="202">
        <f t="shared" si="37"/>
        <v>0</v>
      </c>
      <c r="BC146" s="204">
        <f t="shared" si="30"/>
        <v>0</v>
      </c>
      <c r="BD146" s="62">
        <f t="shared" si="31"/>
        <v>0</v>
      </c>
    </row>
    <row r="147" spans="1:56" x14ac:dyDescent="0.2">
      <c r="A147" s="122">
        <v>146</v>
      </c>
      <c r="B147" s="164"/>
      <c r="C147" s="123"/>
      <c r="D147" s="123"/>
      <c r="M147" s="44" t="str">
        <f t="shared" ca="1" si="32"/>
        <v/>
      </c>
      <c r="P147" s="272"/>
      <c r="Q147" s="273"/>
      <c r="R147" s="274"/>
      <c r="S147" s="275"/>
      <c r="AD147" s="78">
        <f t="shared" si="28"/>
        <v>0</v>
      </c>
      <c r="AG147" s="135" t="str">
        <f t="shared" si="33"/>
        <v>0</v>
      </c>
      <c r="AH147" s="135">
        <f t="shared" si="34"/>
        <v>0</v>
      </c>
      <c r="AI147" s="135">
        <f t="shared" si="35"/>
        <v>0</v>
      </c>
      <c r="AJ147" s="135"/>
      <c r="AK147" s="139">
        <f t="shared" si="36"/>
        <v>0</v>
      </c>
      <c r="AL147" s="90" t="s">
        <v>61</v>
      </c>
      <c r="BA147" s="61" t="str">
        <f t="shared" si="29"/>
        <v xml:space="preserve"> </v>
      </c>
      <c r="BB147" s="202">
        <f t="shared" si="37"/>
        <v>0</v>
      </c>
      <c r="BC147" s="204">
        <f t="shared" si="30"/>
        <v>0</v>
      </c>
      <c r="BD147" s="62">
        <f t="shared" si="31"/>
        <v>0</v>
      </c>
    </row>
    <row r="148" spans="1:56" x14ac:dyDescent="0.2">
      <c r="A148" s="122">
        <v>147</v>
      </c>
      <c r="B148" s="164"/>
      <c r="C148" s="123"/>
      <c r="D148" s="123"/>
      <c r="M148" s="44" t="str">
        <f t="shared" ca="1" si="32"/>
        <v/>
      </c>
      <c r="P148" s="272"/>
      <c r="Q148" s="273"/>
      <c r="R148" s="274"/>
      <c r="S148" s="275"/>
      <c r="AD148" s="78">
        <f t="shared" si="28"/>
        <v>0</v>
      </c>
      <c r="AG148" s="135" t="str">
        <f t="shared" si="33"/>
        <v>0</v>
      </c>
      <c r="AH148" s="135">
        <f t="shared" si="34"/>
        <v>0</v>
      </c>
      <c r="AI148" s="135">
        <f t="shared" si="35"/>
        <v>0</v>
      </c>
      <c r="AJ148" s="135"/>
      <c r="AK148" s="139">
        <f t="shared" si="36"/>
        <v>0</v>
      </c>
      <c r="AL148" s="90" t="s">
        <v>61</v>
      </c>
      <c r="BA148" s="61" t="str">
        <f t="shared" si="29"/>
        <v xml:space="preserve"> </v>
      </c>
      <c r="BB148" s="202">
        <f t="shared" si="37"/>
        <v>0</v>
      </c>
      <c r="BC148" s="204">
        <f t="shared" si="30"/>
        <v>0</v>
      </c>
      <c r="BD148" s="62">
        <f t="shared" si="31"/>
        <v>0</v>
      </c>
    </row>
    <row r="149" spans="1:56" x14ac:dyDescent="0.2">
      <c r="A149" s="122">
        <v>148</v>
      </c>
      <c r="B149" s="164"/>
      <c r="C149" s="123"/>
      <c r="D149" s="123"/>
      <c r="M149" s="44" t="str">
        <f t="shared" ca="1" si="32"/>
        <v/>
      </c>
      <c r="P149" s="272"/>
      <c r="Q149" s="273"/>
      <c r="R149" s="274"/>
      <c r="S149" s="275"/>
      <c r="AD149" s="78">
        <f t="shared" si="28"/>
        <v>0</v>
      </c>
      <c r="AG149" s="135" t="str">
        <f t="shared" si="33"/>
        <v>0</v>
      </c>
      <c r="AH149" s="135">
        <f t="shared" si="34"/>
        <v>0</v>
      </c>
      <c r="AI149" s="135">
        <f t="shared" si="35"/>
        <v>0</v>
      </c>
      <c r="AJ149" s="135"/>
      <c r="AK149" s="139">
        <f t="shared" si="36"/>
        <v>0</v>
      </c>
      <c r="AL149" s="90" t="s">
        <v>61</v>
      </c>
      <c r="BA149" s="61" t="str">
        <f t="shared" si="29"/>
        <v xml:space="preserve"> </v>
      </c>
      <c r="BB149" s="202">
        <f t="shared" si="37"/>
        <v>0</v>
      </c>
      <c r="BC149" s="204">
        <f t="shared" si="30"/>
        <v>0</v>
      </c>
      <c r="BD149" s="62">
        <f t="shared" si="31"/>
        <v>0</v>
      </c>
    </row>
    <row r="150" spans="1:56" x14ac:dyDescent="0.2">
      <c r="A150" s="122">
        <v>149</v>
      </c>
      <c r="B150" s="164"/>
      <c r="C150" s="123"/>
      <c r="D150" s="123"/>
      <c r="M150" s="44" t="str">
        <f t="shared" ca="1" si="32"/>
        <v/>
      </c>
      <c r="P150" s="272"/>
      <c r="Q150" s="273"/>
      <c r="R150" s="274"/>
      <c r="S150" s="275"/>
      <c r="AD150" s="78">
        <f t="shared" si="28"/>
        <v>0</v>
      </c>
      <c r="AG150" s="135" t="str">
        <f t="shared" si="33"/>
        <v>0</v>
      </c>
      <c r="AH150" s="135">
        <f t="shared" si="34"/>
        <v>0</v>
      </c>
      <c r="AI150" s="135">
        <f t="shared" si="35"/>
        <v>0</v>
      </c>
      <c r="AJ150" s="135"/>
      <c r="AK150" s="139">
        <f t="shared" si="36"/>
        <v>0</v>
      </c>
      <c r="AL150" s="90" t="s">
        <v>61</v>
      </c>
      <c r="BA150" s="61" t="str">
        <f t="shared" si="29"/>
        <v xml:space="preserve"> </v>
      </c>
      <c r="BB150" s="202">
        <f t="shared" si="37"/>
        <v>0</v>
      </c>
      <c r="BC150" s="204">
        <f t="shared" si="30"/>
        <v>0</v>
      </c>
      <c r="BD150" s="62">
        <f t="shared" si="31"/>
        <v>0</v>
      </c>
    </row>
    <row r="151" spans="1:56" x14ac:dyDescent="0.2">
      <c r="A151" s="122">
        <v>150</v>
      </c>
      <c r="B151" s="164"/>
      <c r="C151" s="123"/>
      <c r="D151" s="123"/>
      <c r="M151" s="44" t="str">
        <f t="shared" ca="1" si="32"/>
        <v/>
      </c>
      <c r="P151" s="272"/>
      <c r="Q151" s="273"/>
      <c r="R151" s="274"/>
      <c r="S151" s="275"/>
      <c r="AD151" s="78">
        <f t="shared" si="28"/>
        <v>0</v>
      </c>
      <c r="AG151" s="135" t="str">
        <f t="shared" si="33"/>
        <v>0</v>
      </c>
      <c r="AH151" s="135">
        <f t="shared" si="34"/>
        <v>0</v>
      </c>
      <c r="AI151" s="135">
        <f t="shared" si="35"/>
        <v>0</v>
      </c>
      <c r="AJ151" s="135"/>
      <c r="AK151" s="139">
        <f t="shared" si="36"/>
        <v>0</v>
      </c>
      <c r="AL151" s="90" t="s">
        <v>61</v>
      </c>
      <c r="BA151" s="61" t="str">
        <f t="shared" si="29"/>
        <v xml:space="preserve"> </v>
      </c>
      <c r="BB151" s="202">
        <f t="shared" si="37"/>
        <v>0</v>
      </c>
      <c r="BC151" s="204">
        <f t="shared" si="30"/>
        <v>0</v>
      </c>
      <c r="BD151" s="62">
        <f t="shared" si="31"/>
        <v>0</v>
      </c>
    </row>
    <row r="152" spans="1:56" x14ac:dyDescent="0.2">
      <c r="A152" s="122">
        <v>151</v>
      </c>
      <c r="B152" s="164"/>
      <c r="C152" s="123"/>
      <c r="D152" s="123"/>
      <c r="M152" s="44" t="str">
        <f t="shared" ca="1" si="32"/>
        <v/>
      </c>
      <c r="P152" s="272"/>
      <c r="Q152" s="273"/>
      <c r="R152" s="274"/>
      <c r="S152" s="275"/>
      <c r="AD152" s="78">
        <f t="shared" si="28"/>
        <v>0</v>
      </c>
      <c r="AG152" s="135" t="str">
        <f t="shared" si="33"/>
        <v>0</v>
      </c>
      <c r="AH152" s="135">
        <f t="shared" si="34"/>
        <v>0</v>
      </c>
      <c r="AI152" s="135">
        <f t="shared" si="35"/>
        <v>0</v>
      </c>
      <c r="AJ152" s="135"/>
      <c r="AK152" s="139">
        <f t="shared" si="36"/>
        <v>0</v>
      </c>
      <c r="AL152" s="90" t="s">
        <v>61</v>
      </c>
      <c r="AQ152" s="58" t="str">
        <f t="shared" ref="AQ152:AQ194" si="38">IF(AP152="OUI","NON","")&amp;IF(AP152="NON","OUI","")</f>
        <v/>
      </c>
      <c r="BA152" s="61" t="str">
        <f t="shared" si="29"/>
        <v xml:space="preserve"> </v>
      </c>
      <c r="BB152" s="202">
        <f t="shared" si="37"/>
        <v>0</v>
      </c>
      <c r="BC152" s="204">
        <f t="shared" si="30"/>
        <v>0</v>
      </c>
      <c r="BD152" s="62">
        <f t="shared" si="31"/>
        <v>0</v>
      </c>
    </row>
    <row r="153" spans="1:56" x14ac:dyDescent="0.2">
      <c r="A153" s="122">
        <v>152</v>
      </c>
      <c r="B153" s="164"/>
      <c r="C153" s="123"/>
      <c r="D153" s="123"/>
      <c r="M153" s="44" t="str">
        <f t="shared" ca="1" si="32"/>
        <v/>
      </c>
      <c r="P153" s="272"/>
      <c r="Q153" s="273"/>
      <c r="R153" s="274"/>
      <c r="S153" s="275"/>
      <c r="AD153" s="78">
        <f t="shared" si="28"/>
        <v>0</v>
      </c>
      <c r="AG153" s="135" t="str">
        <f t="shared" si="33"/>
        <v>0</v>
      </c>
      <c r="AH153" s="135">
        <f t="shared" si="34"/>
        <v>0</v>
      </c>
      <c r="AI153" s="135">
        <f t="shared" si="35"/>
        <v>0</v>
      </c>
      <c r="AJ153" s="135"/>
      <c r="AK153" s="139">
        <f t="shared" si="36"/>
        <v>0</v>
      </c>
      <c r="AL153" s="90" t="s">
        <v>61</v>
      </c>
      <c r="AQ153" s="58" t="str">
        <f t="shared" si="38"/>
        <v/>
      </c>
      <c r="BA153" s="61" t="str">
        <f t="shared" si="29"/>
        <v xml:space="preserve"> </v>
      </c>
      <c r="BB153" s="202">
        <f t="shared" si="37"/>
        <v>0</v>
      </c>
      <c r="BC153" s="204">
        <f t="shared" si="30"/>
        <v>0</v>
      </c>
      <c r="BD153" s="62">
        <f t="shared" si="31"/>
        <v>0</v>
      </c>
    </row>
    <row r="154" spans="1:56" x14ac:dyDescent="0.2">
      <c r="A154" s="122">
        <v>153</v>
      </c>
      <c r="M154" s="44" t="str">
        <f t="shared" ca="1" si="32"/>
        <v/>
      </c>
      <c r="P154" s="272"/>
      <c r="Q154" s="273"/>
      <c r="R154" s="274"/>
      <c r="S154" s="275"/>
      <c r="AD154" s="78">
        <f t="shared" si="28"/>
        <v>0</v>
      </c>
      <c r="AG154" s="135" t="str">
        <f t="shared" si="33"/>
        <v>0</v>
      </c>
      <c r="AH154" s="135">
        <f t="shared" si="34"/>
        <v>0</v>
      </c>
      <c r="AI154" s="135">
        <f t="shared" si="35"/>
        <v>0</v>
      </c>
      <c r="AJ154" s="135"/>
      <c r="AK154" s="139">
        <f t="shared" si="36"/>
        <v>0</v>
      </c>
      <c r="AL154" s="90" t="s">
        <v>61</v>
      </c>
      <c r="AQ154" s="58" t="str">
        <f t="shared" si="38"/>
        <v/>
      </c>
      <c r="BA154" s="61" t="str">
        <f t="shared" si="29"/>
        <v xml:space="preserve"> </v>
      </c>
      <c r="BB154" s="202">
        <f t="shared" si="37"/>
        <v>0</v>
      </c>
      <c r="BC154" s="204">
        <f t="shared" si="30"/>
        <v>0</v>
      </c>
      <c r="BD154" s="62">
        <f t="shared" si="31"/>
        <v>0</v>
      </c>
    </row>
    <row r="155" spans="1:56" x14ac:dyDescent="0.2">
      <c r="A155" s="122">
        <v>154</v>
      </c>
      <c r="M155" s="44" t="str">
        <f t="shared" ca="1" si="32"/>
        <v/>
      </c>
      <c r="P155" s="272"/>
      <c r="Q155" s="273"/>
      <c r="R155" s="274"/>
      <c r="S155" s="275"/>
      <c r="AD155" s="78">
        <f t="shared" si="28"/>
        <v>0</v>
      </c>
      <c r="AG155" s="135" t="str">
        <f t="shared" si="33"/>
        <v>0</v>
      </c>
      <c r="AH155" s="135">
        <f t="shared" si="34"/>
        <v>0</v>
      </c>
      <c r="AI155" s="135">
        <f t="shared" si="35"/>
        <v>0</v>
      </c>
      <c r="AJ155" s="135"/>
      <c r="AK155" s="139">
        <f t="shared" si="36"/>
        <v>0</v>
      </c>
      <c r="AL155" s="90" t="s">
        <v>61</v>
      </c>
      <c r="AQ155" s="58" t="str">
        <f t="shared" si="38"/>
        <v/>
      </c>
      <c r="BA155" s="61" t="str">
        <f t="shared" si="29"/>
        <v xml:space="preserve"> </v>
      </c>
      <c r="BB155" s="202">
        <f t="shared" si="37"/>
        <v>0</v>
      </c>
      <c r="BC155" s="204">
        <f t="shared" si="30"/>
        <v>0</v>
      </c>
      <c r="BD155" s="62">
        <f t="shared" si="31"/>
        <v>0</v>
      </c>
    </row>
    <row r="156" spans="1:56" x14ac:dyDescent="0.2">
      <c r="A156" s="122">
        <v>155</v>
      </c>
      <c r="M156" s="44" t="str">
        <f t="shared" ca="1" si="32"/>
        <v/>
      </c>
      <c r="P156" s="272"/>
      <c r="Q156" s="273"/>
      <c r="R156" s="274"/>
      <c r="S156" s="275"/>
      <c r="AD156" s="78">
        <f t="shared" si="28"/>
        <v>0</v>
      </c>
      <c r="AG156" s="135" t="str">
        <f t="shared" si="33"/>
        <v>0</v>
      </c>
      <c r="AH156" s="135">
        <f t="shared" si="34"/>
        <v>0</v>
      </c>
      <c r="AI156" s="135">
        <f t="shared" si="35"/>
        <v>0</v>
      </c>
      <c r="AJ156" s="135"/>
      <c r="AK156" s="139">
        <f t="shared" si="36"/>
        <v>0</v>
      </c>
      <c r="AL156" s="90" t="s">
        <v>61</v>
      </c>
      <c r="AQ156" s="58" t="str">
        <f t="shared" si="38"/>
        <v/>
      </c>
      <c r="BA156" s="61" t="str">
        <f t="shared" si="29"/>
        <v xml:space="preserve"> </v>
      </c>
      <c r="BB156" s="202">
        <f t="shared" si="37"/>
        <v>0</v>
      </c>
      <c r="BC156" s="204">
        <f t="shared" si="30"/>
        <v>0</v>
      </c>
      <c r="BD156" s="62">
        <f t="shared" si="31"/>
        <v>0</v>
      </c>
    </row>
    <row r="157" spans="1:56" x14ac:dyDescent="0.2">
      <c r="A157" s="122">
        <v>156</v>
      </c>
      <c r="M157" s="44" t="str">
        <f t="shared" ca="1" si="32"/>
        <v/>
      </c>
      <c r="P157" s="272"/>
      <c r="Q157" s="273"/>
      <c r="R157" s="274"/>
      <c r="S157" s="275"/>
      <c r="AD157" s="78">
        <f t="shared" si="28"/>
        <v>0</v>
      </c>
      <c r="AG157" s="135" t="str">
        <f t="shared" si="33"/>
        <v>0</v>
      </c>
      <c r="AH157" s="135">
        <f t="shared" si="34"/>
        <v>0</v>
      </c>
      <c r="AI157" s="135">
        <f t="shared" si="35"/>
        <v>0</v>
      </c>
      <c r="AJ157" s="135"/>
      <c r="AK157" s="139">
        <f t="shared" si="36"/>
        <v>0</v>
      </c>
      <c r="AL157" s="90" t="s">
        <v>61</v>
      </c>
      <c r="AQ157" s="58" t="str">
        <f t="shared" si="38"/>
        <v/>
      </c>
      <c r="BA157" s="61" t="str">
        <f t="shared" si="29"/>
        <v xml:space="preserve"> </v>
      </c>
      <c r="BB157" s="202">
        <f t="shared" si="37"/>
        <v>0</v>
      </c>
      <c r="BC157" s="204">
        <f t="shared" si="30"/>
        <v>0</v>
      </c>
      <c r="BD157" s="62">
        <f t="shared" si="31"/>
        <v>0</v>
      </c>
    </row>
    <row r="158" spans="1:56" x14ac:dyDescent="0.2">
      <c r="A158" s="122">
        <v>157</v>
      </c>
      <c r="M158" s="44" t="str">
        <f t="shared" ca="1" si="32"/>
        <v/>
      </c>
      <c r="P158" s="272"/>
      <c r="Q158" s="273"/>
      <c r="R158" s="274"/>
      <c r="S158" s="275"/>
      <c r="AD158" s="78">
        <f t="shared" si="28"/>
        <v>0</v>
      </c>
      <c r="AG158" s="135" t="str">
        <f t="shared" si="33"/>
        <v>0</v>
      </c>
      <c r="AH158" s="135">
        <f t="shared" si="34"/>
        <v>0</v>
      </c>
      <c r="AI158" s="135">
        <f t="shared" si="35"/>
        <v>0</v>
      </c>
      <c r="AJ158" s="135"/>
      <c r="AK158" s="139">
        <f t="shared" si="36"/>
        <v>0</v>
      </c>
      <c r="AL158" s="90" t="s">
        <v>61</v>
      </c>
      <c r="AQ158" s="58" t="str">
        <f t="shared" si="38"/>
        <v/>
      </c>
      <c r="BA158" s="61" t="str">
        <f t="shared" si="29"/>
        <v xml:space="preserve"> </v>
      </c>
      <c r="BB158" s="202">
        <f t="shared" si="37"/>
        <v>0</v>
      </c>
      <c r="BC158" s="204">
        <f t="shared" si="30"/>
        <v>0</v>
      </c>
      <c r="BD158" s="62">
        <f t="shared" si="31"/>
        <v>0</v>
      </c>
    </row>
    <row r="159" spans="1:56" x14ac:dyDescent="0.2">
      <c r="A159" s="122">
        <v>158</v>
      </c>
      <c r="M159" s="44" t="str">
        <f t="shared" ca="1" si="32"/>
        <v/>
      </c>
      <c r="P159" s="272"/>
      <c r="Q159" s="273"/>
      <c r="R159" s="274"/>
      <c r="S159" s="275"/>
      <c r="AD159" s="78">
        <f t="shared" si="28"/>
        <v>0</v>
      </c>
      <c r="AG159" s="135" t="str">
        <f t="shared" si="33"/>
        <v>0</v>
      </c>
      <c r="AH159" s="135">
        <f t="shared" si="34"/>
        <v>0</v>
      </c>
      <c r="AI159" s="135">
        <f t="shared" si="35"/>
        <v>0</v>
      </c>
      <c r="AJ159" s="135"/>
      <c r="AK159" s="139">
        <f t="shared" si="36"/>
        <v>0</v>
      </c>
      <c r="AL159" s="90" t="s">
        <v>61</v>
      </c>
      <c r="AQ159" s="58" t="str">
        <f t="shared" si="38"/>
        <v/>
      </c>
      <c r="BA159" s="61" t="str">
        <f t="shared" si="29"/>
        <v xml:space="preserve"> </v>
      </c>
      <c r="BB159" s="202">
        <f t="shared" si="37"/>
        <v>0</v>
      </c>
      <c r="BC159" s="204">
        <f t="shared" si="30"/>
        <v>0</v>
      </c>
      <c r="BD159" s="62">
        <f t="shared" si="31"/>
        <v>0</v>
      </c>
    </row>
    <row r="160" spans="1:56" x14ac:dyDescent="0.2">
      <c r="A160" s="122">
        <v>159</v>
      </c>
      <c r="M160" s="44" t="str">
        <f t="shared" ca="1" si="32"/>
        <v/>
      </c>
      <c r="P160" s="272"/>
      <c r="Q160" s="273"/>
      <c r="R160" s="274"/>
      <c r="S160" s="275"/>
      <c r="AD160" s="78">
        <f t="shared" si="28"/>
        <v>0</v>
      </c>
      <c r="AG160" s="135" t="str">
        <f t="shared" si="33"/>
        <v>0</v>
      </c>
      <c r="AH160" s="135">
        <f t="shared" si="34"/>
        <v>0</v>
      </c>
      <c r="AI160" s="135">
        <f t="shared" si="35"/>
        <v>0</v>
      </c>
      <c r="AJ160" s="135"/>
      <c r="AK160" s="139">
        <f t="shared" si="36"/>
        <v>0</v>
      </c>
      <c r="AL160" s="90" t="s">
        <v>61</v>
      </c>
      <c r="AQ160" s="58" t="str">
        <f t="shared" si="38"/>
        <v/>
      </c>
      <c r="BA160" s="61" t="str">
        <f t="shared" si="29"/>
        <v xml:space="preserve"> </v>
      </c>
      <c r="BB160" s="202">
        <f t="shared" si="37"/>
        <v>0</v>
      </c>
      <c r="BC160" s="204">
        <f t="shared" si="30"/>
        <v>0</v>
      </c>
      <c r="BD160" s="62">
        <f t="shared" si="31"/>
        <v>0</v>
      </c>
    </row>
    <row r="161" spans="1:56" x14ac:dyDescent="0.2">
      <c r="A161" s="122">
        <v>160</v>
      </c>
      <c r="M161" s="44" t="str">
        <f t="shared" ca="1" si="32"/>
        <v/>
      </c>
      <c r="P161" s="272"/>
      <c r="Q161" s="273"/>
      <c r="R161" s="274"/>
      <c r="S161" s="275"/>
      <c r="AD161" s="78">
        <f t="shared" si="28"/>
        <v>0</v>
      </c>
      <c r="AG161" s="135" t="str">
        <f t="shared" si="33"/>
        <v>0</v>
      </c>
      <c r="AH161" s="135">
        <f t="shared" si="34"/>
        <v>0</v>
      </c>
      <c r="AI161" s="135">
        <f t="shared" si="35"/>
        <v>0</v>
      </c>
      <c r="AJ161" s="135"/>
      <c r="AK161" s="139">
        <f t="shared" si="36"/>
        <v>0</v>
      </c>
      <c r="AL161" s="90" t="s">
        <v>61</v>
      </c>
      <c r="AQ161" s="58" t="str">
        <f t="shared" si="38"/>
        <v/>
      </c>
      <c r="BA161" s="61" t="str">
        <f t="shared" si="29"/>
        <v xml:space="preserve"> </v>
      </c>
      <c r="BB161" s="202">
        <f t="shared" si="37"/>
        <v>0</v>
      </c>
      <c r="BC161" s="204">
        <f t="shared" si="30"/>
        <v>0</v>
      </c>
      <c r="BD161" s="62">
        <f t="shared" si="31"/>
        <v>0</v>
      </c>
    </row>
    <row r="162" spans="1:56" x14ac:dyDescent="0.2">
      <c r="A162" s="122">
        <v>161</v>
      </c>
      <c r="M162" s="44" t="str">
        <f t="shared" ca="1" si="32"/>
        <v/>
      </c>
      <c r="P162" s="272"/>
      <c r="Q162" s="273"/>
      <c r="R162" s="274"/>
      <c r="S162" s="275"/>
      <c r="AD162" s="78">
        <f t="shared" ref="AD162:AD193" si="39">SUM(T162:X162)</f>
        <v>0</v>
      </c>
      <c r="AG162" s="135" t="str">
        <f t="shared" si="33"/>
        <v>0</v>
      </c>
      <c r="AH162" s="135">
        <f t="shared" si="34"/>
        <v>0</v>
      </c>
      <c r="AI162" s="135">
        <f t="shared" si="35"/>
        <v>0</v>
      </c>
      <c r="AJ162" s="135"/>
      <c r="AK162" s="139">
        <f t="shared" si="36"/>
        <v>0</v>
      </c>
      <c r="AL162" s="90" t="s">
        <v>61</v>
      </c>
      <c r="AQ162" s="58" t="str">
        <f t="shared" si="38"/>
        <v/>
      </c>
      <c r="BA162" s="61" t="str">
        <f t="shared" ref="BA162:BA193" si="40">C162&amp;" "&amp;D162</f>
        <v xml:space="preserve"> </v>
      </c>
      <c r="BB162" s="202">
        <f t="shared" si="37"/>
        <v>0</v>
      </c>
      <c r="BC162" s="204">
        <f t="shared" ref="BC162:BC193" si="41">K162</f>
        <v>0</v>
      </c>
      <c r="BD162" s="62">
        <f t="shared" ref="BD162:BD193" si="42">N162</f>
        <v>0</v>
      </c>
    </row>
    <row r="163" spans="1:56" x14ac:dyDescent="0.2">
      <c r="A163" s="122">
        <v>162</v>
      </c>
      <c r="M163" s="44" t="str">
        <f t="shared" ca="1" si="32"/>
        <v/>
      </c>
      <c r="P163" s="272"/>
      <c r="Q163" s="273"/>
      <c r="R163" s="274"/>
      <c r="S163" s="275"/>
      <c r="AD163" s="78">
        <f t="shared" si="39"/>
        <v>0</v>
      </c>
      <c r="AG163" s="135" t="str">
        <f t="shared" si="33"/>
        <v>0</v>
      </c>
      <c r="AH163" s="135">
        <f t="shared" si="34"/>
        <v>0</v>
      </c>
      <c r="AI163" s="135">
        <f t="shared" si="35"/>
        <v>0</v>
      </c>
      <c r="AJ163" s="135"/>
      <c r="AK163" s="139">
        <f t="shared" si="36"/>
        <v>0</v>
      </c>
      <c r="AL163" s="90" t="s">
        <v>61</v>
      </c>
      <c r="AQ163" s="58" t="str">
        <f t="shared" si="38"/>
        <v/>
      </c>
      <c r="BA163" s="61" t="str">
        <f t="shared" si="40"/>
        <v xml:space="preserve"> </v>
      </c>
      <c r="BB163" s="202">
        <f t="shared" si="37"/>
        <v>0</v>
      </c>
      <c r="BC163" s="204">
        <f t="shared" si="41"/>
        <v>0</v>
      </c>
      <c r="BD163" s="62">
        <f t="shared" si="42"/>
        <v>0</v>
      </c>
    </row>
    <row r="164" spans="1:56" x14ac:dyDescent="0.2">
      <c r="A164" s="122">
        <v>163</v>
      </c>
      <c r="M164" s="44" t="str">
        <f t="shared" ca="1" si="32"/>
        <v/>
      </c>
      <c r="P164" s="272"/>
      <c r="Q164" s="273"/>
      <c r="R164" s="274"/>
      <c r="S164" s="275"/>
      <c r="AD164" s="78">
        <f t="shared" si="39"/>
        <v>0</v>
      </c>
      <c r="AG164" s="135" t="str">
        <f t="shared" si="33"/>
        <v>0</v>
      </c>
      <c r="AH164" s="135">
        <f t="shared" si="34"/>
        <v>0</v>
      </c>
      <c r="AI164" s="135">
        <f t="shared" si="35"/>
        <v>0</v>
      </c>
      <c r="AJ164" s="135"/>
      <c r="AK164" s="139">
        <f t="shared" si="36"/>
        <v>0</v>
      </c>
      <c r="AL164" s="90" t="s">
        <v>61</v>
      </c>
      <c r="AQ164" s="58" t="str">
        <f t="shared" si="38"/>
        <v/>
      </c>
      <c r="BA164" s="61" t="str">
        <f t="shared" si="40"/>
        <v xml:space="preserve"> </v>
      </c>
      <c r="BB164" s="202">
        <f t="shared" si="37"/>
        <v>0</v>
      </c>
      <c r="BC164" s="204">
        <f t="shared" si="41"/>
        <v>0</v>
      </c>
      <c r="BD164" s="62">
        <f t="shared" si="42"/>
        <v>0</v>
      </c>
    </row>
    <row r="165" spans="1:56" x14ac:dyDescent="0.2">
      <c r="A165" s="122">
        <v>164</v>
      </c>
      <c r="M165" s="44" t="str">
        <f t="shared" ca="1" si="32"/>
        <v/>
      </c>
      <c r="P165" s="272"/>
      <c r="Q165" s="273"/>
      <c r="R165" s="274"/>
      <c r="S165" s="275"/>
      <c r="AD165" s="78">
        <f t="shared" si="39"/>
        <v>0</v>
      </c>
      <c r="AG165" s="135" t="str">
        <f t="shared" si="33"/>
        <v>0</v>
      </c>
      <c r="AH165" s="135">
        <f t="shared" si="34"/>
        <v>0</v>
      </c>
      <c r="AI165" s="135">
        <f t="shared" si="35"/>
        <v>0</v>
      </c>
      <c r="AJ165" s="135"/>
      <c r="AK165" s="139">
        <f t="shared" si="36"/>
        <v>0</v>
      </c>
      <c r="AL165" s="90" t="s">
        <v>61</v>
      </c>
      <c r="AQ165" s="58" t="str">
        <f t="shared" si="38"/>
        <v/>
      </c>
      <c r="BA165" s="61" t="str">
        <f t="shared" si="40"/>
        <v xml:space="preserve"> </v>
      </c>
      <c r="BB165" s="202">
        <f t="shared" si="37"/>
        <v>0</v>
      </c>
      <c r="BC165" s="204">
        <f t="shared" si="41"/>
        <v>0</v>
      </c>
      <c r="BD165" s="62">
        <f t="shared" si="42"/>
        <v>0</v>
      </c>
    </row>
    <row r="166" spans="1:56" x14ac:dyDescent="0.2">
      <c r="A166" s="122">
        <v>165</v>
      </c>
      <c r="M166" s="44" t="str">
        <f t="shared" ca="1" si="32"/>
        <v/>
      </c>
      <c r="P166" s="272"/>
      <c r="Q166" s="273"/>
      <c r="R166" s="274"/>
      <c r="S166" s="275"/>
      <c r="AD166" s="78">
        <f t="shared" si="39"/>
        <v>0</v>
      </c>
      <c r="AG166" s="135" t="str">
        <f t="shared" si="33"/>
        <v>0</v>
      </c>
      <c r="AH166" s="135">
        <f t="shared" si="34"/>
        <v>0</v>
      </c>
      <c r="AI166" s="135">
        <f t="shared" si="35"/>
        <v>0</v>
      </c>
      <c r="AJ166" s="135"/>
      <c r="AK166" s="139">
        <f t="shared" si="36"/>
        <v>0</v>
      </c>
      <c r="AL166" s="90" t="s">
        <v>61</v>
      </c>
      <c r="AQ166" s="58" t="str">
        <f t="shared" si="38"/>
        <v/>
      </c>
      <c r="BA166" s="61" t="str">
        <f t="shared" si="40"/>
        <v xml:space="preserve"> </v>
      </c>
      <c r="BB166" s="202">
        <f t="shared" si="37"/>
        <v>0</v>
      </c>
      <c r="BC166" s="204">
        <f t="shared" si="41"/>
        <v>0</v>
      </c>
      <c r="BD166" s="62">
        <f t="shared" si="42"/>
        <v>0</v>
      </c>
    </row>
    <row r="167" spans="1:56" x14ac:dyDescent="0.2">
      <c r="A167" s="122">
        <v>166</v>
      </c>
      <c r="M167" s="44" t="str">
        <f t="shared" ca="1" si="32"/>
        <v/>
      </c>
      <c r="P167" s="272"/>
      <c r="Q167" s="273"/>
      <c r="R167" s="274"/>
      <c r="S167" s="275"/>
      <c r="AD167" s="78">
        <f t="shared" si="39"/>
        <v>0</v>
      </c>
      <c r="AG167" s="135" t="str">
        <f t="shared" si="33"/>
        <v>0</v>
      </c>
      <c r="AH167" s="135">
        <f t="shared" si="34"/>
        <v>0</v>
      </c>
      <c r="AI167" s="135">
        <f t="shared" si="35"/>
        <v>0</v>
      </c>
      <c r="AJ167" s="135"/>
      <c r="AK167" s="139">
        <f t="shared" si="36"/>
        <v>0</v>
      </c>
      <c r="AL167" s="90" t="s">
        <v>61</v>
      </c>
      <c r="AQ167" s="58" t="str">
        <f t="shared" si="38"/>
        <v/>
      </c>
      <c r="BA167" s="61" t="str">
        <f t="shared" si="40"/>
        <v xml:space="preserve"> </v>
      </c>
      <c r="BB167" s="202">
        <f t="shared" si="37"/>
        <v>0</v>
      </c>
      <c r="BC167" s="204">
        <f t="shared" si="41"/>
        <v>0</v>
      </c>
      <c r="BD167" s="62">
        <f t="shared" si="42"/>
        <v>0</v>
      </c>
    </row>
    <row r="168" spans="1:56" x14ac:dyDescent="0.2">
      <c r="A168" s="122">
        <v>167</v>
      </c>
      <c r="M168" s="44" t="str">
        <f t="shared" ca="1" si="32"/>
        <v/>
      </c>
      <c r="P168" s="272"/>
      <c r="Q168" s="273"/>
      <c r="R168" s="274"/>
      <c r="S168" s="275"/>
      <c r="AD168" s="78">
        <f t="shared" si="39"/>
        <v>0</v>
      </c>
      <c r="AG168" s="135" t="str">
        <f t="shared" si="33"/>
        <v>0</v>
      </c>
      <c r="AH168" s="135">
        <f t="shared" si="34"/>
        <v>0</v>
      </c>
      <c r="AI168" s="135">
        <f t="shared" si="35"/>
        <v>0</v>
      </c>
      <c r="AJ168" s="135"/>
      <c r="AK168" s="139">
        <f t="shared" si="36"/>
        <v>0</v>
      </c>
      <c r="AL168" s="90" t="s">
        <v>61</v>
      </c>
      <c r="AQ168" s="58" t="str">
        <f t="shared" si="38"/>
        <v/>
      </c>
      <c r="BA168" s="61" t="str">
        <f t="shared" si="40"/>
        <v xml:space="preserve"> </v>
      </c>
      <c r="BB168" s="202">
        <f t="shared" si="37"/>
        <v>0</v>
      </c>
      <c r="BC168" s="204">
        <f t="shared" si="41"/>
        <v>0</v>
      </c>
      <c r="BD168" s="62">
        <f t="shared" si="42"/>
        <v>0</v>
      </c>
    </row>
    <row r="169" spans="1:56" x14ac:dyDescent="0.2">
      <c r="A169" s="122">
        <v>168</v>
      </c>
      <c r="M169" s="44" t="str">
        <f t="shared" ca="1" si="32"/>
        <v/>
      </c>
      <c r="P169" s="272"/>
      <c r="Q169" s="273"/>
      <c r="R169" s="274"/>
      <c r="S169" s="275"/>
      <c r="AD169" s="78">
        <f t="shared" si="39"/>
        <v>0</v>
      </c>
      <c r="AG169" s="135" t="str">
        <f t="shared" si="33"/>
        <v>0</v>
      </c>
      <c r="AH169" s="135">
        <f t="shared" si="34"/>
        <v>0</v>
      </c>
      <c r="AI169" s="135">
        <f t="shared" si="35"/>
        <v>0</v>
      </c>
      <c r="AJ169" s="135"/>
      <c r="AK169" s="139">
        <f t="shared" si="36"/>
        <v>0</v>
      </c>
      <c r="AL169" s="90" t="s">
        <v>61</v>
      </c>
      <c r="AQ169" s="58" t="str">
        <f t="shared" si="38"/>
        <v/>
      </c>
      <c r="BA169" s="61" t="str">
        <f t="shared" si="40"/>
        <v xml:space="preserve"> </v>
      </c>
      <c r="BB169" s="202">
        <f t="shared" si="37"/>
        <v>0</v>
      </c>
      <c r="BC169" s="204">
        <f t="shared" si="41"/>
        <v>0</v>
      </c>
      <c r="BD169" s="62">
        <f t="shared" si="42"/>
        <v>0</v>
      </c>
    </row>
    <row r="170" spans="1:56" x14ac:dyDescent="0.2">
      <c r="A170" s="122">
        <v>169</v>
      </c>
      <c r="M170" s="44" t="str">
        <f t="shared" ca="1" si="32"/>
        <v/>
      </c>
      <c r="P170" s="272"/>
      <c r="Q170" s="273"/>
      <c r="R170" s="274"/>
      <c r="S170" s="275"/>
      <c r="AD170" s="78">
        <f t="shared" si="39"/>
        <v>0</v>
      </c>
      <c r="AG170" s="135" t="str">
        <f t="shared" si="33"/>
        <v>0</v>
      </c>
      <c r="AH170" s="135">
        <f t="shared" si="34"/>
        <v>0</v>
      </c>
      <c r="AI170" s="135">
        <f t="shared" si="35"/>
        <v>0</v>
      </c>
      <c r="AJ170" s="135"/>
      <c r="AK170" s="139">
        <f t="shared" si="36"/>
        <v>0</v>
      </c>
      <c r="AL170" s="90" t="s">
        <v>61</v>
      </c>
      <c r="AQ170" s="58" t="str">
        <f t="shared" si="38"/>
        <v/>
      </c>
      <c r="BA170" s="61" t="str">
        <f t="shared" si="40"/>
        <v xml:space="preserve"> </v>
      </c>
      <c r="BB170" s="202">
        <f t="shared" si="37"/>
        <v>0</v>
      </c>
      <c r="BC170" s="204">
        <f t="shared" si="41"/>
        <v>0</v>
      </c>
      <c r="BD170" s="62">
        <f t="shared" si="42"/>
        <v>0</v>
      </c>
    </row>
    <row r="171" spans="1:56" x14ac:dyDescent="0.2">
      <c r="A171" s="122">
        <v>170</v>
      </c>
      <c r="M171" s="44" t="str">
        <f t="shared" ca="1" si="32"/>
        <v/>
      </c>
      <c r="P171" s="272"/>
      <c r="Q171" s="273"/>
      <c r="R171" s="274"/>
      <c r="S171" s="275"/>
      <c r="AD171" s="78">
        <f t="shared" si="39"/>
        <v>0</v>
      </c>
      <c r="AG171" s="135" t="str">
        <f t="shared" si="33"/>
        <v>0</v>
      </c>
      <c r="AH171" s="135">
        <f t="shared" si="34"/>
        <v>0</v>
      </c>
      <c r="AI171" s="135">
        <f t="shared" si="35"/>
        <v>0</v>
      </c>
      <c r="AJ171" s="135"/>
      <c r="AK171" s="139">
        <f t="shared" si="36"/>
        <v>0</v>
      </c>
      <c r="AL171" s="90" t="s">
        <v>61</v>
      </c>
      <c r="AQ171" s="58" t="str">
        <f t="shared" si="38"/>
        <v/>
      </c>
      <c r="BA171" s="61" t="str">
        <f t="shared" si="40"/>
        <v xml:space="preserve"> </v>
      </c>
      <c r="BB171" s="202">
        <f t="shared" si="37"/>
        <v>0</v>
      </c>
      <c r="BC171" s="204">
        <f t="shared" si="41"/>
        <v>0</v>
      </c>
      <c r="BD171" s="62">
        <f t="shared" si="42"/>
        <v>0</v>
      </c>
    </row>
    <row r="172" spans="1:56" x14ac:dyDescent="0.2">
      <c r="A172" s="122">
        <v>171</v>
      </c>
      <c r="M172" s="44" t="str">
        <f t="shared" ca="1" si="32"/>
        <v/>
      </c>
      <c r="P172" s="272"/>
      <c r="Q172" s="273"/>
      <c r="R172" s="274"/>
      <c r="S172" s="275"/>
      <c r="AD172" s="78">
        <f t="shared" si="39"/>
        <v>0</v>
      </c>
      <c r="AG172" s="135" t="str">
        <f t="shared" si="33"/>
        <v>0</v>
      </c>
      <c r="AH172" s="135">
        <f t="shared" si="34"/>
        <v>0</v>
      </c>
      <c r="AI172" s="135">
        <f t="shared" si="35"/>
        <v>0</v>
      </c>
      <c r="AJ172" s="135"/>
      <c r="AK172" s="139">
        <f t="shared" si="36"/>
        <v>0</v>
      </c>
      <c r="AL172" s="90" t="s">
        <v>61</v>
      </c>
      <c r="AQ172" s="58" t="str">
        <f t="shared" si="38"/>
        <v/>
      </c>
      <c r="BA172" s="61" t="str">
        <f t="shared" si="40"/>
        <v xml:space="preserve"> </v>
      </c>
      <c r="BB172" s="202">
        <f t="shared" si="37"/>
        <v>0</v>
      </c>
      <c r="BC172" s="204">
        <f t="shared" si="41"/>
        <v>0</v>
      </c>
      <c r="BD172" s="62">
        <f t="shared" si="42"/>
        <v>0</v>
      </c>
    </row>
    <row r="173" spans="1:56" x14ac:dyDescent="0.2">
      <c r="A173" s="122">
        <v>172</v>
      </c>
      <c r="M173" s="44" t="str">
        <f t="shared" ca="1" si="32"/>
        <v/>
      </c>
      <c r="P173" s="272"/>
      <c r="Q173" s="273"/>
      <c r="R173" s="274"/>
      <c r="S173" s="275"/>
      <c r="AD173" s="78">
        <f t="shared" si="39"/>
        <v>0</v>
      </c>
      <c r="AG173" s="135" t="str">
        <f t="shared" si="33"/>
        <v>0</v>
      </c>
      <c r="AH173" s="135">
        <f t="shared" si="34"/>
        <v>0</v>
      </c>
      <c r="AI173" s="135">
        <f t="shared" si="35"/>
        <v>0</v>
      </c>
      <c r="AJ173" s="135"/>
      <c r="AK173" s="139">
        <f t="shared" si="36"/>
        <v>0</v>
      </c>
      <c r="AL173" s="90" t="s">
        <v>61</v>
      </c>
      <c r="AQ173" s="58" t="str">
        <f t="shared" si="38"/>
        <v/>
      </c>
      <c r="BA173" s="61" t="str">
        <f t="shared" si="40"/>
        <v xml:space="preserve"> </v>
      </c>
      <c r="BB173" s="202">
        <f t="shared" si="37"/>
        <v>0</v>
      </c>
      <c r="BC173" s="204">
        <f t="shared" si="41"/>
        <v>0</v>
      </c>
      <c r="BD173" s="62">
        <f t="shared" si="42"/>
        <v>0</v>
      </c>
    </row>
    <row r="174" spans="1:56" x14ac:dyDescent="0.2">
      <c r="A174" s="122">
        <v>173</v>
      </c>
      <c r="M174" s="44" t="str">
        <f t="shared" ca="1" si="32"/>
        <v/>
      </c>
      <c r="P174" s="272"/>
      <c r="Q174" s="273"/>
      <c r="R174" s="274"/>
      <c r="S174" s="275"/>
      <c r="AD174" s="78">
        <f t="shared" si="39"/>
        <v>0</v>
      </c>
      <c r="AG174" s="135" t="str">
        <f t="shared" si="33"/>
        <v>0</v>
      </c>
      <c r="AH174" s="135">
        <f t="shared" si="34"/>
        <v>0</v>
      </c>
      <c r="AI174" s="135">
        <f t="shared" si="35"/>
        <v>0</v>
      </c>
      <c r="AJ174" s="135"/>
      <c r="AK174" s="139">
        <f t="shared" si="36"/>
        <v>0</v>
      </c>
      <c r="AL174" s="90" t="s">
        <v>61</v>
      </c>
      <c r="AQ174" s="58" t="str">
        <f t="shared" si="38"/>
        <v/>
      </c>
      <c r="BA174" s="61" t="str">
        <f t="shared" si="40"/>
        <v xml:space="preserve"> </v>
      </c>
      <c r="BB174" s="202">
        <f t="shared" si="37"/>
        <v>0</v>
      </c>
      <c r="BC174" s="204">
        <f t="shared" si="41"/>
        <v>0</v>
      </c>
      <c r="BD174" s="62">
        <f t="shared" si="42"/>
        <v>0</v>
      </c>
    </row>
    <row r="175" spans="1:56" x14ac:dyDescent="0.2">
      <c r="A175" s="122">
        <v>174</v>
      </c>
      <c r="M175" s="44" t="str">
        <f t="shared" ca="1" si="32"/>
        <v/>
      </c>
      <c r="P175" s="272"/>
      <c r="Q175" s="273"/>
      <c r="R175" s="274"/>
      <c r="S175" s="275"/>
      <c r="AD175" s="78">
        <f t="shared" si="39"/>
        <v>0</v>
      </c>
      <c r="AG175" s="135" t="str">
        <f t="shared" si="33"/>
        <v>0</v>
      </c>
      <c r="AH175" s="135">
        <f t="shared" si="34"/>
        <v>0</v>
      </c>
      <c r="AI175" s="135">
        <f t="shared" si="35"/>
        <v>0</v>
      </c>
      <c r="AJ175" s="135"/>
      <c r="AK175" s="139">
        <f t="shared" si="36"/>
        <v>0</v>
      </c>
      <c r="AL175" s="90" t="s">
        <v>61</v>
      </c>
      <c r="AQ175" s="58" t="str">
        <f t="shared" si="38"/>
        <v/>
      </c>
      <c r="BA175" s="61" t="str">
        <f t="shared" si="40"/>
        <v xml:space="preserve"> </v>
      </c>
      <c r="BB175" s="202">
        <f t="shared" si="37"/>
        <v>0</v>
      </c>
      <c r="BC175" s="204">
        <f t="shared" si="41"/>
        <v>0</v>
      </c>
      <c r="BD175" s="62">
        <f t="shared" si="42"/>
        <v>0</v>
      </c>
    </row>
    <row r="176" spans="1:56" x14ac:dyDescent="0.2">
      <c r="A176" s="122">
        <v>175</v>
      </c>
      <c r="M176" s="44" t="str">
        <f t="shared" ca="1" si="32"/>
        <v/>
      </c>
      <c r="P176" s="272"/>
      <c r="Q176" s="273"/>
      <c r="R176" s="274"/>
      <c r="S176" s="275"/>
      <c r="AD176" s="78">
        <f t="shared" si="39"/>
        <v>0</v>
      </c>
      <c r="AG176" s="135" t="str">
        <f t="shared" si="33"/>
        <v>0</v>
      </c>
      <c r="AH176" s="135">
        <f t="shared" si="34"/>
        <v>0</v>
      </c>
      <c r="AI176" s="135">
        <f t="shared" si="35"/>
        <v>0</v>
      </c>
      <c r="AJ176" s="135"/>
      <c r="AK176" s="139">
        <f t="shared" si="36"/>
        <v>0</v>
      </c>
      <c r="AL176" s="90" t="s">
        <v>61</v>
      </c>
      <c r="AQ176" s="58" t="str">
        <f t="shared" si="38"/>
        <v/>
      </c>
      <c r="BA176" s="61" t="str">
        <f t="shared" si="40"/>
        <v xml:space="preserve"> </v>
      </c>
      <c r="BB176" s="202">
        <f t="shared" si="37"/>
        <v>0</v>
      </c>
      <c r="BC176" s="204">
        <f t="shared" si="41"/>
        <v>0</v>
      </c>
      <c r="BD176" s="62">
        <f t="shared" si="42"/>
        <v>0</v>
      </c>
    </row>
    <row r="177" spans="1:56" x14ac:dyDescent="0.2">
      <c r="A177" s="122">
        <v>176</v>
      </c>
      <c r="M177" s="44" t="str">
        <f t="shared" ca="1" si="32"/>
        <v/>
      </c>
      <c r="P177" s="272"/>
      <c r="Q177" s="273"/>
      <c r="R177" s="274"/>
      <c r="S177" s="275"/>
      <c r="AD177" s="78">
        <f t="shared" si="39"/>
        <v>0</v>
      </c>
      <c r="AG177" s="135" t="str">
        <f t="shared" si="33"/>
        <v>0</v>
      </c>
      <c r="AH177" s="135">
        <f t="shared" si="34"/>
        <v>0</v>
      </c>
      <c r="AI177" s="135">
        <f t="shared" si="35"/>
        <v>0</v>
      </c>
      <c r="AJ177" s="135"/>
      <c r="AK177" s="139">
        <f t="shared" si="36"/>
        <v>0</v>
      </c>
      <c r="AL177" s="90" t="s">
        <v>61</v>
      </c>
      <c r="AQ177" s="58" t="str">
        <f t="shared" si="38"/>
        <v/>
      </c>
      <c r="BA177" s="61" t="str">
        <f t="shared" si="40"/>
        <v xml:space="preserve"> </v>
      </c>
      <c r="BB177" s="202">
        <f t="shared" si="37"/>
        <v>0</v>
      </c>
      <c r="BC177" s="204">
        <f t="shared" si="41"/>
        <v>0</v>
      </c>
      <c r="BD177" s="62">
        <f t="shared" si="42"/>
        <v>0</v>
      </c>
    </row>
    <row r="178" spans="1:56" x14ac:dyDescent="0.2">
      <c r="A178" s="122">
        <v>177</v>
      </c>
      <c r="M178" s="44" t="str">
        <f t="shared" ca="1" si="32"/>
        <v/>
      </c>
      <c r="P178" s="272"/>
      <c r="Q178" s="273"/>
      <c r="R178" s="274"/>
      <c r="S178" s="275"/>
      <c r="AD178" s="78">
        <f t="shared" si="39"/>
        <v>0</v>
      </c>
      <c r="AG178" s="135" t="str">
        <f t="shared" si="33"/>
        <v>0</v>
      </c>
      <c r="AH178" s="135">
        <f t="shared" si="34"/>
        <v>0</v>
      </c>
      <c r="AI178" s="135">
        <f t="shared" si="35"/>
        <v>0</v>
      </c>
      <c r="AJ178" s="135"/>
      <c r="AK178" s="139">
        <f t="shared" si="36"/>
        <v>0</v>
      </c>
      <c r="AL178" s="90" t="s">
        <v>61</v>
      </c>
      <c r="AQ178" s="58" t="str">
        <f t="shared" si="38"/>
        <v/>
      </c>
      <c r="BA178" s="61" t="str">
        <f t="shared" si="40"/>
        <v xml:space="preserve"> </v>
      </c>
      <c r="BB178" s="202">
        <f t="shared" si="37"/>
        <v>0</v>
      </c>
      <c r="BC178" s="204">
        <f t="shared" si="41"/>
        <v>0</v>
      </c>
      <c r="BD178" s="62">
        <f t="shared" si="42"/>
        <v>0</v>
      </c>
    </row>
    <row r="179" spans="1:56" x14ac:dyDescent="0.2">
      <c r="A179" s="122">
        <v>178</v>
      </c>
      <c r="M179" s="44" t="str">
        <f t="shared" ca="1" si="32"/>
        <v/>
      </c>
      <c r="P179" s="272"/>
      <c r="Q179" s="273"/>
      <c r="R179" s="274"/>
      <c r="S179" s="275"/>
      <c r="AD179" s="78">
        <f t="shared" si="39"/>
        <v>0</v>
      </c>
      <c r="AG179" s="135" t="str">
        <f t="shared" si="33"/>
        <v>0</v>
      </c>
      <c r="AH179" s="135">
        <f t="shared" si="34"/>
        <v>0</v>
      </c>
      <c r="AI179" s="135">
        <f t="shared" si="35"/>
        <v>0</v>
      </c>
      <c r="AJ179" s="135"/>
      <c r="AK179" s="139">
        <f t="shared" si="36"/>
        <v>0</v>
      </c>
      <c r="AL179" s="90" t="s">
        <v>61</v>
      </c>
      <c r="AQ179" s="58" t="str">
        <f t="shared" si="38"/>
        <v/>
      </c>
      <c r="BA179" s="61" t="str">
        <f t="shared" si="40"/>
        <v xml:space="preserve"> </v>
      </c>
      <c r="BB179" s="202">
        <f t="shared" si="37"/>
        <v>0</v>
      </c>
      <c r="BC179" s="204">
        <f t="shared" si="41"/>
        <v>0</v>
      </c>
      <c r="BD179" s="62">
        <f t="shared" si="42"/>
        <v>0</v>
      </c>
    </row>
    <row r="180" spans="1:56" x14ac:dyDescent="0.2">
      <c r="A180" s="122">
        <v>179</v>
      </c>
      <c r="M180" s="44" t="str">
        <f t="shared" ca="1" si="32"/>
        <v/>
      </c>
      <c r="P180" s="272"/>
      <c r="Q180" s="273"/>
      <c r="R180" s="274"/>
      <c r="S180" s="275"/>
      <c r="AD180" s="78">
        <f t="shared" si="39"/>
        <v>0</v>
      </c>
      <c r="AG180" s="135" t="str">
        <f t="shared" si="33"/>
        <v>0</v>
      </c>
      <c r="AH180" s="135">
        <f t="shared" si="34"/>
        <v>0</v>
      </c>
      <c r="AI180" s="135">
        <f t="shared" si="35"/>
        <v>0</v>
      </c>
      <c r="AJ180" s="135"/>
      <c r="AK180" s="139">
        <f t="shared" si="36"/>
        <v>0</v>
      </c>
      <c r="AL180" s="90" t="s">
        <v>61</v>
      </c>
      <c r="AQ180" s="58" t="str">
        <f t="shared" si="38"/>
        <v/>
      </c>
      <c r="BA180" s="61" t="str">
        <f t="shared" si="40"/>
        <v xml:space="preserve"> </v>
      </c>
      <c r="BB180" s="202">
        <f t="shared" si="37"/>
        <v>0</v>
      </c>
      <c r="BC180" s="204">
        <f t="shared" si="41"/>
        <v>0</v>
      </c>
      <c r="BD180" s="62">
        <f t="shared" si="42"/>
        <v>0</v>
      </c>
    </row>
    <row r="181" spans="1:56" x14ac:dyDescent="0.2">
      <c r="A181" s="122">
        <v>180</v>
      </c>
      <c r="M181" s="44" t="str">
        <f t="shared" ca="1" si="32"/>
        <v/>
      </c>
      <c r="P181" s="272"/>
      <c r="Q181" s="273"/>
      <c r="R181" s="274"/>
      <c r="S181" s="275"/>
      <c r="AD181" s="78">
        <f t="shared" si="39"/>
        <v>0</v>
      </c>
      <c r="AG181" s="135" t="str">
        <f t="shared" si="33"/>
        <v>0</v>
      </c>
      <c r="AH181" s="135">
        <f t="shared" si="34"/>
        <v>0</v>
      </c>
      <c r="AI181" s="135">
        <f t="shared" si="35"/>
        <v>0</v>
      </c>
      <c r="AJ181" s="135"/>
      <c r="AK181" s="139">
        <f t="shared" si="36"/>
        <v>0</v>
      </c>
      <c r="AL181" s="90" t="s">
        <v>61</v>
      </c>
      <c r="AQ181" s="58" t="str">
        <f t="shared" si="38"/>
        <v/>
      </c>
      <c r="BA181" s="61" t="str">
        <f t="shared" si="40"/>
        <v xml:space="preserve"> </v>
      </c>
      <c r="BB181" s="202">
        <f t="shared" si="37"/>
        <v>0</v>
      </c>
      <c r="BC181" s="204">
        <f t="shared" si="41"/>
        <v>0</v>
      </c>
      <c r="BD181" s="62">
        <f t="shared" si="42"/>
        <v>0</v>
      </c>
    </row>
    <row r="182" spans="1:56" x14ac:dyDescent="0.2">
      <c r="A182" s="122">
        <v>181</v>
      </c>
      <c r="M182" s="44" t="str">
        <f t="shared" ca="1" si="32"/>
        <v/>
      </c>
      <c r="P182" s="272"/>
      <c r="Q182" s="273"/>
      <c r="R182" s="274"/>
      <c r="S182" s="275"/>
      <c r="AD182" s="78">
        <f t="shared" si="39"/>
        <v>0</v>
      </c>
      <c r="AG182" s="135" t="str">
        <f t="shared" si="33"/>
        <v>0</v>
      </c>
      <c r="AH182" s="135">
        <f t="shared" si="34"/>
        <v>0</v>
      </c>
      <c r="AI182" s="135">
        <f t="shared" si="35"/>
        <v>0</v>
      </c>
      <c r="AJ182" s="135"/>
      <c r="AK182" s="139">
        <f t="shared" si="36"/>
        <v>0</v>
      </c>
      <c r="AL182" s="90" t="s">
        <v>61</v>
      </c>
      <c r="AQ182" s="58" t="str">
        <f t="shared" si="38"/>
        <v/>
      </c>
      <c r="BA182" s="61" t="str">
        <f t="shared" si="40"/>
        <v xml:space="preserve"> </v>
      </c>
      <c r="BB182" s="202">
        <f t="shared" si="37"/>
        <v>0</v>
      </c>
      <c r="BC182" s="204">
        <f t="shared" si="41"/>
        <v>0</v>
      </c>
      <c r="BD182" s="62">
        <f t="shared" si="42"/>
        <v>0</v>
      </c>
    </row>
    <row r="183" spans="1:56" x14ac:dyDescent="0.2">
      <c r="A183" s="122">
        <v>182</v>
      </c>
      <c r="M183" s="44" t="str">
        <f t="shared" ca="1" si="32"/>
        <v/>
      </c>
      <c r="P183" s="272"/>
      <c r="Q183" s="273"/>
      <c r="R183" s="274"/>
      <c r="S183" s="275"/>
      <c r="AD183" s="78">
        <f t="shared" si="39"/>
        <v>0</v>
      </c>
      <c r="AG183" s="135" t="str">
        <f t="shared" si="33"/>
        <v>0</v>
      </c>
      <c r="AH183" s="135">
        <f t="shared" si="34"/>
        <v>0</v>
      </c>
      <c r="AI183" s="135">
        <f t="shared" si="35"/>
        <v>0</v>
      </c>
      <c r="AJ183" s="135"/>
      <c r="AK183" s="139">
        <f t="shared" si="36"/>
        <v>0</v>
      </c>
      <c r="AL183" s="90" t="s">
        <v>61</v>
      </c>
      <c r="AQ183" s="58" t="str">
        <f t="shared" si="38"/>
        <v/>
      </c>
      <c r="BA183" s="61" t="str">
        <f t="shared" si="40"/>
        <v xml:space="preserve"> </v>
      </c>
      <c r="BB183" s="202">
        <f t="shared" si="37"/>
        <v>0</v>
      </c>
      <c r="BC183" s="204">
        <f t="shared" si="41"/>
        <v>0</v>
      </c>
      <c r="BD183" s="62">
        <f t="shared" si="42"/>
        <v>0</v>
      </c>
    </row>
    <row r="184" spans="1:56" x14ac:dyDescent="0.2">
      <c r="A184" s="122">
        <v>183</v>
      </c>
      <c r="M184" s="44" t="str">
        <f t="shared" ca="1" si="32"/>
        <v/>
      </c>
      <c r="P184" s="272"/>
      <c r="Q184" s="273"/>
      <c r="R184" s="274"/>
      <c r="S184" s="275"/>
      <c r="AD184" s="78">
        <f t="shared" si="39"/>
        <v>0</v>
      </c>
      <c r="AG184" s="135" t="str">
        <f t="shared" si="33"/>
        <v>0</v>
      </c>
      <c r="AH184" s="135">
        <f t="shared" si="34"/>
        <v>0</v>
      </c>
      <c r="AI184" s="135">
        <f t="shared" si="35"/>
        <v>0</v>
      </c>
      <c r="AJ184" s="135"/>
      <c r="AK184" s="139">
        <f t="shared" si="36"/>
        <v>0</v>
      </c>
      <c r="AL184" s="90" t="s">
        <v>61</v>
      </c>
      <c r="AQ184" s="58" t="str">
        <f t="shared" si="38"/>
        <v/>
      </c>
      <c r="BA184" s="61" t="str">
        <f t="shared" si="40"/>
        <v xml:space="preserve"> </v>
      </c>
      <c r="BB184" s="202">
        <f t="shared" si="37"/>
        <v>0</v>
      </c>
      <c r="BC184" s="204">
        <f t="shared" si="41"/>
        <v>0</v>
      </c>
      <c r="BD184" s="62">
        <f t="shared" si="42"/>
        <v>0</v>
      </c>
    </row>
    <row r="185" spans="1:56" x14ac:dyDescent="0.2">
      <c r="A185" s="122">
        <v>184</v>
      </c>
      <c r="M185" s="44" t="str">
        <f t="shared" ca="1" si="32"/>
        <v/>
      </c>
      <c r="P185" s="272"/>
      <c r="Q185" s="273"/>
      <c r="R185" s="274"/>
      <c r="S185" s="275"/>
      <c r="AD185" s="78">
        <f t="shared" si="39"/>
        <v>0</v>
      </c>
      <c r="AG185" s="135" t="str">
        <f t="shared" si="33"/>
        <v>0</v>
      </c>
      <c r="AH185" s="135">
        <f t="shared" si="34"/>
        <v>0</v>
      </c>
      <c r="AI185" s="135">
        <f t="shared" si="35"/>
        <v>0</v>
      </c>
      <c r="AJ185" s="135"/>
      <c r="AK185" s="139">
        <f t="shared" si="36"/>
        <v>0</v>
      </c>
      <c r="AL185" s="90" t="s">
        <v>61</v>
      </c>
      <c r="AQ185" s="58" t="str">
        <f t="shared" si="38"/>
        <v/>
      </c>
      <c r="BA185" s="61" t="str">
        <f t="shared" si="40"/>
        <v xml:space="preserve"> </v>
      </c>
      <c r="BB185" s="202">
        <f t="shared" si="37"/>
        <v>0</v>
      </c>
      <c r="BC185" s="204">
        <f t="shared" si="41"/>
        <v>0</v>
      </c>
      <c r="BD185" s="62">
        <f t="shared" si="42"/>
        <v>0</v>
      </c>
    </row>
    <row r="186" spans="1:56" x14ac:dyDescent="0.2">
      <c r="A186" s="122">
        <v>185</v>
      </c>
      <c r="M186" s="44" t="str">
        <f t="shared" ca="1" si="32"/>
        <v/>
      </c>
      <c r="P186" s="272"/>
      <c r="Q186" s="273"/>
      <c r="R186" s="274"/>
      <c r="S186" s="275"/>
      <c r="AD186" s="78">
        <f t="shared" si="39"/>
        <v>0</v>
      </c>
      <c r="AG186" s="135" t="str">
        <f t="shared" si="33"/>
        <v>0</v>
      </c>
      <c r="AH186" s="135">
        <f t="shared" si="34"/>
        <v>0</v>
      </c>
      <c r="AI186" s="135">
        <f t="shared" si="35"/>
        <v>0</v>
      </c>
      <c r="AJ186" s="135"/>
      <c r="AK186" s="139">
        <f t="shared" si="36"/>
        <v>0</v>
      </c>
      <c r="AL186" s="90" t="s">
        <v>61</v>
      </c>
      <c r="AQ186" s="58" t="str">
        <f t="shared" si="38"/>
        <v/>
      </c>
      <c r="BA186" s="61" t="str">
        <f t="shared" si="40"/>
        <v xml:space="preserve"> </v>
      </c>
      <c r="BB186" s="202">
        <f t="shared" si="37"/>
        <v>0</v>
      </c>
      <c r="BC186" s="204">
        <f t="shared" si="41"/>
        <v>0</v>
      </c>
      <c r="BD186" s="62">
        <f t="shared" si="42"/>
        <v>0</v>
      </c>
    </row>
    <row r="187" spans="1:56" x14ac:dyDescent="0.2">
      <c r="A187" s="122">
        <v>186</v>
      </c>
      <c r="M187" s="44" t="str">
        <f t="shared" ca="1" si="32"/>
        <v/>
      </c>
      <c r="P187" s="272"/>
      <c r="Q187" s="273"/>
      <c r="R187" s="274"/>
      <c r="S187" s="275"/>
      <c r="AD187" s="78">
        <f t="shared" si="39"/>
        <v>0</v>
      </c>
      <c r="AG187" s="135" t="str">
        <f t="shared" si="33"/>
        <v>0</v>
      </c>
      <c r="AH187" s="135">
        <f t="shared" si="34"/>
        <v>0</v>
      </c>
      <c r="AI187" s="135">
        <f t="shared" si="35"/>
        <v>0</v>
      </c>
      <c r="AJ187" s="135"/>
      <c r="AK187" s="139">
        <f t="shared" si="36"/>
        <v>0</v>
      </c>
      <c r="AL187" s="90" t="s">
        <v>61</v>
      </c>
      <c r="AQ187" s="58" t="str">
        <f t="shared" si="38"/>
        <v/>
      </c>
      <c r="BA187" s="61" t="str">
        <f t="shared" si="40"/>
        <v xml:space="preserve"> </v>
      </c>
      <c r="BB187" s="202">
        <f t="shared" si="37"/>
        <v>0</v>
      </c>
      <c r="BC187" s="204">
        <f t="shared" si="41"/>
        <v>0</v>
      </c>
      <c r="BD187" s="62">
        <f t="shared" si="42"/>
        <v>0</v>
      </c>
    </row>
    <row r="188" spans="1:56" x14ac:dyDescent="0.2">
      <c r="A188" s="122">
        <v>187</v>
      </c>
      <c r="M188" s="44" t="str">
        <f t="shared" ca="1" si="32"/>
        <v/>
      </c>
      <c r="P188" s="272"/>
      <c r="Q188" s="273"/>
      <c r="R188" s="274"/>
      <c r="S188" s="275"/>
      <c r="AD188" s="78">
        <f t="shared" si="39"/>
        <v>0</v>
      </c>
      <c r="AG188" s="135" t="str">
        <f t="shared" si="33"/>
        <v>0</v>
      </c>
      <c r="AH188" s="135">
        <f t="shared" si="34"/>
        <v>0</v>
      </c>
      <c r="AI188" s="135">
        <f t="shared" si="35"/>
        <v>0</v>
      </c>
      <c r="AJ188" s="135"/>
      <c r="AK188" s="139">
        <f t="shared" si="36"/>
        <v>0</v>
      </c>
      <c r="AL188" s="90" t="s">
        <v>61</v>
      </c>
      <c r="AQ188" s="58" t="str">
        <f t="shared" si="38"/>
        <v/>
      </c>
      <c r="BA188" s="61" t="str">
        <f t="shared" si="40"/>
        <v xml:space="preserve"> </v>
      </c>
      <c r="BB188" s="202">
        <f t="shared" si="37"/>
        <v>0</v>
      </c>
      <c r="BC188" s="204">
        <f t="shared" si="41"/>
        <v>0</v>
      </c>
      <c r="BD188" s="62">
        <f t="shared" si="42"/>
        <v>0</v>
      </c>
    </row>
    <row r="189" spans="1:56" x14ac:dyDescent="0.2">
      <c r="A189" s="122">
        <v>188</v>
      </c>
      <c r="M189" s="44" t="str">
        <f t="shared" ca="1" si="32"/>
        <v/>
      </c>
      <c r="P189" s="272"/>
      <c r="Q189" s="273"/>
      <c r="R189" s="274"/>
      <c r="S189" s="275"/>
      <c r="AD189" s="78">
        <f t="shared" si="39"/>
        <v>0</v>
      </c>
      <c r="AG189" s="135" t="str">
        <f t="shared" si="33"/>
        <v>0</v>
      </c>
      <c r="AH189" s="135">
        <f t="shared" si="34"/>
        <v>0</v>
      </c>
      <c r="AI189" s="135">
        <f t="shared" si="35"/>
        <v>0</v>
      </c>
      <c r="AJ189" s="135"/>
      <c r="AK189" s="139">
        <f t="shared" si="36"/>
        <v>0</v>
      </c>
      <c r="AL189" s="90" t="s">
        <v>61</v>
      </c>
      <c r="AQ189" s="58" t="str">
        <f t="shared" si="38"/>
        <v/>
      </c>
      <c r="BA189" s="61" t="str">
        <f t="shared" si="40"/>
        <v xml:space="preserve"> </v>
      </c>
      <c r="BB189" s="202">
        <f t="shared" si="37"/>
        <v>0</v>
      </c>
      <c r="BC189" s="204">
        <f t="shared" si="41"/>
        <v>0</v>
      </c>
      <c r="BD189" s="62">
        <f t="shared" si="42"/>
        <v>0</v>
      </c>
    </row>
    <row r="190" spans="1:56" x14ac:dyDescent="0.2">
      <c r="A190" s="122">
        <v>189</v>
      </c>
      <c r="M190" s="44" t="str">
        <f t="shared" ca="1" si="32"/>
        <v/>
      </c>
      <c r="P190" s="272"/>
      <c r="Q190" s="273"/>
      <c r="R190" s="274"/>
      <c r="S190" s="275"/>
      <c r="AD190" s="78">
        <f t="shared" si="39"/>
        <v>0</v>
      </c>
      <c r="AG190" s="135" t="str">
        <f t="shared" si="33"/>
        <v>0</v>
      </c>
      <c r="AH190" s="135">
        <f t="shared" si="34"/>
        <v>0</v>
      </c>
      <c r="AI190" s="135">
        <f t="shared" si="35"/>
        <v>0</v>
      </c>
      <c r="AJ190" s="135"/>
      <c r="AK190" s="139">
        <f t="shared" si="36"/>
        <v>0</v>
      </c>
      <c r="AL190" s="90" t="s">
        <v>61</v>
      </c>
      <c r="AQ190" s="58" t="str">
        <f t="shared" si="38"/>
        <v/>
      </c>
      <c r="BA190" s="61" t="str">
        <f t="shared" si="40"/>
        <v xml:space="preserve"> </v>
      </c>
      <c r="BB190" s="202">
        <f t="shared" si="37"/>
        <v>0</v>
      </c>
      <c r="BC190" s="204">
        <f t="shared" si="41"/>
        <v>0</v>
      </c>
      <c r="BD190" s="62">
        <f t="shared" si="42"/>
        <v>0</v>
      </c>
    </row>
    <row r="191" spans="1:56" x14ac:dyDescent="0.2">
      <c r="A191" s="122">
        <v>190</v>
      </c>
      <c r="M191" s="44" t="str">
        <f t="shared" ca="1" si="32"/>
        <v/>
      </c>
      <c r="P191" s="272"/>
      <c r="Q191" s="273"/>
      <c r="R191" s="274"/>
      <c r="S191" s="275"/>
      <c r="AD191" s="78">
        <f t="shared" si="39"/>
        <v>0</v>
      </c>
      <c r="AG191" s="135" t="str">
        <f t="shared" si="33"/>
        <v>0</v>
      </c>
      <c r="AH191" s="135">
        <f t="shared" si="34"/>
        <v>0</v>
      </c>
      <c r="AI191" s="135">
        <f t="shared" si="35"/>
        <v>0</v>
      </c>
      <c r="AJ191" s="135"/>
      <c r="AK191" s="139">
        <f t="shared" si="36"/>
        <v>0</v>
      </c>
      <c r="AL191" s="90" t="s">
        <v>61</v>
      </c>
      <c r="AQ191" s="58" t="str">
        <f t="shared" si="38"/>
        <v/>
      </c>
      <c r="BA191" s="61" t="str">
        <f t="shared" si="40"/>
        <v xml:space="preserve"> </v>
      </c>
      <c r="BB191" s="202">
        <f t="shared" si="37"/>
        <v>0</v>
      </c>
      <c r="BC191" s="204">
        <f t="shared" si="41"/>
        <v>0</v>
      </c>
      <c r="BD191" s="62">
        <f t="shared" si="42"/>
        <v>0</v>
      </c>
    </row>
    <row r="192" spans="1:56" x14ac:dyDescent="0.2">
      <c r="A192" s="122">
        <v>191</v>
      </c>
      <c r="M192" s="44" t="str">
        <f t="shared" ca="1" si="32"/>
        <v/>
      </c>
      <c r="P192" s="272"/>
      <c r="Q192" s="273"/>
      <c r="R192" s="274"/>
      <c r="S192" s="275"/>
      <c r="AD192" s="78">
        <f t="shared" si="39"/>
        <v>0</v>
      </c>
      <c r="AG192" s="135" t="str">
        <f t="shared" si="33"/>
        <v>0</v>
      </c>
      <c r="AH192" s="135">
        <f t="shared" si="34"/>
        <v>0</v>
      </c>
      <c r="AI192" s="135">
        <f t="shared" si="35"/>
        <v>0</v>
      </c>
      <c r="AJ192" s="135"/>
      <c r="AK192" s="139">
        <f t="shared" si="36"/>
        <v>0</v>
      </c>
      <c r="AL192" s="90" t="s">
        <v>61</v>
      </c>
      <c r="AQ192" s="58" t="str">
        <f t="shared" si="38"/>
        <v/>
      </c>
      <c r="BA192" s="61" t="str">
        <f t="shared" si="40"/>
        <v xml:space="preserve"> </v>
      </c>
      <c r="BB192" s="202">
        <f t="shared" si="37"/>
        <v>0</v>
      </c>
      <c r="BC192" s="204">
        <f t="shared" si="41"/>
        <v>0</v>
      </c>
      <c r="BD192" s="62">
        <f t="shared" si="42"/>
        <v>0</v>
      </c>
    </row>
    <row r="193" spans="1:56" x14ac:dyDescent="0.2">
      <c r="A193" s="122">
        <v>192</v>
      </c>
      <c r="M193" s="44" t="str">
        <f t="shared" ca="1" si="32"/>
        <v/>
      </c>
      <c r="P193" s="272"/>
      <c r="Q193" s="273"/>
      <c r="R193" s="274"/>
      <c r="S193" s="275"/>
      <c r="AD193" s="78">
        <f t="shared" si="39"/>
        <v>0</v>
      </c>
      <c r="AG193" s="135" t="str">
        <f t="shared" si="33"/>
        <v>0</v>
      </c>
      <c r="AH193" s="135">
        <f t="shared" si="34"/>
        <v>0</v>
      </c>
      <c r="AI193" s="135">
        <f t="shared" si="35"/>
        <v>0</v>
      </c>
      <c r="AJ193" s="135"/>
      <c r="AK193" s="139">
        <f t="shared" si="36"/>
        <v>0</v>
      </c>
      <c r="AL193" s="90" t="s">
        <v>61</v>
      </c>
      <c r="AQ193" s="58" t="str">
        <f t="shared" si="38"/>
        <v/>
      </c>
      <c r="BA193" s="61" t="str">
        <f t="shared" si="40"/>
        <v xml:space="preserve"> </v>
      </c>
      <c r="BB193" s="202">
        <f t="shared" si="37"/>
        <v>0</v>
      </c>
      <c r="BC193" s="204">
        <f t="shared" si="41"/>
        <v>0</v>
      </c>
      <c r="BD193" s="62">
        <f t="shared" si="42"/>
        <v>0</v>
      </c>
    </row>
    <row r="194" spans="1:56" x14ac:dyDescent="0.2">
      <c r="A194" s="122">
        <v>193</v>
      </c>
      <c r="M194" s="44" t="str">
        <f t="shared" ca="1" si="32"/>
        <v/>
      </c>
      <c r="P194" s="272"/>
      <c r="Q194" s="273"/>
      <c r="R194" s="274"/>
      <c r="S194" s="275"/>
      <c r="AD194" s="78">
        <f t="shared" ref="AD194:AD201" si="43">SUM(T194:X194)</f>
        <v>0</v>
      </c>
      <c r="AG194" s="135" t="str">
        <f t="shared" si="33"/>
        <v>0</v>
      </c>
      <c r="AH194" s="135">
        <f t="shared" si="34"/>
        <v>0</v>
      </c>
      <c r="AI194" s="135">
        <f t="shared" si="35"/>
        <v>0</v>
      </c>
      <c r="AJ194" s="135"/>
      <c r="AK194" s="139">
        <f t="shared" si="36"/>
        <v>0</v>
      </c>
      <c r="AL194" s="90" t="s">
        <v>61</v>
      </c>
      <c r="AQ194" s="58" t="str">
        <f t="shared" si="38"/>
        <v/>
      </c>
      <c r="BA194" s="61" t="str">
        <f t="shared" ref="BA194:BA201" si="44">C194&amp;" "&amp;D194</f>
        <v xml:space="preserve"> </v>
      </c>
      <c r="BB194" s="202">
        <f t="shared" si="37"/>
        <v>0</v>
      </c>
      <c r="BC194" s="204">
        <f t="shared" ref="BC194:BC201" si="45">K194</f>
        <v>0</v>
      </c>
      <c r="BD194" s="62">
        <f t="shared" ref="BD194:BD201" si="46">N194</f>
        <v>0</v>
      </c>
    </row>
    <row r="195" spans="1:56" x14ac:dyDescent="0.2">
      <c r="A195" s="122">
        <v>194</v>
      </c>
      <c r="M195" s="44" t="str">
        <f t="shared" ref="M195:M201" ca="1" si="47">IF(L195&gt;0,DATEDIF(L195,TODAY(),"Y"),"")</f>
        <v/>
      </c>
      <c r="P195" s="272"/>
      <c r="Q195" s="273"/>
      <c r="R195" s="274"/>
      <c r="S195" s="275"/>
      <c r="AD195" s="78">
        <f t="shared" si="43"/>
        <v>0</v>
      </c>
      <c r="AG195" s="135" t="str">
        <f t="shared" ref="AG195:AG200" si="48">IF(AE195="AVDC",310,"")&amp;IF(AE195="AVDC/SCCV",370,"")&amp;IF(AE195="Etudiant",155,"")&amp;IF(AE195="CH1",155,"")&amp;IF(AE195="Non membre",460,"")&amp;IF(AE195="Comité",0,"")&amp;IF(AE195="Professeur",0,"")&amp;IF(AE195="",0,"")</f>
        <v>0</v>
      </c>
      <c r="AH195" s="135">
        <f t="shared" ref="AH195:AH200" si="49">IF(AF195="OUI",25,0)</f>
        <v>0</v>
      </c>
      <c r="AI195" s="135">
        <f t="shared" ref="AI195:AI200" si="50">IF(AP195=1,SUM(AM195:AO195)*30,0)</f>
        <v>0</v>
      </c>
      <c r="AJ195" s="135"/>
      <c r="AK195" s="139">
        <f t="shared" ref="AK195:AK201" si="51">AG195+AH195+AI195+AJ195</f>
        <v>0</v>
      </c>
      <c r="AL195" s="90" t="s">
        <v>61</v>
      </c>
      <c r="AQ195" s="58" t="str">
        <f t="shared" ref="AQ195:AQ200" si="52">IF(AP195="OUI","NON","")&amp;IF(AP195="NON","OUI","")</f>
        <v/>
      </c>
      <c r="BA195" s="61" t="str">
        <f t="shared" si="44"/>
        <v xml:space="preserve"> </v>
      </c>
      <c r="BB195" s="202">
        <f t="shared" ref="BB195:BB200" si="53">AR195</f>
        <v>0</v>
      </c>
      <c r="BC195" s="204">
        <f t="shared" si="45"/>
        <v>0</v>
      </c>
      <c r="BD195" s="62">
        <f t="shared" si="46"/>
        <v>0</v>
      </c>
    </row>
    <row r="196" spans="1:56" x14ac:dyDescent="0.2">
      <c r="A196" s="122">
        <v>195</v>
      </c>
      <c r="M196" s="44" t="str">
        <f t="shared" ca="1" si="47"/>
        <v/>
      </c>
      <c r="P196" s="272"/>
      <c r="Q196" s="273"/>
      <c r="R196" s="274"/>
      <c r="S196" s="275"/>
      <c r="AD196" s="78">
        <f t="shared" si="43"/>
        <v>0</v>
      </c>
      <c r="AG196" s="135" t="str">
        <f t="shared" si="48"/>
        <v>0</v>
      </c>
      <c r="AH196" s="135">
        <f t="shared" si="49"/>
        <v>0</v>
      </c>
      <c r="AI196" s="135">
        <f t="shared" si="50"/>
        <v>0</v>
      </c>
      <c r="AJ196" s="135"/>
      <c r="AK196" s="139">
        <f t="shared" si="51"/>
        <v>0</v>
      </c>
      <c r="AL196" s="90" t="s">
        <v>61</v>
      </c>
      <c r="AQ196" s="58" t="str">
        <f t="shared" si="52"/>
        <v/>
      </c>
      <c r="BA196" s="61" t="str">
        <f t="shared" si="44"/>
        <v xml:space="preserve"> </v>
      </c>
      <c r="BB196" s="202">
        <f t="shared" si="53"/>
        <v>0</v>
      </c>
      <c r="BC196" s="204">
        <f t="shared" si="45"/>
        <v>0</v>
      </c>
      <c r="BD196" s="62">
        <f t="shared" si="46"/>
        <v>0</v>
      </c>
    </row>
    <row r="197" spans="1:56" x14ac:dyDescent="0.2">
      <c r="A197" s="122">
        <v>196</v>
      </c>
      <c r="M197" s="44" t="str">
        <f t="shared" ca="1" si="47"/>
        <v/>
      </c>
      <c r="P197" s="272"/>
      <c r="Q197" s="273"/>
      <c r="R197" s="274"/>
      <c r="S197" s="275"/>
      <c r="AD197" s="78">
        <f t="shared" si="43"/>
        <v>0</v>
      </c>
      <c r="AG197" s="135" t="str">
        <f t="shared" si="48"/>
        <v>0</v>
      </c>
      <c r="AH197" s="135">
        <f t="shared" si="49"/>
        <v>0</v>
      </c>
      <c r="AI197" s="135">
        <f t="shared" si="50"/>
        <v>0</v>
      </c>
      <c r="AJ197" s="135"/>
      <c r="AK197" s="139">
        <f t="shared" si="51"/>
        <v>0</v>
      </c>
      <c r="AL197" s="90" t="s">
        <v>61</v>
      </c>
      <c r="AQ197" s="58" t="str">
        <f t="shared" si="52"/>
        <v/>
      </c>
      <c r="BA197" s="61" t="str">
        <f t="shared" si="44"/>
        <v xml:space="preserve"> </v>
      </c>
      <c r="BB197" s="202">
        <f t="shared" si="53"/>
        <v>0</v>
      </c>
      <c r="BC197" s="204">
        <f t="shared" si="45"/>
        <v>0</v>
      </c>
      <c r="BD197" s="62">
        <f t="shared" si="46"/>
        <v>0</v>
      </c>
    </row>
    <row r="198" spans="1:56" x14ac:dyDescent="0.2">
      <c r="A198" s="122">
        <v>197</v>
      </c>
      <c r="M198" s="44" t="str">
        <f t="shared" ca="1" si="47"/>
        <v/>
      </c>
      <c r="P198" s="272"/>
      <c r="Q198" s="273"/>
      <c r="R198" s="274"/>
      <c r="S198" s="275"/>
      <c r="AD198" s="78">
        <f t="shared" si="43"/>
        <v>0</v>
      </c>
      <c r="AG198" s="135" t="str">
        <f t="shared" si="48"/>
        <v>0</v>
      </c>
      <c r="AH198" s="135">
        <f t="shared" si="49"/>
        <v>0</v>
      </c>
      <c r="AI198" s="135">
        <f t="shared" si="50"/>
        <v>0</v>
      </c>
      <c r="AJ198" s="135"/>
      <c r="AK198" s="139">
        <f t="shared" si="51"/>
        <v>0</v>
      </c>
      <c r="AL198" s="90" t="s">
        <v>61</v>
      </c>
      <c r="AQ198" s="58" t="str">
        <f t="shared" si="52"/>
        <v/>
      </c>
      <c r="BA198" s="61" t="str">
        <f t="shared" si="44"/>
        <v xml:space="preserve"> </v>
      </c>
      <c r="BB198" s="202">
        <f t="shared" si="53"/>
        <v>0</v>
      </c>
      <c r="BC198" s="204">
        <f t="shared" si="45"/>
        <v>0</v>
      </c>
      <c r="BD198" s="62">
        <f t="shared" si="46"/>
        <v>0</v>
      </c>
    </row>
    <row r="199" spans="1:56" x14ac:dyDescent="0.2">
      <c r="A199" s="122">
        <v>198</v>
      </c>
      <c r="M199" s="44" t="str">
        <f t="shared" ca="1" si="47"/>
        <v/>
      </c>
      <c r="P199" s="272"/>
      <c r="Q199" s="273"/>
      <c r="R199" s="274"/>
      <c r="S199" s="275"/>
      <c r="AD199" s="78">
        <f t="shared" si="43"/>
        <v>0</v>
      </c>
      <c r="AG199" s="135" t="str">
        <f t="shared" si="48"/>
        <v>0</v>
      </c>
      <c r="AH199" s="135">
        <f t="shared" si="49"/>
        <v>0</v>
      </c>
      <c r="AI199" s="135">
        <f t="shared" si="50"/>
        <v>0</v>
      </c>
      <c r="AJ199" s="135"/>
      <c r="AK199" s="139">
        <f t="shared" si="51"/>
        <v>0</v>
      </c>
      <c r="AL199" s="90" t="s">
        <v>61</v>
      </c>
      <c r="AQ199" s="58" t="str">
        <f t="shared" si="52"/>
        <v/>
      </c>
      <c r="BA199" s="61" t="str">
        <f t="shared" si="44"/>
        <v xml:space="preserve"> </v>
      </c>
      <c r="BB199" s="202">
        <f t="shared" si="53"/>
        <v>0</v>
      </c>
      <c r="BC199" s="204">
        <f t="shared" si="45"/>
        <v>0</v>
      </c>
      <c r="BD199" s="62">
        <f t="shared" si="46"/>
        <v>0</v>
      </c>
    </row>
    <row r="200" spans="1:56" s="67" customFormat="1" x14ac:dyDescent="0.2">
      <c r="A200" s="77">
        <v>199</v>
      </c>
      <c r="B200" s="200"/>
      <c r="E200" s="216"/>
      <c r="F200" s="113"/>
      <c r="G200" s="114"/>
      <c r="H200" s="115"/>
      <c r="I200" s="144"/>
      <c r="J200" s="144"/>
      <c r="K200" s="153"/>
      <c r="L200" s="56"/>
      <c r="M200" s="44" t="str">
        <f t="shared" ca="1" si="47"/>
        <v/>
      </c>
      <c r="N200" s="68"/>
      <c r="O200" s="137"/>
      <c r="P200" s="127"/>
      <c r="Q200" s="65"/>
      <c r="R200" s="63"/>
      <c r="S200" s="276"/>
      <c r="T200" s="89"/>
      <c r="U200" s="89"/>
      <c r="V200" s="89"/>
      <c r="W200" s="89"/>
      <c r="X200" s="229"/>
      <c r="Y200" s="89"/>
      <c r="Z200" s="89"/>
      <c r="AA200" s="89"/>
      <c r="AB200" s="89"/>
      <c r="AC200" s="89"/>
      <c r="AD200" s="136">
        <f t="shared" si="43"/>
        <v>0</v>
      </c>
      <c r="AE200" s="133"/>
      <c r="AF200" s="133"/>
      <c r="AG200" s="135" t="str">
        <f t="shared" si="48"/>
        <v>0</v>
      </c>
      <c r="AH200" s="135">
        <f t="shared" si="49"/>
        <v>0</v>
      </c>
      <c r="AI200" s="135">
        <f t="shared" si="50"/>
        <v>0</v>
      </c>
      <c r="AJ200" s="135"/>
      <c r="AK200" s="139">
        <f t="shared" si="51"/>
        <v>0</v>
      </c>
      <c r="AL200" s="133" t="s">
        <v>61</v>
      </c>
      <c r="AM200" s="58"/>
      <c r="AN200" s="58"/>
      <c r="AO200" s="58"/>
      <c r="AP200" s="58"/>
      <c r="AQ200" s="58" t="str">
        <f t="shared" si="52"/>
        <v/>
      </c>
      <c r="AR200" s="157"/>
      <c r="AS200" s="94"/>
      <c r="AT200" s="94"/>
      <c r="AU200" s="94"/>
      <c r="AV200" s="94"/>
      <c r="AW200" s="94"/>
      <c r="AX200" s="94"/>
      <c r="AY200" s="201"/>
      <c r="AZ200" s="157"/>
      <c r="BA200" s="61" t="str">
        <f t="shared" si="44"/>
        <v xml:space="preserve"> </v>
      </c>
      <c r="BB200" s="202">
        <f t="shared" si="53"/>
        <v>0</v>
      </c>
      <c r="BC200" s="204">
        <f t="shared" si="45"/>
        <v>0</v>
      </c>
      <c r="BD200" s="62">
        <f t="shared" si="46"/>
        <v>0</v>
      </c>
    </row>
    <row r="201" spans="1:56" x14ac:dyDescent="0.2">
      <c r="A201" s="105">
        <v>200</v>
      </c>
      <c r="M201" s="44" t="str">
        <f t="shared" ca="1" si="47"/>
        <v/>
      </c>
      <c r="AD201" s="136">
        <f t="shared" si="43"/>
        <v>0</v>
      </c>
      <c r="AG201" s="135" t="str">
        <f t="shared" ref="AG201" si="54">IF(AE201="AVDC",310,"")&amp;IF(AE201="AVDC/SCCV",370,"")&amp;IF(AE201="Etudiant",155,"")&amp;IF(AE201="CH1",155,"")&amp;IF(AE201="Non membre",460,"")&amp;IF(AE201="Comité",0,"")&amp;IF(AE201="Professeur",0,"")&amp;IF(AE201="",0,"")</f>
        <v>0</v>
      </c>
      <c r="AH201" s="135">
        <f t="shared" ref="AH201" si="55">IF(AF201="OUI",25,0)</f>
        <v>0</v>
      </c>
      <c r="AI201" s="135">
        <f t="shared" ref="AI201" si="56">IF(AP201=1,SUM(AM201:AO201)*30,0)</f>
        <v>0</v>
      </c>
      <c r="AJ201" s="135"/>
      <c r="AK201" s="139">
        <f t="shared" si="51"/>
        <v>0</v>
      </c>
      <c r="AL201" s="90" t="s">
        <v>61</v>
      </c>
      <c r="BA201" s="61" t="str">
        <f t="shared" si="44"/>
        <v xml:space="preserve"> </v>
      </c>
      <c r="BB201" s="202">
        <f>AR201</f>
        <v>0</v>
      </c>
      <c r="BC201" s="204">
        <f t="shared" si="45"/>
        <v>0</v>
      </c>
      <c r="BD201" s="62">
        <f t="shared" si="46"/>
        <v>0</v>
      </c>
    </row>
  </sheetData>
  <mergeCells count="4">
    <mergeCell ref="B2:B11"/>
    <mergeCell ref="B12:B26"/>
    <mergeCell ref="B27:B41"/>
    <mergeCell ref="BA1:BD1"/>
  </mergeCells>
  <phoneticPr fontId="12" type="noConversion"/>
  <conditionalFormatting sqref="AR1:AS82 AR85:AS1048576">
    <cfRule type="expression" dxfId="22" priority="21">
      <formula>"SI($AD$2=""OUI"")"</formula>
    </cfRule>
  </conditionalFormatting>
  <conditionalFormatting sqref="AM1:AS82 AM83:AQ84 AM85:AS1048576">
    <cfRule type="containsText" dxfId="21" priority="15" operator="containsText" text="NON">
      <formula>NOT(ISERROR(SEARCH("NON",AM1)))</formula>
    </cfRule>
  </conditionalFormatting>
  <conditionalFormatting sqref="AE1:AE1048576">
    <cfRule type="containsText" dxfId="20" priority="5" operator="containsText" text="Spécial">
      <formula>NOT(ISERROR(SEARCH("Spécial",AE1)))</formula>
    </cfRule>
    <cfRule type="containsText" dxfId="19" priority="6" operator="containsText" text="Enfant">
      <formula>NOT(ISERROR(SEARCH("Enfant",AE1)))</formula>
    </cfRule>
    <cfRule type="containsText" dxfId="18" priority="7" operator="containsText" text="Non membre">
      <formula>NOT(ISERROR(SEARCH("Non membre",AE1)))</formula>
    </cfRule>
    <cfRule type="containsText" dxfId="17" priority="8" operator="containsText" text="AVDC/SCCV">
      <formula>NOT(ISERROR(SEARCH("AVDC/SCCV",AE1)))</formula>
    </cfRule>
    <cfRule type="containsText" dxfId="16" priority="9" operator="containsText" text="AVDC">
      <formula>NOT(ISERROR(SEARCH("AVDC",AE1)))</formula>
    </cfRule>
    <cfRule type="containsText" dxfId="15" priority="11" operator="containsText" text="CH1">
      <formula>NOT(ISERROR(SEARCH("CH1",AE1)))</formula>
    </cfRule>
    <cfRule type="containsText" dxfId="14" priority="12" operator="containsText" text="Professeur">
      <formula>NOT(ISERROR(SEARCH("Professeur",AE1)))</formula>
    </cfRule>
    <cfRule type="containsText" dxfId="13" priority="13" operator="containsText" text="Comité">
      <formula>NOT(ISERROR(SEARCH("Comité",AE1)))</formula>
    </cfRule>
  </conditionalFormatting>
  <conditionalFormatting sqref="T1:AC1048576">
    <cfRule type="cellIs" dxfId="12" priority="28" operator="equal">
      <formula>1</formula>
    </cfRule>
    <cfRule type="containsText" dxfId="11" priority="46" operator="containsText" text="0">
      <formula>NOT(ISERROR(SEARCH("0",T1)))</formula>
    </cfRule>
  </conditionalFormatting>
  <conditionalFormatting sqref="AS1:AX1048576">
    <cfRule type="containsText" dxfId="10" priority="24" operator="containsText" text="1">
      <formula>NOT(ISERROR(SEARCH("1",AS1)))</formula>
    </cfRule>
    <cfRule type="containsText" dxfId="9" priority="25" operator="containsText" text="0">
      <formula>NOT(ISERROR(SEARCH("0",AS1)))</formula>
    </cfRule>
  </conditionalFormatting>
  <conditionalFormatting sqref="AL2:AL201">
    <cfRule type="containsText" dxfId="8" priority="14" operator="containsText" text="NON">
      <formula>NOT(ISERROR(SEARCH("NON",AL2)))</formula>
    </cfRule>
    <cfRule type="containsText" dxfId="7" priority="30" operator="containsText" text="OUI">
      <formula>NOT(ISERROR(SEARCH("OUI",AL2)))</formula>
    </cfRule>
  </conditionalFormatting>
  <conditionalFormatting sqref="AF2:AF201">
    <cfRule type="containsText" dxfId="6" priority="1" operator="containsText" text="OUI">
      <formula>NOT(ISERROR(SEARCH("OUI",AF2)))</formula>
    </cfRule>
    <cfRule type="containsText" dxfId="5" priority="2" operator="containsText" text="NON">
      <formula>NOT(ISERROR(SEARCH("NON",AF2)))</formula>
    </cfRule>
  </conditionalFormatting>
  <conditionalFormatting sqref="AM1:AQ1048576">
    <cfRule type="containsText" dxfId="4" priority="16" operator="containsText" text="OUI">
      <formula>NOT(ISERROR(SEARCH("OUI",AM1)))</formula>
    </cfRule>
  </conditionalFormatting>
  <hyperlinks>
    <hyperlink ref="K2" r:id="rId1" display="mail@mail1.ch"/>
    <hyperlink ref="K3:K6" r:id="rId2" display="mail@mail1.ch"/>
  </hyperlinks>
  <pageMargins left="0.75" right="0.75" top="1" bottom="1" header="0.5" footer="0.5"/>
  <pageSetup paperSize="9" scale="74" fitToHeight="2" orientation="portrait" horizontalDpi="4294967292" verticalDpi="4294967292"/>
  <ignoredErrors>
    <ignoredError sqref="P1:S1 AG2:AH2 AL2 AD1:AH1 AD7:AH11 AD32:AH41 AE27 AG27:AH27 AE28 AG28:AH28 BA2:BB2 AI2 AI1:AZ1 AI3:AJ26 AI29:AJ200 AI27:AJ27 AI28:AJ28 AL9:AZ11 AL32:AZ41 AL27 AL28 AL45 AL42 AR42 AL3 AL4 AL5 AY4:AZ4 AL6 AY6:AZ6 AL7 AT7:AZ7 AL8 AT8:AZ8 AD48:AH200 AG44:AH44 AF43:AH43 AF45:AH45 AF46:AH46 AD47 AG47:AH47 AL47:AZ200 X47:X200 AL17:AZ26 AL12 AR12 AL13 AR13 AL14 AR14 AL15 AR15 AL16 AR16 AR28 AL29 AL30 AR30 AL31 AL43 AR43 AL44 AR45 AR27 AR29 AR31 AR44 AR46 AY3:AZ3 AZ5 AY12:AZ12 AZ13 AY14:AZ14 AY15:AZ15 AY16:AZ16 AY27:AZ27 AZ28 AY29:AZ29 AY30:AZ30 AY31:AZ31 AY42:AZ42 AY46:AZ46 AY45:AZ45 AY44:AZ44 AY43:AZ43 AE3:AH3 AE4:AH4 AE5:AH5 AE6:AH6 AD17:AH26 AE12:AH12 AE13:AH13 AE14:AH14 AE15:AH15 AE16:AH16 AE29:AH29 AE30:AH30 AE31:AH31 AE42:AH42 T47:U200" emptyCellReference="1"/>
    <ignoredError sqref="G46 AS46" numberStoredAsText="1"/>
    <ignoredError sqref="AD2" formulaRange="1"/>
    <ignoredError sqref="AD3:AD6 AD12:AD16 AD27:AD31 AD42:AD46" formulaRange="1" emptyCellReference="1"/>
    <ignoredError sqref="L46" twoDigitTextYear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>
    <tabColor rgb="FFFF6600"/>
  </sheetPr>
  <dimension ref="A1:AP201"/>
  <sheetViews>
    <sheetView zoomScale="70" zoomScaleNormal="70" workbookViewId="0">
      <selection activeCell="X2" sqref="X2"/>
    </sheetView>
  </sheetViews>
  <sheetFormatPr baseColWidth="10" defaultRowHeight="16" x14ac:dyDescent="0.2"/>
  <cols>
    <col min="1" max="1" width="4" style="32" customWidth="1"/>
    <col min="2" max="2" width="5.6640625" style="32" customWidth="1"/>
    <col min="3" max="3" width="6" style="3" customWidth="1"/>
    <col min="4" max="4" width="2" style="196" customWidth="1"/>
    <col min="5" max="5" width="5.5" style="1" customWidth="1"/>
    <col min="6" max="8" width="5.5" style="34" customWidth="1"/>
    <col min="9" max="9" width="1.6640625" style="224" customWidth="1"/>
    <col min="10" max="13" width="5.5" style="256" customWidth="1"/>
    <col min="14" max="14" width="2.1640625" style="224" customWidth="1"/>
    <col min="15" max="15" width="12.5" style="32" bestFit="1" customWidth="1"/>
    <col min="16" max="16" width="4.33203125" style="32" bestFit="1" customWidth="1"/>
    <col min="17" max="18" width="4.33203125" style="2" bestFit="1" customWidth="1"/>
    <col min="19" max="19" width="4.33203125" style="224" customWidth="1"/>
    <col min="20" max="22" width="16.83203125" style="2" customWidth="1"/>
    <col min="23" max="23" width="4.33203125" style="224" customWidth="1"/>
    <col min="24" max="24" width="7" style="258" customWidth="1"/>
    <col min="25" max="25" width="7" style="259" customWidth="1"/>
    <col min="26" max="26" width="7" style="260" customWidth="1"/>
    <col min="27" max="27" width="4.5" style="240" customWidth="1"/>
    <col min="28" max="28" width="4.5" style="37" customWidth="1"/>
    <col min="33" max="33" width="15" bestFit="1" customWidth="1"/>
    <col min="34" max="34" width="2.83203125" customWidth="1"/>
    <col min="40" max="40" width="2.1640625" customWidth="1"/>
  </cols>
  <sheetData>
    <row r="1" spans="1:42" s="50" customFormat="1" ht="17" thickBot="1" x14ac:dyDescent="0.25">
      <c r="A1" s="266"/>
      <c r="B1" s="266" t="s">
        <v>0</v>
      </c>
      <c r="C1" s="267" t="s">
        <v>1</v>
      </c>
      <c r="D1" s="214"/>
      <c r="E1" s="266" t="s">
        <v>428</v>
      </c>
      <c r="F1" s="50" t="s">
        <v>429</v>
      </c>
      <c r="G1" s="50" t="s">
        <v>430</v>
      </c>
      <c r="H1" s="50" t="s">
        <v>431</v>
      </c>
      <c r="I1" s="219"/>
      <c r="J1" s="277" t="s">
        <v>432</v>
      </c>
      <c r="K1" s="277" t="s">
        <v>433</v>
      </c>
      <c r="L1" s="277" t="s">
        <v>434</v>
      </c>
      <c r="M1" s="277" t="s">
        <v>435</v>
      </c>
      <c r="N1" s="219"/>
      <c r="O1" s="266" t="s">
        <v>37</v>
      </c>
      <c r="P1" s="266" t="s">
        <v>32</v>
      </c>
      <c r="Q1" s="50" t="s">
        <v>33</v>
      </c>
      <c r="R1" s="50" t="s">
        <v>34</v>
      </c>
      <c r="S1" s="219"/>
      <c r="T1" s="50" t="s">
        <v>29</v>
      </c>
      <c r="U1" s="50" t="s">
        <v>30</v>
      </c>
      <c r="V1" s="50" t="s">
        <v>31</v>
      </c>
      <c r="W1" s="225">
        <f>AP3</f>
        <v>585</v>
      </c>
      <c r="X1" s="249" t="s">
        <v>26</v>
      </c>
      <c r="Y1" s="250" t="s">
        <v>28</v>
      </c>
      <c r="Z1" s="251" t="s">
        <v>27</v>
      </c>
      <c r="AA1" s="239"/>
      <c r="AB1" s="242"/>
    </row>
    <row r="2" spans="1:42" ht="17" thickBot="1" x14ac:dyDescent="0.25">
      <c r="A2" s="197">
        <f>Inscriptions!A2</f>
        <v>1</v>
      </c>
      <c r="B2" s="206" t="str">
        <f>Inscriptions!C2</f>
        <v>Nom 1</v>
      </c>
      <c r="C2" s="207" t="str">
        <f>Inscriptions!D2</f>
        <v>Prénom 1</v>
      </c>
      <c r="E2" s="1" t="str">
        <f>IF(Inscriptions!P2=1,"1.1","")&amp;IF(Inscriptions!P2=2,"2.1","")&amp;IF(Inscriptions!P2=3,"3.1","")&amp;IF(Inscriptions!P2=4,"4.1","")&amp;IF(Inscriptions!P2=5,"5.1","")&amp;IF(Inscriptions!P2=6,"6.1","")&amp;IF(Inscriptions!P2=7,"7.1","")&amp;IF(Inscriptions!P2=8,"8.1","")&amp;IF(Inscriptions!P2=9,"9.1","")&amp;IF(Inscriptions!P2=10,"10.1","")&amp;IF(Inscriptions!P2=10,"10.1","")&amp;IF(Inscriptions!P2=11,"11.1","")&amp;IF(Inscriptions!P2=12,"12.1","")&amp;IF(Inscriptions!P2=13,"13.1","")&amp;IF(Inscriptions!P2=14,"14.1","")&amp;IF(Inscriptions!P2=15,"15.1","")&amp;IF(Inscriptions!P2=16,"16.1","")&amp;IF(Inscriptions!P2=17,"17.1","")&amp;IF(Inscriptions!P2=18,"18.1","")&amp;IF(Inscriptions!P2=19,"19.1","")&amp;IF(Inscriptions!P2=20,"20","")</f>
        <v>1.1</v>
      </c>
      <c r="F2" s="1" t="str">
        <f>IF(Inscriptions!Q2=1,"1.1","")&amp;IF(Inscriptions!Q2=2,"2.1","")&amp;IF(Inscriptions!Q2=3,"3.1","")&amp;IF(Inscriptions!Q2=4,"4.1","")&amp;IF(Inscriptions!Q2=5,"5.1","")&amp;IF(Inscriptions!Q2=6,"6.1","")&amp;IF(Inscriptions!Q2=7,"7.1","")&amp;IF(Inscriptions!Q2=8,"8.1","")&amp;IF(Inscriptions!Q2=9,"9.1","")&amp;IF(Inscriptions!Q2=10,"10.1","")&amp;IF(Inscriptions!Q2=10,"10.1","")&amp;IF(Inscriptions!Q2=11,"11.1","")&amp;IF(Inscriptions!Q2=12,"12.1","")&amp;IF(Inscriptions!Q2=13,"13.1","")&amp;IF(Inscriptions!Q2=14,"14.1","")&amp;IF(Inscriptions!Q2=15,"15.1","")&amp;IF(Inscriptions!Q2=16,"16.1","")&amp;IF(Inscriptions!Q2=17,"17.1","")&amp;IF(Inscriptions!Q2=18,"18.1","")&amp;IF(Inscriptions!Q2=19,"19.1","")&amp;IF(Inscriptions!Q2=20,"20","")</f>
        <v>3.1</v>
      </c>
      <c r="G2" s="1" t="str">
        <f>IF(Inscriptions!R2=1,"1.1","")&amp;IF(Inscriptions!R2=2,"2.1","")&amp;IF(Inscriptions!R2=3,"3.1","")&amp;IF(Inscriptions!R2=4,"4.1","")&amp;IF(Inscriptions!R2=5,"5.1","")&amp;IF(Inscriptions!R2=6,"6.1","")&amp;IF(Inscriptions!R2=7,"7.1","")&amp;IF(Inscriptions!R2=8,"8.1","")&amp;IF(Inscriptions!R2=9,"9.1","")&amp;IF(Inscriptions!R2=10,"10.1","")&amp;IF(Inscriptions!R2=10,"10.1","")&amp;IF(Inscriptions!R2=11,"11.1","")&amp;IF(Inscriptions!R2=12,"12.1","")&amp;IF(Inscriptions!R2=13,"13.1","")&amp;IF(Inscriptions!R2=14,"14.1","")&amp;IF(Inscriptions!R2=15,"15.1","")&amp;IF(Inscriptions!R2=16,"16.1","")&amp;IF(Inscriptions!R2=17,"17.1","")&amp;IF(Inscriptions!R2=18,"18.1","")&amp;IF(Inscriptions!R2=19,"19.1","")&amp;IF(Inscriptions!R2=20,"20","")</f>
        <v>4.1</v>
      </c>
      <c r="H2" s="1" t="str">
        <f>IF(Inscriptions!S2=1,"1.1","")&amp;IF(Inscriptions!S2=2,"2.1","")&amp;IF(Inscriptions!S2=3,"3.1","")&amp;IF(Inscriptions!S2=4,"4.1","")&amp;IF(Inscriptions!S2=5,"5.1","")&amp;IF(Inscriptions!S2=6,"6.1","")&amp;IF(Inscriptions!S2=7,"7.1","")&amp;IF(Inscriptions!S2=8,"8.1","")&amp;IF(Inscriptions!S2=9,"9.1","")&amp;IF(Inscriptions!S2=10,"10.1","")&amp;IF(Inscriptions!S2=10,"10.1","")&amp;IF(Inscriptions!S2=11,"11.1","")&amp;IF(Inscriptions!S2=12,"12.1","")&amp;IF(Inscriptions!S2=13,"13.1","")&amp;IF(Inscriptions!S2=14,"14.1","")&amp;IF(Inscriptions!S2=15,"15.1","")&amp;IF(Inscriptions!S2=16,"16.1","")&amp;IF(Inscriptions!S2=17,"17.1","")&amp;IF(Inscriptions!S2=18,"18.1","")&amp;IF(Inscriptions!S2=19,"19.1","")&amp;IF(Inscriptions!S2=20,"20","")</f>
        <v>5.1</v>
      </c>
      <c r="J2" s="256" t="s">
        <v>322</v>
      </c>
      <c r="K2" s="256" t="s">
        <v>328</v>
      </c>
      <c r="L2" s="256" t="s">
        <v>331</v>
      </c>
      <c r="M2" s="256" t="s">
        <v>336</v>
      </c>
      <c r="O2" s="32" t="str">
        <f>AD6</f>
        <v>Atelier choral</v>
      </c>
      <c r="P2" s="231" t="str">
        <f>IF(AO6=1,AC6,"")</f>
        <v/>
      </c>
      <c r="Q2" s="233" t="str">
        <f>IF(AO6=2,AC6,"")</f>
        <v/>
      </c>
      <c r="R2" s="232" t="str">
        <f>IF(AO6=3,AC6,"")</f>
        <v>1.1</v>
      </c>
      <c r="S2" s="220" t="e">
        <f>#REF!</f>
        <v>#REF!</v>
      </c>
      <c r="T2" s="248" t="str">
        <f>IF(COUNTIF(P:P,$J2),$J2&amp;" - ","")&amp;IF(COUNTIF(P:P,$K2),$K2&amp;" - ","")&amp;IF(COUNTIF(P:P,$L2),$L2&amp;" - ","")&amp;IF(COUNTIF(P:P,$M2),$M2&amp;" - ","")</f>
        <v xml:space="preserve">3.1 - </v>
      </c>
      <c r="U2" s="248" t="str">
        <f t="shared" ref="U2:V2" si="0">IF(COUNTIF(Q:Q,$J2),$J2&amp;" - ","")&amp;IF(COUNTIF(Q:Q,$K2),$K2&amp;" - ","")&amp;IF(COUNTIF(Q:Q,$L2),$L2&amp;" - ","")&amp;IF(COUNTIF(Q:Q,$M2),$M2&amp;" - ","")</f>
        <v xml:space="preserve">4.1 - </v>
      </c>
      <c r="V2" s="248" t="str">
        <f t="shared" si="0"/>
        <v xml:space="preserve">1.1 - 5.3 - </v>
      </c>
      <c r="X2" s="252" t="s">
        <v>328</v>
      </c>
      <c r="Y2" s="253" t="s">
        <v>331</v>
      </c>
      <c r="Z2" s="254" t="s">
        <v>322</v>
      </c>
    </row>
    <row r="3" spans="1:42" ht="17" thickBot="1" x14ac:dyDescent="0.25">
      <c r="A3" s="197">
        <f>Inscriptions!A3</f>
        <v>2</v>
      </c>
      <c r="B3" s="206" t="str">
        <f>Inscriptions!C3</f>
        <v>Nom 2</v>
      </c>
      <c r="C3" s="207" t="str">
        <f>Inscriptions!D3</f>
        <v>Prénom 2</v>
      </c>
      <c r="E3" s="1" t="str">
        <f>IF(Inscriptions!P3=1,"1.1","")&amp;IF(Inscriptions!P3=2,"2.1","")&amp;IF(Inscriptions!P3=3,"3.1","")&amp;IF(Inscriptions!P3=4,"4.1","")&amp;IF(Inscriptions!P3=5,"5.1","")&amp;IF(Inscriptions!P3=6,"6.1","")&amp;IF(Inscriptions!P3=7,"7.1","")&amp;IF(Inscriptions!P3=8,"8.1","")&amp;IF(Inscriptions!P3=9,"9.1","")&amp;IF(Inscriptions!P3=10,"10.1","")&amp;IF(Inscriptions!P3=10,"10.1","")&amp;IF(Inscriptions!P3=11,"11.1","")&amp;IF(Inscriptions!P3=12,"12.1","")&amp;IF(Inscriptions!P3=13,"13.1","")&amp;IF(Inscriptions!P3=14,"14.1","")&amp;IF(Inscriptions!P3=15,"15.1","")&amp;IF(Inscriptions!P3=16,"16.1","")&amp;IF(Inscriptions!P3=17,"17.1","")&amp;IF(Inscriptions!P3=18,"18.1","")&amp;IF(Inscriptions!P3=19,"19.1","")&amp;IF(Inscriptions!P3=20,"20","")</f>
        <v>2.1</v>
      </c>
      <c r="F3" s="1" t="str">
        <f>IF(Inscriptions!Q3=1,"1.1","")&amp;IF(Inscriptions!Q3=2,"2.1","")&amp;IF(Inscriptions!Q3=3,"3.1","")&amp;IF(Inscriptions!Q3=4,"4.1","")&amp;IF(Inscriptions!Q3=5,"5.1","")&amp;IF(Inscriptions!Q3=6,"6.1","")&amp;IF(Inscriptions!Q3=7,"7.1","")&amp;IF(Inscriptions!Q3=8,"8.1","")&amp;IF(Inscriptions!Q3=9,"9.1","")&amp;IF(Inscriptions!Q3=10,"10.1","")&amp;IF(Inscriptions!Q3=10,"10.1","")&amp;IF(Inscriptions!Q3=11,"11.1","")&amp;IF(Inscriptions!Q3=12,"12.1","")&amp;IF(Inscriptions!Q3=13,"13.1","")&amp;IF(Inscriptions!Q3=14,"14.1","")&amp;IF(Inscriptions!Q3=15,"15.1","")&amp;IF(Inscriptions!Q3=16,"16.1","")&amp;IF(Inscriptions!Q3=17,"17.1","")&amp;IF(Inscriptions!Q3=18,"18.1","")&amp;IF(Inscriptions!Q3=19,"19.1","")&amp;IF(Inscriptions!Q3=20,"20","")</f>
        <v>3.1</v>
      </c>
      <c r="G3" s="1" t="str">
        <f>IF(Inscriptions!R3=1,"1.1","")&amp;IF(Inscriptions!R3=2,"2.1","")&amp;IF(Inscriptions!R3=3,"3.1","")&amp;IF(Inscriptions!R3=4,"4.1","")&amp;IF(Inscriptions!R3=5,"5.1","")&amp;IF(Inscriptions!R3=6,"6.1","")&amp;IF(Inscriptions!R3=7,"7.1","")&amp;IF(Inscriptions!R3=8,"8.1","")&amp;IF(Inscriptions!R3=9,"9.1","")&amp;IF(Inscriptions!R3=10,"10.1","")&amp;IF(Inscriptions!R3=10,"10.1","")&amp;IF(Inscriptions!R3=11,"11.1","")&amp;IF(Inscriptions!R3=12,"12.1","")&amp;IF(Inscriptions!R3=13,"13.1","")&amp;IF(Inscriptions!R3=14,"14.1","")&amp;IF(Inscriptions!R3=15,"15.1","")&amp;IF(Inscriptions!R3=16,"16.1","")&amp;IF(Inscriptions!R3=17,"17.1","")&amp;IF(Inscriptions!R3=18,"18.1","")&amp;IF(Inscriptions!R3=19,"19.1","")&amp;IF(Inscriptions!R3=20,"20","")</f>
        <v>5.1</v>
      </c>
      <c r="H3" s="1" t="str">
        <f>IF(Inscriptions!S3=1,"1.1","")&amp;IF(Inscriptions!S3=2,"2.1","")&amp;IF(Inscriptions!S3=3,"3.1","")&amp;IF(Inscriptions!S3=4,"4.1","")&amp;IF(Inscriptions!S3=5,"5.1","")&amp;IF(Inscriptions!S3=6,"6.1","")&amp;IF(Inscriptions!S3=7,"7.1","")&amp;IF(Inscriptions!S3=8,"8.1","")&amp;IF(Inscriptions!S3=9,"9.1","")&amp;IF(Inscriptions!S3=10,"10.1","")&amp;IF(Inscriptions!S3=10,"10.1","")&amp;IF(Inscriptions!S3=11,"11.1","")&amp;IF(Inscriptions!S3=12,"12.1","")&amp;IF(Inscriptions!S3=13,"13.1","")&amp;IF(Inscriptions!S3=14,"14.1","")&amp;IF(Inscriptions!S3=15,"15.1","")&amp;IF(Inscriptions!S3=16,"16.1","")&amp;IF(Inscriptions!S3=17,"17.1","")&amp;IF(Inscriptions!S3=18,"18.1","")&amp;IF(Inscriptions!S3=19,"19.1","")&amp;IF(Inscriptions!S3=20,"20","")</f>
        <v>6.1</v>
      </c>
      <c r="J3" s="256" t="s">
        <v>325</v>
      </c>
      <c r="K3" s="256" t="s">
        <v>328</v>
      </c>
      <c r="L3" s="256" t="s">
        <v>334</v>
      </c>
      <c r="M3" s="256" t="s">
        <v>338</v>
      </c>
      <c r="O3" s="32" t="str">
        <f t="shared" ref="O3:O59" si="1">AD7</f>
        <v>1.2 Titre 1</v>
      </c>
      <c r="P3" s="231" t="str">
        <f t="shared" ref="P3:P59" si="2">IF(AO7=1,AC7,"")</f>
        <v/>
      </c>
      <c r="Q3" s="233" t="str">
        <f t="shared" ref="Q3:Q59" si="3">IF(AO7=2,AC7,"")</f>
        <v>1.2</v>
      </c>
      <c r="R3" s="232" t="str">
        <f t="shared" ref="R3:R59" si="4">IF(AO7=3,AC7,"")</f>
        <v/>
      </c>
      <c r="S3" s="220" t="e">
        <f>#REF!</f>
        <v>#REF!</v>
      </c>
      <c r="T3" s="248" t="str">
        <f t="shared" ref="T3:T66" si="5">IF(COUNTIF(P:P,$J3),$J3&amp;" - ","")&amp;IF(COUNTIF(P:P,$K3),$K3&amp;" - ","")&amp;IF(COUNTIF(P:P,$L3),$L3&amp;" - ","")&amp;IF(COUNTIF(P:P,$M3),$M3&amp;" - ","")</f>
        <v xml:space="preserve">3.1 - 6.2 - </v>
      </c>
      <c r="U3" s="248" t="str">
        <f t="shared" ref="U3:U66" si="6">IF(COUNTIF(Q:Q,$J3),$J3&amp;" - ","")&amp;IF(COUNTIF(Q:Q,$K3),$K3&amp;" - ","")&amp;IF(COUNTIF(Q:Q,$L3),$L3&amp;" - ","")&amp;IF(COUNTIF(Q:Q,$M3),$M3&amp;" - ","")</f>
        <v xml:space="preserve">5.1 - </v>
      </c>
      <c r="V3" s="248" t="str">
        <f t="shared" ref="V3:V66" si="7">IF(COUNTIF(R:R,$J3),$J3&amp;" - ","")&amp;IF(COUNTIF(R:R,$K3),$K3&amp;" - ","")&amp;IF(COUNTIF(R:R,$L3),$L3&amp;" - ","")&amp;IF(COUNTIF(R:R,$M3),$M3&amp;" - ","")</f>
        <v xml:space="preserve">2.1 - </v>
      </c>
      <c r="X3" s="252" t="s">
        <v>338</v>
      </c>
      <c r="Y3" s="253" t="s">
        <v>334</v>
      </c>
      <c r="Z3" s="254" t="s">
        <v>325</v>
      </c>
      <c r="AB3" s="76"/>
      <c r="AC3" s="311" t="s">
        <v>14</v>
      </c>
      <c r="AD3" s="312"/>
      <c r="AE3" s="312"/>
      <c r="AF3" s="312"/>
      <c r="AG3" s="313"/>
      <c r="AI3" s="316" t="s">
        <v>17</v>
      </c>
      <c r="AJ3" s="317"/>
      <c r="AK3" s="317"/>
      <c r="AL3" s="317"/>
      <c r="AM3" s="318"/>
      <c r="AO3" s="319" t="s">
        <v>24</v>
      </c>
      <c r="AP3" s="321">
        <f>COUNTIF(Répartition!T2:V200,"")</f>
        <v>585</v>
      </c>
    </row>
    <row r="4" spans="1:42" ht="17" thickBot="1" x14ac:dyDescent="0.25">
      <c r="A4" s="197">
        <f>Inscriptions!A4</f>
        <v>3</v>
      </c>
      <c r="B4" s="206" t="str">
        <f>Inscriptions!C4</f>
        <v>Nom 3</v>
      </c>
      <c r="C4" s="207" t="str">
        <f>Inscriptions!D4</f>
        <v>Prénom 3</v>
      </c>
      <c r="E4" s="1" t="str">
        <f>IF(Inscriptions!P4=1,"1.1","")&amp;IF(Inscriptions!P4=2,"2.1","")&amp;IF(Inscriptions!P4=3,"3.1","")&amp;IF(Inscriptions!P4=4,"4.1","")&amp;IF(Inscriptions!P4=5,"5.1","")&amp;IF(Inscriptions!P4=6,"6.1","")&amp;IF(Inscriptions!P4=7,"7.1","")&amp;IF(Inscriptions!P4=8,"8.1","")&amp;IF(Inscriptions!P4=9,"9.1","")&amp;IF(Inscriptions!P4=10,"10.1","")&amp;IF(Inscriptions!P4=10,"10.1","")&amp;IF(Inscriptions!P4=11,"11.1","")&amp;IF(Inscriptions!P4=12,"12.1","")&amp;IF(Inscriptions!P4=13,"13.1","")&amp;IF(Inscriptions!P4=14,"14.1","")&amp;IF(Inscriptions!P4=15,"15.1","")&amp;IF(Inscriptions!P4=16,"16.1","")&amp;IF(Inscriptions!P4=17,"17.1","")&amp;IF(Inscriptions!P4=18,"18.1","")&amp;IF(Inscriptions!P4=19,"19.1","")&amp;IF(Inscriptions!P4=20,"20","")</f>
        <v>5.1</v>
      </c>
      <c r="F4" s="1" t="str">
        <f>IF(Inscriptions!Q4=1,"1.1","")&amp;IF(Inscriptions!Q4=2,"2.1","")&amp;IF(Inscriptions!Q4=3,"3.1","")&amp;IF(Inscriptions!Q4=4,"4.1","")&amp;IF(Inscriptions!Q4=5,"5.1","")&amp;IF(Inscriptions!Q4=6,"6.1","")&amp;IF(Inscriptions!Q4=7,"7.1","")&amp;IF(Inscriptions!Q4=8,"8.1","")&amp;IF(Inscriptions!Q4=9,"9.1","")&amp;IF(Inscriptions!Q4=10,"10.1","")&amp;IF(Inscriptions!Q4=10,"10.1","")&amp;IF(Inscriptions!Q4=11,"11.1","")&amp;IF(Inscriptions!Q4=12,"12.1","")&amp;IF(Inscriptions!Q4=13,"13.1","")&amp;IF(Inscriptions!Q4=14,"14.1","")&amp;IF(Inscriptions!Q4=15,"15.1","")&amp;IF(Inscriptions!Q4=16,"16.1","")&amp;IF(Inscriptions!Q4=17,"17.1","")&amp;IF(Inscriptions!Q4=18,"18.1","")&amp;IF(Inscriptions!Q4=19,"19.1","")&amp;IF(Inscriptions!Q4=20,"20","")</f>
        <v>2.1</v>
      </c>
      <c r="G4" s="1" t="str">
        <f>IF(Inscriptions!R4=1,"1.1","")&amp;IF(Inscriptions!R4=2,"2.1","")&amp;IF(Inscriptions!R4=3,"3.1","")&amp;IF(Inscriptions!R4=4,"4.1","")&amp;IF(Inscriptions!R4=5,"5.1","")&amp;IF(Inscriptions!R4=6,"6.1","")&amp;IF(Inscriptions!R4=7,"7.1","")&amp;IF(Inscriptions!R4=8,"8.1","")&amp;IF(Inscriptions!R4=9,"9.1","")&amp;IF(Inscriptions!R4=10,"10.1","")&amp;IF(Inscriptions!R4=10,"10.1","")&amp;IF(Inscriptions!R4=11,"11.1","")&amp;IF(Inscriptions!R4=12,"12.1","")&amp;IF(Inscriptions!R4=13,"13.1","")&amp;IF(Inscriptions!R4=14,"14.1","")&amp;IF(Inscriptions!R4=15,"15.1","")&amp;IF(Inscriptions!R4=16,"16.1","")&amp;IF(Inscriptions!R4=17,"17.1","")&amp;IF(Inscriptions!R4=18,"18.1","")&amp;IF(Inscriptions!R4=19,"19.1","")&amp;IF(Inscriptions!R4=20,"20","")</f>
        <v>6.1</v>
      </c>
      <c r="H4" s="1" t="str">
        <f>IF(Inscriptions!S4=1,"1.1","")&amp;IF(Inscriptions!S4=2,"2.1","")&amp;IF(Inscriptions!S4=3,"3.1","")&amp;IF(Inscriptions!S4=4,"4.1","")&amp;IF(Inscriptions!S4=5,"5.1","")&amp;IF(Inscriptions!S4=6,"6.1","")&amp;IF(Inscriptions!S4=7,"7.1","")&amp;IF(Inscriptions!S4=8,"8.1","")&amp;IF(Inscriptions!S4=9,"9.1","")&amp;IF(Inscriptions!S4=10,"10.1","")&amp;IF(Inscriptions!S4=10,"10.1","")&amp;IF(Inscriptions!S4=11,"11.1","")&amp;IF(Inscriptions!S4=12,"12.1","")&amp;IF(Inscriptions!S4=13,"13.1","")&amp;IF(Inscriptions!S4=14,"14.1","")&amp;IF(Inscriptions!S4=15,"15.1","")&amp;IF(Inscriptions!S4=16,"16.1","")&amp;IF(Inscriptions!S4=17,"17.1","")&amp;IF(Inscriptions!S4=18,"18.1","")&amp;IF(Inscriptions!S4=19,"19.1","")&amp;IF(Inscriptions!S4=20,"20","")</f>
        <v>1.1</v>
      </c>
      <c r="J4" s="256" t="s">
        <v>336</v>
      </c>
      <c r="K4" s="256" t="s">
        <v>325</v>
      </c>
      <c r="L4" s="256" t="s">
        <v>338</v>
      </c>
      <c r="M4" s="256" t="s">
        <v>322</v>
      </c>
      <c r="O4" s="32" t="str">
        <f t="shared" si="1"/>
        <v>1.3 Titre 1</v>
      </c>
      <c r="P4" s="231" t="str">
        <f t="shared" si="2"/>
        <v/>
      </c>
      <c r="Q4" s="233" t="str">
        <f t="shared" si="3"/>
        <v/>
      </c>
      <c r="R4" s="232" t="str">
        <f t="shared" si="4"/>
        <v>1.3</v>
      </c>
      <c r="S4" s="220" t="e">
        <f>#REF!</f>
        <v>#REF!</v>
      </c>
      <c r="T4" s="248" t="str">
        <f t="shared" si="5"/>
        <v xml:space="preserve">6.2 - </v>
      </c>
      <c r="U4" s="248" t="str">
        <f t="shared" si="6"/>
        <v/>
      </c>
      <c r="V4" s="248" t="str">
        <f t="shared" si="7"/>
        <v xml:space="preserve">5.3 - 2.1 - 1.1 - </v>
      </c>
      <c r="X4" s="252"/>
      <c r="Y4" s="253"/>
      <c r="Z4" s="254"/>
      <c r="AC4" s="235" t="s">
        <v>15</v>
      </c>
      <c r="AD4" s="236" t="s">
        <v>16</v>
      </c>
      <c r="AE4" s="314" t="s">
        <v>7</v>
      </c>
      <c r="AF4" s="315"/>
      <c r="AG4" s="236" t="s">
        <v>35</v>
      </c>
      <c r="AI4" s="170" t="s">
        <v>3</v>
      </c>
      <c r="AJ4" s="171" t="s">
        <v>4</v>
      </c>
      <c r="AK4" s="172" t="s">
        <v>5</v>
      </c>
      <c r="AL4" s="173" t="s">
        <v>6</v>
      </c>
      <c r="AM4" s="174" t="s">
        <v>66</v>
      </c>
      <c r="AO4" s="320"/>
      <c r="AP4" s="322"/>
    </row>
    <row r="5" spans="1:42" x14ac:dyDescent="0.2">
      <c r="A5" s="197">
        <f>Inscriptions!A5</f>
        <v>4</v>
      </c>
      <c r="B5" s="206" t="str">
        <f>Inscriptions!C5</f>
        <v>Nom 4</v>
      </c>
      <c r="C5" s="207" t="str">
        <f>Inscriptions!D5</f>
        <v>Prénom 4</v>
      </c>
      <c r="E5" s="1" t="str">
        <f>IF(Inscriptions!P5=1,"1.1","")&amp;IF(Inscriptions!P5=2,"2.1","")&amp;IF(Inscriptions!P5=3,"3.1","")&amp;IF(Inscriptions!P5=4,"4.1","")&amp;IF(Inscriptions!P5=5,"5.1","")&amp;IF(Inscriptions!P5=6,"6.1","")&amp;IF(Inscriptions!P5=7,"7.1","")&amp;IF(Inscriptions!P5=8,"8.1","")&amp;IF(Inscriptions!P5=9,"9.1","")&amp;IF(Inscriptions!P5=10,"10.1","")&amp;IF(Inscriptions!P5=10,"10.1","")&amp;IF(Inscriptions!P5=11,"11.1","")&amp;IF(Inscriptions!P5=12,"12.1","")&amp;IF(Inscriptions!P5=13,"13.1","")&amp;IF(Inscriptions!P5=14,"14.1","")&amp;IF(Inscriptions!P5=15,"15.1","")&amp;IF(Inscriptions!P5=16,"16.1","")&amp;IF(Inscriptions!P5=17,"17.1","")&amp;IF(Inscriptions!P5=18,"18.1","")&amp;IF(Inscriptions!P5=19,"19.1","")&amp;IF(Inscriptions!P5=20,"20","")</f>
        <v>8.1</v>
      </c>
      <c r="F5" s="1" t="str">
        <f>IF(Inscriptions!Q5=1,"1.1","")&amp;IF(Inscriptions!Q5=2,"2.1","")&amp;IF(Inscriptions!Q5=3,"3.1","")&amp;IF(Inscriptions!Q5=4,"4.1","")&amp;IF(Inscriptions!Q5=5,"5.1","")&amp;IF(Inscriptions!Q5=6,"6.1","")&amp;IF(Inscriptions!Q5=7,"7.1","")&amp;IF(Inscriptions!Q5=8,"8.1","")&amp;IF(Inscriptions!Q5=9,"9.1","")&amp;IF(Inscriptions!Q5=10,"10.1","")&amp;IF(Inscriptions!Q5=10,"10.1","")&amp;IF(Inscriptions!Q5=11,"11.1","")&amp;IF(Inscriptions!Q5=12,"12.1","")&amp;IF(Inscriptions!Q5=13,"13.1","")&amp;IF(Inscriptions!Q5=14,"14.1","")&amp;IF(Inscriptions!Q5=15,"15.1","")&amp;IF(Inscriptions!Q5=16,"16.1","")&amp;IF(Inscriptions!Q5=17,"17.1","")&amp;IF(Inscriptions!Q5=18,"18.1","")&amp;IF(Inscriptions!Q5=19,"19.1","")&amp;IF(Inscriptions!Q5=20,"20","")</f>
        <v>2.1</v>
      </c>
      <c r="G5" s="1" t="str">
        <f>IF(Inscriptions!R5=1,"1.1","")&amp;IF(Inscriptions!R5=2,"2.1","")&amp;IF(Inscriptions!R5=3,"3.1","")&amp;IF(Inscriptions!R5=4,"4.1","")&amp;IF(Inscriptions!R5=5,"5.1","")&amp;IF(Inscriptions!R5=6,"6.1","")&amp;IF(Inscriptions!R5=7,"7.1","")&amp;IF(Inscriptions!R5=8,"8.1","")&amp;IF(Inscriptions!R5=9,"9.1","")&amp;IF(Inscriptions!R5=10,"10.1","")&amp;IF(Inscriptions!R5=10,"10.1","")&amp;IF(Inscriptions!R5=11,"11.1","")&amp;IF(Inscriptions!R5=12,"12.1","")&amp;IF(Inscriptions!R5=13,"13.1","")&amp;IF(Inscriptions!R5=14,"14.1","")&amp;IF(Inscriptions!R5=15,"15.1","")&amp;IF(Inscriptions!R5=16,"16.1","")&amp;IF(Inscriptions!R5=17,"17.1","")&amp;IF(Inscriptions!R5=18,"18.1","")&amp;IF(Inscriptions!R5=19,"19.1","")&amp;IF(Inscriptions!R5=20,"20","")</f>
        <v>7.1</v>
      </c>
      <c r="H5" s="1" t="str">
        <f>IF(Inscriptions!S5=1,"1.1","")&amp;IF(Inscriptions!S5=2,"2.1","")&amp;IF(Inscriptions!S5=3,"3.1","")&amp;IF(Inscriptions!S5=4,"4.1","")&amp;IF(Inscriptions!S5=5,"5.1","")&amp;IF(Inscriptions!S5=6,"6.1","")&amp;IF(Inscriptions!S5=7,"7.1","")&amp;IF(Inscriptions!S5=8,"8.1","")&amp;IF(Inscriptions!S5=9,"9.1","")&amp;IF(Inscriptions!S5=10,"10.1","")&amp;IF(Inscriptions!S5=10,"10.1","")&amp;IF(Inscriptions!S5=11,"11.1","")&amp;IF(Inscriptions!S5=12,"12.1","")&amp;IF(Inscriptions!S5=13,"13.1","")&amp;IF(Inscriptions!S5=14,"14.1","")&amp;IF(Inscriptions!S5=15,"15.1","")&amp;IF(Inscriptions!S5=16,"16.1","")&amp;IF(Inscriptions!S5=17,"17.1","")&amp;IF(Inscriptions!S5=18,"18.1","")&amp;IF(Inscriptions!S5=19,"19.1","")&amp;IF(Inscriptions!S5=20,"20","")</f>
        <v>4.1</v>
      </c>
      <c r="J5" s="256" t="s">
        <v>345</v>
      </c>
      <c r="K5" s="256" t="s">
        <v>325</v>
      </c>
      <c r="L5" s="256" t="s">
        <v>340</v>
      </c>
      <c r="M5" s="256" t="s">
        <v>331</v>
      </c>
      <c r="O5" s="32" t="str">
        <f t="shared" si="1"/>
        <v>Mise en voix et gestion de répétition</v>
      </c>
      <c r="P5" s="231" t="str">
        <f t="shared" si="2"/>
        <v/>
      </c>
      <c r="Q5" s="233" t="str">
        <f t="shared" si="3"/>
        <v/>
      </c>
      <c r="R5" s="232" t="str">
        <f t="shared" si="4"/>
        <v>2.1</v>
      </c>
      <c r="S5" s="221" t="e">
        <f>#REF!</f>
        <v>#REF!</v>
      </c>
      <c r="T5" s="248" t="str">
        <f t="shared" si="5"/>
        <v/>
      </c>
      <c r="U5" s="248" t="str">
        <f t="shared" si="6"/>
        <v xml:space="preserve">7.1 - 4.1 - </v>
      </c>
      <c r="V5" s="248" t="str">
        <f t="shared" si="7"/>
        <v xml:space="preserve">2.1 - </v>
      </c>
      <c r="X5" s="252"/>
      <c r="Y5" s="253"/>
      <c r="Z5" s="254"/>
      <c r="AC5" s="57"/>
      <c r="AD5" s="54"/>
      <c r="AE5" s="54" t="s">
        <v>0</v>
      </c>
      <c r="AF5" s="54" t="s">
        <v>1</v>
      </c>
      <c r="AG5" s="55"/>
      <c r="AI5" s="4"/>
      <c r="AJ5" s="5"/>
      <c r="AK5" s="6"/>
      <c r="AL5" s="169"/>
      <c r="AM5" s="35"/>
      <c r="AO5" s="22"/>
    </row>
    <row r="6" spans="1:42" x14ac:dyDescent="0.2">
      <c r="A6" s="197">
        <f>Inscriptions!A6</f>
        <v>5</v>
      </c>
      <c r="B6" s="206" t="str">
        <f>Inscriptions!C6</f>
        <v>Nom 5</v>
      </c>
      <c r="C6" s="207" t="str">
        <f>Inscriptions!D6</f>
        <v>Prénom 5</v>
      </c>
      <c r="E6" s="1" t="str">
        <f>IF(Inscriptions!P6=1,"1.1","")&amp;IF(Inscriptions!P6=2,"2.1","")&amp;IF(Inscriptions!P6=3,"3.1","")&amp;IF(Inscriptions!P6=4,"4.1","")&amp;IF(Inscriptions!P6=5,"5.1","")&amp;IF(Inscriptions!P6=6,"6.1","")&amp;IF(Inscriptions!P6=7,"7.1","")&amp;IF(Inscriptions!P6=8,"8.1","")&amp;IF(Inscriptions!P6=9,"9.1","")&amp;IF(Inscriptions!P6=10,"10.1","")&amp;IF(Inscriptions!P6=10,"10.1","")&amp;IF(Inscriptions!P6=11,"11.1","")&amp;IF(Inscriptions!P6=12,"12.1","")&amp;IF(Inscriptions!P6=13,"13.1","")&amp;IF(Inscriptions!P6=14,"14.1","")&amp;IF(Inscriptions!P6=15,"15.1","")&amp;IF(Inscriptions!P6=16,"16.1","")&amp;IF(Inscriptions!P6=17,"17.1","")&amp;IF(Inscriptions!P6=18,"18.1","")&amp;IF(Inscriptions!P6=19,"19.1","")&amp;IF(Inscriptions!P6=20,"20","")</f>
        <v>1.1</v>
      </c>
      <c r="F6" s="1" t="str">
        <f>IF(Inscriptions!Q6=1,"1.1","")&amp;IF(Inscriptions!Q6=2,"2.1","")&amp;IF(Inscriptions!Q6=3,"3.1","")&amp;IF(Inscriptions!Q6=4,"4.1","")&amp;IF(Inscriptions!Q6=5,"5.1","")&amp;IF(Inscriptions!Q6=6,"6.1","")&amp;IF(Inscriptions!Q6=7,"7.1","")&amp;IF(Inscriptions!Q6=8,"8.1","")&amp;IF(Inscriptions!Q6=9,"9.1","")&amp;IF(Inscriptions!Q6=10,"10.1","")&amp;IF(Inscriptions!Q6=10,"10.1","")&amp;IF(Inscriptions!Q6=11,"11.1","")&amp;IF(Inscriptions!Q6=12,"12.1","")&amp;IF(Inscriptions!Q6=13,"13.1","")&amp;IF(Inscriptions!Q6=14,"14.1","")&amp;IF(Inscriptions!Q6=15,"15.1","")&amp;IF(Inscriptions!Q6=16,"16.1","")&amp;IF(Inscriptions!Q6=17,"17.1","")&amp;IF(Inscriptions!Q6=18,"18.1","")&amp;IF(Inscriptions!Q6=19,"19.1","")&amp;IF(Inscriptions!Q6=20,"20","")</f>
        <v>2.1</v>
      </c>
      <c r="G6" s="1" t="str">
        <f>IF(Inscriptions!R6=1,"1.1","")&amp;IF(Inscriptions!R6=2,"2.1","")&amp;IF(Inscriptions!R6=3,"3.1","")&amp;IF(Inscriptions!R6=4,"4.1","")&amp;IF(Inscriptions!R6=5,"5.1","")&amp;IF(Inscriptions!R6=6,"6.1","")&amp;IF(Inscriptions!R6=7,"7.1","")&amp;IF(Inscriptions!R6=8,"8.1","")&amp;IF(Inscriptions!R6=9,"9.1","")&amp;IF(Inscriptions!R6=10,"10.1","")&amp;IF(Inscriptions!R6=10,"10.1","")&amp;IF(Inscriptions!R6=11,"11.1","")&amp;IF(Inscriptions!R6=12,"12.1","")&amp;IF(Inscriptions!R6=13,"13.1","")&amp;IF(Inscriptions!R6=14,"14.1","")&amp;IF(Inscriptions!R6=15,"15.1","")&amp;IF(Inscriptions!R6=16,"16.1","")&amp;IF(Inscriptions!R6=17,"17.1","")&amp;IF(Inscriptions!R6=18,"18.1","")&amp;IF(Inscriptions!R6=19,"19.1","")&amp;IF(Inscriptions!R6=20,"20","")</f>
        <v>4.1</v>
      </c>
      <c r="H6" s="1" t="str">
        <f>IF(Inscriptions!S6=1,"1.1","")&amp;IF(Inscriptions!S6=2,"2.1","")&amp;IF(Inscriptions!S6=3,"3.1","")&amp;IF(Inscriptions!S6=4,"4.1","")&amp;IF(Inscriptions!S6=5,"5.1","")&amp;IF(Inscriptions!S6=6,"6.1","")&amp;IF(Inscriptions!S6=7,"7.1","")&amp;IF(Inscriptions!S6=8,"8.1","")&amp;IF(Inscriptions!S6=9,"9.1","")&amp;IF(Inscriptions!S6=10,"10.1","")&amp;IF(Inscriptions!S6=10,"10.1","")&amp;IF(Inscriptions!S6=11,"11.1","")&amp;IF(Inscriptions!S6=12,"12.1","")&amp;IF(Inscriptions!S6=13,"13.1","")&amp;IF(Inscriptions!S6=14,"14.1","")&amp;IF(Inscriptions!S6=15,"15.1","")&amp;IF(Inscriptions!S6=16,"16.1","")&amp;IF(Inscriptions!S6=17,"17.1","")&amp;IF(Inscriptions!S6=18,"18.1","")&amp;IF(Inscriptions!S6=19,"19.1","")&amp;IF(Inscriptions!S6=20,"20","")</f>
        <v>6.1</v>
      </c>
      <c r="J6" s="256" t="s">
        <v>322</v>
      </c>
      <c r="K6" s="256" t="s">
        <v>325</v>
      </c>
      <c r="L6" s="256" t="s">
        <v>331</v>
      </c>
      <c r="M6" s="256" t="s">
        <v>339</v>
      </c>
      <c r="O6" s="32" t="str">
        <f t="shared" si="1"/>
        <v>2.2 Titre 2</v>
      </c>
      <c r="P6" s="231" t="str">
        <f t="shared" si="2"/>
        <v/>
      </c>
      <c r="Q6" s="233" t="str">
        <f t="shared" si="3"/>
        <v>2.2</v>
      </c>
      <c r="R6" s="232" t="str">
        <f t="shared" si="4"/>
        <v/>
      </c>
      <c r="S6" s="221" t="e">
        <f>#REF!</f>
        <v>#REF!</v>
      </c>
      <c r="T6" s="248" t="str">
        <f t="shared" si="5"/>
        <v/>
      </c>
      <c r="U6" s="248" t="str">
        <f t="shared" si="6"/>
        <v xml:space="preserve">4.1 - 6.3 - </v>
      </c>
      <c r="V6" s="248" t="str">
        <f t="shared" si="7"/>
        <v xml:space="preserve">1.1 - 2.1 - </v>
      </c>
      <c r="X6" s="252" t="s">
        <v>322</v>
      </c>
      <c r="Y6" s="253" t="s">
        <v>331</v>
      </c>
      <c r="Z6" s="254" t="s">
        <v>325</v>
      </c>
      <c r="AC6" s="237" t="s">
        <v>322</v>
      </c>
      <c r="AD6" s="71" t="s">
        <v>385</v>
      </c>
      <c r="AE6" s="71" t="s">
        <v>383</v>
      </c>
      <c r="AF6" s="71" t="s">
        <v>384</v>
      </c>
      <c r="AG6" s="72" t="s">
        <v>79</v>
      </c>
      <c r="AI6" s="4">
        <f>COUNTIF($E:$E,$AC6)</f>
        <v>5</v>
      </c>
      <c r="AJ6" s="279">
        <f>COUNTIF($F:$F,$AC6)</f>
        <v>0</v>
      </c>
      <c r="AK6" s="280">
        <f>COUNTIF($G:$G,$AC6)</f>
        <v>0</v>
      </c>
      <c r="AL6" s="281">
        <f>COUNTIF($H:$H,$AC6)</f>
        <v>6</v>
      </c>
      <c r="AM6" s="35">
        <f t="shared" ref="AM6:AM37" si="8">SUM(AI6:AL6)</f>
        <v>11</v>
      </c>
      <c r="AO6" s="51">
        <v>3</v>
      </c>
    </row>
    <row r="7" spans="1:42" x14ac:dyDescent="0.2">
      <c r="A7" s="197">
        <f>Inscriptions!A7</f>
        <v>6</v>
      </c>
      <c r="B7" s="206">
        <f>Inscriptions!C7</f>
        <v>0</v>
      </c>
      <c r="C7" s="207">
        <f>Inscriptions!D7</f>
        <v>0</v>
      </c>
      <c r="E7" s="1" t="str">
        <f>IF(Inscriptions!P7=1,"1.1","")&amp;IF(Inscriptions!P7=2,"2.1","")&amp;IF(Inscriptions!P7=3,"3.1","")&amp;IF(Inscriptions!P7=4,"4.1","")&amp;IF(Inscriptions!P7=5,"5.1","")&amp;IF(Inscriptions!P7=6,"6.1","")&amp;IF(Inscriptions!P7=7,"7.1","")&amp;IF(Inscriptions!P7=8,"8.1","")&amp;IF(Inscriptions!P7=9,"9.1","")&amp;IF(Inscriptions!P7=10,"10.1","")&amp;IF(Inscriptions!P7=10,"10.1","")&amp;IF(Inscriptions!P7=11,"11.1","")&amp;IF(Inscriptions!P7=12,"12.1","")&amp;IF(Inscriptions!P7=13,"13.1","")&amp;IF(Inscriptions!P7=14,"14.1","")&amp;IF(Inscriptions!P7=15,"15.1","")&amp;IF(Inscriptions!P7=16,"16.1","")&amp;IF(Inscriptions!P7=17,"17.1","")&amp;IF(Inscriptions!P7=18,"18.1","")&amp;IF(Inscriptions!P7=19,"19.1","")&amp;IF(Inscriptions!P7=20,"20","")</f>
        <v/>
      </c>
      <c r="F7" s="1" t="str">
        <f>IF(Inscriptions!Q7=1,"1.1","")&amp;IF(Inscriptions!Q7=2,"2.1","")&amp;IF(Inscriptions!Q7=3,"3.1","")&amp;IF(Inscriptions!Q7=4,"4.1","")&amp;IF(Inscriptions!Q7=5,"5.1","")&amp;IF(Inscriptions!Q7=6,"6.1","")&amp;IF(Inscriptions!Q7=7,"7.1","")&amp;IF(Inscriptions!Q7=8,"8.1","")&amp;IF(Inscriptions!Q7=9,"9.1","")&amp;IF(Inscriptions!Q7=10,"10.1","")&amp;IF(Inscriptions!Q7=10,"10.1","")&amp;IF(Inscriptions!Q7=11,"11.1","")&amp;IF(Inscriptions!Q7=12,"12.1","")&amp;IF(Inscriptions!Q7=13,"13.1","")&amp;IF(Inscriptions!Q7=14,"14.1","")&amp;IF(Inscriptions!Q7=15,"15.1","")&amp;IF(Inscriptions!Q7=16,"16.1","")&amp;IF(Inscriptions!Q7=17,"17.1","")&amp;IF(Inscriptions!Q7=18,"18.1","")&amp;IF(Inscriptions!Q7=19,"19.1","")&amp;IF(Inscriptions!Q7=20,"20","")</f>
        <v/>
      </c>
      <c r="G7" s="1" t="str">
        <f>IF(Inscriptions!R7=1,"1.1","")&amp;IF(Inscriptions!R7=2,"2.1","")&amp;IF(Inscriptions!R7=3,"3.1","")&amp;IF(Inscriptions!R7=4,"4.1","")&amp;IF(Inscriptions!R7=5,"5.1","")&amp;IF(Inscriptions!R7=6,"6.1","")&amp;IF(Inscriptions!R7=7,"7.1","")&amp;IF(Inscriptions!R7=8,"8.1","")&amp;IF(Inscriptions!R7=9,"9.1","")&amp;IF(Inscriptions!R7=10,"10.1","")&amp;IF(Inscriptions!R7=10,"10.1","")&amp;IF(Inscriptions!R7=11,"11.1","")&amp;IF(Inscriptions!R7=12,"12.1","")&amp;IF(Inscriptions!R7=13,"13.1","")&amp;IF(Inscriptions!R7=14,"14.1","")&amp;IF(Inscriptions!R7=15,"15.1","")&amp;IF(Inscriptions!R7=16,"16.1","")&amp;IF(Inscriptions!R7=17,"17.1","")&amp;IF(Inscriptions!R7=18,"18.1","")&amp;IF(Inscriptions!R7=19,"19.1","")&amp;IF(Inscriptions!R7=20,"20","")</f>
        <v/>
      </c>
      <c r="H7" s="1" t="str">
        <f>IF(Inscriptions!S7=1,"1.1","")&amp;IF(Inscriptions!S7=2,"2.1","")&amp;IF(Inscriptions!S7=3,"3.1","")&amp;IF(Inscriptions!S7=4,"4.1","")&amp;IF(Inscriptions!S7=5,"5.1","")&amp;IF(Inscriptions!S7=6,"6.1","")&amp;IF(Inscriptions!S7=7,"7.1","")&amp;IF(Inscriptions!S7=8,"8.1","")&amp;IF(Inscriptions!S7=9,"9.1","")&amp;IF(Inscriptions!S7=10,"10.1","")&amp;IF(Inscriptions!S7=10,"10.1","")&amp;IF(Inscriptions!S7=11,"11.1","")&amp;IF(Inscriptions!S7=12,"12.1","")&amp;IF(Inscriptions!S7=13,"13.1","")&amp;IF(Inscriptions!S7=14,"14.1","")&amp;IF(Inscriptions!S7=15,"15.1","")&amp;IF(Inscriptions!S7=16,"16.1","")&amp;IF(Inscriptions!S7=17,"17.1","")&amp;IF(Inscriptions!S7=18,"18.1","")&amp;IF(Inscriptions!S7=19,"19.1","")&amp;IF(Inscriptions!S7=20,"20","")</f>
        <v/>
      </c>
      <c r="O7" s="32" t="str">
        <f t="shared" si="1"/>
        <v>2.3 Titre 2</v>
      </c>
      <c r="P7" s="231" t="str">
        <f t="shared" si="2"/>
        <v/>
      </c>
      <c r="Q7" s="233" t="str">
        <f t="shared" si="3"/>
        <v/>
      </c>
      <c r="R7" s="232" t="str">
        <f t="shared" si="4"/>
        <v>2.3</v>
      </c>
      <c r="S7" s="221" t="e">
        <f>#REF!</f>
        <v>#REF!</v>
      </c>
      <c r="T7" s="248" t="str">
        <f t="shared" si="5"/>
        <v/>
      </c>
      <c r="U7" s="248" t="str">
        <f t="shared" si="6"/>
        <v/>
      </c>
      <c r="V7" s="248" t="str">
        <f t="shared" si="7"/>
        <v/>
      </c>
      <c r="X7" s="252"/>
      <c r="Y7" s="253"/>
      <c r="Z7" s="254"/>
      <c r="AC7" s="261" t="s">
        <v>323</v>
      </c>
      <c r="AD7" s="262" t="s">
        <v>113</v>
      </c>
      <c r="AE7" s="262" t="s">
        <v>110</v>
      </c>
      <c r="AF7" s="262" t="s">
        <v>90</v>
      </c>
      <c r="AG7" s="263" t="s">
        <v>79</v>
      </c>
      <c r="AI7" s="4">
        <f t="shared" ref="AI7:AI63" si="9">COUNTIF($E:$E,$AC7)</f>
        <v>0</v>
      </c>
      <c r="AJ7" s="279">
        <f t="shared" ref="AJ7:AJ63" si="10">COUNTIF($F:$F,$AC7)</f>
        <v>0</v>
      </c>
      <c r="AK7" s="280">
        <f t="shared" ref="AK7:AK63" si="11">COUNTIF($G:$G,$AC7)</f>
        <v>0</v>
      </c>
      <c r="AL7" s="281">
        <f t="shared" ref="AL7:AL63" si="12">COUNTIF($H:$H,$AC7)</f>
        <v>0</v>
      </c>
      <c r="AM7" s="35">
        <f t="shared" si="8"/>
        <v>0</v>
      </c>
      <c r="AO7" s="22">
        <v>2</v>
      </c>
    </row>
    <row r="8" spans="1:42" x14ac:dyDescent="0.2">
      <c r="A8" s="197">
        <f>Inscriptions!A8</f>
        <v>7</v>
      </c>
      <c r="B8" s="206">
        <f>Inscriptions!C8</f>
        <v>0</v>
      </c>
      <c r="C8" s="207">
        <f>Inscriptions!D8</f>
        <v>0</v>
      </c>
      <c r="E8" s="1" t="str">
        <f>IF(Inscriptions!P8=1,"1.1","")&amp;IF(Inscriptions!P8=2,"2.1","")&amp;IF(Inscriptions!P8=3,"3.1","")&amp;IF(Inscriptions!P8=4,"4.1","")&amp;IF(Inscriptions!P8=5,"5.1","")&amp;IF(Inscriptions!P8=6,"6.1","")&amp;IF(Inscriptions!P8=7,"7.1","")&amp;IF(Inscriptions!P8=8,"8.1","")&amp;IF(Inscriptions!P8=9,"9.1","")&amp;IF(Inscriptions!P8=10,"10.1","")&amp;IF(Inscriptions!P8=10,"10.1","")&amp;IF(Inscriptions!P8=11,"11.1","")&amp;IF(Inscriptions!P8=12,"12.1","")&amp;IF(Inscriptions!P8=13,"13.1","")&amp;IF(Inscriptions!P8=14,"14.1","")&amp;IF(Inscriptions!P8=15,"15.1","")&amp;IF(Inscriptions!P8=16,"16.1","")&amp;IF(Inscriptions!P8=17,"17.1","")&amp;IF(Inscriptions!P8=18,"18.1","")&amp;IF(Inscriptions!P8=19,"19.1","")&amp;IF(Inscriptions!P8=20,"20","")</f>
        <v/>
      </c>
      <c r="F8" s="1" t="str">
        <f>IF(Inscriptions!Q8=1,"1.1","")&amp;IF(Inscriptions!Q8=2,"2.1","")&amp;IF(Inscriptions!Q8=3,"3.1","")&amp;IF(Inscriptions!Q8=4,"4.1","")&amp;IF(Inscriptions!Q8=5,"5.1","")&amp;IF(Inscriptions!Q8=6,"6.1","")&amp;IF(Inscriptions!Q8=7,"7.1","")&amp;IF(Inscriptions!Q8=8,"8.1","")&amp;IF(Inscriptions!Q8=9,"9.1","")&amp;IF(Inscriptions!Q8=10,"10.1","")&amp;IF(Inscriptions!Q8=10,"10.1","")&amp;IF(Inscriptions!Q8=11,"11.1","")&amp;IF(Inscriptions!Q8=12,"12.1","")&amp;IF(Inscriptions!Q8=13,"13.1","")&amp;IF(Inscriptions!Q8=14,"14.1","")&amp;IF(Inscriptions!Q8=15,"15.1","")&amp;IF(Inscriptions!Q8=16,"16.1","")&amp;IF(Inscriptions!Q8=17,"17.1","")&amp;IF(Inscriptions!Q8=18,"18.1","")&amp;IF(Inscriptions!Q8=19,"19.1","")&amp;IF(Inscriptions!Q8=20,"20","")</f>
        <v/>
      </c>
      <c r="G8" s="1" t="str">
        <f>IF(Inscriptions!R8=1,"1.1","")&amp;IF(Inscriptions!R8=2,"2.1","")&amp;IF(Inscriptions!R8=3,"3.1","")&amp;IF(Inscriptions!R8=4,"4.1","")&amp;IF(Inscriptions!R8=5,"5.1","")&amp;IF(Inscriptions!R8=6,"6.1","")&amp;IF(Inscriptions!R8=7,"7.1","")&amp;IF(Inscriptions!R8=8,"8.1","")&amp;IF(Inscriptions!R8=9,"9.1","")&amp;IF(Inscriptions!R8=10,"10.1","")&amp;IF(Inscriptions!R8=10,"10.1","")&amp;IF(Inscriptions!R8=11,"11.1","")&amp;IF(Inscriptions!R8=12,"12.1","")&amp;IF(Inscriptions!R8=13,"13.1","")&amp;IF(Inscriptions!R8=14,"14.1","")&amp;IF(Inscriptions!R8=15,"15.1","")&amp;IF(Inscriptions!R8=16,"16.1","")&amp;IF(Inscriptions!R8=17,"17.1","")&amp;IF(Inscriptions!R8=18,"18.1","")&amp;IF(Inscriptions!R8=19,"19.1","")&amp;IF(Inscriptions!R8=20,"20","")</f>
        <v/>
      </c>
      <c r="H8" s="1" t="str">
        <f>IF(Inscriptions!S8=1,"1.1","")&amp;IF(Inscriptions!S8=2,"2.1","")&amp;IF(Inscriptions!S8=3,"3.1","")&amp;IF(Inscriptions!S8=4,"4.1","")&amp;IF(Inscriptions!S8=5,"5.1","")&amp;IF(Inscriptions!S8=6,"6.1","")&amp;IF(Inscriptions!S8=7,"7.1","")&amp;IF(Inscriptions!S8=8,"8.1","")&amp;IF(Inscriptions!S8=9,"9.1","")&amp;IF(Inscriptions!S8=10,"10.1","")&amp;IF(Inscriptions!S8=10,"10.1","")&amp;IF(Inscriptions!S8=11,"11.1","")&amp;IF(Inscriptions!S8=12,"12.1","")&amp;IF(Inscriptions!S8=13,"13.1","")&amp;IF(Inscriptions!S8=14,"14.1","")&amp;IF(Inscriptions!S8=15,"15.1","")&amp;IF(Inscriptions!S8=16,"16.1","")&amp;IF(Inscriptions!S8=17,"17.1","")&amp;IF(Inscriptions!S8=18,"18.1","")&amp;IF(Inscriptions!S8=19,"19.1","")&amp;IF(Inscriptions!S8=20,"20","")</f>
        <v/>
      </c>
      <c r="O8" s="32" t="str">
        <f t="shared" si="1"/>
        <v>Initiation à la direction</v>
      </c>
      <c r="P8" s="231" t="str">
        <f t="shared" si="2"/>
        <v>3.1</v>
      </c>
      <c r="Q8" s="233" t="str">
        <f t="shared" si="3"/>
        <v/>
      </c>
      <c r="R8" s="232" t="str">
        <f t="shared" si="4"/>
        <v/>
      </c>
      <c r="S8" s="220" t="e">
        <f>#REF!</f>
        <v>#REF!</v>
      </c>
      <c r="T8" s="248" t="str">
        <f t="shared" si="5"/>
        <v/>
      </c>
      <c r="U8" s="248" t="str">
        <f t="shared" si="6"/>
        <v/>
      </c>
      <c r="V8" s="248" t="str">
        <f t="shared" si="7"/>
        <v/>
      </c>
      <c r="X8" s="252"/>
      <c r="Y8" s="253"/>
      <c r="Z8" s="254"/>
      <c r="AC8" s="261" t="s">
        <v>324</v>
      </c>
      <c r="AD8" s="262" t="s">
        <v>114</v>
      </c>
      <c r="AE8" s="262" t="s">
        <v>110</v>
      </c>
      <c r="AF8" s="262" t="s">
        <v>90</v>
      </c>
      <c r="AG8" s="263" t="s">
        <v>79</v>
      </c>
      <c r="AI8" s="4">
        <f t="shared" si="9"/>
        <v>0</v>
      </c>
      <c r="AJ8" s="279">
        <f t="shared" si="10"/>
        <v>0</v>
      </c>
      <c r="AK8" s="280">
        <f t="shared" si="11"/>
        <v>0</v>
      </c>
      <c r="AL8" s="281">
        <f t="shared" si="12"/>
        <v>0</v>
      </c>
      <c r="AM8" s="35">
        <f t="shared" si="8"/>
        <v>0</v>
      </c>
      <c r="AO8" s="22">
        <v>3</v>
      </c>
    </row>
    <row r="9" spans="1:42" x14ac:dyDescent="0.2">
      <c r="A9" s="197">
        <f>Inscriptions!A9</f>
        <v>8</v>
      </c>
      <c r="B9" s="206">
        <f>Inscriptions!C9</f>
        <v>0</v>
      </c>
      <c r="C9" s="207">
        <f>Inscriptions!D9</f>
        <v>0</v>
      </c>
      <c r="E9" s="1" t="str">
        <f>IF(Inscriptions!P9=1,"1.1","")&amp;IF(Inscriptions!P9=2,"2.1","")&amp;IF(Inscriptions!P9=3,"3.1","")&amp;IF(Inscriptions!P9=4,"4.1","")&amp;IF(Inscriptions!P9=5,"5.1","")&amp;IF(Inscriptions!P9=6,"6.1","")&amp;IF(Inscriptions!P9=7,"7.1","")&amp;IF(Inscriptions!P9=8,"8.1","")&amp;IF(Inscriptions!P9=9,"9.1","")&amp;IF(Inscriptions!P9=10,"10.1","")&amp;IF(Inscriptions!P9=10,"10.1","")&amp;IF(Inscriptions!P9=11,"11.1","")&amp;IF(Inscriptions!P9=12,"12.1","")&amp;IF(Inscriptions!P9=13,"13.1","")&amp;IF(Inscriptions!P9=14,"14.1","")&amp;IF(Inscriptions!P9=15,"15.1","")&amp;IF(Inscriptions!P9=16,"16.1","")&amp;IF(Inscriptions!P9=17,"17.1","")&amp;IF(Inscriptions!P9=18,"18.1","")&amp;IF(Inscriptions!P9=19,"19.1","")&amp;IF(Inscriptions!P9=20,"20","")</f>
        <v/>
      </c>
      <c r="F9" s="1" t="str">
        <f>IF(Inscriptions!Q9=1,"1.1","")&amp;IF(Inscriptions!Q9=2,"2.1","")&amp;IF(Inscriptions!Q9=3,"3.1","")&amp;IF(Inscriptions!Q9=4,"4.1","")&amp;IF(Inscriptions!Q9=5,"5.1","")&amp;IF(Inscriptions!Q9=6,"6.1","")&amp;IF(Inscriptions!Q9=7,"7.1","")&amp;IF(Inscriptions!Q9=8,"8.1","")&amp;IF(Inscriptions!Q9=9,"9.1","")&amp;IF(Inscriptions!Q9=10,"10.1","")&amp;IF(Inscriptions!Q9=10,"10.1","")&amp;IF(Inscriptions!Q9=11,"11.1","")&amp;IF(Inscriptions!Q9=12,"12.1","")&amp;IF(Inscriptions!Q9=13,"13.1","")&amp;IF(Inscriptions!Q9=14,"14.1","")&amp;IF(Inscriptions!Q9=15,"15.1","")&amp;IF(Inscriptions!Q9=16,"16.1","")&amp;IF(Inscriptions!Q9=17,"17.1","")&amp;IF(Inscriptions!Q9=18,"18.1","")&amp;IF(Inscriptions!Q9=19,"19.1","")&amp;IF(Inscriptions!Q9=20,"20","")</f>
        <v/>
      </c>
      <c r="G9" s="1" t="str">
        <f>IF(Inscriptions!R9=1,"1.1","")&amp;IF(Inscriptions!R9=2,"2.1","")&amp;IF(Inscriptions!R9=3,"3.1","")&amp;IF(Inscriptions!R9=4,"4.1","")&amp;IF(Inscriptions!R9=5,"5.1","")&amp;IF(Inscriptions!R9=6,"6.1","")&amp;IF(Inscriptions!R9=7,"7.1","")&amp;IF(Inscriptions!R9=8,"8.1","")&amp;IF(Inscriptions!R9=9,"9.1","")&amp;IF(Inscriptions!R9=10,"10.1","")&amp;IF(Inscriptions!R9=10,"10.1","")&amp;IF(Inscriptions!R9=11,"11.1","")&amp;IF(Inscriptions!R9=12,"12.1","")&amp;IF(Inscriptions!R9=13,"13.1","")&amp;IF(Inscriptions!R9=14,"14.1","")&amp;IF(Inscriptions!R9=15,"15.1","")&amp;IF(Inscriptions!R9=16,"16.1","")&amp;IF(Inscriptions!R9=17,"17.1","")&amp;IF(Inscriptions!R9=18,"18.1","")&amp;IF(Inscriptions!R9=19,"19.1","")&amp;IF(Inscriptions!R9=20,"20","")</f>
        <v/>
      </c>
      <c r="H9" s="1" t="str">
        <f>IF(Inscriptions!S9=1,"1.1","")&amp;IF(Inscriptions!S9=2,"2.1","")&amp;IF(Inscriptions!S9=3,"3.1","")&amp;IF(Inscriptions!S9=4,"4.1","")&amp;IF(Inscriptions!S9=5,"5.1","")&amp;IF(Inscriptions!S9=6,"6.1","")&amp;IF(Inscriptions!S9=7,"7.1","")&amp;IF(Inscriptions!S9=8,"8.1","")&amp;IF(Inscriptions!S9=9,"9.1","")&amp;IF(Inscriptions!S9=10,"10.1","")&amp;IF(Inscriptions!S9=10,"10.1","")&amp;IF(Inscriptions!S9=11,"11.1","")&amp;IF(Inscriptions!S9=12,"12.1","")&amp;IF(Inscriptions!S9=13,"13.1","")&amp;IF(Inscriptions!S9=14,"14.1","")&amp;IF(Inscriptions!S9=15,"15.1","")&amp;IF(Inscriptions!S9=16,"16.1","")&amp;IF(Inscriptions!S9=17,"17.1","")&amp;IF(Inscriptions!S9=18,"18.1","")&amp;IF(Inscriptions!S9=19,"19.1","")&amp;IF(Inscriptions!S9=20,"20","")</f>
        <v/>
      </c>
      <c r="O9" s="32" t="str">
        <f t="shared" si="1"/>
        <v>3.2 Titre 3</v>
      </c>
      <c r="P9" s="231" t="str">
        <f t="shared" si="2"/>
        <v>3.2</v>
      </c>
      <c r="Q9" s="233" t="str">
        <f t="shared" si="3"/>
        <v/>
      </c>
      <c r="R9" s="232" t="str">
        <f t="shared" si="4"/>
        <v/>
      </c>
      <c r="S9" s="220" t="e">
        <f>#REF!</f>
        <v>#REF!</v>
      </c>
      <c r="T9" s="248" t="str">
        <f t="shared" si="5"/>
        <v/>
      </c>
      <c r="U9" s="248" t="str">
        <f t="shared" si="6"/>
        <v/>
      </c>
      <c r="V9" s="248" t="str">
        <f t="shared" si="7"/>
        <v/>
      </c>
      <c r="X9" s="252"/>
      <c r="Y9" s="253"/>
      <c r="Z9" s="254"/>
      <c r="AC9" s="237" t="s">
        <v>325</v>
      </c>
      <c r="AD9" s="71" t="s">
        <v>386</v>
      </c>
      <c r="AE9" s="71" t="s">
        <v>383</v>
      </c>
      <c r="AF9" s="71" t="s">
        <v>384</v>
      </c>
      <c r="AG9" s="72" t="s">
        <v>80</v>
      </c>
      <c r="AI9" s="4">
        <f t="shared" si="9"/>
        <v>1</v>
      </c>
      <c r="AJ9" s="279">
        <f t="shared" si="10"/>
        <v>6</v>
      </c>
      <c r="AK9" s="280">
        <f t="shared" si="11"/>
        <v>1</v>
      </c>
      <c r="AL9" s="281">
        <f t="shared" si="12"/>
        <v>2</v>
      </c>
      <c r="AM9" s="35">
        <f t="shared" si="8"/>
        <v>10</v>
      </c>
      <c r="AO9" s="22">
        <v>3</v>
      </c>
    </row>
    <row r="10" spans="1:42" x14ac:dyDescent="0.2">
      <c r="A10" s="197">
        <f>Inscriptions!A10</f>
        <v>9</v>
      </c>
      <c r="B10" s="206">
        <f>Inscriptions!C10</f>
        <v>0</v>
      </c>
      <c r="C10" s="207">
        <f>Inscriptions!D10</f>
        <v>0</v>
      </c>
      <c r="E10" s="1" t="str">
        <f>IF(Inscriptions!P10=1,"1.1","")&amp;IF(Inscriptions!P10=2,"2.1","")&amp;IF(Inscriptions!P10=3,"3.1","")&amp;IF(Inscriptions!P10=4,"4.1","")&amp;IF(Inscriptions!P10=5,"5.1","")&amp;IF(Inscriptions!P10=6,"6.1","")&amp;IF(Inscriptions!P10=7,"7.1","")&amp;IF(Inscriptions!P10=8,"8.1","")&amp;IF(Inscriptions!P10=9,"9.1","")&amp;IF(Inscriptions!P10=10,"10.1","")&amp;IF(Inscriptions!P10=10,"10.1","")&amp;IF(Inscriptions!P10=11,"11.1","")&amp;IF(Inscriptions!P10=12,"12.1","")&amp;IF(Inscriptions!P10=13,"13.1","")&amp;IF(Inscriptions!P10=14,"14.1","")&amp;IF(Inscriptions!P10=15,"15.1","")&amp;IF(Inscriptions!P10=16,"16.1","")&amp;IF(Inscriptions!P10=17,"17.1","")&amp;IF(Inscriptions!P10=18,"18.1","")&amp;IF(Inscriptions!P10=19,"19.1","")&amp;IF(Inscriptions!P10=20,"20","")</f>
        <v/>
      </c>
      <c r="F10" s="1" t="str">
        <f>IF(Inscriptions!Q10=1,"1.1","")&amp;IF(Inscriptions!Q10=2,"2.1","")&amp;IF(Inscriptions!Q10=3,"3.1","")&amp;IF(Inscriptions!Q10=4,"4.1","")&amp;IF(Inscriptions!Q10=5,"5.1","")&amp;IF(Inscriptions!Q10=6,"6.1","")&amp;IF(Inscriptions!Q10=7,"7.1","")&amp;IF(Inscriptions!Q10=8,"8.1","")&amp;IF(Inscriptions!Q10=9,"9.1","")&amp;IF(Inscriptions!Q10=10,"10.1","")&amp;IF(Inscriptions!Q10=10,"10.1","")&amp;IF(Inscriptions!Q10=11,"11.1","")&amp;IF(Inscriptions!Q10=12,"12.1","")&amp;IF(Inscriptions!Q10=13,"13.1","")&amp;IF(Inscriptions!Q10=14,"14.1","")&amp;IF(Inscriptions!Q10=15,"15.1","")&amp;IF(Inscriptions!Q10=16,"16.1","")&amp;IF(Inscriptions!Q10=17,"17.1","")&amp;IF(Inscriptions!Q10=18,"18.1","")&amp;IF(Inscriptions!Q10=19,"19.1","")&amp;IF(Inscriptions!Q10=20,"20","")</f>
        <v/>
      </c>
      <c r="G10" s="1" t="str">
        <f>IF(Inscriptions!R10=1,"1.1","")&amp;IF(Inscriptions!R10=2,"2.1","")&amp;IF(Inscriptions!R10=3,"3.1","")&amp;IF(Inscriptions!R10=4,"4.1","")&amp;IF(Inscriptions!R10=5,"5.1","")&amp;IF(Inscriptions!R10=6,"6.1","")&amp;IF(Inscriptions!R10=7,"7.1","")&amp;IF(Inscriptions!R10=8,"8.1","")&amp;IF(Inscriptions!R10=9,"9.1","")&amp;IF(Inscriptions!R10=10,"10.1","")&amp;IF(Inscriptions!R10=10,"10.1","")&amp;IF(Inscriptions!R10=11,"11.1","")&amp;IF(Inscriptions!R10=12,"12.1","")&amp;IF(Inscriptions!R10=13,"13.1","")&amp;IF(Inscriptions!R10=14,"14.1","")&amp;IF(Inscriptions!R10=15,"15.1","")&amp;IF(Inscriptions!R10=16,"16.1","")&amp;IF(Inscriptions!R10=17,"17.1","")&amp;IF(Inscriptions!R10=18,"18.1","")&amp;IF(Inscriptions!R10=19,"19.1","")&amp;IF(Inscriptions!R10=20,"20","")</f>
        <v/>
      </c>
      <c r="H10" s="1" t="str">
        <f>IF(Inscriptions!S10=1,"1.1","")&amp;IF(Inscriptions!S10=2,"2.1","")&amp;IF(Inscriptions!S10=3,"3.1","")&amp;IF(Inscriptions!S10=4,"4.1","")&amp;IF(Inscriptions!S10=5,"5.1","")&amp;IF(Inscriptions!S10=6,"6.1","")&amp;IF(Inscriptions!S10=7,"7.1","")&amp;IF(Inscriptions!S10=8,"8.1","")&amp;IF(Inscriptions!S10=9,"9.1","")&amp;IF(Inscriptions!S10=10,"10.1","")&amp;IF(Inscriptions!S10=10,"10.1","")&amp;IF(Inscriptions!S10=11,"11.1","")&amp;IF(Inscriptions!S10=12,"12.1","")&amp;IF(Inscriptions!S10=13,"13.1","")&amp;IF(Inscriptions!S10=14,"14.1","")&amp;IF(Inscriptions!S10=15,"15.1","")&amp;IF(Inscriptions!S10=16,"16.1","")&amp;IF(Inscriptions!S10=17,"17.1","")&amp;IF(Inscriptions!S10=18,"18.1","")&amp;IF(Inscriptions!S10=19,"19.1","")&amp;IF(Inscriptions!S10=20,"20","")</f>
        <v/>
      </c>
      <c r="O10" s="32" t="str">
        <f t="shared" si="1"/>
        <v>3.3 Titre 3</v>
      </c>
      <c r="P10" s="231" t="str">
        <f t="shared" si="2"/>
        <v/>
      </c>
      <c r="Q10" s="233" t="str">
        <f t="shared" si="3"/>
        <v>3.3</v>
      </c>
      <c r="R10" s="232" t="str">
        <f t="shared" si="4"/>
        <v/>
      </c>
      <c r="S10" s="220" t="e">
        <f>#REF!</f>
        <v>#REF!</v>
      </c>
      <c r="T10" s="248" t="str">
        <f t="shared" si="5"/>
        <v/>
      </c>
      <c r="U10" s="248" t="str">
        <f t="shared" si="6"/>
        <v/>
      </c>
      <c r="V10" s="248" t="str">
        <f t="shared" si="7"/>
        <v/>
      </c>
      <c r="X10" s="252"/>
      <c r="Y10" s="253"/>
      <c r="Z10" s="254"/>
      <c r="AC10" s="261" t="s">
        <v>326</v>
      </c>
      <c r="AD10" s="262" t="s">
        <v>115</v>
      </c>
      <c r="AE10" s="262" t="s">
        <v>111</v>
      </c>
      <c r="AF10" s="262" t="s">
        <v>91</v>
      </c>
      <c r="AG10" s="263" t="s">
        <v>80</v>
      </c>
      <c r="AI10" s="4">
        <f t="shared" si="9"/>
        <v>0</v>
      </c>
      <c r="AJ10" s="279">
        <f t="shared" si="10"/>
        <v>0</v>
      </c>
      <c r="AK10" s="280">
        <f t="shared" si="11"/>
        <v>0</v>
      </c>
      <c r="AL10" s="281">
        <f t="shared" si="12"/>
        <v>0</v>
      </c>
      <c r="AM10" s="35">
        <f t="shared" si="8"/>
        <v>0</v>
      </c>
      <c r="AO10" s="22">
        <v>2</v>
      </c>
    </row>
    <row r="11" spans="1:42" x14ac:dyDescent="0.2">
      <c r="A11" s="197">
        <f>Inscriptions!A11</f>
        <v>10</v>
      </c>
      <c r="B11" s="206">
        <f>Inscriptions!C11</f>
        <v>0</v>
      </c>
      <c r="C11" s="207">
        <f>Inscriptions!D11</f>
        <v>0</v>
      </c>
      <c r="E11" s="1" t="str">
        <f>IF(Inscriptions!P11=1,"1.1","")&amp;IF(Inscriptions!P11=2,"2.1","")&amp;IF(Inscriptions!P11=3,"3.1","")&amp;IF(Inscriptions!P11=4,"4.1","")&amp;IF(Inscriptions!P11=5,"5.1","")&amp;IF(Inscriptions!P11=6,"6.1","")&amp;IF(Inscriptions!P11=7,"7.1","")&amp;IF(Inscriptions!P11=8,"8.1","")&amp;IF(Inscriptions!P11=9,"9.1","")&amp;IF(Inscriptions!P11=10,"10.1","")&amp;IF(Inscriptions!P11=10,"10.1","")&amp;IF(Inscriptions!P11=11,"11.1","")&amp;IF(Inscriptions!P11=12,"12.1","")&amp;IF(Inscriptions!P11=13,"13.1","")&amp;IF(Inscriptions!P11=14,"14.1","")&amp;IF(Inscriptions!P11=15,"15.1","")&amp;IF(Inscriptions!P11=16,"16.1","")&amp;IF(Inscriptions!P11=17,"17.1","")&amp;IF(Inscriptions!P11=18,"18.1","")&amp;IF(Inscriptions!P11=19,"19.1","")&amp;IF(Inscriptions!P11=20,"20","")</f>
        <v/>
      </c>
      <c r="F11" s="1" t="str">
        <f>IF(Inscriptions!Q11=1,"1.1","")&amp;IF(Inscriptions!Q11=2,"2.1","")&amp;IF(Inscriptions!Q11=3,"3.1","")&amp;IF(Inscriptions!Q11=4,"4.1","")&amp;IF(Inscriptions!Q11=5,"5.1","")&amp;IF(Inscriptions!Q11=6,"6.1","")&amp;IF(Inscriptions!Q11=7,"7.1","")&amp;IF(Inscriptions!Q11=8,"8.1","")&amp;IF(Inscriptions!Q11=9,"9.1","")&amp;IF(Inscriptions!Q11=10,"10.1","")&amp;IF(Inscriptions!Q11=10,"10.1","")&amp;IF(Inscriptions!Q11=11,"11.1","")&amp;IF(Inscriptions!Q11=12,"12.1","")&amp;IF(Inscriptions!Q11=13,"13.1","")&amp;IF(Inscriptions!Q11=14,"14.1","")&amp;IF(Inscriptions!Q11=15,"15.1","")&amp;IF(Inscriptions!Q11=16,"16.1","")&amp;IF(Inscriptions!Q11=17,"17.1","")&amp;IF(Inscriptions!Q11=18,"18.1","")&amp;IF(Inscriptions!Q11=19,"19.1","")&amp;IF(Inscriptions!Q11=20,"20","")</f>
        <v/>
      </c>
      <c r="G11" s="1" t="str">
        <f>IF(Inscriptions!R11=1,"1.1","")&amp;IF(Inscriptions!R11=2,"2.1","")&amp;IF(Inscriptions!R11=3,"3.1","")&amp;IF(Inscriptions!R11=4,"4.1","")&amp;IF(Inscriptions!R11=5,"5.1","")&amp;IF(Inscriptions!R11=6,"6.1","")&amp;IF(Inscriptions!R11=7,"7.1","")&amp;IF(Inscriptions!R11=8,"8.1","")&amp;IF(Inscriptions!R11=9,"9.1","")&amp;IF(Inscriptions!R11=10,"10.1","")&amp;IF(Inscriptions!R11=10,"10.1","")&amp;IF(Inscriptions!R11=11,"11.1","")&amp;IF(Inscriptions!R11=12,"12.1","")&amp;IF(Inscriptions!R11=13,"13.1","")&amp;IF(Inscriptions!R11=14,"14.1","")&amp;IF(Inscriptions!R11=15,"15.1","")&amp;IF(Inscriptions!R11=16,"16.1","")&amp;IF(Inscriptions!R11=17,"17.1","")&amp;IF(Inscriptions!R11=18,"18.1","")&amp;IF(Inscriptions!R11=19,"19.1","")&amp;IF(Inscriptions!R11=20,"20","")</f>
        <v/>
      </c>
      <c r="H11" s="1" t="str">
        <f>IF(Inscriptions!S11=1,"1.1","")&amp;IF(Inscriptions!S11=2,"2.1","")&amp;IF(Inscriptions!S11=3,"3.1","")&amp;IF(Inscriptions!S11=4,"4.1","")&amp;IF(Inscriptions!S11=5,"5.1","")&amp;IF(Inscriptions!S11=6,"6.1","")&amp;IF(Inscriptions!S11=7,"7.1","")&amp;IF(Inscriptions!S11=8,"8.1","")&amp;IF(Inscriptions!S11=9,"9.1","")&amp;IF(Inscriptions!S11=10,"10.1","")&amp;IF(Inscriptions!S11=10,"10.1","")&amp;IF(Inscriptions!S11=11,"11.1","")&amp;IF(Inscriptions!S11=12,"12.1","")&amp;IF(Inscriptions!S11=13,"13.1","")&amp;IF(Inscriptions!S11=14,"14.1","")&amp;IF(Inscriptions!S11=15,"15.1","")&amp;IF(Inscriptions!S11=16,"16.1","")&amp;IF(Inscriptions!S11=17,"17.1","")&amp;IF(Inscriptions!S11=18,"18.1","")&amp;IF(Inscriptions!S11=19,"19.1","")&amp;IF(Inscriptions!S11=20,"20","")</f>
        <v/>
      </c>
      <c r="O11" s="32" t="str">
        <f t="shared" si="1"/>
        <v>Direction avancée</v>
      </c>
      <c r="P11" s="231" t="str">
        <f t="shared" si="2"/>
        <v/>
      </c>
      <c r="Q11" s="233" t="str">
        <f t="shared" si="3"/>
        <v>4.1</v>
      </c>
      <c r="R11" s="232" t="str">
        <f t="shared" si="4"/>
        <v/>
      </c>
      <c r="S11" s="221" t="e">
        <f>#REF!</f>
        <v>#REF!</v>
      </c>
      <c r="T11" s="248" t="str">
        <f t="shared" si="5"/>
        <v/>
      </c>
      <c r="U11" s="248" t="str">
        <f t="shared" si="6"/>
        <v/>
      </c>
      <c r="V11" s="248" t="str">
        <f t="shared" si="7"/>
        <v/>
      </c>
      <c r="X11" s="252"/>
      <c r="Y11" s="253"/>
      <c r="Z11" s="254"/>
      <c r="AC11" s="261" t="s">
        <v>327</v>
      </c>
      <c r="AD11" s="262" t="s">
        <v>116</v>
      </c>
      <c r="AE11" s="262" t="s">
        <v>111</v>
      </c>
      <c r="AF11" s="262" t="s">
        <v>91</v>
      </c>
      <c r="AG11" s="263" t="s">
        <v>80</v>
      </c>
      <c r="AI11" s="4">
        <f t="shared" si="9"/>
        <v>0</v>
      </c>
      <c r="AJ11" s="279">
        <f t="shared" si="10"/>
        <v>0</v>
      </c>
      <c r="AK11" s="280">
        <f t="shared" si="11"/>
        <v>0</v>
      </c>
      <c r="AL11" s="281">
        <f t="shared" si="12"/>
        <v>0</v>
      </c>
      <c r="AM11" s="35">
        <f t="shared" si="8"/>
        <v>0</v>
      </c>
      <c r="AO11" s="22">
        <v>3</v>
      </c>
    </row>
    <row r="12" spans="1:42" x14ac:dyDescent="0.2">
      <c r="A12" s="197">
        <f>Inscriptions!A12</f>
        <v>11</v>
      </c>
      <c r="B12" s="208" t="str">
        <f>Inscriptions!C12</f>
        <v>Prof 1</v>
      </c>
      <c r="C12" s="209" t="str">
        <f>Inscriptions!D12</f>
        <v>P Prénom 1</v>
      </c>
      <c r="E12" s="1" t="str">
        <f>IF(Inscriptions!P12=1,"1.1","")&amp;IF(Inscriptions!P12=2,"2.1","")&amp;IF(Inscriptions!P12=3,"3.1","")&amp;IF(Inscriptions!P12=4,"4.1","")&amp;IF(Inscriptions!P12=5,"5.1","")&amp;IF(Inscriptions!P12=6,"6.1","")&amp;IF(Inscriptions!P12=7,"7.1","")&amp;IF(Inscriptions!P12=8,"8.1","")&amp;IF(Inscriptions!P12=9,"9.1","")&amp;IF(Inscriptions!P12=10,"10.1","")&amp;IF(Inscriptions!P12=10,"10.1","")&amp;IF(Inscriptions!P12=11,"11.1","")&amp;IF(Inscriptions!P12=12,"12.1","")&amp;IF(Inscriptions!P12=13,"13.1","")&amp;IF(Inscriptions!P12=14,"14.1","")&amp;IF(Inscriptions!P12=15,"15.1","")&amp;IF(Inscriptions!P12=16,"16.1","")&amp;IF(Inscriptions!P12=17,"17.1","")&amp;IF(Inscriptions!P12=18,"18.1","")&amp;IF(Inscriptions!P12=19,"19.1","")&amp;IF(Inscriptions!P12=20,"20","")</f>
        <v>1.1</v>
      </c>
      <c r="F12" s="1" t="str">
        <f>IF(Inscriptions!Q12=1,"1.1","")&amp;IF(Inscriptions!Q12=2,"2.1","")&amp;IF(Inscriptions!Q12=3,"3.1","")&amp;IF(Inscriptions!Q12=4,"4.1","")&amp;IF(Inscriptions!Q12=5,"5.1","")&amp;IF(Inscriptions!Q12=6,"6.1","")&amp;IF(Inscriptions!Q12=7,"7.1","")&amp;IF(Inscriptions!Q12=8,"8.1","")&amp;IF(Inscriptions!Q12=9,"9.1","")&amp;IF(Inscriptions!Q12=10,"10.1","")&amp;IF(Inscriptions!Q12=10,"10.1","")&amp;IF(Inscriptions!Q12=11,"11.1","")&amp;IF(Inscriptions!Q12=12,"12.1","")&amp;IF(Inscriptions!Q12=13,"13.1","")&amp;IF(Inscriptions!Q12=14,"14.1","")&amp;IF(Inscriptions!Q12=15,"15.1","")&amp;IF(Inscriptions!Q12=16,"16.1","")&amp;IF(Inscriptions!Q12=17,"17.1","")&amp;IF(Inscriptions!Q12=18,"18.1","")&amp;IF(Inscriptions!Q12=19,"19.1","")&amp;IF(Inscriptions!Q12=20,"20","")</f>
        <v>2.1</v>
      </c>
      <c r="G12" s="1" t="str">
        <f>IF(Inscriptions!R12=1,"1.1","")&amp;IF(Inscriptions!R12=2,"2.1","")&amp;IF(Inscriptions!R12=3,"3.1","")&amp;IF(Inscriptions!R12=4,"4.1","")&amp;IF(Inscriptions!R12=5,"5.1","")&amp;IF(Inscriptions!R12=6,"6.1","")&amp;IF(Inscriptions!R12=7,"7.1","")&amp;IF(Inscriptions!R12=8,"8.1","")&amp;IF(Inscriptions!R12=9,"9.1","")&amp;IF(Inscriptions!R12=10,"10.1","")&amp;IF(Inscriptions!R12=10,"10.1","")&amp;IF(Inscriptions!R12=11,"11.1","")&amp;IF(Inscriptions!R12=12,"12.1","")&amp;IF(Inscriptions!R12=13,"13.1","")&amp;IF(Inscriptions!R12=14,"14.1","")&amp;IF(Inscriptions!R12=15,"15.1","")&amp;IF(Inscriptions!R12=16,"16.1","")&amp;IF(Inscriptions!R12=17,"17.1","")&amp;IF(Inscriptions!R12=18,"18.1","")&amp;IF(Inscriptions!R12=19,"19.1","")&amp;IF(Inscriptions!R12=20,"20","")</f>
        <v>3.1</v>
      </c>
      <c r="H12" s="1" t="str">
        <f>IF(Inscriptions!S12=1,"1.1","")&amp;IF(Inscriptions!S12=2,"2.1","")&amp;IF(Inscriptions!S12=3,"3.1","")&amp;IF(Inscriptions!S12=4,"4.1","")&amp;IF(Inscriptions!S12=5,"5.1","")&amp;IF(Inscriptions!S12=6,"6.1","")&amp;IF(Inscriptions!S12=7,"7.1","")&amp;IF(Inscriptions!S12=8,"8.1","")&amp;IF(Inscriptions!S12=9,"9.1","")&amp;IF(Inscriptions!S12=10,"10.1","")&amp;IF(Inscriptions!S12=10,"10.1","")&amp;IF(Inscriptions!S12=11,"11.1","")&amp;IF(Inscriptions!S12=12,"12.1","")&amp;IF(Inscriptions!S12=13,"13.1","")&amp;IF(Inscriptions!S12=14,"14.1","")&amp;IF(Inscriptions!S12=15,"15.1","")&amp;IF(Inscriptions!S12=16,"16.1","")&amp;IF(Inscriptions!S12=17,"17.1","")&amp;IF(Inscriptions!S12=18,"18.1","")&amp;IF(Inscriptions!S12=19,"19.1","")&amp;IF(Inscriptions!S12=20,"20","")</f>
        <v>4.1</v>
      </c>
      <c r="O12" s="32" t="str">
        <f t="shared" si="1"/>
        <v>4.2 Titre 4</v>
      </c>
      <c r="P12" s="231" t="str">
        <f t="shared" si="2"/>
        <v>4.2</v>
      </c>
      <c r="Q12" s="233" t="str">
        <f t="shared" si="3"/>
        <v/>
      </c>
      <c r="R12" s="232" t="str">
        <f t="shared" si="4"/>
        <v/>
      </c>
      <c r="S12" s="221" t="e">
        <f>#REF!</f>
        <v>#REF!</v>
      </c>
      <c r="T12" s="248" t="str">
        <f t="shared" si="5"/>
        <v/>
      </c>
      <c r="U12" s="248" t="str">
        <f t="shared" si="6"/>
        <v/>
      </c>
      <c r="V12" s="248" t="str">
        <f t="shared" si="7"/>
        <v/>
      </c>
      <c r="X12" s="252"/>
      <c r="Y12" s="253"/>
      <c r="Z12" s="254"/>
      <c r="AC12" s="237" t="s">
        <v>328</v>
      </c>
      <c r="AD12" s="71" t="s">
        <v>387</v>
      </c>
      <c r="AE12" s="71" t="s">
        <v>389</v>
      </c>
      <c r="AF12" s="71" t="s">
        <v>390</v>
      </c>
      <c r="AG12" s="72" t="s">
        <v>172</v>
      </c>
      <c r="AI12" s="4">
        <f t="shared" si="9"/>
        <v>2</v>
      </c>
      <c r="AJ12" s="279">
        <f t="shared" si="10"/>
        <v>4</v>
      </c>
      <c r="AK12" s="280">
        <f t="shared" si="11"/>
        <v>2</v>
      </c>
      <c r="AL12" s="281">
        <f t="shared" si="12"/>
        <v>1</v>
      </c>
      <c r="AM12" s="35">
        <f t="shared" si="8"/>
        <v>9</v>
      </c>
      <c r="AO12" s="22">
        <v>1</v>
      </c>
    </row>
    <row r="13" spans="1:42" x14ac:dyDescent="0.2">
      <c r="A13" s="197">
        <f>Inscriptions!A13</f>
        <v>12</v>
      </c>
      <c r="B13" s="208" t="str">
        <f>Inscriptions!C13</f>
        <v>Prof 2</v>
      </c>
      <c r="C13" s="209" t="str">
        <f>Inscriptions!D13</f>
        <v>P Prénom 2</v>
      </c>
      <c r="E13" s="1" t="str">
        <f>IF(Inscriptions!P13=1,"1.1","")&amp;IF(Inscriptions!P13=2,"2.1","")&amp;IF(Inscriptions!P13=3,"3.1","")&amp;IF(Inscriptions!P13=4,"4.1","")&amp;IF(Inscriptions!P13=5,"5.1","")&amp;IF(Inscriptions!P13=6,"6.1","")&amp;IF(Inscriptions!P13=7,"7.1","")&amp;IF(Inscriptions!P13=8,"8.1","")&amp;IF(Inscriptions!P13=9,"9.1","")&amp;IF(Inscriptions!P13=10,"10.1","")&amp;IF(Inscriptions!P13=10,"10.1","")&amp;IF(Inscriptions!P13=11,"11.1","")&amp;IF(Inscriptions!P13=12,"12.1","")&amp;IF(Inscriptions!P13=13,"13.1","")&amp;IF(Inscriptions!P13=14,"14.1","")&amp;IF(Inscriptions!P13=15,"15.1","")&amp;IF(Inscriptions!P13=16,"16.1","")&amp;IF(Inscriptions!P13=17,"17.1","")&amp;IF(Inscriptions!P13=18,"18.1","")&amp;IF(Inscriptions!P13=19,"19.1","")&amp;IF(Inscriptions!P13=20,"20","")</f>
        <v>1.1</v>
      </c>
      <c r="F13" s="1" t="str">
        <f>IF(Inscriptions!Q13=1,"1.1","")&amp;IF(Inscriptions!Q13=2,"2.1","")&amp;IF(Inscriptions!Q13=3,"3.1","")&amp;IF(Inscriptions!Q13=4,"4.1","")&amp;IF(Inscriptions!Q13=5,"5.1","")&amp;IF(Inscriptions!Q13=6,"6.1","")&amp;IF(Inscriptions!Q13=7,"7.1","")&amp;IF(Inscriptions!Q13=8,"8.1","")&amp;IF(Inscriptions!Q13=9,"9.1","")&amp;IF(Inscriptions!Q13=10,"10.1","")&amp;IF(Inscriptions!Q13=10,"10.1","")&amp;IF(Inscriptions!Q13=11,"11.1","")&amp;IF(Inscriptions!Q13=12,"12.1","")&amp;IF(Inscriptions!Q13=13,"13.1","")&amp;IF(Inscriptions!Q13=14,"14.1","")&amp;IF(Inscriptions!Q13=15,"15.1","")&amp;IF(Inscriptions!Q13=16,"16.1","")&amp;IF(Inscriptions!Q13=17,"17.1","")&amp;IF(Inscriptions!Q13=18,"18.1","")&amp;IF(Inscriptions!Q13=19,"19.1","")&amp;IF(Inscriptions!Q13=20,"20","")</f>
        <v>3.1</v>
      </c>
      <c r="G13" s="1" t="str">
        <f>IF(Inscriptions!R13=1,"1.1","")&amp;IF(Inscriptions!R13=2,"2.1","")&amp;IF(Inscriptions!R13=3,"3.1","")&amp;IF(Inscriptions!R13=4,"4.1","")&amp;IF(Inscriptions!R13=5,"5.1","")&amp;IF(Inscriptions!R13=6,"6.1","")&amp;IF(Inscriptions!R13=7,"7.1","")&amp;IF(Inscriptions!R13=8,"8.1","")&amp;IF(Inscriptions!R13=9,"9.1","")&amp;IF(Inscriptions!R13=10,"10.1","")&amp;IF(Inscriptions!R13=10,"10.1","")&amp;IF(Inscriptions!R13=11,"11.1","")&amp;IF(Inscriptions!R13=12,"12.1","")&amp;IF(Inscriptions!R13=13,"13.1","")&amp;IF(Inscriptions!R13=14,"14.1","")&amp;IF(Inscriptions!R13=15,"15.1","")&amp;IF(Inscriptions!R13=16,"16.1","")&amp;IF(Inscriptions!R13=17,"17.1","")&amp;IF(Inscriptions!R13=18,"18.1","")&amp;IF(Inscriptions!R13=19,"19.1","")&amp;IF(Inscriptions!R13=20,"20","")</f>
        <v>8.1</v>
      </c>
      <c r="H13" s="1" t="str">
        <f>IF(Inscriptions!S13=1,"1.1","")&amp;IF(Inscriptions!S13=2,"2.1","")&amp;IF(Inscriptions!S13=3,"3.1","")&amp;IF(Inscriptions!S13=4,"4.1","")&amp;IF(Inscriptions!S13=5,"5.1","")&amp;IF(Inscriptions!S13=6,"6.1","")&amp;IF(Inscriptions!S13=7,"7.1","")&amp;IF(Inscriptions!S13=8,"8.1","")&amp;IF(Inscriptions!S13=9,"9.1","")&amp;IF(Inscriptions!S13=10,"10.1","")&amp;IF(Inscriptions!S13=10,"10.1","")&amp;IF(Inscriptions!S13=11,"11.1","")&amp;IF(Inscriptions!S13=12,"12.1","")&amp;IF(Inscriptions!S13=13,"13.1","")&amp;IF(Inscriptions!S13=14,"14.1","")&amp;IF(Inscriptions!S13=15,"15.1","")&amp;IF(Inscriptions!S13=16,"16.1","")&amp;IF(Inscriptions!S13=17,"17.1","")&amp;IF(Inscriptions!S13=18,"18.1","")&amp;IF(Inscriptions!S13=19,"19.1","")&amp;IF(Inscriptions!S13=20,"20","")</f>
        <v>9.1</v>
      </c>
      <c r="O13" s="32" t="str">
        <f t="shared" si="1"/>
        <v>4.3 Titre 4</v>
      </c>
      <c r="P13" s="231" t="str">
        <f t="shared" si="2"/>
        <v/>
      </c>
      <c r="Q13" s="233" t="str">
        <f t="shared" si="3"/>
        <v/>
      </c>
      <c r="R13" s="232" t="str">
        <f t="shared" si="4"/>
        <v>4.3</v>
      </c>
      <c r="S13" s="221" t="e">
        <f>#REF!</f>
        <v>#REF!</v>
      </c>
      <c r="T13" s="248" t="str">
        <f t="shared" si="5"/>
        <v/>
      </c>
      <c r="U13" s="248" t="str">
        <f t="shared" si="6"/>
        <v/>
      </c>
      <c r="V13" s="248" t="str">
        <f t="shared" si="7"/>
        <v/>
      </c>
      <c r="X13" s="252"/>
      <c r="Y13" s="253"/>
      <c r="Z13" s="254"/>
      <c r="AC13" s="261" t="s">
        <v>329</v>
      </c>
      <c r="AD13" s="262" t="s">
        <v>159</v>
      </c>
      <c r="AE13" s="262" t="s">
        <v>165</v>
      </c>
      <c r="AF13" s="262" t="s">
        <v>168</v>
      </c>
      <c r="AG13" s="263" t="s">
        <v>172</v>
      </c>
      <c r="AI13" s="4">
        <f t="shared" si="9"/>
        <v>0</v>
      </c>
      <c r="AJ13" s="279">
        <f t="shared" si="10"/>
        <v>0</v>
      </c>
      <c r="AK13" s="280">
        <f t="shared" si="11"/>
        <v>0</v>
      </c>
      <c r="AL13" s="281">
        <f t="shared" si="12"/>
        <v>0</v>
      </c>
      <c r="AM13" s="35">
        <f t="shared" si="8"/>
        <v>0</v>
      </c>
      <c r="AO13" s="22">
        <v>1</v>
      </c>
    </row>
    <row r="14" spans="1:42" x14ac:dyDescent="0.2">
      <c r="A14" s="197">
        <f>Inscriptions!A14</f>
        <v>13</v>
      </c>
      <c r="B14" s="208" t="str">
        <f>Inscriptions!C14</f>
        <v>Prof 3</v>
      </c>
      <c r="C14" s="209" t="str">
        <f>Inscriptions!D14</f>
        <v>P Prénom 3</v>
      </c>
      <c r="E14" s="1" t="str">
        <f>IF(Inscriptions!P14=1,"1.1","")&amp;IF(Inscriptions!P14=2,"2.1","")&amp;IF(Inscriptions!P14=3,"3.1","")&amp;IF(Inscriptions!P14=4,"4.1","")&amp;IF(Inscriptions!P14=5,"5.1","")&amp;IF(Inscriptions!P14=6,"6.1","")&amp;IF(Inscriptions!P14=7,"7.1","")&amp;IF(Inscriptions!P14=8,"8.1","")&amp;IF(Inscriptions!P14=9,"9.1","")&amp;IF(Inscriptions!P14=10,"10.1","")&amp;IF(Inscriptions!P14=10,"10.1","")&amp;IF(Inscriptions!P14=11,"11.1","")&amp;IF(Inscriptions!P14=12,"12.1","")&amp;IF(Inscriptions!P14=13,"13.1","")&amp;IF(Inscriptions!P14=14,"14.1","")&amp;IF(Inscriptions!P14=15,"15.1","")&amp;IF(Inscriptions!P14=16,"16.1","")&amp;IF(Inscriptions!P14=17,"17.1","")&amp;IF(Inscriptions!P14=18,"18.1","")&amp;IF(Inscriptions!P14=19,"19.1","")&amp;IF(Inscriptions!P14=20,"20","")</f>
        <v>5.1</v>
      </c>
      <c r="F14" s="1" t="str">
        <f>IF(Inscriptions!Q14=1,"1.1","")&amp;IF(Inscriptions!Q14=2,"2.1","")&amp;IF(Inscriptions!Q14=3,"3.1","")&amp;IF(Inscriptions!Q14=4,"4.1","")&amp;IF(Inscriptions!Q14=5,"5.1","")&amp;IF(Inscriptions!Q14=6,"6.1","")&amp;IF(Inscriptions!Q14=7,"7.1","")&amp;IF(Inscriptions!Q14=8,"8.1","")&amp;IF(Inscriptions!Q14=9,"9.1","")&amp;IF(Inscriptions!Q14=10,"10.1","")&amp;IF(Inscriptions!Q14=10,"10.1","")&amp;IF(Inscriptions!Q14=11,"11.1","")&amp;IF(Inscriptions!Q14=12,"12.1","")&amp;IF(Inscriptions!Q14=13,"13.1","")&amp;IF(Inscriptions!Q14=14,"14.1","")&amp;IF(Inscriptions!Q14=15,"15.1","")&amp;IF(Inscriptions!Q14=16,"16.1","")&amp;IF(Inscriptions!Q14=17,"17.1","")&amp;IF(Inscriptions!Q14=18,"18.1","")&amp;IF(Inscriptions!Q14=19,"19.1","")&amp;IF(Inscriptions!Q14=20,"20","")</f>
        <v>3.1</v>
      </c>
      <c r="G14" s="1" t="str">
        <f>IF(Inscriptions!R14=1,"1.1","")&amp;IF(Inscriptions!R14=2,"2.1","")&amp;IF(Inscriptions!R14=3,"3.1","")&amp;IF(Inscriptions!R14=4,"4.1","")&amp;IF(Inscriptions!R14=5,"5.1","")&amp;IF(Inscriptions!R14=6,"6.1","")&amp;IF(Inscriptions!R14=7,"7.1","")&amp;IF(Inscriptions!R14=8,"8.1","")&amp;IF(Inscriptions!R14=9,"9.1","")&amp;IF(Inscriptions!R14=10,"10.1","")&amp;IF(Inscriptions!R14=10,"10.1","")&amp;IF(Inscriptions!R14=11,"11.1","")&amp;IF(Inscriptions!R14=12,"12.1","")&amp;IF(Inscriptions!R14=13,"13.1","")&amp;IF(Inscriptions!R14=14,"14.1","")&amp;IF(Inscriptions!R14=15,"15.1","")&amp;IF(Inscriptions!R14=16,"16.1","")&amp;IF(Inscriptions!R14=17,"17.1","")&amp;IF(Inscriptions!R14=18,"18.1","")&amp;IF(Inscriptions!R14=19,"19.1","")&amp;IF(Inscriptions!R14=20,"20","")</f>
        <v>6.1</v>
      </c>
      <c r="H14" s="1" t="str">
        <f>IF(Inscriptions!S14=1,"1.1","")&amp;IF(Inscriptions!S14=2,"2.1","")&amp;IF(Inscriptions!S14=3,"3.1","")&amp;IF(Inscriptions!S14=4,"4.1","")&amp;IF(Inscriptions!S14=5,"5.1","")&amp;IF(Inscriptions!S14=6,"6.1","")&amp;IF(Inscriptions!S14=7,"7.1","")&amp;IF(Inscriptions!S14=8,"8.1","")&amp;IF(Inscriptions!S14=9,"9.1","")&amp;IF(Inscriptions!S14=10,"10.1","")&amp;IF(Inscriptions!S14=10,"10.1","")&amp;IF(Inscriptions!S14=11,"11.1","")&amp;IF(Inscriptions!S14=12,"12.1","")&amp;IF(Inscriptions!S14=13,"13.1","")&amp;IF(Inscriptions!S14=14,"14.1","")&amp;IF(Inscriptions!S14=15,"15.1","")&amp;IF(Inscriptions!S14=16,"16.1","")&amp;IF(Inscriptions!S14=17,"17.1","")&amp;IF(Inscriptions!S14=18,"18.1","")&amp;IF(Inscriptions!S14=19,"19.1","")&amp;IF(Inscriptions!S14=20,"20","")</f>
        <v>8.1</v>
      </c>
      <c r="O14" s="32" t="str">
        <f t="shared" si="1"/>
        <v>Culture vocale Classique</v>
      </c>
      <c r="P14" s="231" t="str">
        <f t="shared" si="2"/>
        <v/>
      </c>
      <c r="Q14" s="233" t="str">
        <f t="shared" si="3"/>
        <v>5.1</v>
      </c>
      <c r="R14" s="232" t="str">
        <f t="shared" si="4"/>
        <v/>
      </c>
      <c r="S14" s="220" t="e">
        <f>#REF!</f>
        <v>#REF!</v>
      </c>
      <c r="T14" s="248" t="str">
        <f t="shared" si="5"/>
        <v/>
      </c>
      <c r="U14" s="248" t="str">
        <f t="shared" si="6"/>
        <v/>
      </c>
      <c r="V14" s="248" t="str">
        <f t="shared" si="7"/>
        <v/>
      </c>
      <c r="X14" s="252"/>
      <c r="Y14" s="253"/>
      <c r="Z14" s="254"/>
      <c r="AC14" s="261" t="s">
        <v>330</v>
      </c>
      <c r="AD14" s="262" t="s">
        <v>160</v>
      </c>
      <c r="AE14" s="262" t="s">
        <v>165</v>
      </c>
      <c r="AF14" s="262" t="s">
        <v>168</v>
      </c>
      <c r="AG14" s="263" t="s">
        <v>172</v>
      </c>
      <c r="AI14" s="4">
        <f t="shared" si="9"/>
        <v>0</v>
      </c>
      <c r="AJ14" s="279">
        <f t="shared" si="10"/>
        <v>0</v>
      </c>
      <c r="AK14" s="280">
        <f t="shared" si="11"/>
        <v>0</v>
      </c>
      <c r="AL14" s="281">
        <f t="shared" si="12"/>
        <v>0</v>
      </c>
      <c r="AM14" s="35">
        <f t="shared" si="8"/>
        <v>0</v>
      </c>
      <c r="AO14" s="22">
        <v>2</v>
      </c>
    </row>
    <row r="15" spans="1:42" x14ac:dyDescent="0.2">
      <c r="A15" s="197">
        <f>Inscriptions!A15</f>
        <v>14</v>
      </c>
      <c r="B15" s="208" t="str">
        <f>Inscriptions!C15</f>
        <v>Prof 4</v>
      </c>
      <c r="C15" s="209" t="str">
        <f>Inscriptions!D15</f>
        <v>P Prénom 4</v>
      </c>
      <c r="E15" s="1" t="str">
        <f>IF(Inscriptions!P15=1,"1.1","")&amp;IF(Inscriptions!P15=2,"2.1","")&amp;IF(Inscriptions!P15=3,"3.1","")&amp;IF(Inscriptions!P15=4,"4.1","")&amp;IF(Inscriptions!P15=5,"5.1","")&amp;IF(Inscriptions!P15=6,"6.1","")&amp;IF(Inscriptions!P15=7,"7.1","")&amp;IF(Inscriptions!P15=8,"8.1","")&amp;IF(Inscriptions!P15=9,"9.1","")&amp;IF(Inscriptions!P15=10,"10.1","")&amp;IF(Inscriptions!P15=10,"10.1","")&amp;IF(Inscriptions!P15=11,"11.1","")&amp;IF(Inscriptions!P15=12,"12.1","")&amp;IF(Inscriptions!P15=13,"13.1","")&amp;IF(Inscriptions!P15=14,"14.1","")&amp;IF(Inscriptions!P15=15,"15.1","")&amp;IF(Inscriptions!P15=16,"16.1","")&amp;IF(Inscriptions!P15=17,"17.1","")&amp;IF(Inscriptions!P15=18,"18.1","")&amp;IF(Inscriptions!P15=19,"19.1","")&amp;IF(Inscriptions!P15=20,"20","")</f>
        <v>3.1</v>
      </c>
      <c r="F15" s="1" t="str">
        <f>IF(Inscriptions!Q15=1,"1.1","")&amp;IF(Inscriptions!Q15=2,"2.1","")&amp;IF(Inscriptions!Q15=3,"3.1","")&amp;IF(Inscriptions!Q15=4,"4.1","")&amp;IF(Inscriptions!Q15=5,"5.1","")&amp;IF(Inscriptions!Q15=6,"6.1","")&amp;IF(Inscriptions!Q15=7,"7.1","")&amp;IF(Inscriptions!Q15=8,"8.1","")&amp;IF(Inscriptions!Q15=9,"9.1","")&amp;IF(Inscriptions!Q15=10,"10.1","")&amp;IF(Inscriptions!Q15=10,"10.1","")&amp;IF(Inscriptions!Q15=11,"11.1","")&amp;IF(Inscriptions!Q15=12,"12.1","")&amp;IF(Inscriptions!Q15=13,"13.1","")&amp;IF(Inscriptions!Q15=14,"14.1","")&amp;IF(Inscriptions!Q15=15,"15.1","")&amp;IF(Inscriptions!Q15=16,"16.1","")&amp;IF(Inscriptions!Q15=17,"17.1","")&amp;IF(Inscriptions!Q15=18,"18.1","")&amp;IF(Inscriptions!Q15=19,"19.1","")&amp;IF(Inscriptions!Q15=20,"20","")</f>
        <v>4.1</v>
      </c>
      <c r="G15" s="1" t="str">
        <f>IF(Inscriptions!R15=1,"1.1","")&amp;IF(Inscriptions!R15=2,"2.1","")&amp;IF(Inscriptions!R15=3,"3.1","")&amp;IF(Inscriptions!R15=4,"4.1","")&amp;IF(Inscriptions!R15=5,"5.1","")&amp;IF(Inscriptions!R15=6,"6.1","")&amp;IF(Inscriptions!R15=7,"7.1","")&amp;IF(Inscriptions!R15=8,"8.1","")&amp;IF(Inscriptions!R15=9,"9.1","")&amp;IF(Inscriptions!R15=10,"10.1","")&amp;IF(Inscriptions!R15=10,"10.1","")&amp;IF(Inscriptions!R15=11,"11.1","")&amp;IF(Inscriptions!R15=12,"12.1","")&amp;IF(Inscriptions!R15=13,"13.1","")&amp;IF(Inscriptions!R15=14,"14.1","")&amp;IF(Inscriptions!R15=15,"15.1","")&amp;IF(Inscriptions!R15=16,"16.1","")&amp;IF(Inscriptions!R15=17,"17.1","")&amp;IF(Inscriptions!R15=18,"18.1","")&amp;IF(Inscriptions!R15=19,"19.1","")&amp;IF(Inscriptions!R15=20,"20","")</f>
        <v>2.1</v>
      </c>
      <c r="H15" s="1" t="str">
        <f>IF(Inscriptions!S15=1,"1.1","")&amp;IF(Inscriptions!S15=2,"2.1","")&amp;IF(Inscriptions!S15=3,"3.1","")&amp;IF(Inscriptions!S15=4,"4.1","")&amp;IF(Inscriptions!S15=5,"5.1","")&amp;IF(Inscriptions!S15=6,"6.1","")&amp;IF(Inscriptions!S15=7,"7.1","")&amp;IF(Inscriptions!S15=8,"8.1","")&amp;IF(Inscriptions!S15=9,"9.1","")&amp;IF(Inscriptions!S15=10,"10.1","")&amp;IF(Inscriptions!S15=10,"10.1","")&amp;IF(Inscriptions!S15=11,"11.1","")&amp;IF(Inscriptions!S15=12,"12.1","")&amp;IF(Inscriptions!S15=13,"13.1","")&amp;IF(Inscriptions!S15=14,"14.1","")&amp;IF(Inscriptions!S15=15,"15.1","")&amp;IF(Inscriptions!S15=16,"16.1","")&amp;IF(Inscriptions!S15=17,"17.1","")&amp;IF(Inscriptions!S15=18,"18.1","")&amp;IF(Inscriptions!S15=19,"19.1","")&amp;IF(Inscriptions!S15=20,"20","")</f>
        <v>7.1</v>
      </c>
      <c r="O15" s="32" t="str">
        <f t="shared" si="1"/>
        <v>Culture vocale Classique</v>
      </c>
      <c r="P15" s="231" t="str">
        <f t="shared" si="2"/>
        <v>5.2</v>
      </c>
      <c r="Q15" s="233" t="str">
        <f t="shared" si="3"/>
        <v/>
      </c>
      <c r="R15" s="232" t="str">
        <f t="shared" si="4"/>
        <v/>
      </c>
      <c r="S15" s="220" t="e">
        <f>#REF!</f>
        <v>#REF!</v>
      </c>
      <c r="T15" s="248" t="str">
        <f t="shared" si="5"/>
        <v/>
      </c>
      <c r="U15" s="248" t="str">
        <f t="shared" si="6"/>
        <v/>
      </c>
      <c r="V15" s="248" t="str">
        <f t="shared" si="7"/>
        <v/>
      </c>
      <c r="X15" s="252"/>
      <c r="Y15" s="253"/>
      <c r="Z15" s="254"/>
      <c r="AC15" s="237" t="s">
        <v>331</v>
      </c>
      <c r="AD15" s="71" t="s">
        <v>388</v>
      </c>
      <c r="AE15" s="71" t="s">
        <v>389</v>
      </c>
      <c r="AF15" s="71" t="s">
        <v>390</v>
      </c>
      <c r="AG15" s="72" t="s">
        <v>173</v>
      </c>
      <c r="AI15" s="4">
        <f t="shared" si="9"/>
        <v>2</v>
      </c>
      <c r="AJ15" s="279">
        <f t="shared" si="10"/>
        <v>3</v>
      </c>
      <c r="AK15" s="280">
        <f t="shared" si="11"/>
        <v>5</v>
      </c>
      <c r="AL15" s="281">
        <f t="shared" si="12"/>
        <v>2</v>
      </c>
      <c r="AM15" s="35">
        <f t="shared" si="8"/>
        <v>12</v>
      </c>
      <c r="AO15" s="22">
        <v>2</v>
      </c>
    </row>
    <row r="16" spans="1:42" x14ac:dyDescent="0.2">
      <c r="A16" s="197">
        <f>Inscriptions!A16</f>
        <v>15</v>
      </c>
      <c r="B16" s="208" t="str">
        <f>Inscriptions!C16</f>
        <v>Prof 5</v>
      </c>
      <c r="C16" s="209" t="str">
        <f>Inscriptions!D16</f>
        <v>P Prénom 5</v>
      </c>
      <c r="E16" s="1" t="str">
        <f>IF(Inscriptions!P16=1,"1.1","")&amp;IF(Inscriptions!P16=2,"2.1","")&amp;IF(Inscriptions!P16=3,"3.1","")&amp;IF(Inscriptions!P16=4,"4.1","")&amp;IF(Inscriptions!P16=5,"5.1","")&amp;IF(Inscriptions!P16=6,"6.1","")&amp;IF(Inscriptions!P16=7,"7.1","")&amp;IF(Inscriptions!P16=8,"8.1","")&amp;IF(Inscriptions!P16=9,"9.1","")&amp;IF(Inscriptions!P16=10,"10.1","")&amp;IF(Inscriptions!P16=10,"10.1","")&amp;IF(Inscriptions!P16=11,"11.1","")&amp;IF(Inscriptions!P16=12,"12.1","")&amp;IF(Inscriptions!P16=13,"13.1","")&amp;IF(Inscriptions!P16=14,"14.1","")&amp;IF(Inscriptions!P16=15,"15.1","")&amp;IF(Inscriptions!P16=16,"16.1","")&amp;IF(Inscriptions!P16=17,"17.1","")&amp;IF(Inscriptions!P16=18,"18.1","")&amp;IF(Inscriptions!P16=19,"19.1","")&amp;IF(Inscriptions!P16=20,"20","")</f>
        <v>1.1</v>
      </c>
      <c r="F16" s="1" t="str">
        <f>IF(Inscriptions!Q16=1,"1.1","")&amp;IF(Inscriptions!Q16=2,"2.1","")&amp;IF(Inscriptions!Q16=3,"3.1","")&amp;IF(Inscriptions!Q16=4,"4.1","")&amp;IF(Inscriptions!Q16=5,"5.1","")&amp;IF(Inscriptions!Q16=6,"6.1","")&amp;IF(Inscriptions!Q16=7,"7.1","")&amp;IF(Inscriptions!Q16=8,"8.1","")&amp;IF(Inscriptions!Q16=9,"9.1","")&amp;IF(Inscriptions!Q16=10,"10.1","")&amp;IF(Inscriptions!Q16=10,"10.1","")&amp;IF(Inscriptions!Q16=11,"11.1","")&amp;IF(Inscriptions!Q16=12,"12.1","")&amp;IF(Inscriptions!Q16=13,"13.1","")&amp;IF(Inscriptions!Q16=14,"14.1","")&amp;IF(Inscriptions!Q16=15,"15.1","")&amp;IF(Inscriptions!Q16=16,"16.1","")&amp;IF(Inscriptions!Q16=17,"17.1","")&amp;IF(Inscriptions!Q16=18,"18.1","")&amp;IF(Inscriptions!Q16=19,"19.1","")&amp;IF(Inscriptions!Q16=20,"20","")</f>
        <v>5.1</v>
      </c>
      <c r="G16" s="1" t="str">
        <f>IF(Inscriptions!R16=1,"1.1","")&amp;IF(Inscriptions!R16=2,"2.1","")&amp;IF(Inscriptions!R16=3,"3.1","")&amp;IF(Inscriptions!R16=4,"4.1","")&amp;IF(Inscriptions!R16=5,"5.1","")&amp;IF(Inscriptions!R16=6,"6.1","")&amp;IF(Inscriptions!R16=7,"7.1","")&amp;IF(Inscriptions!R16=8,"8.1","")&amp;IF(Inscriptions!R16=9,"9.1","")&amp;IF(Inscriptions!R16=10,"10.1","")&amp;IF(Inscriptions!R16=10,"10.1","")&amp;IF(Inscriptions!R16=11,"11.1","")&amp;IF(Inscriptions!R16=12,"12.1","")&amp;IF(Inscriptions!R16=13,"13.1","")&amp;IF(Inscriptions!R16=14,"14.1","")&amp;IF(Inscriptions!R16=15,"15.1","")&amp;IF(Inscriptions!R16=16,"16.1","")&amp;IF(Inscriptions!R16=17,"17.1","")&amp;IF(Inscriptions!R16=18,"18.1","")&amp;IF(Inscriptions!R16=19,"19.1","")&amp;IF(Inscriptions!R16=20,"20","")</f>
        <v>4.1</v>
      </c>
      <c r="H16" s="1" t="str">
        <f>IF(Inscriptions!S16=1,"1.1","")&amp;IF(Inscriptions!S16=2,"2.1","")&amp;IF(Inscriptions!S16=3,"3.1","")&amp;IF(Inscriptions!S16=4,"4.1","")&amp;IF(Inscriptions!S16=5,"5.1","")&amp;IF(Inscriptions!S16=6,"6.1","")&amp;IF(Inscriptions!S16=7,"7.1","")&amp;IF(Inscriptions!S16=8,"8.1","")&amp;IF(Inscriptions!S16=9,"9.1","")&amp;IF(Inscriptions!S16=10,"10.1","")&amp;IF(Inscriptions!S16=10,"10.1","")&amp;IF(Inscriptions!S16=11,"11.1","")&amp;IF(Inscriptions!S16=12,"12.1","")&amp;IF(Inscriptions!S16=13,"13.1","")&amp;IF(Inscriptions!S16=14,"14.1","")&amp;IF(Inscriptions!S16=15,"15.1","")&amp;IF(Inscriptions!S16=16,"16.1","")&amp;IF(Inscriptions!S16=17,"17.1","")&amp;IF(Inscriptions!S16=18,"18.1","")&amp;IF(Inscriptions!S16=19,"19.1","")&amp;IF(Inscriptions!S16=20,"20","")</f>
        <v>3.1</v>
      </c>
      <c r="O16" s="32" t="str">
        <f t="shared" si="1"/>
        <v>Culture vocale Classique</v>
      </c>
      <c r="P16" s="231" t="str">
        <f t="shared" si="2"/>
        <v/>
      </c>
      <c r="Q16" s="233" t="str">
        <f t="shared" si="3"/>
        <v/>
      </c>
      <c r="R16" s="232" t="str">
        <f t="shared" si="4"/>
        <v>5.3</v>
      </c>
      <c r="S16" s="220" t="e">
        <f>#REF!</f>
        <v>#REF!</v>
      </c>
      <c r="T16" s="248" t="str">
        <f t="shared" si="5"/>
        <v/>
      </c>
      <c r="U16" s="248" t="str">
        <f t="shared" si="6"/>
        <v/>
      </c>
      <c r="V16" s="248" t="str">
        <f t="shared" si="7"/>
        <v/>
      </c>
      <c r="X16" s="252"/>
      <c r="Y16" s="253"/>
      <c r="Z16" s="254"/>
      <c r="AC16" s="261" t="s">
        <v>332</v>
      </c>
      <c r="AD16" s="262" t="s">
        <v>161</v>
      </c>
      <c r="AE16" s="262" t="s">
        <v>166</v>
      </c>
      <c r="AF16" s="262" t="s">
        <v>169</v>
      </c>
      <c r="AG16" s="263" t="s">
        <v>173</v>
      </c>
      <c r="AI16" s="4">
        <f t="shared" si="9"/>
        <v>0</v>
      </c>
      <c r="AJ16" s="279">
        <f t="shared" si="10"/>
        <v>0</v>
      </c>
      <c r="AK16" s="280">
        <f t="shared" si="11"/>
        <v>0</v>
      </c>
      <c r="AL16" s="281">
        <f t="shared" si="12"/>
        <v>0</v>
      </c>
      <c r="AM16" s="35">
        <f t="shared" si="8"/>
        <v>0</v>
      </c>
      <c r="AO16" s="22">
        <v>1</v>
      </c>
    </row>
    <row r="17" spans="1:41" x14ac:dyDescent="0.2">
      <c r="A17" s="197">
        <f>Inscriptions!A17</f>
        <v>16</v>
      </c>
      <c r="B17" s="208">
        <f>Inscriptions!C17</f>
        <v>0</v>
      </c>
      <c r="C17" s="209">
        <f>Inscriptions!D17</f>
        <v>0</v>
      </c>
      <c r="E17" s="1" t="str">
        <f>IF(Inscriptions!P17=1,"1.1","")&amp;IF(Inscriptions!P17=2,"2.1","")&amp;IF(Inscriptions!P17=3,"3.1","")&amp;IF(Inscriptions!P17=4,"4.1","")&amp;IF(Inscriptions!P17=5,"5.1","")&amp;IF(Inscriptions!P17=6,"6.1","")&amp;IF(Inscriptions!P17=7,"7.1","")&amp;IF(Inscriptions!P17=8,"8.1","")&amp;IF(Inscriptions!P17=9,"9.1","")&amp;IF(Inscriptions!P17=10,"10.1","")&amp;IF(Inscriptions!P17=10,"10.1","")&amp;IF(Inscriptions!P17=11,"11.1","")&amp;IF(Inscriptions!P17=12,"12.1","")&amp;IF(Inscriptions!P17=13,"13.1","")&amp;IF(Inscriptions!P17=14,"14.1","")&amp;IF(Inscriptions!P17=15,"15.1","")&amp;IF(Inscriptions!P17=16,"16.1","")&amp;IF(Inscriptions!P17=17,"17.1","")&amp;IF(Inscriptions!P17=18,"18.1","")&amp;IF(Inscriptions!P17=19,"19.1","")&amp;IF(Inscriptions!P17=20,"20","")</f>
        <v/>
      </c>
      <c r="F17" s="1" t="str">
        <f>IF(Inscriptions!Q17=1,"1.1","")&amp;IF(Inscriptions!Q17=2,"2.1","")&amp;IF(Inscriptions!Q17=3,"3.1","")&amp;IF(Inscriptions!Q17=4,"4.1","")&amp;IF(Inscriptions!Q17=5,"5.1","")&amp;IF(Inscriptions!Q17=6,"6.1","")&amp;IF(Inscriptions!Q17=7,"7.1","")&amp;IF(Inscriptions!Q17=8,"8.1","")&amp;IF(Inscriptions!Q17=9,"9.1","")&amp;IF(Inscriptions!Q17=10,"10.1","")&amp;IF(Inscriptions!Q17=10,"10.1","")&amp;IF(Inscriptions!Q17=11,"11.1","")&amp;IF(Inscriptions!Q17=12,"12.1","")&amp;IF(Inscriptions!Q17=13,"13.1","")&amp;IF(Inscriptions!Q17=14,"14.1","")&amp;IF(Inscriptions!Q17=15,"15.1","")&amp;IF(Inscriptions!Q17=16,"16.1","")&amp;IF(Inscriptions!Q17=17,"17.1","")&amp;IF(Inscriptions!Q17=18,"18.1","")&amp;IF(Inscriptions!Q17=19,"19.1","")&amp;IF(Inscriptions!Q17=20,"20","")</f>
        <v/>
      </c>
      <c r="G17" s="1" t="str">
        <f>IF(Inscriptions!R17=1,"1.1","")&amp;IF(Inscriptions!R17=2,"2.1","")&amp;IF(Inscriptions!R17=3,"3.1","")&amp;IF(Inscriptions!R17=4,"4.1","")&amp;IF(Inscriptions!R17=5,"5.1","")&amp;IF(Inscriptions!R17=6,"6.1","")&amp;IF(Inscriptions!R17=7,"7.1","")&amp;IF(Inscriptions!R17=8,"8.1","")&amp;IF(Inscriptions!R17=9,"9.1","")&amp;IF(Inscriptions!R17=10,"10.1","")&amp;IF(Inscriptions!R17=10,"10.1","")&amp;IF(Inscriptions!R17=11,"11.1","")&amp;IF(Inscriptions!R17=12,"12.1","")&amp;IF(Inscriptions!R17=13,"13.1","")&amp;IF(Inscriptions!R17=14,"14.1","")&amp;IF(Inscriptions!R17=15,"15.1","")&amp;IF(Inscriptions!R17=16,"16.1","")&amp;IF(Inscriptions!R17=17,"17.1","")&amp;IF(Inscriptions!R17=18,"18.1","")&amp;IF(Inscriptions!R17=19,"19.1","")&amp;IF(Inscriptions!R17=20,"20","")</f>
        <v/>
      </c>
      <c r="H17" s="1" t="str">
        <f>IF(Inscriptions!S17=1,"1.1","")&amp;IF(Inscriptions!S17=2,"2.1","")&amp;IF(Inscriptions!S17=3,"3.1","")&amp;IF(Inscriptions!S17=4,"4.1","")&amp;IF(Inscriptions!S17=5,"5.1","")&amp;IF(Inscriptions!S17=6,"6.1","")&amp;IF(Inscriptions!S17=7,"7.1","")&amp;IF(Inscriptions!S17=8,"8.1","")&amp;IF(Inscriptions!S17=9,"9.1","")&amp;IF(Inscriptions!S17=10,"10.1","")&amp;IF(Inscriptions!S17=10,"10.1","")&amp;IF(Inscriptions!S17=11,"11.1","")&amp;IF(Inscriptions!S17=12,"12.1","")&amp;IF(Inscriptions!S17=13,"13.1","")&amp;IF(Inscriptions!S17=14,"14.1","")&amp;IF(Inscriptions!S17=15,"15.1","")&amp;IF(Inscriptions!S17=16,"16.1","")&amp;IF(Inscriptions!S17=17,"17.1","")&amp;IF(Inscriptions!S17=18,"18.1","")&amp;IF(Inscriptions!S17=19,"19.1","")&amp;IF(Inscriptions!S17=20,"20","")</f>
        <v/>
      </c>
      <c r="O17" s="32" t="str">
        <f t="shared" si="1"/>
        <v>Culture vocale Découvrir sa voix</v>
      </c>
      <c r="P17" s="231" t="str">
        <f t="shared" si="2"/>
        <v/>
      </c>
      <c r="Q17" s="233" t="str">
        <f t="shared" si="3"/>
        <v/>
      </c>
      <c r="R17" s="232" t="str">
        <f t="shared" si="4"/>
        <v>6.1</v>
      </c>
      <c r="S17" s="221" t="e">
        <f>#REF!</f>
        <v>#REF!</v>
      </c>
      <c r="T17" s="248" t="str">
        <f t="shared" si="5"/>
        <v/>
      </c>
      <c r="U17" s="248" t="str">
        <f t="shared" si="6"/>
        <v/>
      </c>
      <c r="V17" s="248" t="str">
        <f t="shared" si="7"/>
        <v/>
      </c>
      <c r="X17" s="252"/>
      <c r="Y17" s="253"/>
      <c r="Z17" s="254"/>
      <c r="AC17" s="261" t="s">
        <v>333</v>
      </c>
      <c r="AD17" s="262" t="s">
        <v>162</v>
      </c>
      <c r="AE17" s="262" t="s">
        <v>166</v>
      </c>
      <c r="AF17" s="262" t="s">
        <v>169</v>
      </c>
      <c r="AG17" s="263" t="s">
        <v>173</v>
      </c>
      <c r="AI17" s="4">
        <f t="shared" si="9"/>
        <v>0</v>
      </c>
      <c r="AJ17" s="279">
        <f t="shared" si="10"/>
        <v>0</v>
      </c>
      <c r="AK17" s="280">
        <f t="shared" si="11"/>
        <v>0</v>
      </c>
      <c r="AL17" s="281">
        <f t="shared" si="12"/>
        <v>0</v>
      </c>
      <c r="AM17" s="35">
        <f t="shared" si="8"/>
        <v>0</v>
      </c>
      <c r="AO17" s="22">
        <v>3</v>
      </c>
    </row>
    <row r="18" spans="1:41" x14ac:dyDescent="0.2">
      <c r="A18" s="197">
        <f>Inscriptions!A18</f>
        <v>17</v>
      </c>
      <c r="B18" s="208">
        <f>Inscriptions!C18</f>
        <v>0</v>
      </c>
      <c r="C18" s="209">
        <f>Inscriptions!D18</f>
        <v>0</v>
      </c>
      <c r="E18" s="1" t="str">
        <f>IF(Inscriptions!P18=1,"1.1","")&amp;IF(Inscriptions!P18=2,"2.1","")&amp;IF(Inscriptions!P18=3,"3.1","")&amp;IF(Inscriptions!P18=4,"4.1","")&amp;IF(Inscriptions!P18=5,"5.1","")&amp;IF(Inscriptions!P18=6,"6.1","")&amp;IF(Inscriptions!P18=7,"7.1","")&amp;IF(Inscriptions!P18=8,"8.1","")&amp;IF(Inscriptions!P18=9,"9.1","")&amp;IF(Inscriptions!P18=10,"10.1","")&amp;IF(Inscriptions!P18=10,"10.1","")&amp;IF(Inscriptions!P18=11,"11.1","")&amp;IF(Inscriptions!P18=12,"12.1","")&amp;IF(Inscriptions!P18=13,"13.1","")&amp;IF(Inscriptions!P18=14,"14.1","")&amp;IF(Inscriptions!P18=15,"15.1","")&amp;IF(Inscriptions!P18=16,"16.1","")&amp;IF(Inscriptions!P18=17,"17.1","")&amp;IF(Inscriptions!P18=18,"18.1","")&amp;IF(Inscriptions!P18=19,"19.1","")&amp;IF(Inscriptions!P18=20,"20","")</f>
        <v/>
      </c>
      <c r="F18" s="1" t="str">
        <f>IF(Inscriptions!Q18=1,"1.1","")&amp;IF(Inscriptions!Q18=2,"2.1","")&amp;IF(Inscriptions!Q18=3,"3.1","")&amp;IF(Inscriptions!Q18=4,"4.1","")&amp;IF(Inscriptions!Q18=5,"5.1","")&amp;IF(Inscriptions!Q18=6,"6.1","")&amp;IF(Inscriptions!Q18=7,"7.1","")&amp;IF(Inscriptions!Q18=8,"8.1","")&amp;IF(Inscriptions!Q18=9,"9.1","")&amp;IF(Inscriptions!Q18=10,"10.1","")&amp;IF(Inscriptions!Q18=10,"10.1","")&amp;IF(Inscriptions!Q18=11,"11.1","")&amp;IF(Inscriptions!Q18=12,"12.1","")&amp;IF(Inscriptions!Q18=13,"13.1","")&amp;IF(Inscriptions!Q18=14,"14.1","")&amp;IF(Inscriptions!Q18=15,"15.1","")&amp;IF(Inscriptions!Q18=16,"16.1","")&amp;IF(Inscriptions!Q18=17,"17.1","")&amp;IF(Inscriptions!Q18=18,"18.1","")&amp;IF(Inscriptions!Q18=19,"19.1","")&amp;IF(Inscriptions!Q18=20,"20","")</f>
        <v/>
      </c>
      <c r="G18" s="1" t="str">
        <f>IF(Inscriptions!R18=1,"1.1","")&amp;IF(Inscriptions!R18=2,"2.1","")&amp;IF(Inscriptions!R18=3,"3.1","")&amp;IF(Inscriptions!R18=4,"4.1","")&amp;IF(Inscriptions!R18=5,"5.1","")&amp;IF(Inscriptions!R18=6,"6.1","")&amp;IF(Inscriptions!R18=7,"7.1","")&amp;IF(Inscriptions!R18=8,"8.1","")&amp;IF(Inscriptions!R18=9,"9.1","")&amp;IF(Inscriptions!R18=10,"10.1","")&amp;IF(Inscriptions!R18=10,"10.1","")&amp;IF(Inscriptions!R18=11,"11.1","")&amp;IF(Inscriptions!R18=12,"12.1","")&amp;IF(Inscriptions!R18=13,"13.1","")&amp;IF(Inscriptions!R18=14,"14.1","")&amp;IF(Inscriptions!R18=15,"15.1","")&amp;IF(Inscriptions!R18=16,"16.1","")&amp;IF(Inscriptions!R18=17,"17.1","")&amp;IF(Inscriptions!R18=18,"18.1","")&amp;IF(Inscriptions!R18=19,"19.1","")&amp;IF(Inscriptions!R18=20,"20","")</f>
        <v/>
      </c>
      <c r="H18" s="1" t="str">
        <f>IF(Inscriptions!S18=1,"1.1","")&amp;IF(Inscriptions!S18=2,"2.1","")&amp;IF(Inscriptions!S18=3,"3.1","")&amp;IF(Inscriptions!S18=4,"4.1","")&amp;IF(Inscriptions!S18=5,"5.1","")&amp;IF(Inscriptions!S18=6,"6.1","")&amp;IF(Inscriptions!S18=7,"7.1","")&amp;IF(Inscriptions!S18=8,"8.1","")&amp;IF(Inscriptions!S18=9,"9.1","")&amp;IF(Inscriptions!S18=10,"10.1","")&amp;IF(Inscriptions!S18=10,"10.1","")&amp;IF(Inscriptions!S18=11,"11.1","")&amp;IF(Inscriptions!S18=12,"12.1","")&amp;IF(Inscriptions!S18=13,"13.1","")&amp;IF(Inscriptions!S18=14,"14.1","")&amp;IF(Inscriptions!S18=15,"15.1","")&amp;IF(Inscriptions!S18=16,"16.1","")&amp;IF(Inscriptions!S18=17,"17.1","")&amp;IF(Inscriptions!S18=18,"18.1","")&amp;IF(Inscriptions!S18=19,"19.1","")&amp;IF(Inscriptions!S18=20,"20","")</f>
        <v/>
      </c>
      <c r="O18" s="32" t="str">
        <f t="shared" si="1"/>
        <v>Culture vocale Découvrir sa voix</v>
      </c>
      <c r="P18" s="231" t="str">
        <f t="shared" si="2"/>
        <v>6.2</v>
      </c>
      <c r="Q18" s="233" t="str">
        <f t="shared" si="3"/>
        <v/>
      </c>
      <c r="R18" s="232" t="str">
        <f t="shared" si="4"/>
        <v/>
      </c>
      <c r="S18" s="221" t="e">
        <f>#REF!</f>
        <v>#REF!</v>
      </c>
      <c r="T18" s="248" t="str">
        <f t="shared" si="5"/>
        <v/>
      </c>
      <c r="U18" s="248" t="str">
        <f t="shared" si="6"/>
        <v/>
      </c>
      <c r="V18" s="248" t="str">
        <f t="shared" si="7"/>
        <v/>
      </c>
      <c r="X18" s="252"/>
      <c r="Y18" s="253"/>
      <c r="Z18" s="254"/>
      <c r="AC18" s="237" t="s">
        <v>334</v>
      </c>
      <c r="AD18" s="71" t="s">
        <v>391</v>
      </c>
      <c r="AE18" s="71" t="s">
        <v>392</v>
      </c>
      <c r="AF18" s="71" t="s">
        <v>393</v>
      </c>
      <c r="AG18" s="72" t="s">
        <v>174</v>
      </c>
      <c r="AI18" s="4">
        <f t="shared" si="9"/>
        <v>2</v>
      </c>
      <c r="AJ18" s="279">
        <f t="shared" si="10"/>
        <v>4</v>
      </c>
      <c r="AK18" s="280">
        <f t="shared" si="11"/>
        <v>3</v>
      </c>
      <c r="AL18" s="281">
        <f t="shared" si="12"/>
        <v>1</v>
      </c>
      <c r="AM18" s="35">
        <f t="shared" si="8"/>
        <v>10</v>
      </c>
      <c r="AO18" s="22">
        <v>2</v>
      </c>
    </row>
    <row r="19" spans="1:41" x14ac:dyDescent="0.2">
      <c r="A19" s="197">
        <f>Inscriptions!A19</f>
        <v>18</v>
      </c>
      <c r="B19" s="208">
        <f>Inscriptions!C19</f>
        <v>0</v>
      </c>
      <c r="C19" s="209">
        <f>Inscriptions!D19</f>
        <v>0</v>
      </c>
      <c r="E19" s="1" t="str">
        <f>IF(Inscriptions!P19=1,"1.1","")&amp;IF(Inscriptions!P19=2,"2.1","")&amp;IF(Inscriptions!P19=3,"3.1","")&amp;IF(Inscriptions!P19=4,"4.1","")&amp;IF(Inscriptions!P19=5,"5.1","")&amp;IF(Inscriptions!P19=6,"6.1","")&amp;IF(Inscriptions!P19=7,"7.1","")&amp;IF(Inscriptions!P19=8,"8.1","")&amp;IF(Inscriptions!P19=9,"9.1","")&amp;IF(Inscriptions!P19=10,"10.1","")&amp;IF(Inscriptions!P19=10,"10.1","")&amp;IF(Inscriptions!P19=11,"11.1","")&amp;IF(Inscriptions!P19=12,"12.1","")&amp;IF(Inscriptions!P19=13,"13.1","")&amp;IF(Inscriptions!P19=14,"14.1","")&amp;IF(Inscriptions!P19=15,"15.1","")&amp;IF(Inscriptions!P19=16,"16.1","")&amp;IF(Inscriptions!P19=17,"17.1","")&amp;IF(Inscriptions!P19=18,"18.1","")&amp;IF(Inscriptions!P19=19,"19.1","")&amp;IF(Inscriptions!P19=20,"20","")</f>
        <v/>
      </c>
      <c r="F19" s="1" t="str">
        <f>IF(Inscriptions!Q19=1,"1.1","")&amp;IF(Inscriptions!Q19=2,"2.1","")&amp;IF(Inscriptions!Q19=3,"3.1","")&amp;IF(Inscriptions!Q19=4,"4.1","")&amp;IF(Inscriptions!Q19=5,"5.1","")&amp;IF(Inscriptions!Q19=6,"6.1","")&amp;IF(Inscriptions!Q19=7,"7.1","")&amp;IF(Inscriptions!Q19=8,"8.1","")&amp;IF(Inscriptions!Q19=9,"9.1","")&amp;IF(Inscriptions!Q19=10,"10.1","")&amp;IF(Inscriptions!Q19=10,"10.1","")&amp;IF(Inscriptions!Q19=11,"11.1","")&amp;IF(Inscriptions!Q19=12,"12.1","")&amp;IF(Inscriptions!Q19=13,"13.1","")&amp;IF(Inscriptions!Q19=14,"14.1","")&amp;IF(Inscriptions!Q19=15,"15.1","")&amp;IF(Inscriptions!Q19=16,"16.1","")&amp;IF(Inscriptions!Q19=17,"17.1","")&amp;IF(Inscriptions!Q19=18,"18.1","")&amp;IF(Inscriptions!Q19=19,"19.1","")&amp;IF(Inscriptions!Q19=20,"20","")</f>
        <v/>
      </c>
      <c r="G19" s="1" t="str">
        <f>IF(Inscriptions!R19=1,"1.1","")&amp;IF(Inscriptions!R19=2,"2.1","")&amp;IF(Inscriptions!R19=3,"3.1","")&amp;IF(Inscriptions!R19=4,"4.1","")&amp;IF(Inscriptions!R19=5,"5.1","")&amp;IF(Inscriptions!R19=6,"6.1","")&amp;IF(Inscriptions!R19=7,"7.1","")&amp;IF(Inscriptions!R19=8,"8.1","")&amp;IF(Inscriptions!R19=9,"9.1","")&amp;IF(Inscriptions!R19=10,"10.1","")&amp;IF(Inscriptions!R19=10,"10.1","")&amp;IF(Inscriptions!R19=11,"11.1","")&amp;IF(Inscriptions!R19=12,"12.1","")&amp;IF(Inscriptions!R19=13,"13.1","")&amp;IF(Inscriptions!R19=14,"14.1","")&amp;IF(Inscriptions!R19=15,"15.1","")&amp;IF(Inscriptions!R19=16,"16.1","")&amp;IF(Inscriptions!R19=17,"17.1","")&amp;IF(Inscriptions!R19=18,"18.1","")&amp;IF(Inscriptions!R19=19,"19.1","")&amp;IF(Inscriptions!R19=20,"20","")</f>
        <v/>
      </c>
      <c r="H19" s="1" t="str">
        <f>IF(Inscriptions!S19=1,"1.1","")&amp;IF(Inscriptions!S19=2,"2.1","")&amp;IF(Inscriptions!S19=3,"3.1","")&amp;IF(Inscriptions!S19=4,"4.1","")&amp;IF(Inscriptions!S19=5,"5.1","")&amp;IF(Inscriptions!S19=6,"6.1","")&amp;IF(Inscriptions!S19=7,"7.1","")&amp;IF(Inscriptions!S19=8,"8.1","")&amp;IF(Inscriptions!S19=9,"9.1","")&amp;IF(Inscriptions!S19=10,"10.1","")&amp;IF(Inscriptions!S19=10,"10.1","")&amp;IF(Inscriptions!S19=11,"11.1","")&amp;IF(Inscriptions!S19=12,"12.1","")&amp;IF(Inscriptions!S19=13,"13.1","")&amp;IF(Inscriptions!S19=14,"14.1","")&amp;IF(Inscriptions!S19=15,"15.1","")&amp;IF(Inscriptions!S19=16,"16.1","")&amp;IF(Inscriptions!S19=17,"17.1","")&amp;IF(Inscriptions!S19=18,"18.1","")&amp;IF(Inscriptions!S19=19,"19.1","")&amp;IF(Inscriptions!S19=20,"20","")</f>
        <v/>
      </c>
      <c r="O19" s="32" t="str">
        <f t="shared" si="1"/>
        <v>Culture vocale Découvrir sa voix</v>
      </c>
      <c r="P19" s="231" t="str">
        <f t="shared" si="2"/>
        <v/>
      </c>
      <c r="Q19" s="233" t="str">
        <f t="shared" si="3"/>
        <v>6.3</v>
      </c>
      <c r="R19" s="232" t="str">
        <f t="shared" si="4"/>
        <v/>
      </c>
      <c r="S19" s="221" t="e">
        <f>#REF!</f>
        <v>#REF!</v>
      </c>
      <c r="T19" s="248" t="str">
        <f t="shared" si="5"/>
        <v/>
      </c>
      <c r="U19" s="248" t="str">
        <f t="shared" si="6"/>
        <v/>
      </c>
      <c r="V19" s="248" t="str">
        <f t="shared" si="7"/>
        <v/>
      </c>
      <c r="X19" s="252"/>
      <c r="Y19" s="253"/>
      <c r="Z19" s="254"/>
      <c r="AC19" s="237" t="s">
        <v>335</v>
      </c>
      <c r="AD19" s="71" t="s">
        <v>391</v>
      </c>
      <c r="AE19" s="71" t="s">
        <v>392</v>
      </c>
      <c r="AF19" s="71" t="s">
        <v>393</v>
      </c>
      <c r="AG19" s="72" t="s">
        <v>174</v>
      </c>
      <c r="AI19" s="4">
        <f t="shared" si="9"/>
        <v>0</v>
      </c>
      <c r="AJ19" s="279">
        <f t="shared" si="10"/>
        <v>0</v>
      </c>
      <c r="AK19" s="280">
        <f t="shared" si="11"/>
        <v>0</v>
      </c>
      <c r="AL19" s="281">
        <f t="shared" si="12"/>
        <v>0</v>
      </c>
      <c r="AM19" s="35">
        <f t="shared" si="8"/>
        <v>0</v>
      </c>
      <c r="AO19" s="22">
        <v>1</v>
      </c>
    </row>
    <row r="20" spans="1:41" x14ac:dyDescent="0.2">
      <c r="A20" s="197">
        <f>Inscriptions!A20</f>
        <v>19</v>
      </c>
      <c r="B20" s="208">
        <f>Inscriptions!C20</f>
        <v>0</v>
      </c>
      <c r="C20" s="209">
        <f>Inscriptions!D20</f>
        <v>0</v>
      </c>
      <c r="E20" s="1" t="str">
        <f>IF(Inscriptions!P20=1,"1.1","")&amp;IF(Inscriptions!P20=2,"2.1","")&amp;IF(Inscriptions!P20=3,"3.1","")&amp;IF(Inscriptions!P20=4,"4.1","")&amp;IF(Inscriptions!P20=5,"5.1","")&amp;IF(Inscriptions!P20=6,"6.1","")&amp;IF(Inscriptions!P20=7,"7.1","")&amp;IF(Inscriptions!P20=8,"8.1","")&amp;IF(Inscriptions!P20=9,"9.1","")&amp;IF(Inscriptions!P20=10,"10.1","")&amp;IF(Inscriptions!P20=10,"10.1","")&amp;IF(Inscriptions!P20=11,"11.1","")&amp;IF(Inscriptions!P20=12,"12.1","")&amp;IF(Inscriptions!P20=13,"13.1","")&amp;IF(Inscriptions!P20=14,"14.1","")&amp;IF(Inscriptions!P20=15,"15.1","")&amp;IF(Inscriptions!P20=16,"16.1","")&amp;IF(Inscriptions!P20=17,"17.1","")&amp;IF(Inscriptions!P20=18,"18.1","")&amp;IF(Inscriptions!P20=19,"19.1","")&amp;IF(Inscriptions!P20=20,"20","")</f>
        <v/>
      </c>
      <c r="F20" s="1" t="str">
        <f>IF(Inscriptions!Q20=1,"1.1","")&amp;IF(Inscriptions!Q20=2,"2.1","")&amp;IF(Inscriptions!Q20=3,"3.1","")&amp;IF(Inscriptions!Q20=4,"4.1","")&amp;IF(Inscriptions!Q20=5,"5.1","")&amp;IF(Inscriptions!Q20=6,"6.1","")&amp;IF(Inscriptions!Q20=7,"7.1","")&amp;IF(Inscriptions!Q20=8,"8.1","")&amp;IF(Inscriptions!Q20=9,"9.1","")&amp;IF(Inscriptions!Q20=10,"10.1","")&amp;IF(Inscriptions!Q20=10,"10.1","")&amp;IF(Inscriptions!Q20=11,"11.1","")&amp;IF(Inscriptions!Q20=12,"12.1","")&amp;IF(Inscriptions!Q20=13,"13.1","")&amp;IF(Inscriptions!Q20=14,"14.1","")&amp;IF(Inscriptions!Q20=15,"15.1","")&amp;IF(Inscriptions!Q20=16,"16.1","")&amp;IF(Inscriptions!Q20=17,"17.1","")&amp;IF(Inscriptions!Q20=18,"18.1","")&amp;IF(Inscriptions!Q20=19,"19.1","")&amp;IF(Inscriptions!Q20=20,"20","")</f>
        <v/>
      </c>
      <c r="G20" s="1" t="str">
        <f>IF(Inscriptions!R20=1,"1.1","")&amp;IF(Inscriptions!R20=2,"2.1","")&amp;IF(Inscriptions!R20=3,"3.1","")&amp;IF(Inscriptions!R20=4,"4.1","")&amp;IF(Inscriptions!R20=5,"5.1","")&amp;IF(Inscriptions!R20=6,"6.1","")&amp;IF(Inscriptions!R20=7,"7.1","")&amp;IF(Inscriptions!R20=8,"8.1","")&amp;IF(Inscriptions!R20=9,"9.1","")&amp;IF(Inscriptions!R20=10,"10.1","")&amp;IF(Inscriptions!R20=10,"10.1","")&amp;IF(Inscriptions!R20=11,"11.1","")&amp;IF(Inscriptions!R20=12,"12.1","")&amp;IF(Inscriptions!R20=13,"13.1","")&amp;IF(Inscriptions!R20=14,"14.1","")&amp;IF(Inscriptions!R20=15,"15.1","")&amp;IF(Inscriptions!R20=16,"16.1","")&amp;IF(Inscriptions!R20=17,"17.1","")&amp;IF(Inscriptions!R20=18,"18.1","")&amp;IF(Inscriptions!R20=19,"19.1","")&amp;IF(Inscriptions!R20=20,"20","")</f>
        <v/>
      </c>
      <c r="H20" s="1" t="str">
        <f>IF(Inscriptions!S20=1,"1.1","")&amp;IF(Inscriptions!S20=2,"2.1","")&amp;IF(Inscriptions!S20=3,"3.1","")&amp;IF(Inscriptions!S20=4,"4.1","")&amp;IF(Inscriptions!S20=5,"5.1","")&amp;IF(Inscriptions!S20=6,"6.1","")&amp;IF(Inscriptions!S20=7,"7.1","")&amp;IF(Inscriptions!S20=8,"8.1","")&amp;IF(Inscriptions!S20=9,"9.1","")&amp;IF(Inscriptions!S20=10,"10.1","")&amp;IF(Inscriptions!S20=10,"10.1","")&amp;IF(Inscriptions!S20=11,"11.1","")&amp;IF(Inscriptions!S20=12,"12.1","")&amp;IF(Inscriptions!S20=13,"13.1","")&amp;IF(Inscriptions!S20=14,"14.1","")&amp;IF(Inscriptions!S20=15,"15.1","")&amp;IF(Inscriptions!S20=16,"16.1","")&amp;IF(Inscriptions!S20=17,"17.1","")&amp;IF(Inscriptions!S20=18,"18.1","")&amp;IF(Inscriptions!S20=19,"19.1","")&amp;IF(Inscriptions!S20=20,"20","")</f>
        <v/>
      </c>
      <c r="O20" s="32" t="str">
        <f t="shared" si="1"/>
        <v>Culture vocale Comédie musicale</v>
      </c>
      <c r="P20" s="231" t="str">
        <f t="shared" si="2"/>
        <v/>
      </c>
      <c r="Q20" s="233" t="str">
        <f t="shared" si="3"/>
        <v>7.1</v>
      </c>
      <c r="R20" s="232" t="str">
        <f t="shared" si="4"/>
        <v/>
      </c>
      <c r="S20" s="220" t="e">
        <f>#REF!</f>
        <v>#REF!</v>
      </c>
      <c r="T20" s="248" t="str">
        <f t="shared" si="5"/>
        <v/>
      </c>
      <c r="U20" s="248" t="str">
        <f t="shared" si="6"/>
        <v/>
      </c>
      <c r="V20" s="248" t="str">
        <f t="shared" si="7"/>
        <v/>
      </c>
      <c r="X20" s="252"/>
      <c r="Y20" s="253"/>
      <c r="Z20" s="254"/>
      <c r="AC20" s="237" t="s">
        <v>336</v>
      </c>
      <c r="AD20" s="71" t="s">
        <v>391</v>
      </c>
      <c r="AE20" s="71" t="s">
        <v>392</v>
      </c>
      <c r="AF20" s="71" t="s">
        <v>393</v>
      </c>
      <c r="AG20" s="72" t="s">
        <v>174</v>
      </c>
      <c r="AI20" s="4">
        <f t="shared" si="9"/>
        <v>0</v>
      </c>
      <c r="AJ20" s="279">
        <f t="shared" si="10"/>
        <v>0</v>
      </c>
      <c r="AK20" s="280">
        <f t="shared" si="11"/>
        <v>0</v>
      </c>
      <c r="AL20" s="281">
        <f t="shared" si="12"/>
        <v>0</v>
      </c>
      <c r="AM20" s="35">
        <f t="shared" si="8"/>
        <v>0</v>
      </c>
      <c r="AO20" s="22">
        <v>3</v>
      </c>
    </row>
    <row r="21" spans="1:41" x14ac:dyDescent="0.2">
      <c r="A21" s="197">
        <f>Inscriptions!A21</f>
        <v>20</v>
      </c>
      <c r="B21" s="208">
        <f>Inscriptions!C21</f>
        <v>0</v>
      </c>
      <c r="C21" s="209">
        <f>Inscriptions!D21</f>
        <v>0</v>
      </c>
      <c r="E21" s="1" t="str">
        <f>IF(Inscriptions!P21=1,"1.1","")&amp;IF(Inscriptions!P21=2,"2.1","")&amp;IF(Inscriptions!P21=3,"3.1","")&amp;IF(Inscriptions!P21=4,"4.1","")&amp;IF(Inscriptions!P21=5,"5.1","")&amp;IF(Inscriptions!P21=6,"6.1","")&amp;IF(Inscriptions!P21=7,"7.1","")&amp;IF(Inscriptions!P21=8,"8.1","")&amp;IF(Inscriptions!P21=9,"9.1","")&amp;IF(Inscriptions!P21=10,"10.1","")&amp;IF(Inscriptions!P21=10,"10.1","")&amp;IF(Inscriptions!P21=11,"11.1","")&amp;IF(Inscriptions!P21=12,"12.1","")&amp;IF(Inscriptions!P21=13,"13.1","")&amp;IF(Inscriptions!P21=14,"14.1","")&amp;IF(Inscriptions!P21=15,"15.1","")&amp;IF(Inscriptions!P21=16,"16.1","")&amp;IF(Inscriptions!P21=17,"17.1","")&amp;IF(Inscriptions!P21=18,"18.1","")&amp;IF(Inscriptions!P21=19,"19.1","")&amp;IF(Inscriptions!P21=20,"20","")</f>
        <v/>
      </c>
      <c r="F21" s="1" t="str">
        <f>IF(Inscriptions!Q21=1,"1.1","")&amp;IF(Inscriptions!Q21=2,"2.1","")&amp;IF(Inscriptions!Q21=3,"3.1","")&amp;IF(Inscriptions!Q21=4,"4.1","")&amp;IF(Inscriptions!Q21=5,"5.1","")&amp;IF(Inscriptions!Q21=6,"6.1","")&amp;IF(Inscriptions!Q21=7,"7.1","")&amp;IF(Inscriptions!Q21=8,"8.1","")&amp;IF(Inscriptions!Q21=9,"9.1","")&amp;IF(Inscriptions!Q21=10,"10.1","")&amp;IF(Inscriptions!Q21=10,"10.1","")&amp;IF(Inscriptions!Q21=11,"11.1","")&amp;IF(Inscriptions!Q21=12,"12.1","")&amp;IF(Inscriptions!Q21=13,"13.1","")&amp;IF(Inscriptions!Q21=14,"14.1","")&amp;IF(Inscriptions!Q21=15,"15.1","")&amp;IF(Inscriptions!Q21=16,"16.1","")&amp;IF(Inscriptions!Q21=17,"17.1","")&amp;IF(Inscriptions!Q21=18,"18.1","")&amp;IF(Inscriptions!Q21=19,"19.1","")&amp;IF(Inscriptions!Q21=20,"20","")</f>
        <v/>
      </c>
      <c r="G21" s="1" t="str">
        <f>IF(Inscriptions!R21=1,"1.1","")&amp;IF(Inscriptions!R21=2,"2.1","")&amp;IF(Inscriptions!R21=3,"3.1","")&amp;IF(Inscriptions!R21=4,"4.1","")&amp;IF(Inscriptions!R21=5,"5.1","")&amp;IF(Inscriptions!R21=6,"6.1","")&amp;IF(Inscriptions!R21=7,"7.1","")&amp;IF(Inscriptions!R21=8,"8.1","")&amp;IF(Inscriptions!R21=9,"9.1","")&amp;IF(Inscriptions!R21=10,"10.1","")&amp;IF(Inscriptions!R21=10,"10.1","")&amp;IF(Inscriptions!R21=11,"11.1","")&amp;IF(Inscriptions!R21=12,"12.1","")&amp;IF(Inscriptions!R21=13,"13.1","")&amp;IF(Inscriptions!R21=14,"14.1","")&amp;IF(Inscriptions!R21=15,"15.1","")&amp;IF(Inscriptions!R21=16,"16.1","")&amp;IF(Inscriptions!R21=17,"17.1","")&amp;IF(Inscriptions!R21=18,"18.1","")&amp;IF(Inscriptions!R21=19,"19.1","")&amp;IF(Inscriptions!R21=20,"20","")</f>
        <v/>
      </c>
      <c r="H21" s="1" t="str">
        <f>IF(Inscriptions!S21=1,"1.1","")&amp;IF(Inscriptions!S21=2,"2.1","")&amp;IF(Inscriptions!S21=3,"3.1","")&amp;IF(Inscriptions!S21=4,"4.1","")&amp;IF(Inscriptions!S21=5,"5.1","")&amp;IF(Inscriptions!S21=6,"6.1","")&amp;IF(Inscriptions!S21=7,"7.1","")&amp;IF(Inscriptions!S21=8,"8.1","")&amp;IF(Inscriptions!S21=9,"9.1","")&amp;IF(Inscriptions!S21=10,"10.1","")&amp;IF(Inscriptions!S21=10,"10.1","")&amp;IF(Inscriptions!S21=11,"11.1","")&amp;IF(Inscriptions!S21=12,"12.1","")&amp;IF(Inscriptions!S21=13,"13.1","")&amp;IF(Inscriptions!S21=14,"14.1","")&amp;IF(Inscriptions!S21=15,"15.1","")&amp;IF(Inscriptions!S21=16,"16.1","")&amp;IF(Inscriptions!S21=17,"17.1","")&amp;IF(Inscriptions!S21=18,"18.1","")&amp;IF(Inscriptions!S21=19,"19.1","")&amp;IF(Inscriptions!S21=20,"20","")</f>
        <v/>
      </c>
      <c r="O21" s="32" t="str">
        <f t="shared" si="1"/>
        <v>Culture vocale Comédie musicale</v>
      </c>
      <c r="P21" s="231" t="str">
        <f t="shared" si="2"/>
        <v>7.2</v>
      </c>
      <c r="Q21" s="233" t="str">
        <f t="shared" si="3"/>
        <v/>
      </c>
      <c r="R21" s="232" t="str">
        <f t="shared" si="4"/>
        <v/>
      </c>
      <c r="S21" s="220" t="e">
        <f>#REF!</f>
        <v>#REF!</v>
      </c>
      <c r="T21" s="248" t="str">
        <f t="shared" si="5"/>
        <v/>
      </c>
      <c r="U21" s="248" t="str">
        <f t="shared" si="6"/>
        <v/>
      </c>
      <c r="V21" s="248" t="str">
        <f t="shared" si="7"/>
        <v/>
      </c>
      <c r="X21" s="252"/>
      <c r="Y21" s="253"/>
      <c r="Z21" s="254"/>
      <c r="AC21" s="237" t="s">
        <v>337</v>
      </c>
      <c r="AD21" s="71" t="s">
        <v>394</v>
      </c>
      <c r="AE21" s="71" t="s">
        <v>396</v>
      </c>
      <c r="AF21" s="71" t="s">
        <v>52</v>
      </c>
      <c r="AG21" s="72" t="s">
        <v>175</v>
      </c>
      <c r="AI21" s="4">
        <f t="shared" si="9"/>
        <v>1</v>
      </c>
      <c r="AJ21" s="279">
        <f t="shared" si="10"/>
        <v>1</v>
      </c>
      <c r="AK21" s="280">
        <f t="shared" si="11"/>
        <v>5</v>
      </c>
      <c r="AL21" s="281">
        <f t="shared" si="12"/>
        <v>2</v>
      </c>
      <c r="AM21" s="35">
        <f t="shared" si="8"/>
        <v>9</v>
      </c>
      <c r="AO21" s="22">
        <v>3</v>
      </c>
    </row>
    <row r="22" spans="1:41" x14ac:dyDescent="0.2">
      <c r="A22" s="197">
        <f>Inscriptions!A22</f>
        <v>21</v>
      </c>
      <c r="B22" s="208">
        <f>Inscriptions!C22</f>
        <v>0</v>
      </c>
      <c r="C22" s="209">
        <f>Inscriptions!D22</f>
        <v>0</v>
      </c>
      <c r="E22" s="1" t="str">
        <f>IF(Inscriptions!P22=1,"1.1","")&amp;IF(Inscriptions!P22=2,"2.1","")&amp;IF(Inscriptions!P22=3,"3.1","")&amp;IF(Inscriptions!P22=4,"4.1","")&amp;IF(Inscriptions!P22=5,"5.1","")&amp;IF(Inscriptions!P22=6,"6.1","")&amp;IF(Inscriptions!P22=7,"7.1","")&amp;IF(Inscriptions!P22=8,"8.1","")&amp;IF(Inscriptions!P22=9,"9.1","")&amp;IF(Inscriptions!P22=10,"10.1","")&amp;IF(Inscriptions!P22=10,"10.1","")&amp;IF(Inscriptions!P22=11,"11.1","")&amp;IF(Inscriptions!P22=12,"12.1","")&amp;IF(Inscriptions!P22=13,"13.1","")&amp;IF(Inscriptions!P22=14,"14.1","")&amp;IF(Inscriptions!P22=15,"15.1","")&amp;IF(Inscriptions!P22=16,"16.1","")&amp;IF(Inscriptions!P22=17,"17.1","")&amp;IF(Inscriptions!P22=18,"18.1","")&amp;IF(Inscriptions!P22=19,"19.1","")&amp;IF(Inscriptions!P22=20,"20","")</f>
        <v/>
      </c>
      <c r="F22" s="1" t="str">
        <f>IF(Inscriptions!Q22=1,"1.1","")&amp;IF(Inscriptions!Q22=2,"2.1","")&amp;IF(Inscriptions!Q22=3,"3.1","")&amp;IF(Inscriptions!Q22=4,"4.1","")&amp;IF(Inscriptions!Q22=5,"5.1","")&amp;IF(Inscriptions!Q22=6,"6.1","")&amp;IF(Inscriptions!Q22=7,"7.1","")&amp;IF(Inscriptions!Q22=8,"8.1","")&amp;IF(Inscriptions!Q22=9,"9.1","")&amp;IF(Inscriptions!Q22=10,"10.1","")&amp;IF(Inscriptions!Q22=10,"10.1","")&amp;IF(Inscriptions!Q22=11,"11.1","")&amp;IF(Inscriptions!Q22=12,"12.1","")&amp;IF(Inscriptions!Q22=13,"13.1","")&amp;IF(Inscriptions!Q22=14,"14.1","")&amp;IF(Inscriptions!Q22=15,"15.1","")&amp;IF(Inscriptions!Q22=16,"16.1","")&amp;IF(Inscriptions!Q22=17,"17.1","")&amp;IF(Inscriptions!Q22=18,"18.1","")&amp;IF(Inscriptions!Q22=19,"19.1","")&amp;IF(Inscriptions!Q22=20,"20","")</f>
        <v/>
      </c>
      <c r="G22" s="1" t="str">
        <f>IF(Inscriptions!R22=1,"1.1","")&amp;IF(Inscriptions!R22=2,"2.1","")&amp;IF(Inscriptions!R22=3,"3.1","")&amp;IF(Inscriptions!R22=4,"4.1","")&amp;IF(Inscriptions!R22=5,"5.1","")&amp;IF(Inscriptions!R22=6,"6.1","")&amp;IF(Inscriptions!R22=7,"7.1","")&amp;IF(Inscriptions!R22=8,"8.1","")&amp;IF(Inscriptions!R22=9,"9.1","")&amp;IF(Inscriptions!R22=10,"10.1","")&amp;IF(Inscriptions!R22=10,"10.1","")&amp;IF(Inscriptions!R22=11,"11.1","")&amp;IF(Inscriptions!R22=12,"12.1","")&amp;IF(Inscriptions!R22=13,"13.1","")&amp;IF(Inscriptions!R22=14,"14.1","")&amp;IF(Inscriptions!R22=15,"15.1","")&amp;IF(Inscriptions!R22=16,"16.1","")&amp;IF(Inscriptions!R22=17,"17.1","")&amp;IF(Inscriptions!R22=18,"18.1","")&amp;IF(Inscriptions!R22=19,"19.1","")&amp;IF(Inscriptions!R22=20,"20","")</f>
        <v/>
      </c>
      <c r="H22" s="1" t="str">
        <f>IF(Inscriptions!S22=1,"1.1","")&amp;IF(Inscriptions!S22=2,"2.1","")&amp;IF(Inscriptions!S22=3,"3.1","")&amp;IF(Inscriptions!S22=4,"4.1","")&amp;IF(Inscriptions!S22=5,"5.1","")&amp;IF(Inscriptions!S22=6,"6.1","")&amp;IF(Inscriptions!S22=7,"7.1","")&amp;IF(Inscriptions!S22=8,"8.1","")&amp;IF(Inscriptions!S22=9,"9.1","")&amp;IF(Inscriptions!S22=10,"10.1","")&amp;IF(Inscriptions!S22=10,"10.1","")&amp;IF(Inscriptions!S22=11,"11.1","")&amp;IF(Inscriptions!S22=12,"12.1","")&amp;IF(Inscriptions!S22=13,"13.1","")&amp;IF(Inscriptions!S22=14,"14.1","")&amp;IF(Inscriptions!S22=15,"15.1","")&amp;IF(Inscriptions!S22=16,"16.1","")&amp;IF(Inscriptions!S22=17,"17.1","")&amp;IF(Inscriptions!S22=18,"18.1","")&amp;IF(Inscriptions!S22=19,"19.1","")&amp;IF(Inscriptions!S22=20,"20","")</f>
        <v/>
      </c>
      <c r="O22" s="32" t="str">
        <f t="shared" si="1"/>
        <v>Culture vocale Comédie musicale</v>
      </c>
      <c r="P22" s="231" t="str">
        <f t="shared" si="2"/>
        <v/>
      </c>
      <c r="Q22" s="233" t="str">
        <f t="shared" si="3"/>
        <v>7.3</v>
      </c>
      <c r="R22" s="232" t="str">
        <f t="shared" si="4"/>
        <v/>
      </c>
      <c r="S22" s="220" t="e">
        <f>#REF!</f>
        <v>#REF!</v>
      </c>
      <c r="T22" s="248" t="str">
        <f t="shared" si="5"/>
        <v/>
      </c>
      <c r="U22" s="248" t="str">
        <f t="shared" si="6"/>
        <v/>
      </c>
      <c r="V22" s="248" t="str">
        <f t="shared" si="7"/>
        <v/>
      </c>
      <c r="X22" s="252"/>
      <c r="Y22" s="253"/>
      <c r="Z22" s="254"/>
      <c r="AC22" s="237" t="s">
        <v>338</v>
      </c>
      <c r="AD22" s="71" t="s">
        <v>394</v>
      </c>
      <c r="AE22" s="71" t="s">
        <v>396</v>
      </c>
      <c r="AF22" s="71" t="s">
        <v>52</v>
      </c>
      <c r="AG22" s="72" t="s">
        <v>175</v>
      </c>
      <c r="AI22" s="4">
        <f t="shared" si="9"/>
        <v>0</v>
      </c>
      <c r="AJ22" s="279">
        <f t="shared" si="10"/>
        <v>0</v>
      </c>
      <c r="AK22" s="280">
        <f t="shared" si="11"/>
        <v>0</v>
      </c>
      <c r="AL22" s="281">
        <f t="shared" si="12"/>
        <v>0</v>
      </c>
      <c r="AM22" s="35">
        <f t="shared" si="8"/>
        <v>0</v>
      </c>
      <c r="AO22" s="22">
        <v>1</v>
      </c>
    </row>
    <row r="23" spans="1:41" x14ac:dyDescent="0.2">
      <c r="A23" s="197">
        <f>Inscriptions!A23</f>
        <v>22</v>
      </c>
      <c r="B23" s="208">
        <f>Inscriptions!C23</f>
        <v>0</v>
      </c>
      <c r="C23" s="209">
        <f>Inscriptions!D23</f>
        <v>0</v>
      </c>
      <c r="E23" s="1" t="str">
        <f>IF(Inscriptions!P23=1,"1.1","")&amp;IF(Inscriptions!P23=2,"2.1","")&amp;IF(Inscriptions!P23=3,"3.1","")&amp;IF(Inscriptions!P23=4,"4.1","")&amp;IF(Inscriptions!P23=5,"5.1","")&amp;IF(Inscriptions!P23=6,"6.1","")&amp;IF(Inscriptions!P23=7,"7.1","")&amp;IF(Inscriptions!P23=8,"8.1","")&amp;IF(Inscriptions!P23=9,"9.1","")&amp;IF(Inscriptions!P23=10,"10.1","")&amp;IF(Inscriptions!P23=10,"10.1","")&amp;IF(Inscriptions!P23=11,"11.1","")&amp;IF(Inscriptions!P23=12,"12.1","")&amp;IF(Inscriptions!P23=13,"13.1","")&amp;IF(Inscriptions!P23=14,"14.1","")&amp;IF(Inscriptions!P23=15,"15.1","")&amp;IF(Inscriptions!P23=16,"16.1","")&amp;IF(Inscriptions!P23=17,"17.1","")&amp;IF(Inscriptions!P23=18,"18.1","")&amp;IF(Inscriptions!P23=19,"19.1","")&amp;IF(Inscriptions!P23=20,"20","")</f>
        <v/>
      </c>
      <c r="F23" s="1" t="str">
        <f>IF(Inscriptions!Q23=1,"1.1","")&amp;IF(Inscriptions!Q23=2,"2.1","")&amp;IF(Inscriptions!Q23=3,"3.1","")&amp;IF(Inscriptions!Q23=4,"4.1","")&amp;IF(Inscriptions!Q23=5,"5.1","")&amp;IF(Inscriptions!Q23=6,"6.1","")&amp;IF(Inscriptions!Q23=7,"7.1","")&amp;IF(Inscriptions!Q23=8,"8.1","")&amp;IF(Inscriptions!Q23=9,"9.1","")&amp;IF(Inscriptions!Q23=10,"10.1","")&amp;IF(Inscriptions!Q23=10,"10.1","")&amp;IF(Inscriptions!Q23=11,"11.1","")&amp;IF(Inscriptions!Q23=12,"12.1","")&amp;IF(Inscriptions!Q23=13,"13.1","")&amp;IF(Inscriptions!Q23=14,"14.1","")&amp;IF(Inscriptions!Q23=15,"15.1","")&amp;IF(Inscriptions!Q23=16,"16.1","")&amp;IF(Inscriptions!Q23=17,"17.1","")&amp;IF(Inscriptions!Q23=18,"18.1","")&amp;IF(Inscriptions!Q23=19,"19.1","")&amp;IF(Inscriptions!Q23=20,"20","")</f>
        <v/>
      </c>
      <c r="G23" s="1" t="str">
        <f>IF(Inscriptions!R23=1,"1.1","")&amp;IF(Inscriptions!R23=2,"2.1","")&amp;IF(Inscriptions!R23=3,"3.1","")&amp;IF(Inscriptions!R23=4,"4.1","")&amp;IF(Inscriptions!R23=5,"5.1","")&amp;IF(Inscriptions!R23=6,"6.1","")&amp;IF(Inscriptions!R23=7,"7.1","")&amp;IF(Inscriptions!R23=8,"8.1","")&amp;IF(Inscriptions!R23=9,"9.1","")&amp;IF(Inscriptions!R23=10,"10.1","")&amp;IF(Inscriptions!R23=10,"10.1","")&amp;IF(Inscriptions!R23=11,"11.1","")&amp;IF(Inscriptions!R23=12,"12.1","")&amp;IF(Inscriptions!R23=13,"13.1","")&amp;IF(Inscriptions!R23=14,"14.1","")&amp;IF(Inscriptions!R23=15,"15.1","")&amp;IF(Inscriptions!R23=16,"16.1","")&amp;IF(Inscriptions!R23=17,"17.1","")&amp;IF(Inscriptions!R23=18,"18.1","")&amp;IF(Inscriptions!R23=19,"19.1","")&amp;IF(Inscriptions!R23=20,"20","")</f>
        <v/>
      </c>
      <c r="H23" s="1" t="str">
        <f>IF(Inscriptions!S23=1,"1.1","")&amp;IF(Inscriptions!S23=2,"2.1","")&amp;IF(Inscriptions!S23=3,"3.1","")&amp;IF(Inscriptions!S23=4,"4.1","")&amp;IF(Inscriptions!S23=5,"5.1","")&amp;IF(Inscriptions!S23=6,"6.1","")&amp;IF(Inscriptions!S23=7,"7.1","")&amp;IF(Inscriptions!S23=8,"8.1","")&amp;IF(Inscriptions!S23=9,"9.1","")&amp;IF(Inscriptions!S23=10,"10.1","")&amp;IF(Inscriptions!S23=10,"10.1","")&amp;IF(Inscriptions!S23=11,"11.1","")&amp;IF(Inscriptions!S23=12,"12.1","")&amp;IF(Inscriptions!S23=13,"13.1","")&amp;IF(Inscriptions!S23=14,"14.1","")&amp;IF(Inscriptions!S23=15,"15.1","")&amp;IF(Inscriptions!S23=16,"16.1","")&amp;IF(Inscriptions!S23=17,"17.1","")&amp;IF(Inscriptions!S23=18,"18.1","")&amp;IF(Inscriptions!S23=19,"19.1","")&amp;IF(Inscriptions!S23=20,"20","")</f>
        <v/>
      </c>
      <c r="O23" s="32" t="str">
        <f t="shared" si="1"/>
        <v>Yodel</v>
      </c>
      <c r="P23" s="231" t="str">
        <f t="shared" si="2"/>
        <v/>
      </c>
      <c r="Q23" s="233" t="str">
        <f t="shared" si="3"/>
        <v/>
      </c>
      <c r="R23" s="232" t="str">
        <f t="shared" si="4"/>
        <v>8.1</v>
      </c>
      <c r="S23" s="221" t="e">
        <f>#REF!</f>
        <v>#REF!</v>
      </c>
      <c r="T23" s="248" t="str">
        <f t="shared" si="5"/>
        <v/>
      </c>
      <c r="U23" s="248" t="str">
        <f t="shared" si="6"/>
        <v/>
      </c>
      <c r="V23" s="248" t="str">
        <f t="shared" si="7"/>
        <v/>
      </c>
      <c r="X23" s="252"/>
      <c r="Y23" s="253"/>
      <c r="Z23" s="254"/>
      <c r="AC23" s="237" t="s">
        <v>339</v>
      </c>
      <c r="AD23" s="71" t="s">
        <v>394</v>
      </c>
      <c r="AE23" s="71" t="s">
        <v>396</v>
      </c>
      <c r="AF23" s="71" t="s">
        <v>52</v>
      </c>
      <c r="AG23" s="72" t="s">
        <v>175</v>
      </c>
      <c r="AI23" s="4">
        <f t="shared" si="9"/>
        <v>0</v>
      </c>
      <c r="AJ23" s="279">
        <f t="shared" si="10"/>
        <v>0</v>
      </c>
      <c r="AK23" s="280">
        <f t="shared" si="11"/>
        <v>0</v>
      </c>
      <c r="AL23" s="281">
        <f t="shared" si="12"/>
        <v>0</v>
      </c>
      <c r="AM23" s="35">
        <f t="shared" si="8"/>
        <v>0</v>
      </c>
      <c r="AO23" s="22">
        <v>2</v>
      </c>
    </row>
    <row r="24" spans="1:41" x14ac:dyDescent="0.2">
      <c r="A24" s="197">
        <f>Inscriptions!A24</f>
        <v>23</v>
      </c>
      <c r="B24" s="208">
        <f>Inscriptions!C24</f>
        <v>0</v>
      </c>
      <c r="C24" s="209">
        <f>Inscriptions!D24</f>
        <v>0</v>
      </c>
      <c r="E24" s="1" t="str">
        <f>IF(Inscriptions!P24=1,"1.1","")&amp;IF(Inscriptions!P24=2,"2.1","")&amp;IF(Inscriptions!P24=3,"3.1","")&amp;IF(Inscriptions!P24=4,"4.1","")&amp;IF(Inscriptions!P24=5,"5.1","")&amp;IF(Inscriptions!P24=6,"6.1","")&amp;IF(Inscriptions!P24=7,"7.1","")&amp;IF(Inscriptions!P24=8,"8.1","")&amp;IF(Inscriptions!P24=9,"9.1","")&amp;IF(Inscriptions!P24=10,"10.1","")&amp;IF(Inscriptions!P24=10,"10.1","")&amp;IF(Inscriptions!P24=11,"11.1","")&amp;IF(Inscriptions!P24=12,"12.1","")&amp;IF(Inscriptions!P24=13,"13.1","")&amp;IF(Inscriptions!P24=14,"14.1","")&amp;IF(Inscriptions!P24=15,"15.1","")&amp;IF(Inscriptions!P24=16,"16.1","")&amp;IF(Inscriptions!P24=17,"17.1","")&amp;IF(Inscriptions!P24=18,"18.1","")&amp;IF(Inscriptions!P24=19,"19.1","")&amp;IF(Inscriptions!P24=20,"20","")</f>
        <v/>
      </c>
      <c r="F24" s="1" t="str">
        <f>IF(Inscriptions!Q24=1,"1.1","")&amp;IF(Inscriptions!Q24=2,"2.1","")&amp;IF(Inscriptions!Q24=3,"3.1","")&amp;IF(Inscriptions!Q24=4,"4.1","")&amp;IF(Inscriptions!Q24=5,"5.1","")&amp;IF(Inscriptions!Q24=6,"6.1","")&amp;IF(Inscriptions!Q24=7,"7.1","")&amp;IF(Inscriptions!Q24=8,"8.1","")&amp;IF(Inscriptions!Q24=9,"9.1","")&amp;IF(Inscriptions!Q24=10,"10.1","")&amp;IF(Inscriptions!Q24=10,"10.1","")&amp;IF(Inscriptions!Q24=11,"11.1","")&amp;IF(Inscriptions!Q24=12,"12.1","")&amp;IF(Inscriptions!Q24=13,"13.1","")&amp;IF(Inscriptions!Q24=14,"14.1","")&amp;IF(Inscriptions!Q24=15,"15.1","")&amp;IF(Inscriptions!Q24=16,"16.1","")&amp;IF(Inscriptions!Q24=17,"17.1","")&amp;IF(Inscriptions!Q24=18,"18.1","")&amp;IF(Inscriptions!Q24=19,"19.1","")&amp;IF(Inscriptions!Q24=20,"20","")</f>
        <v/>
      </c>
      <c r="G24" s="1" t="str">
        <f>IF(Inscriptions!R24=1,"1.1","")&amp;IF(Inscriptions!R24=2,"2.1","")&amp;IF(Inscriptions!R24=3,"3.1","")&amp;IF(Inscriptions!R24=4,"4.1","")&amp;IF(Inscriptions!R24=5,"5.1","")&amp;IF(Inscriptions!R24=6,"6.1","")&amp;IF(Inscriptions!R24=7,"7.1","")&amp;IF(Inscriptions!R24=8,"8.1","")&amp;IF(Inscriptions!R24=9,"9.1","")&amp;IF(Inscriptions!R24=10,"10.1","")&amp;IF(Inscriptions!R24=10,"10.1","")&amp;IF(Inscriptions!R24=11,"11.1","")&amp;IF(Inscriptions!R24=12,"12.1","")&amp;IF(Inscriptions!R24=13,"13.1","")&amp;IF(Inscriptions!R24=14,"14.1","")&amp;IF(Inscriptions!R24=15,"15.1","")&amp;IF(Inscriptions!R24=16,"16.1","")&amp;IF(Inscriptions!R24=17,"17.1","")&amp;IF(Inscriptions!R24=18,"18.1","")&amp;IF(Inscriptions!R24=19,"19.1","")&amp;IF(Inscriptions!R24=20,"20","")</f>
        <v/>
      </c>
      <c r="H24" s="1" t="str">
        <f>IF(Inscriptions!S24=1,"1.1","")&amp;IF(Inscriptions!S24=2,"2.1","")&amp;IF(Inscriptions!S24=3,"3.1","")&amp;IF(Inscriptions!S24=4,"4.1","")&amp;IF(Inscriptions!S24=5,"5.1","")&amp;IF(Inscriptions!S24=6,"6.1","")&amp;IF(Inscriptions!S24=7,"7.1","")&amp;IF(Inscriptions!S24=8,"8.1","")&amp;IF(Inscriptions!S24=9,"9.1","")&amp;IF(Inscriptions!S24=10,"10.1","")&amp;IF(Inscriptions!S24=10,"10.1","")&amp;IF(Inscriptions!S24=11,"11.1","")&amp;IF(Inscriptions!S24=12,"12.1","")&amp;IF(Inscriptions!S24=13,"13.1","")&amp;IF(Inscriptions!S24=14,"14.1","")&amp;IF(Inscriptions!S24=15,"15.1","")&amp;IF(Inscriptions!S24=16,"16.1","")&amp;IF(Inscriptions!S24=17,"17.1","")&amp;IF(Inscriptions!S24=18,"18.1","")&amp;IF(Inscriptions!S24=19,"19.1","")&amp;IF(Inscriptions!S24=20,"20","")</f>
        <v/>
      </c>
      <c r="O24" s="32" t="str">
        <f t="shared" si="1"/>
        <v>Yodel</v>
      </c>
      <c r="P24" s="231" t="str">
        <f t="shared" si="2"/>
        <v/>
      </c>
      <c r="Q24" s="233" t="str">
        <f t="shared" si="3"/>
        <v/>
      </c>
      <c r="R24" s="232" t="str">
        <f t="shared" si="4"/>
        <v/>
      </c>
      <c r="S24" s="221" t="e">
        <f>#REF!</f>
        <v>#REF!</v>
      </c>
      <c r="T24" s="248" t="str">
        <f t="shared" si="5"/>
        <v/>
      </c>
      <c r="U24" s="248" t="str">
        <f t="shared" si="6"/>
        <v/>
      </c>
      <c r="V24" s="248" t="str">
        <f t="shared" si="7"/>
        <v/>
      </c>
      <c r="X24" s="252"/>
      <c r="Y24" s="253"/>
      <c r="Z24" s="254"/>
      <c r="AC24" s="237" t="s">
        <v>340</v>
      </c>
      <c r="AD24" s="71" t="s">
        <v>395</v>
      </c>
      <c r="AE24" s="71" t="s">
        <v>397</v>
      </c>
      <c r="AF24" s="71" t="s">
        <v>398</v>
      </c>
      <c r="AG24" s="72" t="s">
        <v>176</v>
      </c>
      <c r="AI24" s="4">
        <f t="shared" si="9"/>
        <v>1</v>
      </c>
      <c r="AJ24" s="279">
        <f t="shared" si="10"/>
        <v>1</v>
      </c>
      <c r="AK24" s="280">
        <f t="shared" si="11"/>
        <v>3</v>
      </c>
      <c r="AL24" s="281">
        <f t="shared" si="12"/>
        <v>2</v>
      </c>
      <c r="AM24" s="35">
        <f t="shared" si="8"/>
        <v>7</v>
      </c>
      <c r="AO24" s="22">
        <v>2</v>
      </c>
    </row>
    <row r="25" spans="1:41" x14ac:dyDescent="0.2">
      <c r="A25" s="197">
        <f>Inscriptions!A25</f>
        <v>24</v>
      </c>
      <c r="B25" s="208">
        <f>Inscriptions!C25</f>
        <v>0</v>
      </c>
      <c r="C25" s="209">
        <f>Inscriptions!D25</f>
        <v>0</v>
      </c>
      <c r="E25" s="1" t="str">
        <f>IF(Inscriptions!P25=1,"1.1","")&amp;IF(Inscriptions!P25=2,"2.1","")&amp;IF(Inscriptions!P25=3,"3.1","")&amp;IF(Inscriptions!P25=4,"4.1","")&amp;IF(Inscriptions!P25=5,"5.1","")&amp;IF(Inscriptions!P25=6,"6.1","")&amp;IF(Inscriptions!P25=7,"7.1","")&amp;IF(Inscriptions!P25=8,"8.1","")&amp;IF(Inscriptions!P25=9,"9.1","")&amp;IF(Inscriptions!P25=10,"10.1","")&amp;IF(Inscriptions!P25=10,"10.1","")&amp;IF(Inscriptions!P25=11,"11.1","")&amp;IF(Inscriptions!P25=12,"12.1","")&amp;IF(Inscriptions!P25=13,"13.1","")&amp;IF(Inscriptions!P25=14,"14.1","")&amp;IF(Inscriptions!P25=15,"15.1","")&amp;IF(Inscriptions!P25=16,"16.1","")&amp;IF(Inscriptions!P25=17,"17.1","")&amp;IF(Inscriptions!P25=18,"18.1","")&amp;IF(Inscriptions!P25=19,"19.1","")&amp;IF(Inscriptions!P25=20,"20","")</f>
        <v/>
      </c>
      <c r="F25" s="1" t="str">
        <f>IF(Inscriptions!Q25=1,"1.1","")&amp;IF(Inscriptions!Q25=2,"2.1","")&amp;IF(Inscriptions!Q25=3,"3.1","")&amp;IF(Inscriptions!Q25=4,"4.1","")&amp;IF(Inscriptions!Q25=5,"5.1","")&amp;IF(Inscriptions!Q25=6,"6.1","")&amp;IF(Inscriptions!Q25=7,"7.1","")&amp;IF(Inscriptions!Q25=8,"8.1","")&amp;IF(Inscriptions!Q25=9,"9.1","")&amp;IF(Inscriptions!Q25=10,"10.1","")&amp;IF(Inscriptions!Q25=10,"10.1","")&amp;IF(Inscriptions!Q25=11,"11.1","")&amp;IF(Inscriptions!Q25=12,"12.1","")&amp;IF(Inscriptions!Q25=13,"13.1","")&amp;IF(Inscriptions!Q25=14,"14.1","")&amp;IF(Inscriptions!Q25=15,"15.1","")&amp;IF(Inscriptions!Q25=16,"16.1","")&amp;IF(Inscriptions!Q25=17,"17.1","")&amp;IF(Inscriptions!Q25=18,"18.1","")&amp;IF(Inscriptions!Q25=19,"19.1","")&amp;IF(Inscriptions!Q25=20,"20","")</f>
        <v/>
      </c>
      <c r="G25" s="1" t="str">
        <f>IF(Inscriptions!R25=1,"1.1","")&amp;IF(Inscriptions!R25=2,"2.1","")&amp;IF(Inscriptions!R25=3,"3.1","")&amp;IF(Inscriptions!R25=4,"4.1","")&amp;IF(Inscriptions!R25=5,"5.1","")&amp;IF(Inscriptions!R25=6,"6.1","")&amp;IF(Inscriptions!R25=7,"7.1","")&amp;IF(Inscriptions!R25=8,"8.1","")&amp;IF(Inscriptions!R25=9,"9.1","")&amp;IF(Inscriptions!R25=10,"10.1","")&amp;IF(Inscriptions!R25=10,"10.1","")&amp;IF(Inscriptions!R25=11,"11.1","")&amp;IF(Inscriptions!R25=12,"12.1","")&amp;IF(Inscriptions!R25=13,"13.1","")&amp;IF(Inscriptions!R25=14,"14.1","")&amp;IF(Inscriptions!R25=15,"15.1","")&amp;IF(Inscriptions!R25=16,"16.1","")&amp;IF(Inscriptions!R25=17,"17.1","")&amp;IF(Inscriptions!R25=18,"18.1","")&amp;IF(Inscriptions!R25=19,"19.1","")&amp;IF(Inscriptions!R25=20,"20","")</f>
        <v/>
      </c>
      <c r="H25" s="1" t="str">
        <f>IF(Inscriptions!S25=1,"1.1","")&amp;IF(Inscriptions!S25=2,"2.1","")&amp;IF(Inscriptions!S25=3,"3.1","")&amp;IF(Inscriptions!S25=4,"4.1","")&amp;IF(Inscriptions!S25=5,"5.1","")&amp;IF(Inscriptions!S25=6,"6.1","")&amp;IF(Inscriptions!S25=7,"7.1","")&amp;IF(Inscriptions!S25=8,"8.1","")&amp;IF(Inscriptions!S25=9,"9.1","")&amp;IF(Inscriptions!S25=10,"10.1","")&amp;IF(Inscriptions!S25=10,"10.1","")&amp;IF(Inscriptions!S25=11,"11.1","")&amp;IF(Inscriptions!S25=12,"12.1","")&amp;IF(Inscriptions!S25=13,"13.1","")&amp;IF(Inscriptions!S25=14,"14.1","")&amp;IF(Inscriptions!S25=15,"15.1","")&amp;IF(Inscriptions!S25=16,"16.1","")&amp;IF(Inscriptions!S25=17,"17.1","")&amp;IF(Inscriptions!S25=18,"18.1","")&amp;IF(Inscriptions!S25=19,"19.1","")&amp;IF(Inscriptions!S25=20,"20","")</f>
        <v/>
      </c>
      <c r="O25" s="32" t="str">
        <f t="shared" si="1"/>
        <v>Yodel</v>
      </c>
      <c r="P25" s="231" t="str">
        <f t="shared" si="2"/>
        <v/>
      </c>
      <c r="Q25" s="233" t="str">
        <f t="shared" si="3"/>
        <v/>
      </c>
      <c r="R25" s="232" t="str">
        <f t="shared" si="4"/>
        <v/>
      </c>
      <c r="S25" s="221" t="e">
        <f>#REF!</f>
        <v>#REF!</v>
      </c>
      <c r="T25" s="248" t="str">
        <f t="shared" si="5"/>
        <v/>
      </c>
      <c r="U25" s="248" t="str">
        <f t="shared" si="6"/>
        <v/>
      </c>
      <c r="V25" s="248" t="str">
        <f t="shared" si="7"/>
        <v/>
      </c>
      <c r="X25" s="252"/>
      <c r="Y25" s="253"/>
      <c r="Z25" s="254"/>
      <c r="AC25" s="237" t="s">
        <v>341</v>
      </c>
      <c r="AD25" s="71" t="s">
        <v>395</v>
      </c>
      <c r="AE25" s="71" t="s">
        <v>397</v>
      </c>
      <c r="AF25" s="71" t="s">
        <v>398</v>
      </c>
      <c r="AG25" s="72" t="s">
        <v>176</v>
      </c>
      <c r="AI25" s="4">
        <f t="shared" si="9"/>
        <v>0</v>
      </c>
      <c r="AJ25" s="279">
        <f t="shared" si="10"/>
        <v>0</v>
      </c>
      <c r="AK25" s="280">
        <f t="shared" si="11"/>
        <v>0</v>
      </c>
      <c r="AL25" s="281">
        <f t="shared" si="12"/>
        <v>0</v>
      </c>
      <c r="AM25" s="35">
        <f t="shared" si="8"/>
        <v>0</v>
      </c>
      <c r="AO25" s="22">
        <v>1</v>
      </c>
    </row>
    <row r="26" spans="1:41" x14ac:dyDescent="0.2">
      <c r="A26" s="197">
        <f>Inscriptions!A26</f>
        <v>25</v>
      </c>
      <c r="B26" s="208">
        <f>Inscriptions!C26</f>
        <v>0</v>
      </c>
      <c r="C26" s="209">
        <f>Inscriptions!D26</f>
        <v>0</v>
      </c>
      <c r="E26" s="1" t="str">
        <f>IF(Inscriptions!P26=1,"1.1","")&amp;IF(Inscriptions!P26=2,"2.1","")&amp;IF(Inscriptions!P26=3,"3.1","")&amp;IF(Inscriptions!P26=4,"4.1","")&amp;IF(Inscriptions!P26=5,"5.1","")&amp;IF(Inscriptions!P26=6,"6.1","")&amp;IF(Inscriptions!P26=7,"7.1","")&amp;IF(Inscriptions!P26=8,"8.1","")&amp;IF(Inscriptions!P26=9,"9.1","")&amp;IF(Inscriptions!P26=10,"10.1","")&amp;IF(Inscriptions!P26=10,"10.1","")&amp;IF(Inscriptions!P26=11,"11.1","")&amp;IF(Inscriptions!P26=12,"12.1","")&amp;IF(Inscriptions!P26=13,"13.1","")&amp;IF(Inscriptions!P26=14,"14.1","")&amp;IF(Inscriptions!P26=15,"15.1","")&amp;IF(Inscriptions!P26=16,"16.1","")&amp;IF(Inscriptions!P26=17,"17.1","")&amp;IF(Inscriptions!P26=18,"18.1","")&amp;IF(Inscriptions!P26=19,"19.1","")&amp;IF(Inscriptions!P26=20,"20","")</f>
        <v/>
      </c>
      <c r="F26" s="1" t="str">
        <f>IF(Inscriptions!Q26=1,"1.1","")&amp;IF(Inscriptions!Q26=2,"2.1","")&amp;IF(Inscriptions!Q26=3,"3.1","")&amp;IF(Inscriptions!Q26=4,"4.1","")&amp;IF(Inscriptions!Q26=5,"5.1","")&amp;IF(Inscriptions!Q26=6,"6.1","")&amp;IF(Inscriptions!Q26=7,"7.1","")&amp;IF(Inscriptions!Q26=8,"8.1","")&amp;IF(Inscriptions!Q26=9,"9.1","")&amp;IF(Inscriptions!Q26=10,"10.1","")&amp;IF(Inscriptions!Q26=10,"10.1","")&amp;IF(Inscriptions!Q26=11,"11.1","")&amp;IF(Inscriptions!Q26=12,"12.1","")&amp;IF(Inscriptions!Q26=13,"13.1","")&amp;IF(Inscriptions!Q26=14,"14.1","")&amp;IF(Inscriptions!Q26=15,"15.1","")&amp;IF(Inscriptions!Q26=16,"16.1","")&amp;IF(Inscriptions!Q26=17,"17.1","")&amp;IF(Inscriptions!Q26=18,"18.1","")&amp;IF(Inscriptions!Q26=19,"19.1","")&amp;IF(Inscriptions!Q26=20,"20","")</f>
        <v/>
      </c>
      <c r="G26" s="1" t="str">
        <f>IF(Inscriptions!R26=1,"1.1","")&amp;IF(Inscriptions!R26=2,"2.1","")&amp;IF(Inscriptions!R26=3,"3.1","")&amp;IF(Inscriptions!R26=4,"4.1","")&amp;IF(Inscriptions!R26=5,"5.1","")&amp;IF(Inscriptions!R26=6,"6.1","")&amp;IF(Inscriptions!R26=7,"7.1","")&amp;IF(Inscriptions!R26=8,"8.1","")&amp;IF(Inscriptions!R26=9,"9.1","")&amp;IF(Inscriptions!R26=10,"10.1","")&amp;IF(Inscriptions!R26=10,"10.1","")&amp;IF(Inscriptions!R26=11,"11.1","")&amp;IF(Inscriptions!R26=12,"12.1","")&amp;IF(Inscriptions!R26=13,"13.1","")&amp;IF(Inscriptions!R26=14,"14.1","")&amp;IF(Inscriptions!R26=15,"15.1","")&amp;IF(Inscriptions!R26=16,"16.1","")&amp;IF(Inscriptions!R26=17,"17.1","")&amp;IF(Inscriptions!R26=18,"18.1","")&amp;IF(Inscriptions!R26=19,"19.1","")&amp;IF(Inscriptions!R26=20,"20","")</f>
        <v/>
      </c>
      <c r="H26" s="1" t="str">
        <f>IF(Inscriptions!S26=1,"1.1","")&amp;IF(Inscriptions!S26=2,"2.1","")&amp;IF(Inscriptions!S26=3,"3.1","")&amp;IF(Inscriptions!S26=4,"4.1","")&amp;IF(Inscriptions!S26=5,"5.1","")&amp;IF(Inscriptions!S26=6,"6.1","")&amp;IF(Inscriptions!S26=7,"7.1","")&amp;IF(Inscriptions!S26=8,"8.1","")&amp;IF(Inscriptions!S26=9,"9.1","")&amp;IF(Inscriptions!S26=10,"10.1","")&amp;IF(Inscriptions!S26=10,"10.1","")&amp;IF(Inscriptions!S26=11,"11.1","")&amp;IF(Inscriptions!S26=12,"12.1","")&amp;IF(Inscriptions!S26=13,"13.1","")&amp;IF(Inscriptions!S26=14,"14.1","")&amp;IF(Inscriptions!S26=15,"15.1","")&amp;IF(Inscriptions!S26=16,"16.1","")&amp;IF(Inscriptions!S26=17,"17.1","")&amp;IF(Inscriptions!S26=18,"18.1","")&amp;IF(Inscriptions!S26=19,"19.1","")&amp;IF(Inscriptions!S26=20,"20","")</f>
        <v/>
      </c>
      <c r="O26" s="32" t="str">
        <f t="shared" si="1"/>
        <v>Bodypercussion</v>
      </c>
      <c r="P26" s="231" t="str">
        <f t="shared" si="2"/>
        <v/>
      </c>
      <c r="Q26" s="233" t="str">
        <f t="shared" si="3"/>
        <v/>
      </c>
      <c r="R26" s="232" t="str">
        <f t="shared" si="4"/>
        <v/>
      </c>
      <c r="S26" s="220" t="e">
        <f>#REF!</f>
        <v>#REF!</v>
      </c>
      <c r="T26" s="248" t="str">
        <f t="shared" si="5"/>
        <v/>
      </c>
      <c r="U26" s="248" t="str">
        <f t="shared" si="6"/>
        <v/>
      </c>
      <c r="V26" s="248" t="str">
        <f t="shared" si="7"/>
        <v/>
      </c>
      <c r="X26" s="252"/>
      <c r="Y26" s="253"/>
      <c r="Z26" s="254"/>
      <c r="AC26" s="237" t="s">
        <v>342</v>
      </c>
      <c r="AD26" s="71" t="s">
        <v>395</v>
      </c>
      <c r="AE26" s="71" t="s">
        <v>397</v>
      </c>
      <c r="AF26" s="71" t="s">
        <v>398</v>
      </c>
      <c r="AG26" s="72" t="s">
        <v>176</v>
      </c>
      <c r="AI26" s="4">
        <f t="shared" si="9"/>
        <v>0</v>
      </c>
      <c r="AJ26" s="279">
        <f t="shared" si="10"/>
        <v>0</v>
      </c>
      <c r="AK26" s="280">
        <f t="shared" si="11"/>
        <v>0</v>
      </c>
      <c r="AL26" s="281">
        <f t="shared" si="12"/>
        <v>0</v>
      </c>
      <c r="AM26" s="35">
        <f t="shared" si="8"/>
        <v>0</v>
      </c>
      <c r="AO26" s="22">
        <v>2</v>
      </c>
    </row>
    <row r="27" spans="1:41" x14ac:dyDescent="0.2">
      <c r="A27" s="197">
        <f>Inscriptions!A27</f>
        <v>26</v>
      </c>
      <c r="B27" s="210" t="str">
        <f>Inscriptions!C27</f>
        <v>CH1 1</v>
      </c>
      <c r="C27" s="211" t="str">
        <f>Inscriptions!D27</f>
        <v>CH1 Prénom 1</v>
      </c>
      <c r="E27" s="1" t="str">
        <f>IF(Inscriptions!P27=1,"1.1","")&amp;IF(Inscriptions!P27=2,"2.1","")&amp;IF(Inscriptions!P27=3,"3.1","")&amp;IF(Inscriptions!P27=4,"4.1","")&amp;IF(Inscriptions!P27=5,"5.1","")&amp;IF(Inscriptions!P27=6,"6.1","")&amp;IF(Inscriptions!P27=7,"7.1","")&amp;IF(Inscriptions!P27=8,"8.1","")&amp;IF(Inscriptions!P27=9,"9.1","")&amp;IF(Inscriptions!P27=10,"10.1","")&amp;IF(Inscriptions!P27=10,"10.1","")&amp;IF(Inscriptions!P27=11,"11.1","")&amp;IF(Inscriptions!P27=12,"12.1","")&amp;IF(Inscriptions!P27=13,"13.1","")&amp;IF(Inscriptions!P27=14,"14.1","")&amp;IF(Inscriptions!P27=15,"15.1","")&amp;IF(Inscriptions!P27=16,"16.1","")&amp;IF(Inscriptions!P27=17,"17.1","")&amp;IF(Inscriptions!P27=18,"18.1","")&amp;IF(Inscriptions!P27=19,"19.1","")&amp;IF(Inscriptions!P27=20,"20","")</f>
        <v>9.1</v>
      </c>
      <c r="F27" s="1" t="str">
        <f>IF(Inscriptions!Q27=1,"1.1","")&amp;IF(Inscriptions!Q27=2,"2.1","")&amp;IF(Inscriptions!Q27=3,"3.1","")&amp;IF(Inscriptions!Q27=4,"4.1","")&amp;IF(Inscriptions!Q27=5,"5.1","")&amp;IF(Inscriptions!Q27=6,"6.1","")&amp;IF(Inscriptions!Q27=7,"7.1","")&amp;IF(Inscriptions!Q27=8,"8.1","")&amp;IF(Inscriptions!Q27=9,"9.1","")&amp;IF(Inscriptions!Q27=10,"10.1","")&amp;IF(Inscriptions!Q27=10,"10.1","")&amp;IF(Inscriptions!Q27=11,"11.1","")&amp;IF(Inscriptions!Q27=12,"12.1","")&amp;IF(Inscriptions!Q27=13,"13.1","")&amp;IF(Inscriptions!Q27=14,"14.1","")&amp;IF(Inscriptions!Q27=15,"15.1","")&amp;IF(Inscriptions!Q27=16,"16.1","")&amp;IF(Inscriptions!Q27=17,"17.1","")&amp;IF(Inscriptions!Q27=18,"18.1","")&amp;IF(Inscriptions!Q27=19,"19.1","")&amp;IF(Inscriptions!Q27=20,"20","")</f>
        <v>7.1</v>
      </c>
      <c r="G27" s="1" t="str">
        <f>IF(Inscriptions!R27=1,"1.1","")&amp;IF(Inscriptions!R27=2,"2.1","")&amp;IF(Inscriptions!R27=3,"3.1","")&amp;IF(Inscriptions!R27=4,"4.1","")&amp;IF(Inscriptions!R27=5,"5.1","")&amp;IF(Inscriptions!R27=6,"6.1","")&amp;IF(Inscriptions!R27=7,"7.1","")&amp;IF(Inscriptions!R27=8,"8.1","")&amp;IF(Inscriptions!R27=9,"9.1","")&amp;IF(Inscriptions!R27=10,"10.1","")&amp;IF(Inscriptions!R27=10,"10.1","")&amp;IF(Inscriptions!R27=11,"11.1","")&amp;IF(Inscriptions!R27=12,"12.1","")&amp;IF(Inscriptions!R27=13,"13.1","")&amp;IF(Inscriptions!R27=14,"14.1","")&amp;IF(Inscriptions!R27=15,"15.1","")&amp;IF(Inscriptions!R27=16,"16.1","")&amp;IF(Inscriptions!R27=17,"17.1","")&amp;IF(Inscriptions!R27=18,"18.1","")&amp;IF(Inscriptions!R27=19,"19.1","")&amp;IF(Inscriptions!R27=20,"20","")</f>
        <v>5.1</v>
      </c>
      <c r="H27" s="1" t="str">
        <f>IF(Inscriptions!S27=1,"1.1","")&amp;IF(Inscriptions!S27=2,"2.1","")&amp;IF(Inscriptions!S27=3,"3.1","")&amp;IF(Inscriptions!S27=4,"4.1","")&amp;IF(Inscriptions!S27=5,"5.1","")&amp;IF(Inscriptions!S27=6,"6.1","")&amp;IF(Inscriptions!S27=7,"7.1","")&amp;IF(Inscriptions!S27=8,"8.1","")&amp;IF(Inscriptions!S27=9,"9.1","")&amp;IF(Inscriptions!S27=10,"10.1","")&amp;IF(Inscriptions!S27=10,"10.1","")&amp;IF(Inscriptions!S27=11,"11.1","")&amp;IF(Inscriptions!S27=12,"12.1","")&amp;IF(Inscriptions!S27=13,"13.1","")&amp;IF(Inscriptions!S27=14,"14.1","")&amp;IF(Inscriptions!S27=15,"15.1","")&amp;IF(Inscriptions!S27=16,"16.1","")&amp;IF(Inscriptions!S27=17,"17.1","")&amp;IF(Inscriptions!S27=18,"18.1","")&amp;IF(Inscriptions!S27=19,"19.1","")&amp;IF(Inscriptions!S27=20,"20","")</f>
        <v>1.1</v>
      </c>
      <c r="O27" s="32" t="str">
        <f t="shared" si="1"/>
        <v>9.2 Titre 9</v>
      </c>
      <c r="P27" s="231" t="str">
        <f t="shared" si="2"/>
        <v/>
      </c>
      <c r="Q27" s="233" t="str">
        <f t="shared" si="3"/>
        <v/>
      </c>
      <c r="R27" s="232" t="str">
        <f t="shared" si="4"/>
        <v/>
      </c>
      <c r="S27" s="220" t="e">
        <f>#REF!</f>
        <v>#REF!</v>
      </c>
      <c r="T27" s="248" t="str">
        <f t="shared" si="5"/>
        <v/>
      </c>
      <c r="U27" s="248" t="str">
        <f t="shared" si="6"/>
        <v/>
      </c>
      <c r="V27" s="248" t="str">
        <f t="shared" si="7"/>
        <v/>
      </c>
      <c r="X27" s="252"/>
      <c r="Y27" s="253"/>
      <c r="Z27" s="254"/>
      <c r="AC27" s="237" t="s">
        <v>343</v>
      </c>
      <c r="AD27" s="71" t="s">
        <v>399</v>
      </c>
      <c r="AE27" s="71" t="s">
        <v>400</v>
      </c>
      <c r="AF27" s="71" t="s">
        <v>401</v>
      </c>
      <c r="AG27" s="72" t="s">
        <v>177</v>
      </c>
      <c r="AI27" s="4">
        <f t="shared" si="9"/>
        <v>3</v>
      </c>
      <c r="AJ27" s="279">
        <f t="shared" si="10"/>
        <v>1</v>
      </c>
      <c r="AK27" s="280">
        <f t="shared" si="11"/>
        <v>1</v>
      </c>
      <c r="AL27" s="281">
        <f t="shared" si="12"/>
        <v>2</v>
      </c>
      <c r="AM27" s="35">
        <f t="shared" si="8"/>
        <v>7</v>
      </c>
      <c r="AO27" s="22">
        <v>3</v>
      </c>
    </row>
    <row r="28" spans="1:41" x14ac:dyDescent="0.2">
      <c r="A28" s="197">
        <f>Inscriptions!A28</f>
        <v>27</v>
      </c>
      <c r="B28" s="210" t="str">
        <f>Inscriptions!C28</f>
        <v>CH1 2</v>
      </c>
      <c r="C28" s="211" t="str">
        <f>Inscriptions!D28</f>
        <v>CH1 Prénom 2</v>
      </c>
      <c r="E28" s="1" t="str">
        <f>IF(Inscriptions!P28=1,"1.1","")&amp;IF(Inscriptions!P28=2,"2.1","")&amp;IF(Inscriptions!P28=3,"3.1","")&amp;IF(Inscriptions!P28=4,"4.1","")&amp;IF(Inscriptions!P28=5,"5.1","")&amp;IF(Inscriptions!P28=6,"6.1","")&amp;IF(Inscriptions!P28=7,"7.1","")&amp;IF(Inscriptions!P28=8,"8.1","")&amp;IF(Inscriptions!P28=9,"9.1","")&amp;IF(Inscriptions!P28=10,"10.1","")&amp;IF(Inscriptions!P28=10,"10.1","")&amp;IF(Inscriptions!P28=11,"11.1","")&amp;IF(Inscriptions!P28=12,"12.1","")&amp;IF(Inscriptions!P28=13,"13.1","")&amp;IF(Inscriptions!P28=14,"14.1","")&amp;IF(Inscriptions!P28=15,"15.1","")&amp;IF(Inscriptions!P28=16,"16.1","")&amp;IF(Inscriptions!P28=17,"17.1","")&amp;IF(Inscriptions!P28=18,"18.1","")&amp;IF(Inscriptions!P28=19,"19.1","")&amp;IF(Inscriptions!P28=20,"20","")</f>
        <v>6.1</v>
      </c>
      <c r="F28" s="1" t="str">
        <f>IF(Inscriptions!Q28=1,"1.1","")&amp;IF(Inscriptions!Q28=2,"2.1","")&amp;IF(Inscriptions!Q28=3,"3.1","")&amp;IF(Inscriptions!Q28=4,"4.1","")&amp;IF(Inscriptions!Q28=5,"5.1","")&amp;IF(Inscriptions!Q28=6,"6.1","")&amp;IF(Inscriptions!Q28=7,"7.1","")&amp;IF(Inscriptions!Q28=8,"8.1","")&amp;IF(Inscriptions!Q28=9,"9.1","")&amp;IF(Inscriptions!Q28=10,"10.1","")&amp;IF(Inscriptions!Q28=10,"10.1","")&amp;IF(Inscriptions!Q28=11,"11.1","")&amp;IF(Inscriptions!Q28=12,"12.1","")&amp;IF(Inscriptions!Q28=13,"13.1","")&amp;IF(Inscriptions!Q28=14,"14.1","")&amp;IF(Inscriptions!Q28=15,"15.1","")&amp;IF(Inscriptions!Q28=16,"16.1","")&amp;IF(Inscriptions!Q28=17,"17.1","")&amp;IF(Inscriptions!Q28=18,"18.1","")&amp;IF(Inscriptions!Q28=19,"19.1","")&amp;IF(Inscriptions!Q28=20,"20","")</f>
        <v>5.1</v>
      </c>
      <c r="G28" s="1" t="str">
        <f>IF(Inscriptions!R28=1,"1.1","")&amp;IF(Inscriptions!R28=2,"2.1","")&amp;IF(Inscriptions!R28=3,"3.1","")&amp;IF(Inscriptions!R28=4,"4.1","")&amp;IF(Inscriptions!R28=5,"5.1","")&amp;IF(Inscriptions!R28=6,"6.1","")&amp;IF(Inscriptions!R28=7,"7.1","")&amp;IF(Inscriptions!R28=8,"8.1","")&amp;IF(Inscriptions!R28=9,"9.1","")&amp;IF(Inscriptions!R28=10,"10.1","")&amp;IF(Inscriptions!R28=10,"10.1","")&amp;IF(Inscriptions!R28=11,"11.1","")&amp;IF(Inscriptions!R28=12,"12.1","")&amp;IF(Inscriptions!R28=13,"13.1","")&amp;IF(Inscriptions!R28=14,"14.1","")&amp;IF(Inscriptions!R28=15,"15.1","")&amp;IF(Inscriptions!R28=16,"16.1","")&amp;IF(Inscriptions!R28=17,"17.1","")&amp;IF(Inscriptions!R28=18,"18.1","")&amp;IF(Inscriptions!R28=19,"19.1","")&amp;IF(Inscriptions!R28=20,"20","")</f>
        <v>7.1</v>
      </c>
      <c r="H28" s="1" t="str">
        <f>IF(Inscriptions!S28=1,"1.1","")&amp;IF(Inscriptions!S28=2,"2.1","")&amp;IF(Inscriptions!S28=3,"3.1","")&amp;IF(Inscriptions!S28=4,"4.1","")&amp;IF(Inscriptions!S28=5,"5.1","")&amp;IF(Inscriptions!S28=6,"6.1","")&amp;IF(Inscriptions!S28=7,"7.1","")&amp;IF(Inscriptions!S28=8,"8.1","")&amp;IF(Inscriptions!S28=9,"9.1","")&amp;IF(Inscriptions!S28=10,"10.1","")&amp;IF(Inscriptions!S28=10,"10.1","")&amp;IF(Inscriptions!S28=11,"11.1","")&amp;IF(Inscriptions!S28=12,"12.1","")&amp;IF(Inscriptions!S28=13,"13.1","")&amp;IF(Inscriptions!S28=14,"14.1","")&amp;IF(Inscriptions!S28=15,"15.1","")&amp;IF(Inscriptions!S28=16,"16.1","")&amp;IF(Inscriptions!S28=17,"17.1","")&amp;IF(Inscriptions!S28=18,"18.1","")&amp;IF(Inscriptions!S28=19,"19.1","")&amp;IF(Inscriptions!S28=20,"20","")</f>
        <v>8.1</v>
      </c>
      <c r="O28" s="32" t="str">
        <f t="shared" si="1"/>
        <v>9.3 Titre 9</v>
      </c>
      <c r="P28" s="231" t="str">
        <f t="shared" si="2"/>
        <v/>
      </c>
      <c r="Q28" s="233" t="str">
        <f t="shared" si="3"/>
        <v/>
      </c>
      <c r="R28" s="232" t="str">
        <f t="shared" si="4"/>
        <v/>
      </c>
      <c r="S28" s="220" t="e">
        <f>#REF!</f>
        <v>#REF!</v>
      </c>
      <c r="T28" s="248" t="str">
        <f t="shared" si="5"/>
        <v/>
      </c>
      <c r="U28" s="248" t="str">
        <f t="shared" si="6"/>
        <v/>
      </c>
      <c r="V28" s="248" t="str">
        <f t="shared" si="7"/>
        <v/>
      </c>
      <c r="X28" s="252"/>
      <c r="Y28" s="253"/>
      <c r="Z28" s="254"/>
      <c r="AC28" s="237" t="s">
        <v>344</v>
      </c>
      <c r="AD28" s="71" t="s">
        <v>399</v>
      </c>
      <c r="AE28" s="71" t="s">
        <v>400</v>
      </c>
      <c r="AF28" s="71" t="s">
        <v>401</v>
      </c>
      <c r="AG28" s="72" t="s">
        <v>177</v>
      </c>
      <c r="AI28" s="4">
        <f t="shared" si="9"/>
        <v>0</v>
      </c>
      <c r="AJ28" s="279">
        <f t="shared" si="10"/>
        <v>0</v>
      </c>
      <c r="AK28" s="280">
        <f t="shared" si="11"/>
        <v>0</v>
      </c>
      <c r="AL28" s="281">
        <f t="shared" si="12"/>
        <v>0</v>
      </c>
      <c r="AM28" s="35">
        <f t="shared" si="8"/>
        <v>0</v>
      </c>
      <c r="AO28" s="22">
        <v>0</v>
      </c>
    </row>
    <row r="29" spans="1:41" x14ac:dyDescent="0.2">
      <c r="A29" s="197">
        <f>Inscriptions!A29</f>
        <v>28</v>
      </c>
      <c r="B29" s="210" t="str">
        <f>Inscriptions!C29</f>
        <v>CH1 3</v>
      </c>
      <c r="C29" s="211" t="str">
        <f>Inscriptions!D29</f>
        <v>CH1 Prénom 3</v>
      </c>
      <c r="E29" s="1" t="str">
        <f>IF(Inscriptions!P29=1,"1.1","")&amp;IF(Inscriptions!P29=2,"2.1","")&amp;IF(Inscriptions!P29=3,"3.1","")&amp;IF(Inscriptions!P29=4,"4.1","")&amp;IF(Inscriptions!P29=5,"5.1","")&amp;IF(Inscriptions!P29=6,"6.1","")&amp;IF(Inscriptions!P29=7,"7.1","")&amp;IF(Inscriptions!P29=8,"8.1","")&amp;IF(Inscriptions!P29=9,"9.1","")&amp;IF(Inscriptions!P29=10,"10.1","")&amp;IF(Inscriptions!P29=10,"10.1","")&amp;IF(Inscriptions!P29=11,"11.1","")&amp;IF(Inscriptions!P29=12,"12.1","")&amp;IF(Inscriptions!P29=13,"13.1","")&amp;IF(Inscriptions!P29=14,"14.1","")&amp;IF(Inscriptions!P29=15,"15.1","")&amp;IF(Inscriptions!P29=16,"16.1","")&amp;IF(Inscriptions!P29=17,"17.1","")&amp;IF(Inscriptions!P29=18,"18.1","")&amp;IF(Inscriptions!P29=19,"19.1","")&amp;IF(Inscriptions!P29=20,"20","")</f>
        <v>3.1</v>
      </c>
      <c r="F29" s="1" t="str">
        <f>IF(Inscriptions!Q29=1,"1.1","")&amp;IF(Inscriptions!Q29=2,"2.1","")&amp;IF(Inscriptions!Q29=3,"3.1","")&amp;IF(Inscriptions!Q29=4,"4.1","")&amp;IF(Inscriptions!Q29=5,"5.1","")&amp;IF(Inscriptions!Q29=6,"6.1","")&amp;IF(Inscriptions!Q29=7,"7.1","")&amp;IF(Inscriptions!Q29=8,"8.1","")&amp;IF(Inscriptions!Q29=9,"9.1","")&amp;IF(Inscriptions!Q29=10,"10.1","")&amp;IF(Inscriptions!Q29=10,"10.1","")&amp;IF(Inscriptions!Q29=11,"11.1","")&amp;IF(Inscriptions!Q29=12,"12.1","")&amp;IF(Inscriptions!Q29=13,"13.1","")&amp;IF(Inscriptions!Q29=14,"14.1","")&amp;IF(Inscriptions!Q29=15,"15.1","")&amp;IF(Inscriptions!Q29=16,"16.1","")&amp;IF(Inscriptions!Q29=17,"17.1","")&amp;IF(Inscriptions!Q29=18,"18.1","")&amp;IF(Inscriptions!Q29=19,"19.1","")&amp;IF(Inscriptions!Q29=20,"20","")</f>
        <v>5.1</v>
      </c>
      <c r="G29" s="1" t="str">
        <f>IF(Inscriptions!R29=1,"1.1","")&amp;IF(Inscriptions!R29=2,"2.1","")&amp;IF(Inscriptions!R29=3,"3.1","")&amp;IF(Inscriptions!R29=4,"4.1","")&amp;IF(Inscriptions!R29=5,"5.1","")&amp;IF(Inscriptions!R29=6,"6.1","")&amp;IF(Inscriptions!R29=7,"7.1","")&amp;IF(Inscriptions!R29=8,"8.1","")&amp;IF(Inscriptions!R29=9,"9.1","")&amp;IF(Inscriptions!R29=10,"10.1","")&amp;IF(Inscriptions!R29=10,"10.1","")&amp;IF(Inscriptions!R29=11,"11.1","")&amp;IF(Inscriptions!R29=12,"12.1","")&amp;IF(Inscriptions!R29=13,"13.1","")&amp;IF(Inscriptions!R29=14,"14.1","")&amp;IF(Inscriptions!R29=15,"15.1","")&amp;IF(Inscriptions!R29=16,"16.1","")&amp;IF(Inscriptions!R29=17,"17.1","")&amp;IF(Inscriptions!R29=18,"18.1","")&amp;IF(Inscriptions!R29=19,"19.1","")&amp;IF(Inscriptions!R29=20,"20","")</f>
        <v>7.1</v>
      </c>
      <c r="H29" s="1" t="str">
        <f>IF(Inscriptions!S29=1,"1.1","")&amp;IF(Inscriptions!S29=2,"2.1","")&amp;IF(Inscriptions!S29=3,"3.1","")&amp;IF(Inscriptions!S29=4,"4.1","")&amp;IF(Inscriptions!S29=5,"5.1","")&amp;IF(Inscriptions!S29=6,"6.1","")&amp;IF(Inscriptions!S29=7,"7.1","")&amp;IF(Inscriptions!S29=8,"8.1","")&amp;IF(Inscriptions!S29=9,"9.1","")&amp;IF(Inscriptions!S29=10,"10.1","")&amp;IF(Inscriptions!S29=10,"10.1","")&amp;IF(Inscriptions!S29=11,"11.1","")&amp;IF(Inscriptions!S29=12,"12.1","")&amp;IF(Inscriptions!S29=13,"13.1","")&amp;IF(Inscriptions!S29=14,"14.1","")&amp;IF(Inscriptions!S29=15,"15.1","")&amp;IF(Inscriptions!S29=16,"16.1","")&amp;IF(Inscriptions!S29=17,"17.1","")&amp;IF(Inscriptions!S29=18,"18.1","")&amp;IF(Inscriptions!S29=19,"19.1","")&amp;IF(Inscriptions!S29=20,"20","")</f>
        <v>9.1</v>
      </c>
      <c r="O29" s="32" t="str">
        <f t="shared" si="1"/>
        <v>LoopSong</v>
      </c>
      <c r="P29" s="231" t="str">
        <f t="shared" si="2"/>
        <v/>
      </c>
      <c r="Q29" s="233" t="str">
        <f t="shared" si="3"/>
        <v/>
      </c>
      <c r="R29" s="232" t="str">
        <f t="shared" si="4"/>
        <v/>
      </c>
      <c r="S29" s="221" t="e">
        <f>#REF!</f>
        <v>#REF!</v>
      </c>
      <c r="T29" s="248" t="str">
        <f t="shared" si="5"/>
        <v/>
      </c>
      <c r="U29" s="248" t="str">
        <f t="shared" si="6"/>
        <v/>
      </c>
      <c r="V29" s="248" t="str">
        <f t="shared" si="7"/>
        <v/>
      </c>
      <c r="X29" s="252"/>
      <c r="Y29" s="253"/>
      <c r="Z29" s="254"/>
      <c r="AC29" s="237" t="s">
        <v>345</v>
      </c>
      <c r="AD29" s="71" t="s">
        <v>399</v>
      </c>
      <c r="AE29" s="71" t="s">
        <v>400</v>
      </c>
      <c r="AF29" s="71" t="s">
        <v>401</v>
      </c>
      <c r="AG29" s="72" t="s">
        <v>177</v>
      </c>
      <c r="AI29" s="4">
        <f t="shared" si="9"/>
        <v>0</v>
      </c>
      <c r="AJ29" s="279">
        <f t="shared" si="10"/>
        <v>0</v>
      </c>
      <c r="AK29" s="280">
        <f t="shared" si="11"/>
        <v>0</v>
      </c>
      <c r="AL29" s="281">
        <f t="shared" si="12"/>
        <v>0</v>
      </c>
      <c r="AM29" s="35">
        <f t="shared" si="8"/>
        <v>0</v>
      </c>
      <c r="AO29" s="22">
        <v>0</v>
      </c>
    </row>
    <row r="30" spans="1:41" x14ac:dyDescent="0.2">
      <c r="A30" s="197">
        <f>Inscriptions!A30</f>
        <v>29</v>
      </c>
      <c r="B30" s="210" t="str">
        <f>Inscriptions!C30</f>
        <v>CH1 4</v>
      </c>
      <c r="C30" s="211" t="str">
        <f>Inscriptions!D30</f>
        <v>CH1 Prénom 4</v>
      </c>
      <c r="E30" s="1" t="str">
        <f>IF(Inscriptions!P30=1,"1.1","")&amp;IF(Inscriptions!P30=2,"2.1","")&amp;IF(Inscriptions!P30=3,"3.1","")&amp;IF(Inscriptions!P30=4,"4.1","")&amp;IF(Inscriptions!P30=5,"5.1","")&amp;IF(Inscriptions!P30=6,"6.1","")&amp;IF(Inscriptions!P30=7,"7.1","")&amp;IF(Inscriptions!P30=8,"8.1","")&amp;IF(Inscriptions!P30=9,"9.1","")&amp;IF(Inscriptions!P30=10,"10.1","")&amp;IF(Inscriptions!P30=10,"10.1","")&amp;IF(Inscriptions!P30=11,"11.1","")&amp;IF(Inscriptions!P30=12,"12.1","")&amp;IF(Inscriptions!P30=13,"13.1","")&amp;IF(Inscriptions!P30=14,"14.1","")&amp;IF(Inscriptions!P30=15,"15.1","")&amp;IF(Inscriptions!P30=16,"16.1","")&amp;IF(Inscriptions!P30=17,"17.1","")&amp;IF(Inscriptions!P30=18,"18.1","")&amp;IF(Inscriptions!P30=19,"19.1","")&amp;IF(Inscriptions!P30=20,"20","")</f>
        <v>4.1</v>
      </c>
      <c r="F30" s="1" t="str">
        <f>IF(Inscriptions!Q30=1,"1.1","")&amp;IF(Inscriptions!Q30=2,"2.1","")&amp;IF(Inscriptions!Q30=3,"3.1","")&amp;IF(Inscriptions!Q30=4,"4.1","")&amp;IF(Inscriptions!Q30=5,"5.1","")&amp;IF(Inscriptions!Q30=6,"6.1","")&amp;IF(Inscriptions!Q30=7,"7.1","")&amp;IF(Inscriptions!Q30=8,"8.1","")&amp;IF(Inscriptions!Q30=9,"9.1","")&amp;IF(Inscriptions!Q30=10,"10.1","")&amp;IF(Inscriptions!Q30=10,"10.1","")&amp;IF(Inscriptions!Q30=11,"11.1","")&amp;IF(Inscriptions!Q30=12,"12.1","")&amp;IF(Inscriptions!Q30=13,"13.1","")&amp;IF(Inscriptions!Q30=14,"14.1","")&amp;IF(Inscriptions!Q30=15,"15.1","")&amp;IF(Inscriptions!Q30=16,"16.1","")&amp;IF(Inscriptions!Q30=17,"17.1","")&amp;IF(Inscriptions!Q30=18,"18.1","")&amp;IF(Inscriptions!Q30=19,"19.1","")&amp;IF(Inscriptions!Q30=20,"20","")</f>
        <v>2.1</v>
      </c>
      <c r="G30" s="1" t="str">
        <f>IF(Inscriptions!R30=1,"1.1","")&amp;IF(Inscriptions!R30=2,"2.1","")&amp;IF(Inscriptions!R30=3,"3.1","")&amp;IF(Inscriptions!R30=4,"4.1","")&amp;IF(Inscriptions!R30=5,"5.1","")&amp;IF(Inscriptions!R30=6,"6.1","")&amp;IF(Inscriptions!R30=7,"7.1","")&amp;IF(Inscriptions!R30=8,"8.1","")&amp;IF(Inscriptions!R30=9,"9.1","")&amp;IF(Inscriptions!R30=10,"10.1","")&amp;IF(Inscriptions!R30=10,"10.1","")&amp;IF(Inscriptions!R30=11,"11.1","")&amp;IF(Inscriptions!R30=12,"12.1","")&amp;IF(Inscriptions!R30=13,"13.1","")&amp;IF(Inscriptions!R30=14,"14.1","")&amp;IF(Inscriptions!R30=15,"15.1","")&amp;IF(Inscriptions!R30=16,"16.1","")&amp;IF(Inscriptions!R30=17,"17.1","")&amp;IF(Inscriptions!R30=18,"18.1","")&amp;IF(Inscriptions!R30=19,"19.1","")&amp;IF(Inscriptions!R30=20,"20","")</f>
        <v>6.1</v>
      </c>
      <c r="H30" s="1" t="str">
        <f>IF(Inscriptions!S30=1,"1.1","")&amp;IF(Inscriptions!S30=2,"2.1","")&amp;IF(Inscriptions!S30=3,"3.1","")&amp;IF(Inscriptions!S30=4,"4.1","")&amp;IF(Inscriptions!S30=5,"5.1","")&amp;IF(Inscriptions!S30=6,"6.1","")&amp;IF(Inscriptions!S30=7,"7.1","")&amp;IF(Inscriptions!S30=8,"8.1","")&amp;IF(Inscriptions!S30=9,"9.1","")&amp;IF(Inscriptions!S30=10,"10.1","")&amp;IF(Inscriptions!S30=10,"10.1","")&amp;IF(Inscriptions!S30=11,"11.1","")&amp;IF(Inscriptions!S30=12,"12.1","")&amp;IF(Inscriptions!S30=13,"13.1","")&amp;IF(Inscriptions!S30=14,"14.1","")&amp;IF(Inscriptions!S30=15,"15.1","")&amp;IF(Inscriptions!S30=16,"16.1","")&amp;IF(Inscriptions!S30=17,"17.1","")&amp;IF(Inscriptions!S30=18,"18.1","")&amp;IF(Inscriptions!S30=19,"19.1","")&amp;IF(Inscriptions!S30=20,"20","")</f>
        <v>1.1</v>
      </c>
      <c r="O30" s="32" t="str">
        <f t="shared" si="1"/>
        <v>10.2 Titre 10</v>
      </c>
      <c r="P30" s="231" t="str">
        <f t="shared" si="2"/>
        <v/>
      </c>
      <c r="Q30" s="233" t="str">
        <f t="shared" si="3"/>
        <v/>
      </c>
      <c r="R30" s="232" t="str">
        <f t="shared" si="4"/>
        <v/>
      </c>
      <c r="S30" s="221" t="e">
        <f>#REF!</f>
        <v>#REF!</v>
      </c>
      <c r="T30" s="248" t="str">
        <f t="shared" si="5"/>
        <v/>
      </c>
      <c r="U30" s="248" t="str">
        <f t="shared" si="6"/>
        <v/>
      </c>
      <c r="V30" s="248" t="str">
        <f t="shared" si="7"/>
        <v/>
      </c>
      <c r="X30" s="252"/>
      <c r="Y30" s="253"/>
      <c r="Z30" s="254"/>
      <c r="AC30" s="237" t="s">
        <v>346</v>
      </c>
      <c r="AD30" s="71" t="s">
        <v>402</v>
      </c>
      <c r="AE30" s="71" t="s">
        <v>55</v>
      </c>
      <c r="AF30" s="71" t="s">
        <v>56</v>
      </c>
      <c r="AG30" s="72" t="s">
        <v>36</v>
      </c>
      <c r="AI30" s="4">
        <f t="shared" si="9"/>
        <v>3</v>
      </c>
      <c r="AJ30" s="279">
        <f t="shared" si="10"/>
        <v>0</v>
      </c>
      <c r="AK30" s="280">
        <f t="shared" si="11"/>
        <v>0</v>
      </c>
      <c r="AL30" s="281">
        <f t="shared" si="12"/>
        <v>2</v>
      </c>
      <c r="AM30" s="35">
        <f t="shared" si="8"/>
        <v>5</v>
      </c>
      <c r="AO30" s="22">
        <v>0</v>
      </c>
    </row>
    <row r="31" spans="1:41" x14ac:dyDescent="0.2">
      <c r="A31" s="197">
        <f>Inscriptions!A31</f>
        <v>30</v>
      </c>
      <c r="B31" s="210" t="str">
        <f>Inscriptions!C31</f>
        <v>CH1 5</v>
      </c>
      <c r="C31" s="211" t="str">
        <f>Inscriptions!D31</f>
        <v>CH1 Prénom 5</v>
      </c>
      <c r="E31" s="1" t="str">
        <f>IF(Inscriptions!P31=1,"1.1","")&amp;IF(Inscriptions!P31=2,"2.1","")&amp;IF(Inscriptions!P31=3,"3.1","")&amp;IF(Inscriptions!P31=4,"4.1","")&amp;IF(Inscriptions!P31=5,"5.1","")&amp;IF(Inscriptions!P31=6,"6.1","")&amp;IF(Inscriptions!P31=7,"7.1","")&amp;IF(Inscriptions!P31=8,"8.1","")&amp;IF(Inscriptions!P31=9,"9.1","")&amp;IF(Inscriptions!P31=10,"10.1","")&amp;IF(Inscriptions!P31=10,"10.1","")&amp;IF(Inscriptions!P31=11,"11.1","")&amp;IF(Inscriptions!P31=12,"12.1","")&amp;IF(Inscriptions!P31=13,"13.1","")&amp;IF(Inscriptions!P31=14,"14.1","")&amp;IF(Inscriptions!P31=15,"15.1","")&amp;IF(Inscriptions!P31=16,"16.1","")&amp;IF(Inscriptions!P31=17,"17.1","")&amp;IF(Inscriptions!P31=18,"18.1","")&amp;IF(Inscriptions!P31=19,"19.1","")&amp;IF(Inscriptions!P31=20,"20","")</f>
        <v>4.1</v>
      </c>
      <c r="F31" s="1" t="str">
        <f>IF(Inscriptions!Q31=1,"1.1","")&amp;IF(Inscriptions!Q31=2,"2.1","")&amp;IF(Inscriptions!Q31=3,"3.1","")&amp;IF(Inscriptions!Q31=4,"4.1","")&amp;IF(Inscriptions!Q31=5,"5.1","")&amp;IF(Inscriptions!Q31=6,"6.1","")&amp;IF(Inscriptions!Q31=7,"7.1","")&amp;IF(Inscriptions!Q31=8,"8.1","")&amp;IF(Inscriptions!Q31=9,"9.1","")&amp;IF(Inscriptions!Q31=10,"10.1","")&amp;IF(Inscriptions!Q31=10,"10.1","")&amp;IF(Inscriptions!Q31=11,"11.1","")&amp;IF(Inscriptions!Q31=12,"12.1","")&amp;IF(Inscriptions!Q31=13,"13.1","")&amp;IF(Inscriptions!Q31=14,"14.1","")&amp;IF(Inscriptions!Q31=15,"15.1","")&amp;IF(Inscriptions!Q31=16,"16.1","")&amp;IF(Inscriptions!Q31=17,"17.1","")&amp;IF(Inscriptions!Q31=18,"18.1","")&amp;IF(Inscriptions!Q31=19,"19.1","")&amp;IF(Inscriptions!Q31=20,"20","")</f>
        <v>2.1</v>
      </c>
      <c r="G31" s="1" t="str">
        <f>IF(Inscriptions!R31=1,"1.1","")&amp;IF(Inscriptions!R31=2,"2.1","")&amp;IF(Inscriptions!R31=3,"3.1","")&amp;IF(Inscriptions!R31=4,"4.1","")&amp;IF(Inscriptions!R31=5,"5.1","")&amp;IF(Inscriptions!R31=6,"6.1","")&amp;IF(Inscriptions!R31=7,"7.1","")&amp;IF(Inscriptions!R31=8,"8.1","")&amp;IF(Inscriptions!R31=9,"9.1","")&amp;IF(Inscriptions!R31=10,"10.1","")&amp;IF(Inscriptions!R31=10,"10.1","")&amp;IF(Inscriptions!R31=11,"11.1","")&amp;IF(Inscriptions!R31=12,"12.1","")&amp;IF(Inscriptions!R31=13,"13.1","")&amp;IF(Inscriptions!R31=14,"14.1","")&amp;IF(Inscriptions!R31=15,"15.1","")&amp;IF(Inscriptions!R31=16,"16.1","")&amp;IF(Inscriptions!R31=17,"17.1","")&amp;IF(Inscriptions!R31=18,"18.1","")&amp;IF(Inscriptions!R31=19,"19.1","")&amp;IF(Inscriptions!R31=20,"20","")</f>
        <v>4.1</v>
      </c>
      <c r="H31" s="1" t="str">
        <f>IF(Inscriptions!S31=1,"1.1","")&amp;IF(Inscriptions!S31=2,"2.1","")&amp;IF(Inscriptions!S31=3,"3.1","")&amp;IF(Inscriptions!S31=4,"4.1","")&amp;IF(Inscriptions!S31=5,"5.1","")&amp;IF(Inscriptions!S31=6,"6.1","")&amp;IF(Inscriptions!S31=7,"7.1","")&amp;IF(Inscriptions!S31=8,"8.1","")&amp;IF(Inscriptions!S31=9,"9.1","")&amp;IF(Inscriptions!S31=10,"10.1","")&amp;IF(Inscriptions!S31=10,"10.1","")&amp;IF(Inscriptions!S31=11,"11.1","")&amp;IF(Inscriptions!S31=12,"12.1","")&amp;IF(Inscriptions!S31=13,"13.1","")&amp;IF(Inscriptions!S31=14,"14.1","")&amp;IF(Inscriptions!S31=15,"15.1","")&amp;IF(Inscriptions!S31=16,"16.1","")&amp;IF(Inscriptions!S31=17,"17.1","")&amp;IF(Inscriptions!S31=18,"18.1","")&amp;IF(Inscriptions!S31=19,"19.1","")&amp;IF(Inscriptions!S31=20,"20","")</f>
        <v>1.1</v>
      </c>
      <c r="O31" s="32" t="str">
        <f t="shared" si="1"/>
        <v>10.3 Titre 10</v>
      </c>
      <c r="P31" s="231" t="str">
        <f t="shared" si="2"/>
        <v/>
      </c>
      <c r="Q31" s="233" t="str">
        <f t="shared" si="3"/>
        <v/>
      </c>
      <c r="R31" s="232" t="str">
        <f t="shared" si="4"/>
        <v/>
      </c>
      <c r="S31" s="221" t="e">
        <f>#REF!</f>
        <v>#REF!</v>
      </c>
      <c r="T31" s="248" t="str">
        <f t="shared" si="5"/>
        <v/>
      </c>
      <c r="U31" s="248" t="str">
        <f t="shared" si="6"/>
        <v/>
      </c>
      <c r="V31" s="248" t="str">
        <f t="shared" si="7"/>
        <v/>
      </c>
      <c r="X31" s="252"/>
      <c r="Y31" s="253"/>
      <c r="Z31" s="254"/>
      <c r="AC31" s="261" t="s">
        <v>347</v>
      </c>
      <c r="AD31" s="262" t="s">
        <v>117</v>
      </c>
      <c r="AE31" s="262" t="s">
        <v>92</v>
      </c>
      <c r="AF31" s="262" t="s">
        <v>93</v>
      </c>
      <c r="AG31" s="263" t="s">
        <v>36</v>
      </c>
      <c r="AI31" s="4">
        <f t="shared" si="9"/>
        <v>0</v>
      </c>
      <c r="AJ31" s="279">
        <f t="shared" si="10"/>
        <v>0</v>
      </c>
      <c r="AK31" s="280">
        <f t="shared" si="11"/>
        <v>0</v>
      </c>
      <c r="AL31" s="281">
        <f t="shared" si="12"/>
        <v>0</v>
      </c>
      <c r="AM31" s="35">
        <f t="shared" si="8"/>
        <v>0</v>
      </c>
      <c r="AO31" s="22">
        <v>0</v>
      </c>
    </row>
    <row r="32" spans="1:41" x14ac:dyDescent="0.2">
      <c r="A32" s="197">
        <f>Inscriptions!A32</f>
        <v>31</v>
      </c>
      <c r="B32" s="210">
        <f>Inscriptions!C32</f>
        <v>0</v>
      </c>
      <c r="C32" s="211">
        <f>Inscriptions!D32</f>
        <v>0</v>
      </c>
      <c r="E32" s="1" t="str">
        <f>IF(Inscriptions!P32=1,"1.1","")&amp;IF(Inscriptions!P32=2,"2.1","")&amp;IF(Inscriptions!P32=3,"3.1","")&amp;IF(Inscriptions!P32=4,"4.1","")&amp;IF(Inscriptions!P32=5,"5.1","")&amp;IF(Inscriptions!P32=6,"6.1","")&amp;IF(Inscriptions!P32=7,"7.1","")&amp;IF(Inscriptions!P32=8,"8.1","")&amp;IF(Inscriptions!P32=9,"9.1","")&amp;IF(Inscriptions!P32=10,"10.1","")&amp;IF(Inscriptions!P32=10,"10.1","")&amp;IF(Inscriptions!P32=11,"11.1","")&amp;IF(Inscriptions!P32=12,"12.1","")&amp;IF(Inscriptions!P32=13,"13.1","")&amp;IF(Inscriptions!P32=14,"14.1","")&amp;IF(Inscriptions!P32=15,"15.1","")&amp;IF(Inscriptions!P32=16,"16.1","")&amp;IF(Inscriptions!P32=17,"17.1","")&amp;IF(Inscriptions!P32=18,"18.1","")&amp;IF(Inscriptions!P32=19,"19.1","")&amp;IF(Inscriptions!P32=20,"20","")</f>
        <v/>
      </c>
      <c r="F32" s="1" t="str">
        <f>IF(Inscriptions!Q32=1,"1.1","")&amp;IF(Inscriptions!Q32=2,"2.1","")&amp;IF(Inscriptions!Q32=3,"3.1","")&amp;IF(Inscriptions!Q32=4,"4.1","")&amp;IF(Inscriptions!Q32=5,"5.1","")&amp;IF(Inscriptions!Q32=6,"6.1","")&amp;IF(Inscriptions!Q32=7,"7.1","")&amp;IF(Inscriptions!Q32=8,"8.1","")&amp;IF(Inscriptions!Q32=9,"9.1","")&amp;IF(Inscriptions!Q32=10,"10.1","")&amp;IF(Inscriptions!Q32=10,"10.1","")&amp;IF(Inscriptions!Q32=11,"11.1","")&amp;IF(Inscriptions!Q32=12,"12.1","")&amp;IF(Inscriptions!Q32=13,"13.1","")&amp;IF(Inscriptions!Q32=14,"14.1","")&amp;IF(Inscriptions!Q32=15,"15.1","")&amp;IF(Inscriptions!Q32=16,"16.1","")&amp;IF(Inscriptions!Q32=17,"17.1","")&amp;IF(Inscriptions!Q32=18,"18.1","")&amp;IF(Inscriptions!Q32=19,"19.1","")&amp;IF(Inscriptions!Q32=20,"20","")</f>
        <v/>
      </c>
      <c r="G32" s="1" t="str">
        <f>IF(Inscriptions!R32=1,"1.1","")&amp;IF(Inscriptions!R32=2,"2.1","")&amp;IF(Inscriptions!R32=3,"3.1","")&amp;IF(Inscriptions!R32=4,"4.1","")&amp;IF(Inscriptions!R32=5,"5.1","")&amp;IF(Inscriptions!R32=6,"6.1","")&amp;IF(Inscriptions!R32=7,"7.1","")&amp;IF(Inscriptions!R32=8,"8.1","")&amp;IF(Inscriptions!R32=9,"9.1","")&amp;IF(Inscriptions!R32=10,"10.1","")&amp;IF(Inscriptions!R32=10,"10.1","")&amp;IF(Inscriptions!R32=11,"11.1","")&amp;IF(Inscriptions!R32=12,"12.1","")&amp;IF(Inscriptions!R32=13,"13.1","")&amp;IF(Inscriptions!R32=14,"14.1","")&amp;IF(Inscriptions!R32=15,"15.1","")&amp;IF(Inscriptions!R32=16,"16.1","")&amp;IF(Inscriptions!R32=17,"17.1","")&amp;IF(Inscriptions!R32=18,"18.1","")&amp;IF(Inscriptions!R32=19,"19.1","")&amp;IF(Inscriptions!R32=20,"20","")</f>
        <v/>
      </c>
      <c r="H32" s="1" t="str">
        <f>IF(Inscriptions!S32=1,"1.1","")&amp;IF(Inscriptions!S32=2,"2.1","")&amp;IF(Inscriptions!S32=3,"3.1","")&amp;IF(Inscriptions!S32=4,"4.1","")&amp;IF(Inscriptions!S32=5,"5.1","")&amp;IF(Inscriptions!S32=6,"6.1","")&amp;IF(Inscriptions!S32=7,"7.1","")&amp;IF(Inscriptions!S32=8,"8.1","")&amp;IF(Inscriptions!S32=9,"9.1","")&amp;IF(Inscriptions!S32=10,"10.1","")&amp;IF(Inscriptions!S32=10,"10.1","")&amp;IF(Inscriptions!S32=11,"11.1","")&amp;IF(Inscriptions!S32=12,"12.1","")&amp;IF(Inscriptions!S32=13,"13.1","")&amp;IF(Inscriptions!S32=14,"14.1","")&amp;IF(Inscriptions!S32=15,"15.1","")&amp;IF(Inscriptions!S32=16,"16.1","")&amp;IF(Inscriptions!S32=17,"17.1","")&amp;IF(Inscriptions!S32=18,"18.1","")&amp;IF(Inscriptions!S32=19,"19.1","")&amp;IF(Inscriptions!S32=20,"20","")</f>
        <v/>
      </c>
      <c r="O32" s="32" t="str">
        <f t="shared" si="1"/>
        <v>Improvisation théâtrale</v>
      </c>
      <c r="P32" s="231" t="str">
        <f t="shared" si="2"/>
        <v/>
      </c>
      <c r="Q32" s="233" t="str">
        <f t="shared" si="3"/>
        <v/>
      </c>
      <c r="R32" s="232" t="str">
        <f t="shared" si="4"/>
        <v/>
      </c>
      <c r="S32" s="220" t="e">
        <f>#REF!</f>
        <v>#REF!</v>
      </c>
      <c r="T32" s="248" t="str">
        <f t="shared" si="5"/>
        <v/>
      </c>
      <c r="U32" s="248" t="str">
        <f t="shared" si="6"/>
        <v/>
      </c>
      <c r="V32" s="248" t="str">
        <f t="shared" si="7"/>
        <v/>
      </c>
      <c r="X32" s="252"/>
      <c r="Y32" s="253"/>
      <c r="Z32" s="254"/>
      <c r="AC32" s="261" t="s">
        <v>348</v>
      </c>
      <c r="AD32" s="262" t="s">
        <v>118</v>
      </c>
      <c r="AE32" s="262" t="s">
        <v>92</v>
      </c>
      <c r="AF32" s="262" t="s">
        <v>93</v>
      </c>
      <c r="AG32" s="263" t="s">
        <v>36</v>
      </c>
      <c r="AI32" s="4">
        <f t="shared" si="9"/>
        <v>0</v>
      </c>
      <c r="AJ32" s="279">
        <f t="shared" si="10"/>
        <v>0</v>
      </c>
      <c r="AK32" s="280">
        <f t="shared" si="11"/>
        <v>0</v>
      </c>
      <c r="AL32" s="281">
        <f t="shared" si="12"/>
        <v>0</v>
      </c>
      <c r="AM32" s="35">
        <f t="shared" si="8"/>
        <v>0</v>
      </c>
      <c r="AO32" s="22">
        <v>0</v>
      </c>
    </row>
    <row r="33" spans="1:42" x14ac:dyDescent="0.2">
      <c r="A33" s="197">
        <f>Inscriptions!A33</f>
        <v>32</v>
      </c>
      <c r="B33" s="210">
        <f>Inscriptions!C33</f>
        <v>0</v>
      </c>
      <c r="C33" s="211">
        <f>Inscriptions!D33</f>
        <v>0</v>
      </c>
      <c r="E33" s="1" t="str">
        <f>IF(Inscriptions!P33=1,"1.1","")&amp;IF(Inscriptions!P33=2,"2.1","")&amp;IF(Inscriptions!P33=3,"3.1","")&amp;IF(Inscriptions!P33=4,"4.1","")&amp;IF(Inscriptions!P33=5,"5.1","")&amp;IF(Inscriptions!P33=6,"6.1","")&amp;IF(Inscriptions!P33=7,"7.1","")&amp;IF(Inscriptions!P33=8,"8.1","")&amp;IF(Inscriptions!P33=9,"9.1","")&amp;IF(Inscriptions!P33=10,"10.1","")&amp;IF(Inscriptions!P33=10,"10.1","")&amp;IF(Inscriptions!P33=11,"11.1","")&amp;IF(Inscriptions!P33=12,"12.1","")&amp;IF(Inscriptions!P33=13,"13.1","")&amp;IF(Inscriptions!P33=14,"14.1","")&amp;IF(Inscriptions!P33=15,"15.1","")&amp;IF(Inscriptions!P33=16,"16.1","")&amp;IF(Inscriptions!P33=17,"17.1","")&amp;IF(Inscriptions!P33=18,"18.1","")&amp;IF(Inscriptions!P33=19,"19.1","")&amp;IF(Inscriptions!P33=20,"20","")</f>
        <v/>
      </c>
      <c r="F33" s="1" t="str">
        <f>IF(Inscriptions!Q33=1,"1.1","")&amp;IF(Inscriptions!Q33=2,"2.1","")&amp;IF(Inscriptions!Q33=3,"3.1","")&amp;IF(Inscriptions!Q33=4,"4.1","")&amp;IF(Inscriptions!Q33=5,"5.1","")&amp;IF(Inscriptions!Q33=6,"6.1","")&amp;IF(Inscriptions!Q33=7,"7.1","")&amp;IF(Inscriptions!Q33=8,"8.1","")&amp;IF(Inscriptions!Q33=9,"9.1","")&amp;IF(Inscriptions!Q33=10,"10.1","")&amp;IF(Inscriptions!Q33=10,"10.1","")&amp;IF(Inscriptions!Q33=11,"11.1","")&amp;IF(Inscriptions!Q33=12,"12.1","")&amp;IF(Inscriptions!Q33=13,"13.1","")&amp;IF(Inscriptions!Q33=14,"14.1","")&amp;IF(Inscriptions!Q33=15,"15.1","")&amp;IF(Inscriptions!Q33=16,"16.1","")&amp;IF(Inscriptions!Q33=17,"17.1","")&amp;IF(Inscriptions!Q33=18,"18.1","")&amp;IF(Inscriptions!Q33=19,"19.1","")&amp;IF(Inscriptions!Q33=20,"20","")</f>
        <v/>
      </c>
      <c r="G33" s="1" t="str">
        <f>IF(Inscriptions!R33=1,"1.1","")&amp;IF(Inscriptions!R33=2,"2.1","")&amp;IF(Inscriptions!R33=3,"3.1","")&amp;IF(Inscriptions!R33=4,"4.1","")&amp;IF(Inscriptions!R33=5,"5.1","")&amp;IF(Inscriptions!R33=6,"6.1","")&amp;IF(Inscriptions!R33=7,"7.1","")&amp;IF(Inscriptions!R33=8,"8.1","")&amp;IF(Inscriptions!R33=9,"9.1","")&amp;IF(Inscriptions!R33=10,"10.1","")&amp;IF(Inscriptions!R33=10,"10.1","")&amp;IF(Inscriptions!R33=11,"11.1","")&amp;IF(Inscriptions!R33=12,"12.1","")&amp;IF(Inscriptions!R33=13,"13.1","")&amp;IF(Inscriptions!R33=14,"14.1","")&amp;IF(Inscriptions!R33=15,"15.1","")&amp;IF(Inscriptions!R33=16,"16.1","")&amp;IF(Inscriptions!R33=17,"17.1","")&amp;IF(Inscriptions!R33=18,"18.1","")&amp;IF(Inscriptions!R33=19,"19.1","")&amp;IF(Inscriptions!R33=20,"20","")</f>
        <v/>
      </c>
      <c r="H33" s="1" t="str">
        <f>IF(Inscriptions!S33=1,"1.1","")&amp;IF(Inscriptions!S33=2,"2.1","")&amp;IF(Inscriptions!S33=3,"3.1","")&amp;IF(Inscriptions!S33=4,"4.1","")&amp;IF(Inscriptions!S33=5,"5.1","")&amp;IF(Inscriptions!S33=6,"6.1","")&amp;IF(Inscriptions!S33=7,"7.1","")&amp;IF(Inscriptions!S33=8,"8.1","")&amp;IF(Inscriptions!S33=9,"9.1","")&amp;IF(Inscriptions!S33=10,"10.1","")&amp;IF(Inscriptions!S33=10,"10.1","")&amp;IF(Inscriptions!S33=11,"11.1","")&amp;IF(Inscriptions!S33=12,"12.1","")&amp;IF(Inscriptions!S33=13,"13.1","")&amp;IF(Inscriptions!S33=14,"14.1","")&amp;IF(Inscriptions!S33=15,"15.1","")&amp;IF(Inscriptions!S33=16,"16.1","")&amp;IF(Inscriptions!S33=17,"17.1","")&amp;IF(Inscriptions!S33=18,"18.1","")&amp;IF(Inscriptions!S33=19,"19.1","")&amp;IF(Inscriptions!S33=20,"20","")</f>
        <v/>
      </c>
      <c r="O33" s="32" t="str">
        <f t="shared" si="1"/>
        <v>Improvisation théâtrale</v>
      </c>
      <c r="P33" s="231" t="str">
        <f t="shared" si="2"/>
        <v/>
      </c>
      <c r="Q33" s="233" t="str">
        <f t="shared" si="3"/>
        <v/>
      </c>
      <c r="R33" s="232" t="str">
        <f t="shared" si="4"/>
        <v/>
      </c>
      <c r="S33" s="220" t="e">
        <f>#REF!</f>
        <v>#REF!</v>
      </c>
      <c r="T33" s="248" t="str">
        <f t="shared" si="5"/>
        <v/>
      </c>
      <c r="U33" s="248" t="str">
        <f t="shared" si="6"/>
        <v/>
      </c>
      <c r="V33" s="248" t="str">
        <f t="shared" si="7"/>
        <v/>
      </c>
      <c r="X33" s="252"/>
      <c r="Y33" s="253"/>
      <c r="Z33" s="254"/>
      <c r="AC33" s="237" t="s">
        <v>349</v>
      </c>
      <c r="AD33" s="71" t="s">
        <v>403</v>
      </c>
      <c r="AE33" s="71" t="s">
        <v>55</v>
      </c>
      <c r="AF33" s="71" t="s">
        <v>56</v>
      </c>
      <c r="AG33" s="72" t="s">
        <v>178</v>
      </c>
      <c r="AI33" s="4">
        <f t="shared" si="9"/>
        <v>0</v>
      </c>
      <c r="AJ33" s="279">
        <f t="shared" si="10"/>
        <v>0</v>
      </c>
      <c r="AK33" s="280">
        <f t="shared" si="11"/>
        <v>0</v>
      </c>
      <c r="AL33" s="281">
        <f t="shared" si="12"/>
        <v>0</v>
      </c>
      <c r="AM33" s="35">
        <f t="shared" si="8"/>
        <v>0</v>
      </c>
      <c r="AO33" s="22">
        <v>0</v>
      </c>
    </row>
    <row r="34" spans="1:42" x14ac:dyDescent="0.2">
      <c r="A34" s="197">
        <f>Inscriptions!A34</f>
        <v>33</v>
      </c>
      <c r="B34" s="210">
        <f>Inscriptions!C34</f>
        <v>0</v>
      </c>
      <c r="C34" s="211">
        <f>Inscriptions!D34</f>
        <v>0</v>
      </c>
      <c r="E34" s="1" t="str">
        <f>IF(Inscriptions!P34=1,"1.1","")&amp;IF(Inscriptions!P34=2,"2.1","")&amp;IF(Inscriptions!P34=3,"3.1","")&amp;IF(Inscriptions!P34=4,"4.1","")&amp;IF(Inscriptions!P34=5,"5.1","")&amp;IF(Inscriptions!P34=6,"6.1","")&amp;IF(Inscriptions!P34=7,"7.1","")&amp;IF(Inscriptions!P34=8,"8.1","")&amp;IF(Inscriptions!P34=9,"9.1","")&amp;IF(Inscriptions!P34=10,"10.1","")&amp;IF(Inscriptions!P34=10,"10.1","")&amp;IF(Inscriptions!P34=11,"11.1","")&amp;IF(Inscriptions!P34=12,"12.1","")&amp;IF(Inscriptions!P34=13,"13.1","")&amp;IF(Inscriptions!P34=14,"14.1","")&amp;IF(Inscriptions!P34=15,"15.1","")&amp;IF(Inscriptions!P34=16,"16.1","")&amp;IF(Inscriptions!P34=17,"17.1","")&amp;IF(Inscriptions!P34=18,"18.1","")&amp;IF(Inscriptions!P34=19,"19.1","")&amp;IF(Inscriptions!P34=20,"20","")</f>
        <v/>
      </c>
      <c r="F34" s="1" t="str">
        <f>IF(Inscriptions!Q34=1,"1.1","")&amp;IF(Inscriptions!Q34=2,"2.1","")&amp;IF(Inscriptions!Q34=3,"3.1","")&amp;IF(Inscriptions!Q34=4,"4.1","")&amp;IF(Inscriptions!Q34=5,"5.1","")&amp;IF(Inscriptions!Q34=6,"6.1","")&amp;IF(Inscriptions!Q34=7,"7.1","")&amp;IF(Inscriptions!Q34=8,"8.1","")&amp;IF(Inscriptions!Q34=9,"9.1","")&amp;IF(Inscriptions!Q34=10,"10.1","")&amp;IF(Inscriptions!Q34=10,"10.1","")&amp;IF(Inscriptions!Q34=11,"11.1","")&amp;IF(Inscriptions!Q34=12,"12.1","")&amp;IF(Inscriptions!Q34=13,"13.1","")&amp;IF(Inscriptions!Q34=14,"14.1","")&amp;IF(Inscriptions!Q34=15,"15.1","")&amp;IF(Inscriptions!Q34=16,"16.1","")&amp;IF(Inscriptions!Q34=17,"17.1","")&amp;IF(Inscriptions!Q34=18,"18.1","")&amp;IF(Inscriptions!Q34=19,"19.1","")&amp;IF(Inscriptions!Q34=20,"20","")</f>
        <v/>
      </c>
      <c r="G34" s="1" t="str">
        <f>IF(Inscriptions!R34=1,"1.1","")&amp;IF(Inscriptions!R34=2,"2.1","")&amp;IF(Inscriptions!R34=3,"3.1","")&amp;IF(Inscriptions!R34=4,"4.1","")&amp;IF(Inscriptions!R34=5,"5.1","")&amp;IF(Inscriptions!R34=6,"6.1","")&amp;IF(Inscriptions!R34=7,"7.1","")&amp;IF(Inscriptions!R34=8,"8.1","")&amp;IF(Inscriptions!R34=9,"9.1","")&amp;IF(Inscriptions!R34=10,"10.1","")&amp;IF(Inscriptions!R34=10,"10.1","")&amp;IF(Inscriptions!R34=11,"11.1","")&amp;IF(Inscriptions!R34=12,"12.1","")&amp;IF(Inscriptions!R34=13,"13.1","")&amp;IF(Inscriptions!R34=14,"14.1","")&amp;IF(Inscriptions!R34=15,"15.1","")&amp;IF(Inscriptions!R34=16,"16.1","")&amp;IF(Inscriptions!R34=17,"17.1","")&amp;IF(Inscriptions!R34=18,"18.1","")&amp;IF(Inscriptions!R34=19,"19.1","")&amp;IF(Inscriptions!R34=20,"20","")</f>
        <v/>
      </c>
      <c r="H34" s="1" t="str">
        <f>IF(Inscriptions!S34=1,"1.1","")&amp;IF(Inscriptions!S34=2,"2.1","")&amp;IF(Inscriptions!S34=3,"3.1","")&amp;IF(Inscriptions!S34=4,"4.1","")&amp;IF(Inscriptions!S34=5,"5.1","")&amp;IF(Inscriptions!S34=6,"6.1","")&amp;IF(Inscriptions!S34=7,"7.1","")&amp;IF(Inscriptions!S34=8,"8.1","")&amp;IF(Inscriptions!S34=9,"9.1","")&amp;IF(Inscriptions!S34=10,"10.1","")&amp;IF(Inscriptions!S34=10,"10.1","")&amp;IF(Inscriptions!S34=11,"11.1","")&amp;IF(Inscriptions!S34=12,"12.1","")&amp;IF(Inscriptions!S34=13,"13.1","")&amp;IF(Inscriptions!S34=14,"14.1","")&amp;IF(Inscriptions!S34=15,"15.1","")&amp;IF(Inscriptions!S34=16,"16.1","")&amp;IF(Inscriptions!S34=17,"17.1","")&amp;IF(Inscriptions!S34=18,"18.1","")&amp;IF(Inscriptions!S34=19,"19.1","")&amp;IF(Inscriptions!S34=20,"20","")</f>
        <v/>
      </c>
      <c r="O34" s="32" t="str">
        <f t="shared" si="1"/>
        <v>11.3 Titre 11</v>
      </c>
      <c r="P34" s="231" t="str">
        <f t="shared" si="2"/>
        <v/>
      </c>
      <c r="Q34" s="233" t="str">
        <f t="shared" si="3"/>
        <v/>
      </c>
      <c r="R34" s="232" t="str">
        <f t="shared" si="4"/>
        <v/>
      </c>
      <c r="S34" s="220" t="e">
        <f>#REF!</f>
        <v>#REF!</v>
      </c>
      <c r="T34" s="248" t="str">
        <f t="shared" si="5"/>
        <v/>
      </c>
      <c r="U34" s="248" t="str">
        <f t="shared" si="6"/>
        <v/>
      </c>
      <c r="V34" s="248" t="str">
        <f t="shared" si="7"/>
        <v/>
      </c>
      <c r="X34" s="252"/>
      <c r="Y34" s="253"/>
      <c r="Z34" s="254"/>
      <c r="AC34" s="261" t="s">
        <v>350</v>
      </c>
      <c r="AD34" s="262" t="s">
        <v>163</v>
      </c>
      <c r="AE34" s="262" t="s">
        <v>167</v>
      </c>
      <c r="AF34" s="262" t="s">
        <v>171</v>
      </c>
      <c r="AG34" s="263" t="s">
        <v>178</v>
      </c>
      <c r="AI34" s="4">
        <f t="shared" si="9"/>
        <v>0</v>
      </c>
      <c r="AJ34" s="279">
        <f t="shared" si="10"/>
        <v>0</v>
      </c>
      <c r="AK34" s="280">
        <f t="shared" si="11"/>
        <v>0</v>
      </c>
      <c r="AL34" s="281">
        <f t="shared" si="12"/>
        <v>0</v>
      </c>
      <c r="AM34" s="35">
        <f t="shared" si="8"/>
        <v>0</v>
      </c>
      <c r="AO34" s="22">
        <v>0</v>
      </c>
    </row>
    <row r="35" spans="1:42" x14ac:dyDescent="0.2">
      <c r="A35" s="197">
        <f>Inscriptions!A35</f>
        <v>34</v>
      </c>
      <c r="B35" s="210">
        <f>Inscriptions!C35</f>
        <v>0</v>
      </c>
      <c r="C35" s="211">
        <f>Inscriptions!D35</f>
        <v>0</v>
      </c>
      <c r="E35" s="1" t="str">
        <f>IF(Inscriptions!P35=1,"1.1","")&amp;IF(Inscriptions!P35=2,"2.1","")&amp;IF(Inscriptions!P35=3,"3.1","")&amp;IF(Inscriptions!P35=4,"4.1","")&amp;IF(Inscriptions!P35=5,"5.1","")&amp;IF(Inscriptions!P35=6,"6.1","")&amp;IF(Inscriptions!P35=7,"7.1","")&amp;IF(Inscriptions!P35=8,"8.1","")&amp;IF(Inscriptions!P35=9,"9.1","")&amp;IF(Inscriptions!P35=10,"10.1","")&amp;IF(Inscriptions!P35=10,"10.1","")&amp;IF(Inscriptions!P35=11,"11.1","")&amp;IF(Inscriptions!P35=12,"12.1","")&amp;IF(Inscriptions!P35=13,"13.1","")&amp;IF(Inscriptions!P35=14,"14.1","")&amp;IF(Inscriptions!P35=15,"15.1","")&amp;IF(Inscriptions!P35=16,"16.1","")&amp;IF(Inscriptions!P35=17,"17.1","")&amp;IF(Inscriptions!P35=18,"18.1","")&amp;IF(Inscriptions!P35=19,"19.1","")&amp;IF(Inscriptions!P35=20,"20","")</f>
        <v/>
      </c>
      <c r="F35" s="1" t="str">
        <f>IF(Inscriptions!Q35=1,"1.1","")&amp;IF(Inscriptions!Q35=2,"2.1","")&amp;IF(Inscriptions!Q35=3,"3.1","")&amp;IF(Inscriptions!Q35=4,"4.1","")&amp;IF(Inscriptions!Q35=5,"5.1","")&amp;IF(Inscriptions!Q35=6,"6.1","")&amp;IF(Inscriptions!Q35=7,"7.1","")&amp;IF(Inscriptions!Q35=8,"8.1","")&amp;IF(Inscriptions!Q35=9,"9.1","")&amp;IF(Inscriptions!Q35=10,"10.1","")&amp;IF(Inscriptions!Q35=10,"10.1","")&amp;IF(Inscriptions!Q35=11,"11.1","")&amp;IF(Inscriptions!Q35=12,"12.1","")&amp;IF(Inscriptions!Q35=13,"13.1","")&amp;IF(Inscriptions!Q35=14,"14.1","")&amp;IF(Inscriptions!Q35=15,"15.1","")&amp;IF(Inscriptions!Q35=16,"16.1","")&amp;IF(Inscriptions!Q35=17,"17.1","")&amp;IF(Inscriptions!Q35=18,"18.1","")&amp;IF(Inscriptions!Q35=19,"19.1","")&amp;IF(Inscriptions!Q35=20,"20","")</f>
        <v/>
      </c>
      <c r="G35" s="1" t="str">
        <f>IF(Inscriptions!R35=1,"1.1","")&amp;IF(Inscriptions!R35=2,"2.1","")&amp;IF(Inscriptions!R35=3,"3.1","")&amp;IF(Inscriptions!R35=4,"4.1","")&amp;IF(Inscriptions!R35=5,"5.1","")&amp;IF(Inscriptions!R35=6,"6.1","")&amp;IF(Inscriptions!R35=7,"7.1","")&amp;IF(Inscriptions!R35=8,"8.1","")&amp;IF(Inscriptions!R35=9,"9.1","")&amp;IF(Inscriptions!R35=10,"10.1","")&amp;IF(Inscriptions!R35=10,"10.1","")&amp;IF(Inscriptions!R35=11,"11.1","")&amp;IF(Inscriptions!R35=12,"12.1","")&amp;IF(Inscriptions!R35=13,"13.1","")&amp;IF(Inscriptions!R35=14,"14.1","")&amp;IF(Inscriptions!R35=15,"15.1","")&amp;IF(Inscriptions!R35=16,"16.1","")&amp;IF(Inscriptions!R35=17,"17.1","")&amp;IF(Inscriptions!R35=18,"18.1","")&amp;IF(Inscriptions!R35=19,"19.1","")&amp;IF(Inscriptions!R35=20,"20","")</f>
        <v/>
      </c>
      <c r="H35" s="1" t="str">
        <f>IF(Inscriptions!S35=1,"1.1","")&amp;IF(Inscriptions!S35=2,"2.1","")&amp;IF(Inscriptions!S35=3,"3.1","")&amp;IF(Inscriptions!S35=4,"4.1","")&amp;IF(Inscriptions!S35=5,"5.1","")&amp;IF(Inscriptions!S35=6,"6.1","")&amp;IF(Inscriptions!S35=7,"7.1","")&amp;IF(Inscriptions!S35=8,"8.1","")&amp;IF(Inscriptions!S35=9,"9.1","")&amp;IF(Inscriptions!S35=10,"10.1","")&amp;IF(Inscriptions!S35=10,"10.1","")&amp;IF(Inscriptions!S35=11,"11.1","")&amp;IF(Inscriptions!S35=12,"12.1","")&amp;IF(Inscriptions!S35=13,"13.1","")&amp;IF(Inscriptions!S35=14,"14.1","")&amp;IF(Inscriptions!S35=15,"15.1","")&amp;IF(Inscriptions!S35=16,"16.1","")&amp;IF(Inscriptions!S35=17,"17.1","")&amp;IF(Inscriptions!S35=18,"18.1","")&amp;IF(Inscriptions!S35=19,"19.1","")&amp;IF(Inscriptions!S35=20,"20","")</f>
        <v/>
      </c>
      <c r="O35" s="32" t="str">
        <f t="shared" si="1"/>
        <v>Solfège</v>
      </c>
      <c r="P35" s="231" t="str">
        <f t="shared" si="2"/>
        <v/>
      </c>
      <c r="Q35" s="233" t="str">
        <f t="shared" si="3"/>
        <v/>
      </c>
      <c r="R35" s="232" t="str">
        <f t="shared" si="4"/>
        <v/>
      </c>
      <c r="S35" s="221" t="e">
        <f>#REF!</f>
        <v>#REF!</v>
      </c>
      <c r="T35" s="248" t="str">
        <f t="shared" si="5"/>
        <v/>
      </c>
      <c r="U35" s="248" t="str">
        <f t="shared" si="6"/>
        <v/>
      </c>
      <c r="V35" s="248" t="str">
        <f t="shared" si="7"/>
        <v/>
      </c>
      <c r="X35" s="252"/>
      <c r="Y35" s="253"/>
      <c r="Z35" s="254"/>
      <c r="AC35" s="261" t="s">
        <v>351</v>
      </c>
      <c r="AD35" s="264" t="s">
        <v>164</v>
      </c>
      <c r="AE35" s="264" t="s">
        <v>167</v>
      </c>
      <c r="AF35" s="264" t="s">
        <v>171</v>
      </c>
      <c r="AG35" s="265" t="s">
        <v>178</v>
      </c>
      <c r="AI35" s="4">
        <f t="shared" si="9"/>
        <v>0</v>
      </c>
      <c r="AJ35" s="279">
        <f t="shared" si="10"/>
        <v>0</v>
      </c>
      <c r="AK35" s="280">
        <f t="shared" si="11"/>
        <v>0</v>
      </c>
      <c r="AL35" s="281">
        <f t="shared" si="12"/>
        <v>0</v>
      </c>
      <c r="AM35" s="35">
        <f t="shared" si="8"/>
        <v>0</v>
      </c>
      <c r="AN35" s="2"/>
      <c r="AO35" s="22">
        <v>0</v>
      </c>
    </row>
    <row r="36" spans="1:42" x14ac:dyDescent="0.2">
      <c r="A36" s="197">
        <f>Inscriptions!A36</f>
        <v>35</v>
      </c>
      <c r="B36" s="210">
        <f>Inscriptions!C36</f>
        <v>0</v>
      </c>
      <c r="C36" s="211">
        <f>Inscriptions!D36</f>
        <v>0</v>
      </c>
      <c r="E36" s="1" t="str">
        <f>IF(Inscriptions!P36=1,"1.1","")&amp;IF(Inscriptions!P36=2,"2.1","")&amp;IF(Inscriptions!P36=3,"3.1","")&amp;IF(Inscriptions!P36=4,"4.1","")&amp;IF(Inscriptions!P36=5,"5.1","")&amp;IF(Inscriptions!P36=6,"6.1","")&amp;IF(Inscriptions!P36=7,"7.1","")&amp;IF(Inscriptions!P36=8,"8.1","")&amp;IF(Inscriptions!P36=9,"9.1","")&amp;IF(Inscriptions!P36=10,"10.1","")&amp;IF(Inscriptions!P36=10,"10.1","")&amp;IF(Inscriptions!P36=11,"11.1","")&amp;IF(Inscriptions!P36=12,"12.1","")&amp;IF(Inscriptions!P36=13,"13.1","")&amp;IF(Inscriptions!P36=14,"14.1","")&amp;IF(Inscriptions!P36=15,"15.1","")&amp;IF(Inscriptions!P36=16,"16.1","")&amp;IF(Inscriptions!P36=17,"17.1","")&amp;IF(Inscriptions!P36=18,"18.1","")&amp;IF(Inscriptions!P36=19,"19.1","")&amp;IF(Inscriptions!P36=20,"20","")</f>
        <v/>
      </c>
      <c r="F36" s="1" t="str">
        <f>IF(Inscriptions!Q36=1,"1.1","")&amp;IF(Inscriptions!Q36=2,"2.1","")&amp;IF(Inscriptions!Q36=3,"3.1","")&amp;IF(Inscriptions!Q36=4,"4.1","")&amp;IF(Inscriptions!Q36=5,"5.1","")&amp;IF(Inscriptions!Q36=6,"6.1","")&amp;IF(Inscriptions!Q36=7,"7.1","")&amp;IF(Inscriptions!Q36=8,"8.1","")&amp;IF(Inscriptions!Q36=9,"9.1","")&amp;IF(Inscriptions!Q36=10,"10.1","")&amp;IF(Inscriptions!Q36=10,"10.1","")&amp;IF(Inscriptions!Q36=11,"11.1","")&amp;IF(Inscriptions!Q36=12,"12.1","")&amp;IF(Inscriptions!Q36=13,"13.1","")&amp;IF(Inscriptions!Q36=14,"14.1","")&amp;IF(Inscriptions!Q36=15,"15.1","")&amp;IF(Inscriptions!Q36=16,"16.1","")&amp;IF(Inscriptions!Q36=17,"17.1","")&amp;IF(Inscriptions!Q36=18,"18.1","")&amp;IF(Inscriptions!Q36=19,"19.1","")&amp;IF(Inscriptions!Q36=20,"20","")</f>
        <v/>
      </c>
      <c r="G36" s="1" t="str">
        <f>IF(Inscriptions!R36=1,"1.1","")&amp;IF(Inscriptions!R36=2,"2.1","")&amp;IF(Inscriptions!R36=3,"3.1","")&amp;IF(Inscriptions!R36=4,"4.1","")&amp;IF(Inscriptions!R36=5,"5.1","")&amp;IF(Inscriptions!R36=6,"6.1","")&amp;IF(Inscriptions!R36=7,"7.1","")&amp;IF(Inscriptions!R36=8,"8.1","")&amp;IF(Inscriptions!R36=9,"9.1","")&amp;IF(Inscriptions!R36=10,"10.1","")&amp;IF(Inscriptions!R36=10,"10.1","")&amp;IF(Inscriptions!R36=11,"11.1","")&amp;IF(Inscriptions!R36=12,"12.1","")&amp;IF(Inscriptions!R36=13,"13.1","")&amp;IF(Inscriptions!R36=14,"14.1","")&amp;IF(Inscriptions!R36=15,"15.1","")&amp;IF(Inscriptions!R36=16,"16.1","")&amp;IF(Inscriptions!R36=17,"17.1","")&amp;IF(Inscriptions!R36=18,"18.1","")&amp;IF(Inscriptions!R36=19,"19.1","")&amp;IF(Inscriptions!R36=20,"20","")</f>
        <v/>
      </c>
      <c r="H36" s="1" t="str">
        <f>IF(Inscriptions!S36=1,"1.1","")&amp;IF(Inscriptions!S36=2,"2.1","")&amp;IF(Inscriptions!S36=3,"3.1","")&amp;IF(Inscriptions!S36=4,"4.1","")&amp;IF(Inscriptions!S36=5,"5.1","")&amp;IF(Inscriptions!S36=6,"6.1","")&amp;IF(Inscriptions!S36=7,"7.1","")&amp;IF(Inscriptions!S36=8,"8.1","")&amp;IF(Inscriptions!S36=9,"9.1","")&amp;IF(Inscriptions!S36=10,"10.1","")&amp;IF(Inscriptions!S36=10,"10.1","")&amp;IF(Inscriptions!S36=11,"11.1","")&amp;IF(Inscriptions!S36=12,"12.1","")&amp;IF(Inscriptions!S36=13,"13.1","")&amp;IF(Inscriptions!S36=14,"14.1","")&amp;IF(Inscriptions!S36=15,"15.1","")&amp;IF(Inscriptions!S36=16,"16.1","")&amp;IF(Inscriptions!S36=17,"17.1","")&amp;IF(Inscriptions!S36=18,"18.1","")&amp;IF(Inscriptions!S36=19,"19.1","")&amp;IF(Inscriptions!S36=20,"20","")</f>
        <v/>
      </c>
      <c r="O36" s="32" t="str">
        <f t="shared" si="1"/>
        <v>12.2 Titre 12</v>
      </c>
      <c r="P36" s="231" t="str">
        <f t="shared" si="2"/>
        <v/>
      </c>
      <c r="Q36" s="233" t="str">
        <f t="shared" si="3"/>
        <v/>
      </c>
      <c r="R36" s="232" t="str">
        <f t="shared" si="4"/>
        <v/>
      </c>
      <c r="S36" s="221" t="e">
        <f>#REF!</f>
        <v>#REF!</v>
      </c>
      <c r="T36" s="248" t="str">
        <f t="shared" si="5"/>
        <v/>
      </c>
      <c r="U36" s="248" t="str">
        <f t="shared" si="6"/>
        <v/>
      </c>
      <c r="V36" s="248" t="str">
        <f t="shared" si="7"/>
        <v/>
      </c>
      <c r="X36" s="252"/>
      <c r="Y36" s="253"/>
      <c r="Z36" s="254"/>
      <c r="AC36" s="237" t="s">
        <v>352</v>
      </c>
      <c r="AD36" s="73" t="s">
        <v>404</v>
      </c>
      <c r="AE36" s="73" t="s">
        <v>405</v>
      </c>
      <c r="AF36" s="73" t="s">
        <v>406</v>
      </c>
      <c r="AG36" s="74" t="s">
        <v>81</v>
      </c>
      <c r="AI36" s="4">
        <f t="shared" si="9"/>
        <v>0</v>
      </c>
      <c r="AJ36" s="279">
        <f t="shared" si="10"/>
        <v>0</v>
      </c>
      <c r="AK36" s="280">
        <f t="shared" si="11"/>
        <v>0</v>
      </c>
      <c r="AL36" s="281">
        <f t="shared" si="12"/>
        <v>0</v>
      </c>
      <c r="AM36" s="35">
        <f t="shared" si="8"/>
        <v>0</v>
      </c>
      <c r="AO36" s="22">
        <v>0</v>
      </c>
    </row>
    <row r="37" spans="1:42" x14ac:dyDescent="0.2">
      <c r="A37" s="197">
        <f>Inscriptions!A37</f>
        <v>36</v>
      </c>
      <c r="B37" s="210">
        <f>Inscriptions!C37</f>
        <v>0</v>
      </c>
      <c r="C37" s="211">
        <f>Inscriptions!D37</f>
        <v>0</v>
      </c>
      <c r="E37" s="1" t="str">
        <f>IF(Inscriptions!P37=1,"1.1","")&amp;IF(Inscriptions!P37=2,"2.1","")&amp;IF(Inscriptions!P37=3,"3.1","")&amp;IF(Inscriptions!P37=4,"4.1","")&amp;IF(Inscriptions!P37=5,"5.1","")&amp;IF(Inscriptions!P37=6,"6.1","")&amp;IF(Inscriptions!P37=7,"7.1","")&amp;IF(Inscriptions!P37=8,"8.1","")&amp;IF(Inscriptions!P37=9,"9.1","")&amp;IF(Inscriptions!P37=10,"10.1","")&amp;IF(Inscriptions!P37=10,"10.1","")&amp;IF(Inscriptions!P37=11,"11.1","")&amp;IF(Inscriptions!P37=12,"12.1","")&amp;IF(Inscriptions!P37=13,"13.1","")&amp;IF(Inscriptions!P37=14,"14.1","")&amp;IF(Inscriptions!P37=15,"15.1","")&amp;IF(Inscriptions!P37=16,"16.1","")&amp;IF(Inscriptions!P37=17,"17.1","")&amp;IF(Inscriptions!P37=18,"18.1","")&amp;IF(Inscriptions!P37=19,"19.1","")&amp;IF(Inscriptions!P37=20,"20","")</f>
        <v/>
      </c>
      <c r="F37" s="1" t="str">
        <f>IF(Inscriptions!Q37=1,"1.1","")&amp;IF(Inscriptions!Q37=2,"2.1","")&amp;IF(Inscriptions!Q37=3,"3.1","")&amp;IF(Inscriptions!Q37=4,"4.1","")&amp;IF(Inscriptions!Q37=5,"5.1","")&amp;IF(Inscriptions!Q37=6,"6.1","")&amp;IF(Inscriptions!Q37=7,"7.1","")&amp;IF(Inscriptions!Q37=8,"8.1","")&amp;IF(Inscriptions!Q37=9,"9.1","")&amp;IF(Inscriptions!Q37=10,"10.1","")&amp;IF(Inscriptions!Q37=10,"10.1","")&amp;IF(Inscriptions!Q37=11,"11.1","")&amp;IF(Inscriptions!Q37=12,"12.1","")&amp;IF(Inscriptions!Q37=13,"13.1","")&amp;IF(Inscriptions!Q37=14,"14.1","")&amp;IF(Inscriptions!Q37=15,"15.1","")&amp;IF(Inscriptions!Q37=16,"16.1","")&amp;IF(Inscriptions!Q37=17,"17.1","")&amp;IF(Inscriptions!Q37=18,"18.1","")&amp;IF(Inscriptions!Q37=19,"19.1","")&amp;IF(Inscriptions!Q37=20,"20","")</f>
        <v/>
      </c>
      <c r="G37" s="1" t="str">
        <f>IF(Inscriptions!R37=1,"1.1","")&amp;IF(Inscriptions!R37=2,"2.1","")&amp;IF(Inscriptions!R37=3,"3.1","")&amp;IF(Inscriptions!R37=4,"4.1","")&amp;IF(Inscriptions!R37=5,"5.1","")&amp;IF(Inscriptions!R37=6,"6.1","")&amp;IF(Inscriptions!R37=7,"7.1","")&amp;IF(Inscriptions!R37=8,"8.1","")&amp;IF(Inscriptions!R37=9,"9.1","")&amp;IF(Inscriptions!R37=10,"10.1","")&amp;IF(Inscriptions!R37=10,"10.1","")&amp;IF(Inscriptions!R37=11,"11.1","")&amp;IF(Inscriptions!R37=12,"12.1","")&amp;IF(Inscriptions!R37=13,"13.1","")&amp;IF(Inscriptions!R37=14,"14.1","")&amp;IF(Inscriptions!R37=15,"15.1","")&amp;IF(Inscriptions!R37=16,"16.1","")&amp;IF(Inscriptions!R37=17,"17.1","")&amp;IF(Inscriptions!R37=18,"18.1","")&amp;IF(Inscriptions!R37=19,"19.1","")&amp;IF(Inscriptions!R37=20,"20","")</f>
        <v/>
      </c>
      <c r="H37" s="1" t="str">
        <f>IF(Inscriptions!S37=1,"1.1","")&amp;IF(Inscriptions!S37=2,"2.1","")&amp;IF(Inscriptions!S37=3,"3.1","")&amp;IF(Inscriptions!S37=4,"4.1","")&amp;IF(Inscriptions!S37=5,"5.1","")&amp;IF(Inscriptions!S37=6,"6.1","")&amp;IF(Inscriptions!S37=7,"7.1","")&amp;IF(Inscriptions!S37=8,"8.1","")&amp;IF(Inscriptions!S37=9,"9.1","")&amp;IF(Inscriptions!S37=10,"10.1","")&amp;IF(Inscriptions!S37=10,"10.1","")&amp;IF(Inscriptions!S37=11,"11.1","")&amp;IF(Inscriptions!S37=12,"12.1","")&amp;IF(Inscriptions!S37=13,"13.1","")&amp;IF(Inscriptions!S37=14,"14.1","")&amp;IF(Inscriptions!S37=15,"15.1","")&amp;IF(Inscriptions!S37=16,"16.1","")&amp;IF(Inscriptions!S37=17,"17.1","")&amp;IF(Inscriptions!S37=18,"18.1","")&amp;IF(Inscriptions!S37=19,"19.1","")&amp;IF(Inscriptions!S37=20,"20","")</f>
        <v/>
      </c>
      <c r="O37" s="32" t="str">
        <f t="shared" si="1"/>
        <v>12.3 Titre 12</v>
      </c>
      <c r="P37" s="231" t="str">
        <f t="shared" si="2"/>
        <v/>
      </c>
      <c r="Q37" s="233" t="str">
        <f t="shared" si="3"/>
        <v/>
      </c>
      <c r="R37" s="232" t="str">
        <f t="shared" si="4"/>
        <v/>
      </c>
      <c r="S37" s="221" t="e">
        <f>#REF!</f>
        <v>#REF!</v>
      </c>
      <c r="T37" s="248" t="str">
        <f t="shared" si="5"/>
        <v/>
      </c>
      <c r="U37" s="248" t="str">
        <f t="shared" si="6"/>
        <v/>
      </c>
      <c r="V37" s="248" t="str">
        <f t="shared" si="7"/>
        <v/>
      </c>
      <c r="X37" s="252"/>
      <c r="Y37" s="253"/>
      <c r="Z37" s="254"/>
      <c r="AC37" s="237" t="s">
        <v>353</v>
      </c>
      <c r="AD37" s="71" t="s">
        <v>404</v>
      </c>
      <c r="AE37" s="73" t="s">
        <v>405</v>
      </c>
      <c r="AF37" s="73" t="s">
        <v>406</v>
      </c>
      <c r="AG37" s="74" t="s">
        <v>81</v>
      </c>
      <c r="AI37" s="4">
        <f t="shared" si="9"/>
        <v>0</v>
      </c>
      <c r="AJ37" s="279">
        <f t="shared" si="10"/>
        <v>0</v>
      </c>
      <c r="AK37" s="280">
        <f t="shared" si="11"/>
        <v>0</v>
      </c>
      <c r="AL37" s="281">
        <f t="shared" si="12"/>
        <v>0</v>
      </c>
      <c r="AM37" s="35">
        <f t="shared" si="8"/>
        <v>0</v>
      </c>
      <c r="AO37" s="22">
        <v>0</v>
      </c>
    </row>
    <row r="38" spans="1:42" x14ac:dyDescent="0.2">
      <c r="A38" s="197">
        <f>Inscriptions!A38</f>
        <v>37</v>
      </c>
      <c r="B38" s="210">
        <f>Inscriptions!C38</f>
        <v>0</v>
      </c>
      <c r="C38" s="211">
        <f>Inscriptions!D38</f>
        <v>0</v>
      </c>
      <c r="E38" s="1" t="str">
        <f>IF(Inscriptions!P38=1,"1.1","")&amp;IF(Inscriptions!P38=2,"2.1","")&amp;IF(Inscriptions!P38=3,"3.1","")&amp;IF(Inscriptions!P38=4,"4.1","")&amp;IF(Inscriptions!P38=5,"5.1","")&amp;IF(Inscriptions!P38=6,"6.1","")&amp;IF(Inscriptions!P38=7,"7.1","")&amp;IF(Inscriptions!P38=8,"8.1","")&amp;IF(Inscriptions!P38=9,"9.1","")&amp;IF(Inscriptions!P38=10,"10.1","")&amp;IF(Inscriptions!P38=10,"10.1","")&amp;IF(Inscriptions!P38=11,"11.1","")&amp;IF(Inscriptions!P38=12,"12.1","")&amp;IF(Inscriptions!P38=13,"13.1","")&amp;IF(Inscriptions!P38=14,"14.1","")&amp;IF(Inscriptions!P38=15,"15.1","")&amp;IF(Inscriptions!P38=16,"16.1","")&amp;IF(Inscriptions!P38=17,"17.1","")&amp;IF(Inscriptions!P38=18,"18.1","")&amp;IF(Inscriptions!P38=19,"19.1","")&amp;IF(Inscriptions!P38=20,"20","")</f>
        <v/>
      </c>
      <c r="F38" s="1" t="str">
        <f>IF(Inscriptions!Q38=1,"1.1","")&amp;IF(Inscriptions!Q38=2,"2.1","")&amp;IF(Inscriptions!Q38=3,"3.1","")&amp;IF(Inscriptions!Q38=4,"4.1","")&amp;IF(Inscriptions!Q38=5,"5.1","")&amp;IF(Inscriptions!Q38=6,"6.1","")&amp;IF(Inscriptions!Q38=7,"7.1","")&amp;IF(Inscriptions!Q38=8,"8.1","")&amp;IF(Inscriptions!Q38=9,"9.1","")&amp;IF(Inscriptions!Q38=10,"10.1","")&amp;IF(Inscriptions!Q38=10,"10.1","")&amp;IF(Inscriptions!Q38=11,"11.1","")&amp;IF(Inscriptions!Q38=12,"12.1","")&amp;IF(Inscriptions!Q38=13,"13.1","")&amp;IF(Inscriptions!Q38=14,"14.1","")&amp;IF(Inscriptions!Q38=15,"15.1","")&amp;IF(Inscriptions!Q38=16,"16.1","")&amp;IF(Inscriptions!Q38=17,"17.1","")&amp;IF(Inscriptions!Q38=18,"18.1","")&amp;IF(Inscriptions!Q38=19,"19.1","")&amp;IF(Inscriptions!Q38=20,"20","")</f>
        <v/>
      </c>
      <c r="G38" s="1" t="str">
        <f>IF(Inscriptions!R38=1,"1.1","")&amp;IF(Inscriptions!R38=2,"2.1","")&amp;IF(Inscriptions!R38=3,"3.1","")&amp;IF(Inscriptions!R38=4,"4.1","")&amp;IF(Inscriptions!R38=5,"5.1","")&amp;IF(Inscriptions!R38=6,"6.1","")&amp;IF(Inscriptions!R38=7,"7.1","")&amp;IF(Inscriptions!R38=8,"8.1","")&amp;IF(Inscriptions!R38=9,"9.1","")&amp;IF(Inscriptions!R38=10,"10.1","")&amp;IF(Inscriptions!R38=10,"10.1","")&amp;IF(Inscriptions!R38=11,"11.1","")&amp;IF(Inscriptions!R38=12,"12.1","")&amp;IF(Inscriptions!R38=13,"13.1","")&amp;IF(Inscriptions!R38=14,"14.1","")&amp;IF(Inscriptions!R38=15,"15.1","")&amp;IF(Inscriptions!R38=16,"16.1","")&amp;IF(Inscriptions!R38=17,"17.1","")&amp;IF(Inscriptions!R38=18,"18.1","")&amp;IF(Inscriptions!R38=19,"19.1","")&amp;IF(Inscriptions!R38=20,"20","")</f>
        <v/>
      </c>
      <c r="H38" s="1" t="str">
        <f>IF(Inscriptions!S38=1,"1.1","")&amp;IF(Inscriptions!S38=2,"2.1","")&amp;IF(Inscriptions!S38=3,"3.1","")&amp;IF(Inscriptions!S38=4,"4.1","")&amp;IF(Inscriptions!S38=5,"5.1","")&amp;IF(Inscriptions!S38=6,"6.1","")&amp;IF(Inscriptions!S38=7,"7.1","")&amp;IF(Inscriptions!S38=8,"8.1","")&amp;IF(Inscriptions!S38=9,"9.1","")&amp;IF(Inscriptions!S38=10,"10.1","")&amp;IF(Inscriptions!S38=10,"10.1","")&amp;IF(Inscriptions!S38=11,"11.1","")&amp;IF(Inscriptions!S38=12,"12.1","")&amp;IF(Inscriptions!S38=13,"13.1","")&amp;IF(Inscriptions!S38=14,"14.1","")&amp;IF(Inscriptions!S38=15,"15.1","")&amp;IF(Inscriptions!S38=16,"16.1","")&amp;IF(Inscriptions!S38=17,"17.1","")&amp;IF(Inscriptions!S38=18,"18.1","")&amp;IF(Inscriptions!S38=19,"19.1","")&amp;IF(Inscriptions!S38=20,"20","")</f>
        <v/>
      </c>
      <c r="O38" s="32" t="str">
        <f t="shared" si="1"/>
        <v>Théorie</v>
      </c>
      <c r="P38" s="231" t="str">
        <f t="shared" si="2"/>
        <v/>
      </c>
      <c r="Q38" s="233" t="str">
        <f t="shared" si="3"/>
        <v/>
      </c>
      <c r="R38" s="232" t="str">
        <f t="shared" si="4"/>
        <v/>
      </c>
      <c r="S38" s="220" t="e">
        <f>#REF!</f>
        <v>#REF!</v>
      </c>
      <c r="T38" s="248" t="str">
        <f t="shared" si="5"/>
        <v/>
      </c>
      <c r="U38" s="248" t="str">
        <f t="shared" si="6"/>
        <v/>
      </c>
      <c r="V38" s="248" t="str">
        <f t="shared" si="7"/>
        <v/>
      </c>
      <c r="X38" s="252"/>
      <c r="Y38" s="253"/>
      <c r="Z38" s="254"/>
      <c r="AC38" s="261" t="s">
        <v>354</v>
      </c>
      <c r="AD38" s="262" t="s">
        <v>119</v>
      </c>
      <c r="AE38" s="264" t="s">
        <v>94</v>
      </c>
      <c r="AF38" s="264" t="s">
        <v>95</v>
      </c>
      <c r="AG38" s="265" t="s">
        <v>81</v>
      </c>
      <c r="AI38" s="4">
        <f t="shared" si="9"/>
        <v>0</v>
      </c>
      <c r="AJ38" s="279">
        <f t="shared" si="10"/>
        <v>0</v>
      </c>
      <c r="AK38" s="280">
        <f t="shared" si="11"/>
        <v>0</v>
      </c>
      <c r="AL38" s="281">
        <f t="shared" si="12"/>
        <v>0</v>
      </c>
      <c r="AM38" s="35">
        <f t="shared" ref="AM38:AM63" si="13">SUM(AI38:AL38)</f>
        <v>0</v>
      </c>
      <c r="AO38" s="22">
        <v>0</v>
      </c>
    </row>
    <row r="39" spans="1:42" x14ac:dyDescent="0.2">
      <c r="A39" s="197">
        <f>Inscriptions!A39</f>
        <v>38</v>
      </c>
      <c r="B39" s="210">
        <f>Inscriptions!C39</f>
        <v>0</v>
      </c>
      <c r="C39" s="211">
        <f>Inscriptions!D39</f>
        <v>0</v>
      </c>
      <c r="E39" s="1" t="str">
        <f>IF(Inscriptions!P39=1,"1.1","")&amp;IF(Inscriptions!P39=2,"2.1","")&amp;IF(Inscriptions!P39=3,"3.1","")&amp;IF(Inscriptions!P39=4,"4.1","")&amp;IF(Inscriptions!P39=5,"5.1","")&amp;IF(Inscriptions!P39=6,"6.1","")&amp;IF(Inscriptions!P39=7,"7.1","")&amp;IF(Inscriptions!P39=8,"8.1","")&amp;IF(Inscriptions!P39=9,"9.1","")&amp;IF(Inscriptions!P39=10,"10.1","")&amp;IF(Inscriptions!P39=10,"10.1","")&amp;IF(Inscriptions!P39=11,"11.1","")&amp;IF(Inscriptions!P39=12,"12.1","")&amp;IF(Inscriptions!P39=13,"13.1","")&amp;IF(Inscriptions!P39=14,"14.1","")&amp;IF(Inscriptions!P39=15,"15.1","")&amp;IF(Inscriptions!P39=16,"16.1","")&amp;IF(Inscriptions!P39=17,"17.1","")&amp;IF(Inscriptions!P39=18,"18.1","")&amp;IF(Inscriptions!P39=19,"19.1","")&amp;IF(Inscriptions!P39=20,"20","")</f>
        <v/>
      </c>
      <c r="F39" s="1" t="str">
        <f>IF(Inscriptions!Q39=1,"1.1","")&amp;IF(Inscriptions!Q39=2,"2.1","")&amp;IF(Inscriptions!Q39=3,"3.1","")&amp;IF(Inscriptions!Q39=4,"4.1","")&amp;IF(Inscriptions!Q39=5,"5.1","")&amp;IF(Inscriptions!Q39=6,"6.1","")&amp;IF(Inscriptions!Q39=7,"7.1","")&amp;IF(Inscriptions!Q39=8,"8.1","")&amp;IF(Inscriptions!Q39=9,"9.1","")&amp;IF(Inscriptions!Q39=10,"10.1","")&amp;IF(Inscriptions!Q39=10,"10.1","")&amp;IF(Inscriptions!Q39=11,"11.1","")&amp;IF(Inscriptions!Q39=12,"12.1","")&amp;IF(Inscriptions!Q39=13,"13.1","")&amp;IF(Inscriptions!Q39=14,"14.1","")&amp;IF(Inscriptions!Q39=15,"15.1","")&amp;IF(Inscriptions!Q39=16,"16.1","")&amp;IF(Inscriptions!Q39=17,"17.1","")&amp;IF(Inscriptions!Q39=18,"18.1","")&amp;IF(Inscriptions!Q39=19,"19.1","")&amp;IF(Inscriptions!Q39=20,"20","")</f>
        <v/>
      </c>
      <c r="G39" s="1" t="str">
        <f>IF(Inscriptions!R39=1,"1.1","")&amp;IF(Inscriptions!R39=2,"2.1","")&amp;IF(Inscriptions!R39=3,"3.1","")&amp;IF(Inscriptions!R39=4,"4.1","")&amp;IF(Inscriptions!R39=5,"5.1","")&amp;IF(Inscriptions!R39=6,"6.1","")&amp;IF(Inscriptions!R39=7,"7.1","")&amp;IF(Inscriptions!R39=8,"8.1","")&amp;IF(Inscriptions!R39=9,"9.1","")&amp;IF(Inscriptions!R39=10,"10.1","")&amp;IF(Inscriptions!R39=10,"10.1","")&amp;IF(Inscriptions!R39=11,"11.1","")&amp;IF(Inscriptions!R39=12,"12.1","")&amp;IF(Inscriptions!R39=13,"13.1","")&amp;IF(Inscriptions!R39=14,"14.1","")&amp;IF(Inscriptions!R39=15,"15.1","")&amp;IF(Inscriptions!R39=16,"16.1","")&amp;IF(Inscriptions!R39=17,"17.1","")&amp;IF(Inscriptions!R39=18,"18.1","")&amp;IF(Inscriptions!R39=19,"19.1","")&amp;IF(Inscriptions!R39=20,"20","")</f>
        <v/>
      </c>
      <c r="H39" s="1" t="str">
        <f>IF(Inscriptions!S39=1,"1.1","")&amp;IF(Inscriptions!S39=2,"2.1","")&amp;IF(Inscriptions!S39=3,"3.1","")&amp;IF(Inscriptions!S39=4,"4.1","")&amp;IF(Inscriptions!S39=5,"5.1","")&amp;IF(Inscriptions!S39=6,"6.1","")&amp;IF(Inscriptions!S39=7,"7.1","")&amp;IF(Inscriptions!S39=8,"8.1","")&amp;IF(Inscriptions!S39=9,"9.1","")&amp;IF(Inscriptions!S39=10,"10.1","")&amp;IF(Inscriptions!S39=10,"10.1","")&amp;IF(Inscriptions!S39=11,"11.1","")&amp;IF(Inscriptions!S39=12,"12.1","")&amp;IF(Inscriptions!S39=13,"13.1","")&amp;IF(Inscriptions!S39=14,"14.1","")&amp;IF(Inscriptions!S39=15,"15.1","")&amp;IF(Inscriptions!S39=16,"16.1","")&amp;IF(Inscriptions!S39=17,"17.1","")&amp;IF(Inscriptions!S39=18,"18.1","")&amp;IF(Inscriptions!S39=19,"19.1","")&amp;IF(Inscriptions!S39=20,"20","")</f>
        <v/>
      </c>
      <c r="O39" s="32" t="str">
        <f t="shared" si="1"/>
        <v>13.2 Titre 13</v>
      </c>
      <c r="P39" s="231" t="str">
        <f t="shared" si="2"/>
        <v/>
      </c>
      <c r="Q39" s="233" t="str">
        <f t="shared" si="3"/>
        <v/>
      </c>
      <c r="R39" s="232" t="str">
        <f t="shared" si="4"/>
        <v/>
      </c>
      <c r="S39" s="220" t="e">
        <f>#REF!</f>
        <v>#REF!</v>
      </c>
      <c r="T39" s="248" t="str">
        <f t="shared" si="5"/>
        <v/>
      </c>
      <c r="U39" s="248" t="str">
        <f t="shared" si="6"/>
        <v/>
      </c>
      <c r="V39" s="248" t="str">
        <f t="shared" si="7"/>
        <v/>
      </c>
      <c r="X39" s="252"/>
      <c r="Y39" s="253"/>
      <c r="Z39" s="254"/>
      <c r="AC39" s="237" t="s">
        <v>355</v>
      </c>
      <c r="AD39" s="71" t="s">
        <v>407</v>
      </c>
      <c r="AE39" s="73" t="s">
        <v>408</v>
      </c>
      <c r="AF39" s="73" t="s">
        <v>62</v>
      </c>
      <c r="AG39" s="74" t="s">
        <v>82</v>
      </c>
      <c r="AI39" s="4">
        <f t="shared" si="9"/>
        <v>0</v>
      </c>
      <c r="AJ39" s="279">
        <f t="shared" si="10"/>
        <v>0</v>
      </c>
      <c r="AK39" s="280">
        <f t="shared" si="11"/>
        <v>0</v>
      </c>
      <c r="AL39" s="281">
        <f t="shared" si="12"/>
        <v>0</v>
      </c>
      <c r="AM39" s="35">
        <f t="shared" si="13"/>
        <v>0</v>
      </c>
      <c r="AO39" s="22">
        <v>0</v>
      </c>
    </row>
    <row r="40" spans="1:42" x14ac:dyDescent="0.2">
      <c r="A40" s="197">
        <f>Inscriptions!A40</f>
        <v>39</v>
      </c>
      <c r="B40" s="210">
        <f>Inscriptions!C40</f>
        <v>0</v>
      </c>
      <c r="C40" s="211">
        <f>Inscriptions!D40</f>
        <v>0</v>
      </c>
      <c r="E40" s="1" t="str">
        <f>IF(Inscriptions!P40=1,"1.1","")&amp;IF(Inscriptions!P40=2,"2.1","")&amp;IF(Inscriptions!P40=3,"3.1","")&amp;IF(Inscriptions!P40=4,"4.1","")&amp;IF(Inscriptions!P40=5,"5.1","")&amp;IF(Inscriptions!P40=6,"6.1","")&amp;IF(Inscriptions!P40=7,"7.1","")&amp;IF(Inscriptions!P40=8,"8.1","")&amp;IF(Inscriptions!P40=9,"9.1","")&amp;IF(Inscriptions!P40=10,"10.1","")&amp;IF(Inscriptions!P40=10,"10.1","")&amp;IF(Inscriptions!P40=11,"11.1","")&amp;IF(Inscriptions!P40=12,"12.1","")&amp;IF(Inscriptions!P40=13,"13.1","")&amp;IF(Inscriptions!P40=14,"14.1","")&amp;IF(Inscriptions!P40=15,"15.1","")&amp;IF(Inscriptions!P40=16,"16.1","")&amp;IF(Inscriptions!P40=17,"17.1","")&amp;IF(Inscriptions!P40=18,"18.1","")&amp;IF(Inscriptions!P40=19,"19.1","")&amp;IF(Inscriptions!P40=20,"20","")</f>
        <v/>
      </c>
      <c r="F40" s="1" t="str">
        <f>IF(Inscriptions!Q40=1,"1.1","")&amp;IF(Inscriptions!Q40=2,"2.1","")&amp;IF(Inscriptions!Q40=3,"3.1","")&amp;IF(Inscriptions!Q40=4,"4.1","")&amp;IF(Inscriptions!Q40=5,"5.1","")&amp;IF(Inscriptions!Q40=6,"6.1","")&amp;IF(Inscriptions!Q40=7,"7.1","")&amp;IF(Inscriptions!Q40=8,"8.1","")&amp;IF(Inscriptions!Q40=9,"9.1","")&amp;IF(Inscriptions!Q40=10,"10.1","")&amp;IF(Inscriptions!Q40=10,"10.1","")&amp;IF(Inscriptions!Q40=11,"11.1","")&amp;IF(Inscriptions!Q40=12,"12.1","")&amp;IF(Inscriptions!Q40=13,"13.1","")&amp;IF(Inscriptions!Q40=14,"14.1","")&amp;IF(Inscriptions!Q40=15,"15.1","")&amp;IF(Inscriptions!Q40=16,"16.1","")&amp;IF(Inscriptions!Q40=17,"17.1","")&amp;IF(Inscriptions!Q40=18,"18.1","")&amp;IF(Inscriptions!Q40=19,"19.1","")&amp;IF(Inscriptions!Q40=20,"20","")</f>
        <v/>
      </c>
      <c r="G40" s="1" t="str">
        <f>IF(Inscriptions!R40=1,"1.1","")&amp;IF(Inscriptions!R40=2,"2.1","")&amp;IF(Inscriptions!R40=3,"3.1","")&amp;IF(Inscriptions!R40=4,"4.1","")&amp;IF(Inscriptions!R40=5,"5.1","")&amp;IF(Inscriptions!R40=6,"6.1","")&amp;IF(Inscriptions!R40=7,"7.1","")&amp;IF(Inscriptions!R40=8,"8.1","")&amp;IF(Inscriptions!R40=9,"9.1","")&amp;IF(Inscriptions!R40=10,"10.1","")&amp;IF(Inscriptions!R40=10,"10.1","")&amp;IF(Inscriptions!R40=11,"11.1","")&amp;IF(Inscriptions!R40=12,"12.1","")&amp;IF(Inscriptions!R40=13,"13.1","")&amp;IF(Inscriptions!R40=14,"14.1","")&amp;IF(Inscriptions!R40=15,"15.1","")&amp;IF(Inscriptions!R40=16,"16.1","")&amp;IF(Inscriptions!R40=17,"17.1","")&amp;IF(Inscriptions!R40=18,"18.1","")&amp;IF(Inscriptions!R40=19,"19.1","")&amp;IF(Inscriptions!R40=20,"20","")</f>
        <v/>
      </c>
      <c r="H40" s="1" t="str">
        <f>IF(Inscriptions!S40=1,"1.1","")&amp;IF(Inscriptions!S40=2,"2.1","")&amp;IF(Inscriptions!S40=3,"3.1","")&amp;IF(Inscriptions!S40=4,"4.1","")&amp;IF(Inscriptions!S40=5,"5.1","")&amp;IF(Inscriptions!S40=6,"6.1","")&amp;IF(Inscriptions!S40=7,"7.1","")&amp;IF(Inscriptions!S40=8,"8.1","")&amp;IF(Inscriptions!S40=9,"9.1","")&amp;IF(Inscriptions!S40=10,"10.1","")&amp;IF(Inscriptions!S40=10,"10.1","")&amp;IF(Inscriptions!S40=11,"11.1","")&amp;IF(Inscriptions!S40=12,"12.1","")&amp;IF(Inscriptions!S40=13,"13.1","")&amp;IF(Inscriptions!S40=14,"14.1","")&amp;IF(Inscriptions!S40=15,"15.1","")&amp;IF(Inscriptions!S40=16,"16.1","")&amp;IF(Inscriptions!S40=17,"17.1","")&amp;IF(Inscriptions!S40=18,"18.1","")&amp;IF(Inscriptions!S40=19,"19.1","")&amp;IF(Inscriptions!S40=20,"20","")</f>
        <v/>
      </c>
      <c r="O40" s="32" t="str">
        <f t="shared" si="1"/>
        <v>13.3 Titre 13</v>
      </c>
      <c r="P40" s="231" t="str">
        <f t="shared" si="2"/>
        <v/>
      </c>
      <c r="Q40" s="233" t="str">
        <f t="shared" si="3"/>
        <v/>
      </c>
      <c r="R40" s="232" t="str">
        <f t="shared" si="4"/>
        <v/>
      </c>
      <c r="S40" s="220" t="e">
        <f>#REF!</f>
        <v>#REF!</v>
      </c>
      <c r="T40" s="248" t="str">
        <f t="shared" si="5"/>
        <v/>
      </c>
      <c r="U40" s="248" t="str">
        <f t="shared" si="6"/>
        <v/>
      </c>
      <c r="V40" s="248" t="str">
        <f t="shared" si="7"/>
        <v/>
      </c>
      <c r="X40" s="252"/>
      <c r="Y40" s="253"/>
      <c r="Z40" s="254"/>
      <c r="AC40" s="261" t="s">
        <v>356</v>
      </c>
      <c r="AD40" s="262" t="s">
        <v>120</v>
      </c>
      <c r="AE40" s="264" t="s">
        <v>96</v>
      </c>
      <c r="AF40" s="264" t="s">
        <v>97</v>
      </c>
      <c r="AG40" s="265" t="s">
        <v>82</v>
      </c>
      <c r="AI40" s="4">
        <f t="shared" si="9"/>
        <v>0</v>
      </c>
      <c r="AJ40" s="279">
        <f t="shared" si="10"/>
        <v>0</v>
      </c>
      <c r="AK40" s="280">
        <f t="shared" si="11"/>
        <v>0</v>
      </c>
      <c r="AL40" s="281">
        <f t="shared" si="12"/>
        <v>0</v>
      </c>
      <c r="AM40" s="35">
        <f t="shared" si="13"/>
        <v>0</v>
      </c>
      <c r="AO40" s="22">
        <v>0</v>
      </c>
    </row>
    <row r="41" spans="1:42" x14ac:dyDescent="0.2">
      <c r="A41" s="197">
        <f>Inscriptions!A41</f>
        <v>40</v>
      </c>
      <c r="B41" s="210">
        <f>Inscriptions!C41</f>
        <v>0</v>
      </c>
      <c r="C41" s="211">
        <f>Inscriptions!D41</f>
        <v>0</v>
      </c>
      <c r="E41" s="1" t="str">
        <f>IF(Inscriptions!P41=1,"1.1","")&amp;IF(Inscriptions!P41=2,"2.1","")&amp;IF(Inscriptions!P41=3,"3.1","")&amp;IF(Inscriptions!P41=4,"4.1","")&amp;IF(Inscriptions!P41=5,"5.1","")&amp;IF(Inscriptions!P41=6,"6.1","")&amp;IF(Inscriptions!P41=7,"7.1","")&amp;IF(Inscriptions!P41=8,"8.1","")&amp;IF(Inscriptions!P41=9,"9.1","")&amp;IF(Inscriptions!P41=10,"10.1","")&amp;IF(Inscriptions!P41=10,"10.1","")&amp;IF(Inscriptions!P41=11,"11.1","")&amp;IF(Inscriptions!P41=12,"12.1","")&amp;IF(Inscriptions!P41=13,"13.1","")&amp;IF(Inscriptions!P41=14,"14.1","")&amp;IF(Inscriptions!P41=15,"15.1","")&amp;IF(Inscriptions!P41=16,"16.1","")&amp;IF(Inscriptions!P41=17,"17.1","")&amp;IF(Inscriptions!P41=18,"18.1","")&amp;IF(Inscriptions!P41=19,"19.1","")&amp;IF(Inscriptions!P41=20,"20","")</f>
        <v/>
      </c>
      <c r="F41" s="1" t="str">
        <f>IF(Inscriptions!Q41=1,"1.1","")&amp;IF(Inscriptions!Q41=2,"2.1","")&amp;IF(Inscriptions!Q41=3,"3.1","")&amp;IF(Inscriptions!Q41=4,"4.1","")&amp;IF(Inscriptions!Q41=5,"5.1","")&amp;IF(Inscriptions!Q41=6,"6.1","")&amp;IF(Inscriptions!Q41=7,"7.1","")&amp;IF(Inscriptions!Q41=8,"8.1","")&amp;IF(Inscriptions!Q41=9,"9.1","")&amp;IF(Inscriptions!Q41=10,"10.1","")&amp;IF(Inscriptions!Q41=10,"10.1","")&amp;IF(Inscriptions!Q41=11,"11.1","")&amp;IF(Inscriptions!Q41=12,"12.1","")&amp;IF(Inscriptions!Q41=13,"13.1","")&amp;IF(Inscriptions!Q41=14,"14.1","")&amp;IF(Inscriptions!Q41=15,"15.1","")&amp;IF(Inscriptions!Q41=16,"16.1","")&amp;IF(Inscriptions!Q41=17,"17.1","")&amp;IF(Inscriptions!Q41=18,"18.1","")&amp;IF(Inscriptions!Q41=19,"19.1","")&amp;IF(Inscriptions!Q41=20,"20","")</f>
        <v/>
      </c>
      <c r="G41" s="1" t="str">
        <f>IF(Inscriptions!R41=1,"1.1","")&amp;IF(Inscriptions!R41=2,"2.1","")&amp;IF(Inscriptions!R41=3,"3.1","")&amp;IF(Inscriptions!R41=4,"4.1","")&amp;IF(Inscriptions!R41=5,"5.1","")&amp;IF(Inscriptions!R41=6,"6.1","")&amp;IF(Inscriptions!R41=7,"7.1","")&amp;IF(Inscriptions!R41=8,"8.1","")&amp;IF(Inscriptions!R41=9,"9.1","")&amp;IF(Inscriptions!R41=10,"10.1","")&amp;IF(Inscriptions!R41=10,"10.1","")&amp;IF(Inscriptions!R41=11,"11.1","")&amp;IF(Inscriptions!R41=12,"12.1","")&amp;IF(Inscriptions!R41=13,"13.1","")&amp;IF(Inscriptions!R41=14,"14.1","")&amp;IF(Inscriptions!R41=15,"15.1","")&amp;IF(Inscriptions!R41=16,"16.1","")&amp;IF(Inscriptions!R41=17,"17.1","")&amp;IF(Inscriptions!R41=18,"18.1","")&amp;IF(Inscriptions!R41=19,"19.1","")&amp;IF(Inscriptions!R41=20,"20","")</f>
        <v/>
      </c>
      <c r="H41" s="1" t="str">
        <f>IF(Inscriptions!S41=1,"1.1","")&amp;IF(Inscriptions!S41=2,"2.1","")&amp;IF(Inscriptions!S41=3,"3.1","")&amp;IF(Inscriptions!S41=4,"4.1","")&amp;IF(Inscriptions!S41=5,"5.1","")&amp;IF(Inscriptions!S41=6,"6.1","")&amp;IF(Inscriptions!S41=7,"7.1","")&amp;IF(Inscriptions!S41=8,"8.1","")&amp;IF(Inscriptions!S41=9,"9.1","")&amp;IF(Inscriptions!S41=10,"10.1","")&amp;IF(Inscriptions!S41=10,"10.1","")&amp;IF(Inscriptions!S41=11,"11.1","")&amp;IF(Inscriptions!S41=12,"12.1","")&amp;IF(Inscriptions!S41=13,"13.1","")&amp;IF(Inscriptions!S41=14,"14.1","")&amp;IF(Inscriptions!S41=15,"15.1","")&amp;IF(Inscriptions!S41=16,"16.1","")&amp;IF(Inscriptions!S41=17,"17.1","")&amp;IF(Inscriptions!S41=18,"18.1","")&amp;IF(Inscriptions!S41=19,"19.1","")&amp;IF(Inscriptions!S41=20,"20","")</f>
        <v/>
      </c>
      <c r="O41" s="32" t="str">
        <f t="shared" si="1"/>
        <v>Histoire</v>
      </c>
      <c r="P41" s="231" t="str">
        <f t="shared" si="2"/>
        <v/>
      </c>
      <c r="Q41" s="233" t="str">
        <f t="shared" si="3"/>
        <v/>
      </c>
      <c r="R41" s="232" t="str">
        <f t="shared" si="4"/>
        <v/>
      </c>
      <c r="S41" s="221" t="e">
        <f>#REF!</f>
        <v>#REF!</v>
      </c>
      <c r="T41" s="248" t="str">
        <f t="shared" si="5"/>
        <v/>
      </c>
      <c r="U41" s="248" t="str">
        <f t="shared" si="6"/>
        <v/>
      </c>
      <c r="V41" s="248" t="str">
        <f t="shared" si="7"/>
        <v/>
      </c>
      <c r="X41" s="252"/>
      <c r="Y41" s="253"/>
      <c r="Z41" s="254"/>
      <c r="AC41" s="261" t="s">
        <v>357</v>
      </c>
      <c r="AD41" s="262" t="s">
        <v>121</v>
      </c>
      <c r="AE41" s="264" t="s">
        <v>96</v>
      </c>
      <c r="AF41" s="264" t="s">
        <v>97</v>
      </c>
      <c r="AG41" s="265" t="s">
        <v>82</v>
      </c>
      <c r="AI41" s="4">
        <f t="shared" si="9"/>
        <v>0</v>
      </c>
      <c r="AJ41" s="279">
        <f t="shared" si="10"/>
        <v>0</v>
      </c>
      <c r="AK41" s="280">
        <f t="shared" si="11"/>
        <v>0</v>
      </c>
      <c r="AL41" s="281">
        <f t="shared" si="12"/>
        <v>0</v>
      </c>
      <c r="AM41" s="35">
        <f t="shared" si="13"/>
        <v>0</v>
      </c>
      <c r="AO41" s="22">
        <v>0</v>
      </c>
    </row>
    <row r="42" spans="1:42" x14ac:dyDescent="0.2">
      <c r="A42" s="197">
        <f>Inscriptions!A42</f>
        <v>41</v>
      </c>
      <c r="B42" s="32" t="str">
        <f>Inscriptions!C42</f>
        <v>Participant 1</v>
      </c>
      <c r="C42" s="3" t="str">
        <f>Inscriptions!D42</f>
        <v>Par Prénom 1</v>
      </c>
      <c r="E42" s="1" t="str">
        <f>IF(Inscriptions!P42=1,"1.1","")&amp;IF(Inscriptions!P42=2,"2.1","")&amp;IF(Inscriptions!P42=3,"3.1","")&amp;IF(Inscriptions!P42=4,"4.1","")&amp;IF(Inscriptions!P42=5,"5.1","")&amp;IF(Inscriptions!P42=6,"6.1","")&amp;IF(Inscriptions!P42=7,"7.1","")&amp;IF(Inscriptions!P42=8,"8.1","")&amp;IF(Inscriptions!P42=9,"9.1","")&amp;IF(Inscriptions!P42=10,"10.1","")&amp;IF(Inscriptions!P42=10,"10.1","")&amp;IF(Inscriptions!P42=11,"11.1","")&amp;IF(Inscriptions!P42=12,"12.1","")&amp;IF(Inscriptions!P42=13,"13.1","")&amp;IF(Inscriptions!P42=14,"14.1","")&amp;IF(Inscriptions!P42=15,"15.1","")&amp;IF(Inscriptions!P42=16,"16.1","")&amp;IF(Inscriptions!P42=17,"17.1","")&amp;IF(Inscriptions!P42=18,"18.1","")&amp;IF(Inscriptions!P42=19,"19.1","")&amp;IF(Inscriptions!P42=20,"20","")</f>
        <v>8.1</v>
      </c>
      <c r="F42" s="1" t="str">
        <f>IF(Inscriptions!Q42=1,"1.1","")&amp;IF(Inscriptions!Q42=2,"2.1","")&amp;IF(Inscriptions!Q42=3,"3.1","")&amp;IF(Inscriptions!Q42=4,"4.1","")&amp;IF(Inscriptions!Q42=5,"5.1","")&amp;IF(Inscriptions!Q42=6,"6.1","")&amp;IF(Inscriptions!Q42=7,"7.1","")&amp;IF(Inscriptions!Q42=8,"8.1","")&amp;IF(Inscriptions!Q42=9,"9.1","")&amp;IF(Inscriptions!Q42=10,"10.1","")&amp;IF(Inscriptions!Q42=10,"10.1","")&amp;IF(Inscriptions!Q42=11,"11.1","")&amp;IF(Inscriptions!Q42=12,"12.1","")&amp;IF(Inscriptions!Q42=13,"13.1","")&amp;IF(Inscriptions!Q42=14,"14.1","")&amp;IF(Inscriptions!Q42=15,"15.1","")&amp;IF(Inscriptions!Q42=16,"16.1","")&amp;IF(Inscriptions!Q42=17,"17.1","")&amp;IF(Inscriptions!Q42=18,"18.1","")&amp;IF(Inscriptions!Q42=19,"19.1","")&amp;IF(Inscriptions!Q42=20,"20","")</f>
        <v>4.1</v>
      </c>
      <c r="G42" s="1" t="str">
        <f>IF(Inscriptions!R42=1,"1.1","")&amp;IF(Inscriptions!R42=2,"2.1","")&amp;IF(Inscriptions!R42=3,"3.1","")&amp;IF(Inscriptions!R42=4,"4.1","")&amp;IF(Inscriptions!R42=5,"5.1","")&amp;IF(Inscriptions!R42=6,"6.1","")&amp;IF(Inscriptions!R42=7,"7.1","")&amp;IF(Inscriptions!R42=8,"8.1","")&amp;IF(Inscriptions!R42=9,"9.1","")&amp;IF(Inscriptions!R42=10,"10.1","")&amp;IF(Inscriptions!R42=10,"10.1","")&amp;IF(Inscriptions!R42=11,"11.1","")&amp;IF(Inscriptions!R42=12,"12.1","")&amp;IF(Inscriptions!R42=13,"13.1","")&amp;IF(Inscriptions!R42=14,"14.1","")&amp;IF(Inscriptions!R42=15,"15.1","")&amp;IF(Inscriptions!R42=16,"16.1","")&amp;IF(Inscriptions!R42=17,"17.1","")&amp;IF(Inscriptions!R42=18,"18.1","")&amp;IF(Inscriptions!R42=19,"19.1","")&amp;IF(Inscriptions!R42=20,"20","")</f>
        <v>6.1</v>
      </c>
      <c r="H42" s="1" t="str">
        <f>IF(Inscriptions!S42=1,"1.1","")&amp;IF(Inscriptions!S42=2,"2.1","")&amp;IF(Inscriptions!S42=3,"3.1","")&amp;IF(Inscriptions!S42=4,"4.1","")&amp;IF(Inscriptions!S42=5,"5.1","")&amp;IF(Inscriptions!S42=6,"6.1","")&amp;IF(Inscriptions!S42=7,"7.1","")&amp;IF(Inscriptions!S42=8,"8.1","")&amp;IF(Inscriptions!S42=9,"9.1","")&amp;IF(Inscriptions!S42=10,"10.1","")&amp;IF(Inscriptions!S42=10,"10.1","")&amp;IF(Inscriptions!S42=11,"11.1","")&amp;IF(Inscriptions!S42=12,"12.1","")&amp;IF(Inscriptions!S42=13,"13.1","")&amp;IF(Inscriptions!S42=14,"14.1","")&amp;IF(Inscriptions!S42=15,"15.1","")&amp;IF(Inscriptions!S42=16,"16.1","")&amp;IF(Inscriptions!S42=17,"17.1","")&amp;IF(Inscriptions!S42=18,"18.1","")&amp;IF(Inscriptions!S42=19,"19.1","")&amp;IF(Inscriptions!S42=20,"20","")</f>
        <v>1.1</v>
      </c>
      <c r="O42" s="32" t="str">
        <f t="shared" si="1"/>
        <v>14.2 Titre 14</v>
      </c>
      <c r="P42" s="231" t="str">
        <f t="shared" si="2"/>
        <v/>
      </c>
      <c r="Q42" s="233" t="str">
        <f t="shared" si="3"/>
        <v/>
      </c>
      <c r="R42" s="232" t="str">
        <f t="shared" si="4"/>
        <v/>
      </c>
      <c r="S42" s="221" t="e">
        <f>#REF!</f>
        <v>#REF!</v>
      </c>
      <c r="T42" s="248" t="str">
        <f t="shared" si="5"/>
        <v/>
      </c>
      <c r="U42" s="248" t="str">
        <f t="shared" si="6"/>
        <v/>
      </c>
      <c r="V42" s="248" t="str">
        <f t="shared" si="7"/>
        <v/>
      </c>
      <c r="X42" s="252"/>
      <c r="Y42" s="253"/>
      <c r="Z42" s="254"/>
      <c r="AC42" s="237" t="s">
        <v>358</v>
      </c>
      <c r="AD42" s="71" t="s">
        <v>409</v>
      </c>
      <c r="AE42" s="73" t="s">
        <v>408</v>
      </c>
      <c r="AF42" s="73" t="s">
        <v>62</v>
      </c>
      <c r="AG42" s="74" t="s">
        <v>83</v>
      </c>
      <c r="AI42" s="4">
        <f t="shared" si="9"/>
        <v>0</v>
      </c>
      <c r="AJ42" s="279">
        <f t="shared" si="10"/>
        <v>0</v>
      </c>
      <c r="AK42" s="280">
        <f t="shared" si="11"/>
        <v>0</v>
      </c>
      <c r="AL42" s="281">
        <f t="shared" si="12"/>
        <v>0</v>
      </c>
      <c r="AM42" s="35">
        <f t="shared" si="13"/>
        <v>0</v>
      </c>
      <c r="AO42" s="22">
        <v>0</v>
      </c>
    </row>
    <row r="43" spans="1:42" x14ac:dyDescent="0.2">
      <c r="A43" s="197">
        <f>Inscriptions!A43</f>
        <v>42</v>
      </c>
      <c r="B43" s="32" t="str">
        <f>Inscriptions!C43</f>
        <v>Participant 2</v>
      </c>
      <c r="C43" s="3" t="str">
        <f>Inscriptions!D43</f>
        <v>Par Prénom 2</v>
      </c>
      <c r="E43" s="1" t="str">
        <f>IF(Inscriptions!P43=1,"1.1","")&amp;IF(Inscriptions!P43=2,"2.1","")&amp;IF(Inscriptions!P43=3,"3.1","")&amp;IF(Inscriptions!P43=4,"4.1","")&amp;IF(Inscriptions!P43=5,"5.1","")&amp;IF(Inscriptions!P43=6,"6.1","")&amp;IF(Inscriptions!P43=7,"7.1","")&amp;IF(Inscriptions!P43=8,"8.1","")&amp;IF(Inscriptions!P43=9,"9.1","")&amp;IF(Inscriptions!P43=10,"10.1","")&amp;IF(Inscriptions!P43=10,"10.1","")&amp;IF(Inscriptions!P43=11,"11.1","")&amp;IF(Inscriptions!P43=12,"12.1","")&amp;IF(Inscriptions!P43=13,"13.1","")&amp;IF(Inscriptions!P43=14,"14.1","")&amp;IF(Inscriptions!P43=15,"15.1","")&amp;IF(Inscriptions!P43=16,"16.1","")&amp;IF(Inscriptions!P43=17,"17.1","")&amp;IF(Inscriptions!P43=18,"18.1","")&amp;IF(Inscriptions!P43=19,"19.1","")&amp;IF(Inscriptions!P43=20,"20","")</f>
        <v>7.1</v>
      </c>
      <c r="F43" s="1" t="str">
        <f>IF(Inscriptions!Q43=1,"1.1","")&amp;IF(Inscriptions!Q43=2,"2.1","")&amp;IF(Inscriptions!Q43=3,"3.1","")&amp;IF(Inscriptions!Q43=4,"4.1","")&amp;IF(Inscriptions!Q43=5,"5.1","")&amp;IF(Inscriptions!Q43=6,"6.1","")&amp;IF(Inscriptions!Q43=7,"7.1","")&amp;IF(Inscriptions!Q43=8,"8.1","")&amp;IF(Inscriptions!Q43=9,"9.1","")&amp;IF(Inscriptions!Q43=10,"10.1","")&amp;IF(Inscriptions!Q43=10,"10.1","")&amp;IF(Inscriptions!Q43=11,"11.1","")&amp;IF(Inscriptions!Q43=12,"12.1","")&amp;IF(Inscriptions!Q43=13,"13.1","")&amp;IF(Inscriptions!Q43=14,"14.1","")&amp;IF(Inscriptions!Q43=15,"15.1","")&amp;IF(Inscriptions!Q43=16,"16.1","")&amp;IF(Inscriptions!Q43=17,"17.1","")&amp;IF(Inscriptions!Q43=18,"18.1","")&amp;IF(Inscriptions!Q43=19,"19.1","")&amp;IF(Inscriptions!Q43=20,"20","")</f>
        <v>5.1</v>
      </c>
      <c r="G43" s="1" t="str">
        <f>IF(Inscriptions!R43=1,"1.1","")&amp;IF(Inscriptions!R43=2,"2.1","")&amp;IF(Inscriptions!R43=3,"3.1","")&amp;IF(Inscriptions!R43=4,"4.1","")&amp;IF(Inscriptions!R43=5,"5.1","")&amp;IF(Inscriptions!R43=6,"6.1","")&amp;IF(Inscriptions!R43=7,"7.1","")&amp;IF(Inscriptions!R43=8,"8.1","")&amp;IF(Inscriptions!R43=9,"9.1","")&amp;IF(Inscriptions!R43=10,"10.1","")&amp;IF(Inscriptions!R43=10,"10.1","")&amp;IF(Inscriptions!R43=11,"11.1","")&amp;IF(Inscriptions!R43=12,"12.1","")&amp;IF(Inscriptions!R43=13,"13.1","")&amp;IF(Inscriptions!R43=14,"14.1","")&amp;IF(Inscriptions!R43=15,"15.1","")&amp;IF(Inscriptions!R43=16,"16.1","")&amp;IF(Inscriptions!R43=17,"17.1","")&amp;IF(Inscriptions!R43=18,"18.1","")&amp;IF(Inscriptions!R43=19,"19.1","")&amp;IF(Inscriptions!R43=20,"20","")</f>
        <v>3.1</v>
      </c>
      <c r="H43" s="1" t="str">
        <f>IF(Inscriptions!S43=1,"1.1","")&amp;IF(Inscriptions!S43=2,"2.1","")&amp;IF(Inscriptions!S43=3,"3.1","")&amp;IF(Inscriptions!S43=4,"4.1","")&amp;IF(Inscriptions!S43=5,"5.1","")&amp;IF(Inscriptions!S43=6,"6.1","")&amp;IF(Inscriptions!S43=7,"7.1","")&amp;IF(Inscriptions!S43=8,"8.1","")&amp;IF(Inscriptions!S43=9,"9.1","")&amp;IF(Inscriptions!S43=10,"10.1","")&amp;IF(Inscriptions!S43=10,"10.1","")&amp;IF(Inscriptions!S43=11,"11.1","")&amp;IF(Inscriptions!S43=12,"12.1","")&amp;IF(Inscriptions!S43=13,"13.1","")&amp;IF(Inscriptions!S43=14,"14.1","")&amp;IF(Inscriptions!S43=15,"15.1","")&amp;IF(Inscriptions!S43=16,"16.1","")&amp;IF(Inscriptions!S43=17,"17.1","")&amp;IF(Inscriptions!S43=18,"18.1","")&amp;IF(Inscriptions!S43=19,"19.1","")&amp;IF(Inscriptions!S43=20,"20","")</f>
        <v>2.1</v>
      </c>
      <c r="O43" s="32" t="str">
        <f t="shared" si="1"/>
        <v>14.3 Titre 14</v>
      </c>
      <c r="P43" s="231" t="str">
        <f t="shared" si="2"/>
        <v/>
      </c>
      <c r="Q43" s="233" t="str">
        <f t="shared" si="3"/>
        <v/>
      </c>
      <c r="R43" s="232" t="str">
        <f t="shared" si="4"/>
        <v/>
      </c>
      <c r="S43" s="221" t="e">
        <f>#REF!</f>
        <v>#REF!</v>
      </c>
      <c r="T43" s="248" t="str">
        <f t="shared" si="5"/>
        <v/>
      </c>
      <c r="U43" s="248" t="str">
        <f t="shared" si="6"/>
        <v/>
      </c>
      <c r="V43" s="248" t="str">
        <f t="shared" si="7"/>
        <v/>
      </c>
      <c r="X43" s="252"/>
      <c r="Y43" s="253"/>
      <c r="Z43" s="254"/>
      <c r="AC43" s="261" t="s">
        <v>359</v>
      </c>
      <c r="AD43" s="262" t="s">
        <v>122</v>
      </c>
      <c r="AE43" s="264" t="s">
        <v>98</v>
      </c>
      <c r="AF43" s="264" t="s">
        <v>99</v>
      </c>
      <c r="AG43" s="265" t="s">
        <v>83</v>
      </c>
      <c r="AI43" s="4">
        <f t="shared" si="9"/>
        <v>0</v>
      </c>
      <c r="AJ43" s="279">
        <f t="shared" si="10"/>
        <v>0</v>
      </c>
      <c r="AK43" s="280">
        <f t="shared" si="11"/>
        <v>0</v>
      </c>
      <c r="AL43" s="281">
        <f t="shared" si="12"/>
        <v>0</v>
      </c>
      <c r="AM43" s="35">
        <f t="shared" si="13"/>
        <v>0</v>
      </c>
      <c r="AO43" s="22">
        <v>0</v>
      </c>
    </row>
    <row r="44" spans="1:42" x14ac:dyDescent="0.2">
      <c r="A44" s="197">
        <f>Inscriptions!A44</f>
        <v>43</v>
      </c>
      <c r="B44" s="32" t="str">
        <f>Inscriptions!C44</f>
        <v>Participant 3</v>
      </c>
      <c r="C44" s="3" t="str">
        <f>Inscriptions!D44</f>
        <v>Par Prénom 3</v>
      </c>
      <c r="E44" s="1" t="str">
        <f>IF(Inscriptions!P44=1,"1.1","")&amp;IF(Inscriptions!P44=2,"2.1","")&amp;IF(Inscriptions!P44=3,"3.1","")&amp;IF(Inscriptions!P44=4,"4.1","")&amp;IF(Inscriptions!P44=5,"5.1","")&amp;IF(Inscriptions!P44=6,"6.1","")&amp;IF(Inscriptions!P44=7,"7.1","")&amp;IF(Inscriptions!P44=8,"8.1","")&amp;IF(Inscriptions!P44=9,"9.1","")&amp;IF(Inscriptions!P44=10,"10.1","")&amp;IF(Inscriptions!P44=10,"10.1","")&amp;IF(Inscriptions!P44=11,"11.1","")&amp;IF(Inscriptions!P44=12,"12.1","")&amp;IF(Inscriptions!P44=13,"13.1","")&amp;IF(Inscriptions!P44=14,"14.1","")&amp;IF(Inscriptions!P44=15,"15.1","")&amp;IF(Inscriptions!P44=16,"16.1","")&amp;IF(Inscriptions!P44=17,"17.1","")&amp;IF(Inscriptions!P44=18,"18.1","")&amp;IF(Inscriptions!P44=19,"19.1","")&amp;IF(Inscriptions!P44=20,"20","")</f>
        <v>9.1</v>
      </c>
      <c r="F44" s="1" t="str">
        <f>IF(Inscriptions!Q44=1,"1.1","")&amp;IF(Inscriptions!Q44=2,"2.1","")&amp;IF(Inscriptions!Q44=3,"3.1","")&amp;IF(Inscriptions!Q44=4,"4.1","")&amp;IF(Inscriptions!Q44=5,"5.1","")&amp;IF(Inscriptions!Q44=6,"6.1","")&amp;IF(Inscriptions!Q44=7,"7.1","")&amp;IF(Inscriptions!Q44=8,"8.1","")&amp;IF(Inscriptions!Q44=9,"9.1","")&amp;IF(Inscriptions!Q44=10,"10.1","")&amp;IF(Inscriptions!Q44=10,"10.1","")&amp;IF(Inscriptions!Q44=11,"11.1","")&amp;IF(Inscriptions!Q44=12,"12.1","")&amp;IF(Inscriptions!Q44=13,"13.1","")&amp;IF(Inscriptions!Q44=14,"14.1","")&amp;IF(Inscriptions!Q44=15,"15.1","")&amp;IF(Inscriptions!Q44=16,"16.1","")&amp;IF(Inscriptions!Q44=17,"17.1","")&amp;IF(Inscriptions!Q44=18,"18.1","")&amp;IF(Inscriptions!Q44=19,"19.1","")&amp;IF(Inscriptions!Q44=20,"20","")</f>
        <v>4.1</v>
      </c>
      <c r="G44" s="1" t="str">
        <f>IF(Inscriptions!R44=1,"1.1","")&amp;IF(Inscriptions!R44=2,"2.1","")&amp;IF(Inscriptions!R44=3,"3.1","")&amp;IF(Inscriptions!R44=4,"4.1","")&amp;IF(Inscriptions!R44=5,"5.1","")&amp;IF(Inscriptions!R44=6,"6.1","")&amp;IF(Inscriptions!R44=7,"7.1","")&amp;IF(Inscriptions!R44=8,"8.1","")&amp;IF(Inscriptions!R44=9,"9.1","")&amp;IF(Inscriptions!R44=10,"10.1","")&amp;IF(Inscriptions!R44=10,"10.1","")&amp;IF(Inscriptions!R44=11,"11.1","")&amp;IF(Inscriptions!R44=12,"12.1","")&amp;IF(Inscriptions!R44=13,"13.1","")&amp;IF(Inscriptions!R44=14,"14.1","")&amp;IF(Inscriptions!R44=15,"15.1","")&amp;IF(Inscriptions!R44=16,"16.1","")&amp;IF(Inscriptions!R44=17,"17.1","")&amp;IF(Inscriptions!R44=18,"18.1","")&amp;IF(Inscriptions!R44=19,"19.1","")&amp;IF(Inscriptions!R44=20,"20","")</f>
        <v>6.1</v>
      </c>
      <c r="H44" s="1" t="str">
        <f>IF(Inscriptions!S44=1,"1.1","")&amp;IF(Inscriptions!S44=2,"2.1","")&amp;IF(Inscriptions!S44=3,"3.1","")&amp;IF(Inscriptions!S44=4,"4.1","")&amp;IF(Inscriptions!S44=5,"5.1","")&amp;IF(Inscriptions!S44=6,"6.1","")&amp;IF(Inscriptions!S44=7,"7.1","")&amp;IF(Inscriptions!S44=8,"8.1","")&amp;IF(Inscriptions!S44=9,"9.1","")&amp;IF(Inscriptions!S44=10,"10.1","")&amp;IF(Inscriptions!S44=10,"10.1","")&amp;IF(Inscriptions!S44=11,"11.1","")&amp;IF(Inscriptions!S44=12,"12.1","")&amp;IF(Inscriptions!S44=13,"13.1","")&amp;IF(Inscriptions!S44=14,"14.1","")&amp;IF(Inscriptions!S44=15,"15.1","")&amp;IF(Inscriptions!S44=16,"16.1","")&amp;IF(Inscriptions!S44=17,"17.1","")&amp;IF(Inscriptions!S44=18,"18.1","")&amp;IF(Inscriptions!S44=19,"19.1","")&amp;IF(Inscriptions!S44=20,"20","")</f>
        <v>7.1</v>
      </c>
      <c r="O44" s="32" t="str">
        <f t="shared" si="1"/>
        <v>Expression corporelle</v>
      </c>
      <c r="P44" s="231" t="str">
        <f t="shared" si="2"/>
        <v/>
      </c>
      <c r="Q44" s="233" t="str">
        <f t="shared" si="3"/>
        <v/>
      </c>
      <c r="R44" s="232" t="str">
        <f t="shared" si="4"/>
        <v/>
      </c>
      <c r="S44" s="220" t="e">
        <f>#REF!</f>
        <v>#REF!</v>
      </c>
      <c r="T44" s="248" t="str">
        <f t="shared" si="5"/>
        <v/>
      </c>
      <c r="U44" s="248" t="str">
        <f t="shared" si="6"/>
        <v/>
      </c>
      <c r="V44" s="248" t="str">
        <f t="shared" si="7"/>
        <v/>
      </c>
      <c r="X44" s="252"/>
      <c r="Y44" s="253"/>
      <c r="Z44" s="254"/>
      <c r="AC44" s="261" t="s">
        <v>360</v>
      </c>
      <c r="AD44" s="262" t="s">
        <v>123</v>
      </c>
      <c r="AE44" s="264" t="s">
        <v>98</v>
      </c>
      <c r="AF44" s="264" t="s">
        <v>99</v>
      </c>
      <c r="AG44" s="265" t="s">
        <v>83</v>
      </c>
      <c r="AI44" s="4">
        <f t="shared" si="9"/>
        <v>0</v>
      </c>
      <c r="AJ44" s="279">
        <f t="shared" si="10"/>
        <v>0</v>
      </c>
      <c r="AK44" s="280">
        <f t="shared" si="11"/>
        <v>0</v>
      </c>
      <c r="AL44" s="281">
        <f t="shared" si="12"/>
        <v>0</v>
      </c>
      <c r="AM44" s="35">
        <f t="shared" si="13"/>
        <v>0</v>
      </c>
      <c r="AO44" s="22">
        <v>0</v>
      </c>
    </row>
    <row r="45" spans="1:42" x14ac:dyDescent="0.2">
      <c r="A45" s="197">
        <f>Inscriptions!A45</f>
        <v>44</v>
      </c>
      <c r="B45" s="32" t="str">
        <f>Inscriptions!C45</f>
        <v>Participant 4</v>
      </c>
      <c r="C45" s="3" t="str">
        <f>Inscriptions!D45</f>
        <v>Par Prénom 4</v>
      </c>
      <c r="E45" s="1" t="str">
        <f>IF(Inscriptions!P45=1,"1.1","")&amp;IF(Inscriptions!P45=2,"2.1","")&amp;IF(Inscriptions!P45=3,"3.1","")&amp;IF(Inscriptions!P45=4,"4.1","")&amp;IF(Inscriptions!P45=5,"5.1","")&amp;IF(Inscriptions!P45=6,"6.1","")&amp;IF(Inscriptions!P45=7,"7.1","")&amp;IF(Inscriptions!P45=8,"8.1","")&amp;IF(Inscriptions!P45=9,"9.1","")&amp;IF(Inscriptions!P45=10,"10.1","")&amp;IF(Inscriptions!P45=10,"10.1","")&amp;IF(Inscriptions!P45=11,"11.1","")&amp;IF(Inscriptions!P45=12,"12.1","")&amp;IF(Inscriptions!P45=13,"13.1","")&amp;IF(Inscriptions!P45=14,"14.1","")&amp;IF(Inscriptions!P45=15,"15.1","")&amp;IF(Inscriptions!P45=16,"16.1","")&amp;IF(Inscriptions!P45=17,"17.1","")&amp;IF(Inscriptions!P45=18,"18.1","")&amp;IF(Inscriptions!P45=19,"19.1","")&amp;IF(Inscriptions!P45=20,"20","")</f>
        <v>9.1</v>
      </c>
      <c r="F45" s="1" t="str">
        <f>IF(Inscriptions!Q45=1,"1.1","")&amp;IF(Inscriptions!Q45=2,"2.1","")&amp;IF(Inscriptions!Q45=3,"3.1","")&amp;IF(Inscriptions!Q45=4,"4.1","")&amp;IF(Inscriptions!Q45=5,"5.1","")&amp;IF(Inscriptions!Q45=6,"6.1","")&amp;IF(Inscriptions!Q45=7,"7.1","")&amp;IF(Inscriptions!Q45=8,"8.1","")&amp;IF(Inscriptions!Q45=9,"9.1","")&amp;IF(Inscriptions!Q45=10,"10.1","")&amp;IF(Inscriptions!Q45=10,"10.1","")&amp;IF(Inscriptions!Q45=11,"11.1","")&amp;IF(Inscriptions!Q45=12,"12.1","")&amp;IF(Inscriptions!Q45=13,"13.1","")&amp;IF(Inscriptions!Q45=14,"14.1","")&amp;IF(Inscriptions!Q45=15,"15.1","")&amp;IF(Inscriptions!Q45=16,"16.1","")&amp;IF(Inscriptions!Q45=17,"17.1","")&amp;IF(Inscriptions!Q45=18,"18.1","")&amp;IF(Inscriptions!Q45=19,"19.1","")&amp;IF(Inscriptions!Q45=20,"20","")</f>
        <v>8.1</v>
      </c>
      <c r="G45" s="1" t="str">
        <f>IF(Inscriptions!R45=1,"1.1","")&amp;IF(Inscriptions!R45=2,"2.1","")&amp;IF(Inscriptions!R45=3,"3.1","")&amp;IF(Inscriptions!R45=4,"4.1","")&amp;IF(Inscriptions!R45=5,"5.1","")&amp;IF(Inscriptions!R45=6,"6.1","")&amp;IF(Inscriptions!R45=7,"7.1","")&amp;IF(Inscriptions!R45=8,"8.1","")&amp;IF(Inscriptions!R45=9,"9.1","")&amp;IF(Inscriptions!R45=10,"10.1","")&amp;IF(Inscriptions!R45=10,"10.1","")&amp;IF(Inscriptions!R45=11,"11.1","")&amp;IF(Inscriptions!R45=12,"12.1","")&amp;IF(Inscriptions!R45=13,"13.1","")&amp;IF(Inscriptions!R45=14,"14.1","")&amp;IF(Inscriptions!R45=15,"15.1","")&amp;IF(Inscriptions!R45=16,"16.1","")&amp;IF(Inscriptions!R45=17,"17.1","")&amp;IF(Inscriptions!R45=18,"18.1","")&amp;IF(Inscriptions!R45=19,"19.1","")&amp;IF(Inscriptions!R45=20,"20","")</f>
        <v>5.1</v>
      </c>
      <c r="H45" s="1" t="str">
        <f>IF(Inscriptions!S45=1,"1.1","")&amp;IF(Inscriptions!S45=2,"2.1","")&amp;IF(Inscriptions!S45=3,"3.1","")&amp;IF(Inscriptions!S45=4,"4.1","")&amp;IF(Inscriptions!S45=5,"5.1","")&amp;IF(Inscriptions!S45=6,"6.1","")&amp;IF(Inscriptions!S45=7,"7.1","")&amp;IF(Inscriptions!S45=8,"8.1","")&amp;IF(Inscriptions!S45=9,"9.1","")&amp;IF(Inscriptions!S45=10,"10.1","")&amp;IF(Inscriptions!S45=10,"10.1","")&amp;IF(Inscriptions!S45=11,"11.1","")&amp;IF(Inscriptions!S45=12,"12.1","")&amp;IF(Inscriptions!S45=13,"13.1","")&amp;IF(Inscriptions!S45=14,"14.1","")&amp;IF(Inscriptions!S45=15,"15.1","")&amp;IF(Inscriptions!S45=16,"16.1","")&amp;IF(Inscriptions!S45=17,"17.1","")&amp;IF(Inscriptions!S45=18,"18.1","")&amp;IF(Inscriptions!S45=19,"19.1","")&amp;IF(Inscriptions!S45=20,"20","")</f>
        <v>2.1</v>
      </c>
      <c r="O45" s="32" t="str">
        <f t="shared" si="1"/>
        <v>Expression corporelle</v>
      </c>
      <c r="P45" s="231" t="str">
        <f t="shared" si="2"/>
        <v/>
      </c>
      <c r="Q45" s="233" t="str">
        <f t="shared" si="3"/>
        <v/>
      </c>
      <c r="R45" s="232" t="str">
        <f t="shared" si="4"/>
        <v/>
      </c>
      <c r="S45" s="220" t="e">
        <f>#REF!</f>
        <v>#REF!</v>
      </c>
      <c r="T45" s="248" t="str">
        <f t="shared" si="5"/>
        <v/>
      </c>
      <c r="U45" s="248" t="str">
        <f t="shared" si="6"/>
        <v/>
      </c>
      <c r="V45" s="248" t="str">
        <f t="shared" si="7"/>
        <v/>
      </c>
      <c r="X45" s="252"/>
      <c r="Y45" s="253"/>
      <c r="Z45" s="254"/>
      <c r="AC45" s="237" t="s">
        <v>361</v>
      </c>
      <c r="AD45" s="71" t="s">
        <v>410</v>
      </c>
      <c r="AE45" s="73" t="s">
        <v>408</v>
      </c>
      <c r="AF45" s="73" t="s">
        <v>62</v>
      </c>
      <c r="AG45" s="74" t="s">
        <v>84</v>
      </c>
      <c r="AI45" s="4">
        <f t="shared" si="9"/>
        <v>0</v>
      </c>
      <c r="AJ45" s="279">
        <f t="shared" si="10"/>
        <v>0</v>
      </c>
      <c r="AK45" s="280">
        <f t="shared" si="11"/>
        <v>0</v>
      </c>
      <c r="AL45" s="281">
        <f t="shared" si="12"/>
        <v>0</v>
      </c>
      <c r="AM45" s="35">
        <f t="shared" si="13"/>
        <v>0</v>
      </c>
      <c r="AO45" s="22">
        <v>0</v>
      </c>
    </row>
    <row r="46" spans="1:42" s="43" customFormat="1" x14ac:dyDescent="0.2">
      <c r="A46" s="197">
        <f>Inscriptions!A46</f>
        <v>45</v>
      </c>
      <c r="B46" s="212" t="str">
        <f>Inscriptions!C46</f>
        <v>Participant 5</v>
      </c>
      <c r="C46" s="213" t="str">
        <f>Inscriptions!D46</f>
        <v>Par Prénom 5</v>
      </c>
      <c r="D46" s="196"/>
      <c r="E46" s="1" t="str">
        <f>IF(Inscriptions!P46=1,"1.1","")&amp;IF(Inscriptions!P46=2,"2.1","")&amp;IF(Inscriptions!P46=3,"3.1","")&amp;IF(Inscriptions!P46=4,"4.1","")&amp;IF(Inscriptions!P46=5,"5.1","")&amp;IF(Inscriptions!P46=6,"6.1","")&amp;IF(Inscriptions!P46=7,"7.1","")&amp;IF(Inscriptions!P46=8,"8.1","")&amp;IF(Inscriptions!P46=9,"9.1","")&amp;IF(Inscriptions!P46=10,"10.1","")&amp;IF(Inscriptions!P46=10,"10.1","")&amp;IF(Inscriptions!P46=11,"11.1","")&amp;IF(Inscriptions!P46=12,"12.1","")&amp;IF(Inscriptions!P46=13,"13.1","")&amp;IF(Inscriptions!P46=14,"14.1","")&amp;IF(Inscriptions!P46=15,"15.1","")&amp;IF(Inscriptions!P46=16,"16.1","")&amp;IF(Inscriptions!P46=17,"17.1","")&amp;IF(Inscriptions!P46=18,"18.1","")&amp;IF(Inscriptions!P46=19,"19.1","")&amp;IF(Inscriptions!P46=20,"20","")</f>
        <v>8.1</v>
      </c>
      <c r="F46" s="1" t="str">
        <f>IF(Inscriptions!Q46=1,"1.1","")&amp;IF(Inscriptions!Q46=2,"2.1","")&amp;IF(Inscriptions!Q46=3,"3.1","")&amp;IF(Inscriptions!Q46=4,"4.1","")&amp;IF(Inscriptions!Q46=5,"5.1","")&amp;IF(Inscriptions!Q46=6,"6.1","")&amp;IF(Inscriptions!Q46=7,"7.1","")&amp;IF(Inscriptions!Q46=8,"8.1","")&amp;IF(Inscriptions!Q46=9,"9.1","")&amp;IF(Inscriptions!Q46=10,"10.1","")&amp;IF(Inscriptions!Q46=10,"10.1","")&amp;IF(Inscriptions!Q46=11,"11.1","")&amp;IF(Inscriptions!Q46=12,"12.1","")&amp;IF(Inscriptions!Q46=13,"13.1","")&amp;IF(Inscriptions!Q46=14,"14.1","")&amp;IF(Inscriptions!Q46=15,"15.1","")&amp;IF(Inscriptions!Q46=16,"16.1","")&amp;IF(Inscriptions!Q46=17,"17.1","")&amp;IF(Inscriptions!Q46=18,"18.1","")&amp;IF(Inscriptions!Q46=19,"19.1","")&amp;IF(Inscriptions!Q46=20,"20","")</f>
        <v>6.1</v>
      </c>
      <c r="G46" s="1" t="str">
        <f>IF(Inscriptions!R46=1,"1.1","")&amp;IF(Inscriptions!R46=2,"2.1","")&amp;IF(Inscriptions!R46=3,"3.1","")&amp;IF(Inscriptions!R46=4,"4.1","")&amp;IF(Inscriptions!R46=5,"5.1","")&amp;IF(Inscriptions!R46=6,"6.1","")&amp;IF(Inscriptions!R46=7,"7.1","")&amp;IF(Inscriptions!R46=8,"8.1","")&amp;IF(Inscriptions!R46=9,"9.1","")&amp;IF(Inscriptions!R46=10,"10.1","")&amp;IF(Inscriptions!R46=10,"10.1","")&amp;IF(Inscriptions!R46=11,"11.1","")&amp;IF(Inscriptions!R46=12,"12.1","")&amp;IF(Inscriptions!R46=13,"13.1","")&amp;IF(Inscriptions!R46=14,"14.1","")&amp;IF(Inscriptions!R46=15,"15.1","")&amp;IF(Inscriptions!R46=16,"16.1","")&amp;IF(Inscriptions!R46=17,"17.1","")&amp;IF(Inscriptions!R46=18,"18.1","")&amp;IF(Inscriptions!R46=19,"19.1","")&amp;IF(Inscriptions!R46=20,"20","")</f>
        <v>4.1</v>
      </c>
      <c r="H46" s="1" t="str">
        <f>IF(Inscriptions!S46=1,"1.1","")&amp;IF(Inscriptions!S46=2,"2.1","")&amp;IF(Inscriptions!S46=3,"3.1","")&amp;IF(Inscriptions!S46=4,"4.1","")&amp;IF(Inscriptions!S46=5,"5.1","")&amp;IF(Inscriptions!S46=6,"6.1","")&amp;IF(Inscriptions!S46=7,"7.1","")&amp;IF(Inscriptions!S46=8,"8.1","")&amp;IF(Inscriptions!S46=9,"9.1","")&amp;IF(Inscriptions!S46=10,"10.1","")&amp;IF(Inscriptions!S46=10,"10.1","")&amp;IF(Inscriptions!S46=11,"11.1","")&amp;IF(Inscriptions!S46=12,"12.1","")&amp;IF(Inscriptions!S46=13,"13.1","")&amp;IF(Inscriptions!S46=14,"14.1","")&amp;IF(Inscriptions!S46=15,"15.1","")&amp;IF(Inscriptions!S46=16,"16.1","")&amp;IF(Inscriptions!S46=17,"17.1","")&amp;IF(Inscriptions!S46=18,"18.1","")&amp;IF(Inscriptions!S46=19,"19.1","")&amp;IF(Inscriptions!S46=20,"20","")</f>
        <v>1.1</v>
      </c>
      <c r="I46" s="226"/>
      <c r="J46" s="278"/>
      <c r="K46" s="278"/>
      <c r="L46" s="278"/>
      <c r="M46" s="278"/>
      <c r="N46" s="226"/>
      <c r="O46" s="32" t="str">
        <f t="shared" si="1"/>
        <v>Expression corporelle</v>
      </c>
      <c r="P46" s="231" t="str">
        <f t="shared" si="2"/>
        <v/>
      </c>
      <c r="Q46" s="233" t="str">
        <f t="shared" si="3"/>
        <v/>
      </c>
      <c r="R46" s="232" t="str">
        <f t="shared" si="4"/>
        <v/>
      </c>
      <c r="S46" s="222" t="e">
        <f>#REF!</f>
        <v>#REF!</v>
      </c>
      <c r="T46" s="248" t="str">
        <f t="shared" si="5"/>
        <v/>
      </c>
      <c r="U46" s="248" t="str">
        <f t="shared" si="6"/>
        <v/>
      </c>
      <c r="V46" s="248" t="str">
        <f t="shared" si="7"/>
        <v/>
      </c>
      <c r="W46" s="226"/>
      <c r="X46" s="255"/>
      <c r="Y46" s="256"/>
      <c r="Z46" s="257"/>
      <c r="AA46" s="241"/>
      <c r="AB46" s="243"/>
      <c r="AC46" s="261" t="s">
        <v>362</v>
      </c>
      <c r="AD46" s="262" t="s">
        <v>124</v>
      </c>
      <c r="AE46" s="264" t="s">
        <v>100</v>
      </c>
      <c r="AF46" s="264" t="s">
        <v>101</v>
      </c>
      <c r="AG46" s="265" t="s">
        <v>84</v>
      </c>
      <c r="AI46" s="4">
        <f t="shared" si="9"/>
        <v>0</v>
      </c>
      <c r="AJ46" s="279">
        <f t="shared" si="10"/>
        <v>0</v>
      </c>
      <c r="AK46" s="280">
        <f t="shared" si="11"/>
        <v>0</v>
      </c>
      <c r="AL46" s="281">
        <f t="shared" si="12"/>
        <v>0</v>
      </c>
      <c r="AM46" s="35">
        <f t="shared" si="13"/>
        <v>0</v>
      </c>
      <c r="AN46"/>
      <c r="AO46" s="22">
        <v>0</v>
      </c>
      <c r="AP46"/>
    </row>
    <row r="47" spans="1:42" x14ac:dyDescent="0.2">
      <c r="A47" s="197">
        <f>Inscriptions!A47</f>
        <v>46</v>
      </c>
      <c r="B47" s="32">
        <f>Inscriptions!C47</f>
        <v>0</v>
      </c>
      <c r="C47" s="3">
        <f>Inscriptions!D47</f>
        <v>0</v>
      </c>
      <c r="E47" s="1" t="str">
        <f>IF(Inscriptions!P47=1,"1.1","")&amp;IF(Inscriptions!P47=2,"2.1","")&amp;IF(Inscriptions!P47=3,"3.1","")&amp;IF(Inscriptions!P47=4,"4.1","")&amp;IF(Inscriptions!P47=5,"5.1","")&amp;IF(Inscriptions!P47=6,"6.1","")&amp;IF(Inscriptions!P47=7,"7.1","")&amp;IF(Inscriptions!P47=8,"8.1","")&amp;IF(Inscriptions!P47=9,"9.1","")&amp;IF(Inscriptions!P47=10,"10.1","")&amp;IF(Inscriptions!P47=10,"10.1","")&amp;IF(Inscriptions!P47=11,"11.1","")&amp;IF(Inscriptions!P47=12,"12.1","")&amp;IF(Inscriptions!P47=13,"13.1","")&amp;IF(Inscriptions!P47=14,"14.1","")&amp;IF(Inscriptions!P47=15,"15.1","")&amp;IF(Inscriptions!P47=16,"16.1","")&amp;IF(Inscriptions!P47=17,"17.1","")&amp;IF(Inscriptions!P47=18,"18.1","")&amp;IF(Inscriptions!P47=19,"19.1","")&amp;IF(Inscriptions!P47=20,"20","")</f>
        <v/>
      </c>
      <c r="F47" s="1" t="str">
        <f>IF(Inscriptions!Q47=1,"1.1","")&amp;IF(Inscriptions!Q47=2,"2.1","")&amp;IF(Inscriptions!Q47=3,"3.1","")&amp;IF(Inscriptions!Q47=4,"4.1","")&amp;IF(Inscriptions!Q47=5,"5.1","")&amp;IF(Inscriptions!Q47=6,"6.1","")&amp;IF(Inscriptions!Q47=7,"7.1","")&amp;IF(Inscriptions!Q47=8,"8.1","")&amp;IF(Inscriptions!Q47=9,"9.1","")&amp;IF(Inscriptions!Q47=10,"10.1","")&amp;IF(Inscriptions!Q47=10,"10.1","")&amp;IF(Inscriptions!Q47=11,"11.1","")&amp;IF(Inscriptions!Q47=12,"12.1","")&amp;IF(Inscriptions!Q47=13,"13.1","")&amp;IF(Inscriptions!Q47=14,"14.1","")&amp;IF(Inscriptions!Q47=15,"15.1","")&amp;IF(Inscriptions!Q47=16,"16.1","")&amp;IF(Inscriptions!Q47=17,"17.1","")&amp;IF(Inscriptions!Q47=18,"18.1","")&amp;IF(Inscriptions!Q47=19,"19.1","")&amp;IF(Inscriptions!Q47=20,"20","")</f>
        <v/>
      </c>
      <c r="G47" s="1" t="str">
        <f>IF(Inscriptions!R47=1,"1.1","")&amp;IF(Inscriptions!R47=2,"2.1","")&amp;IF(Inscriptions!R47=3,"3.1","")&amp;IF(Inscriptions!R47=4,"4.1","")&amp;IF(Inscriptions!R47=5,"5.1","")&amp;IF(Inscriptions!R47=6,"6.1","")&amp;IF(Inscriptions!R47=7,"7.1","")&amp;IF(Inscriptions!R47=8,"8.1","")&amp;IF(Inscriptions!R47=9,"9.1","")&amp;IF(Inscriptions!R47=10,"10.1","")&amp;IF(Inscriptions!R47=10,"10.1","")&amp;IF(Inscriptions!R47=11,"11.1","")&amp;IF(Inscriptions!R47=12,"12.1","")&amp;IF(Inscriptions!R47=13,"13.1","")&amp;IF(Inscriptions!R47=14,"14.1","")&amp;IF(Inscriptions!R47=15,"15.1","")&amp;IF(Inscriptions!R47=16,"16.1","")&amp;IF(Inscriptions!R47=17,"17.1","")&amp;IF(Inscriptions!R47=18,"18.1","")&amp;IF(Inscriptions!R47=19,"19.1","")&amp;IF(Inscriptions!R47=20,"20","")</f>
        <v/>
      </c>
      <c r="H47" s="1" t="str">
        <f>IF(Inscriptions!S47=1,"1.1","")&amp;IF(Inscriptions!S47=2,"2.1","")&amp;IF(Inscriptions!S47=3,"3.1","")&amp;IF(Inscriptions!S47=4,"4.1","")&amp;IF(Inscriptions!S47=5,"5.1","")&amp;IF(Inscriptions!S47=6,"6.1","")&amp;IF(Inscriptions!S47=7,"7.1","")&amp;IF(Inscriptions!S47=8,"8.1","")&amp;IF(Inscriptions!S47=9,"9.1","")&amp;IF(Inscriptions!S47=10,"10.1","")&amp;IF(Inscriptions!S47=10,"10.1","")&amp;IF(Inscriptions!S47=11,"11.1","")&amp;IF(Inscriptions!S47=12,"12.1","")&amp;IF(Inscriptions!S47=13,"13.1","")&amp;IF(Inscriptions!S47=14,"14.1","")&amp;IF(Inscriptions!S47=15,"15.1","")&amp;IF(Inscriptions!S47=16,"16.1","")&amp;IF(Inscriptions!S47=17,"17.1","")&amp;IF(Inscriptions!S47=18,"18.1","")&amp;IF(Inscriptions!S47=19,"19.1","")&amp;IF(Inscriptions!S47=20,"20","")</f>
        <v/>
      </c>
      <c r="O47" s="32" t="str">
        <f t="shared" si="1"/>
        <v>CH1</v>
      </c>
      <c r="P47" s="231" t="str">
        <f t="shared" si="2"/>
        <v/>
      </c>
      <c r="Q47" s="233" t="str">
        <f t="shared" si="3"/>
        <v/>
      </c>
      <c r="R47" s="232" t="str">
        <f t="shared" si="4"/>
        <v/>
      </c>
      <c r="S47" s="221" t="e">
        <f>#REF!</f>
        <v>#REF!</v>
      </c>
      <c r="T47" s="248" t="str">
        <f t="shared" si="5"/>
        <v/>
      </c>
      <c r="U47" s="248" t="str">
        <f t="shared" si="6"/>
        <v/>
      </c>
      <c r="V47" s="248" t="str">
        <f t="shared" si="7"/>
        <v/>
      </c>
      <c r="X47" s="252"/>
      <c r="Y47" s="253"/>
      <c r="Z47" s="254"/>
      <c r="AC47" s="261" t="s">
        <v>363</v>
      </c>
      <c r="AD47" s="262" t="s">
        <v>125</v>
      </c>
      <c r="AE47" s="264" t="s">
        <v>100</v>
      </c>
      <c r="AF47" s="264" t="s">
        <v>101</v>
      </c>
      <c r="AG47" s="265" t="s">
        <v>84</v>
      </c>
      <c r="AI47" s="4">
        <f t="shared" si="9"/>
        <v>0</v>
      </c>
      <c r="AJ47" s="279">
        <f t="shared" si="10"/>
        <v>0</v>
      </c>
      <c r="AK47" s="280">
        <f t="shared" si="11"/>
        <v>0</v>
      </c>
      <c r="AL47" s="281">
        <f t="shared" si="12"/>
        <v>0</v>
      </c>
      <c r="AM47" s="35">
        <f t="shared" si="13"/>
        <v>0</v>
      </c>
      <c r="AO47" s="22">
        <v>0</v>
      </c>
    </row>
    <row r="48" spans="1:42" x14ac:dyDescent="0.2">
      <c r="A48" s="197">
        <f>Inscriptions!A48</f>
        <v>47</v>
      </c>
      <c r="B48" s="32">
        <f>Inscriptions!C48</f>
        <v>0</v>
      </c>
      <c r="C48" s="3">
        <f>Inscriptions!D48</f>
        <v>0</v>
      </c>
      <c r="E48" s="1" t="str">
        <f>IF(Inscriptions!P48=1,"1.1","")&amp;IF(Inscriptions!P48=2,"2.1","")&amp;IF(Inscriptions!P48=3,"3.1","")&amp;IF(Inscriptions!P48=4,"4.1","")&amp;IF(Inscriptions!P48=5,"5.1","")&amp;IF(Inscriptions!P48=6,"6.1","")&amp;IF(Inscriptions!P48=7,"7.1","")&amp;IF(Inscriptions!P48=8,"8.1","")&amp;IF(Inscriptions!P48=9,"9.1","")&amp;IF(Inscriptions!P48=10,"10.1","")&amp;IF(Inscriptions!P48=10,"10.1","")&amp;IF(Inscriptions!P48=11,"11.1","")&amp;IF(Inscriptions!P48=12,"12.1","")&amp;IF(Inscriptions!P48=13,"13.1","")&amp;IF(Inscriptions!P48=14,"14.1","")&amp;IF(Inscriptions!P48=15,"15.1","")&amp;IF(Inscriptions!P48=16,"16.1","")&amp;IF(Inscriptions!P48=17,"17.1","")&amp;IF(Inscriptions!P48=18,"18.1","")&amp;IF(Inscriptions!P48=19,"19.1","")&amp;IF(Inscriptions!P48=20,"20","")</f>
        <v/>
      </c>
      <c r="F48" s="1" t="str">
        <f>IF(Inscriptions!Q48=1,"1.1","")&amp;IF(Inscriptions!Q48=2,"2.1","")&amp;IF(Inscriptions!Q48=3,"3.1","")&amp;IF(Inscriptions!Q48=4,"4.1","")&amp;IF(Inscriptions!Q48=5,"5.1","")&amp;IF(Inscriptions!Q48=6,"6.1","")&amp;IF(Inscriptions!Q48=7,"7.1","")&amp;IF(Inscriptions!Q48=8,"8.1","")&amp;IF(Inscriptions!Q48=9,"9.1","")&amp;IF(Inscriptions!Q48=10,"10.1","")&amp;IF(Inscriptions!Q48=10,"10.1","")&amp;IF(Inscriptions!Q48=11,"11.1","")&amp;IF(Inscriptions!Q48=12,"12.1","")&amp;IF(Inscriptions!Q48=13,"13.1","")&amp;IF(Inscriptions!Q48=14,"14.1","")&amp;IF(Inscriptions!Q48=15,"15.1","")&amp;IF(Inscriptions!Q48=16,"16.1","")&amp;IF(Inscriptions!Q48=17,"17.1","")&amp;IF(Inscriptions!Q48=18,"18.1","")&amp;IF(Inscriptions!Q48=19,"19.1","")&amp;IF(Inscriptions!Q48=20,"20","")</f>
        <v/>
      </c>
      <c r="G48" s="1" t="str">
        <f>IF(Inscriptions!R48=1,"1.1","")&amp;IF(Inscriptions!R48=2,"2.1","")&amp;IF(Inscriptions!R48=3,"3.1","")&amp;IF(Inscriptions!R48=4,"4.1","")&amp;IF(Inscriptions!R48=5,"5.1","")&amp;IF(Inscriptions!R48=6,"6.1","")&amp;IF(Inscriptions!R48=7,"7.1","")&amp;IF(Inscriptions!R48=8,"8.1","")&amp;IF(Inscriptions!R48=9,"9.1","")&amp;IF(Inscriptions!R48=10,"10.1","")&amp;IF(Inscriptions!R48=10,"10.1","")&amp;IF(Inscriptions!R48=11,"11.1","")&amp;IF(Inscriptions!R48=12,"12.1","")&amp;IF(Inscriptions!R48=13,"13.1","")&amp;IF(Inscriptions!R48=14,"14.1","")&amp;IF(Inscriptions!R48=15,"15.1","")&amp;IF(Inscriptions!R48=16,"16.1","")&amp;IF(Inscriptions!R48=17,"17.1","")&amp;IF(Inscriptions!R48=18,"18.1","")&amp;IF(Inscriptions!R48=19,"19.1","")&amp;IF(Inscriptions!R48=20,"20","")</f>
        <v/>
      </c>
      <c r="H48" s="1" t="str">
        <f>IF(Inscriptions!S48=1,"1.1","")&amp;IF(Inscriptions!S48=2,"2.1","")&amp;IF(Inscriptions!S48=3,"3.1","")&amp;IF(Inscriptions!S48=4,"4.1","")&amp;IF(Inscriptions!S48=5,"5.1","")&amp;IF(Inscriptions!S48=6,"6.1","")&amp;IF(Inscriptions!S48=7,"7.1","")&amp;IF(Inscriptions!S48=8,"8.1","")&amp;IF(Inscriptions!S48=9,"9.1","")&amp;IF(Inscriptions!S48=10,"10.1","")&amp;IF(Inscriptions!S48=10,"10.1","")&amp;IF(Inscriptions!S48=11,"11.1","")&amp;IF(Inscriptions!S48=12,"12.1","")&amp;IF(Inscriptions!S48=13,"13.1","")&amp;IF(Inscriptions!S48=14,"14.1","")&amp;IF(Inscriptions!S48=15,"15.1","")&amp;IF(Inscriptions!S48=16,"16.1","")&amp;IF(Inscriptions!S48=17,"17.1","")&amp;IF(Inscriptions!S48=18,"18.1","")&amp;IF(Inscriptions!S48=19,"19.1","")&amp;IF(Inscriptions!S48=20,"20","")</f>
        <v/>
      </c>
      <c r="O48" s="32" t="str">
        <f t="shared" si="1"/>
        <v>16.2 Titre 16</v>
      </c>
      <c r="P48" s="231" t="str">
        <f t="shared" si="2"/>
        <v/>
      </c>
      <c r="Q48" s="233" t="str">
        <f t="shared" si="3"/>
        <v/>
      </c>
      <c r="R48" s="232" t="str">
        <f t="shared" si="4"/>
        <v/>
      </c>
      <c r="S48" s="221" t="e">
        <f>#REF!</f>
        <v>#REF!</v>
      </c>
      <c r="T48" s="248" t="str">
        <f t="shared" si="5"/>
        <v/>
      </c>
      <c r="U48" s="248" t="str">
        <f t="shared" si="6"/>
        <v/>
      </c>
      <c r="V48" s="248" t="str">
        <f t="shared" si="7"/>
        <v/>
      </c>
      <c r="X48" s="252"/>
      <c r="Y48" s="253"/>
      <c r="Z48" s="254"/>
      <c r="AC48" s="237" t="s">
        <v>364</v>
      </c>
      <c r="AD48" s="71" t="s">
        <v>411</v>
      </c>
      <c r="AE48" s="73" t="s">
        <v>412</v>
      </c>
      <c r="AF48" s="73" t="s">
        <v>413</v>
      </c>
      <c r="AG48" s="74" t="s">
        <v>85</v>
      </c>
      <c r="AI48" s="4">
        <f t="shared" si="9"/>
        <v>0</v>
      </c>
      <c r="AJ48" s="279">
        <f t="shared" si="10"/>
        <v>0</v>
      </c>
      <c r="AK48" s="280">
        <f t="shared" si="11"/>
        <v>0</v>
      </c>
      <c r="AL48" s="281">
        <f t="shared" si="12"/>
        <v>0</v>
      </c>
      <c r="AM48" s="35">
        <f t="shared" si="13"/>
        <v>0</v>
      </c>
      <c r="AO48" s="22">
        <v>0</v>
      </c>
    </row>
    <row r="49" spans="1:41" x14ac:dyDescent="0.2">
      <c r="A49" s="197">
        <f>Inscriptions!A49</f>
        <v>48</v>
      </c>
      <c r="B49" s="32">
        <f>Inscriptions!C49</f>
        <v>0</v>
      </c>
      <c r="C49" s="3">
        <f>Inscriptions!D49</f>
        <v>0</v>
      </c>
      <c r="E49" s="1" t="str">
        <f>IF(Inscriptions!P49=1,"1.1","")&amp;IF(Inscriptions!P49=2,"2.1","")&amp;IF(Inscriptions!P49=3,"3.1","")&amp;IF(Inscriptions!P49=4,"4.1","")&amp;IF(Inscriptions!P49=5,"5.1","")&amp;IF(Inscriptions!P49=6,"6.1","")&amp;IF(Inscriptions!P49=7,"7.1","")&amp;IF(Inscriptions!P49=8,"8.1","")&amp;IF(Inscriptions!P49=9,"9.1","")&amp;IF(Inscriptions!P49=10,"10.1","")&amp;IF(Inscriptions!P49=10,"10.1","")&amp;IF(Inscriptions!P49=11,"11.1","")&amp;IF(Inscriptions!P49=12,"12.1","")&amp;IF(Inscriptions!P49=13,"13.1","")&amp;IF(Inscriptions!P49=14,"14.1","")&amp;IF(Inscriptions!P49=15,"15.1","")&amp;IF(Inscriptions!P49=16,"16.1","")&amp;IF(Inscriptions!P49=17,"17.1","")&amp;IF(Inscriptions!P49=18,"18.1","")&amp;IF(Inscriptions!P49=19,"19.1","")&amp;IF(Inscriptions!P49=20,"20","")</f>
        <v/>
      </c>
      <c r="F49" s="1" t="str">
        <f>IF(Inscriptions!Q49=1,"1.1","")&amp;IF(Inscriptions!Q49=2,"2.1","")&amp;IF(Inscriptions!Q49=3,"3.1","")&amp;IF(Inscriptions!Q49=4,"4.1","")&amp;IF(Inscriptions!Q49=5,"5.1","")&amp;IF(Inscriptions!Q49=6,"6.1","")&amp;IF(Inscriptions!Q49=7,"7.1","")&amp;IF(Inscriptions!Q49=8,"8.1","")&amp;IF(Inscriptions!Q49=9,"9.1","")&amp;IF(Inscriptions!Q49=10,"10.1","")&amp;IF(Inscriptions!Q49=10,"10.1","")&amp;IF(Inscriptions!Q49=11,"11.1","")&amp;IF(Inscriptions!Q49=12,"12.1","")&amp;IF(Inscriptions!Q49=13,"13.1","")&amp;IF(Inscriptions!Q49=14,"14.1","")&amp;IF(Inscriptions!Q49=15,"15.1","")&amp;IF(Inscriptions!Q49=16,"16.1","")&amp;IF(Inscriptions!Q49=17,"17.1","")&amp;IF(Inscriptions!Q49=18,"18.1","")&amp;IF(Inscriptions!Q49=19,"19.1","")&amp;IF(Inscriptions!Q49=20,"20","")</f>
        <v/>
      </c>
      <c r="G49" s="1" t="str">
        <f>IF(Inscriptions!R49=1,"1.1","")&amp;IF(Inscriptions!R49=2,"2.1","")&amp;IF(Inscriptions!R49=3,"3.1","")&amp;IF(Inscriptions!R49=4,"4.1","")&amp;IF(Inscriptions!R49=5,"5.1","")&amp;IF(Inscriptions!R49=6,"6.1","")&amp;IF(Inscriptions!R49=7,"7.1","")&amp;IF(Inscriptions!R49=8,"8.1","")&amp;IF(Inscriptions!R49=9,"9.1","")&amp;IF(Inscriptions!R49=10,"10.1","")&amp;IF(Inscriptions!R49=10,"10.1","")&amp;IF(Inscriptions!R49=11,"11.1","")&amp;IF(Inscriptions!R49=12,"12.1","")&amp;IF(Inscriptions!R49=13,"13.1","")&amp;IF(Inscriptions!R49=14,"14.1","")&amp;IF(Inscriptions!R49=15,"15.1","")&amp;IF(Inscriptions!R49=16,"16.1","")&amp;IF(Inscriptions!R49=17,"17.1","")&amp;IF(Inscriptions!R49=18,"18.1","")&amp;IF(Inscriptions!R49=19,"19.1","")&amp;IF(Inscriptions!R49=20,"20","")</f>
        <v/>
      </c>
      <c r="H49" s="1" t="str">
        <f>IF(Inscriptions!S49=1,"1.1","")&amp;IF(Inscriptions!S49=2,"2.1","")&amp;IF(Inscriptions!S49=3,"3.1","")&amp;IF(Inscriptions!S49=4,"4.1","")&amp;IF(Inscriptions!S49=5,"5.1","")&amp;IF(Inscriptions!S49=6,"6.1","")&amp;IF(Inscriptions!S49=7,"7.1","")&amp;IF(Inscriptions!S49=8,"8.1","")&amp;IF(Inscriptions!S49=9,"9.1","")&amp;IF(Inscriptions!S49=10,"10.1","")&amp;IF(Inscriptions!S49=10,"10.1","")&amp;IF(Inscriptions!S49=11,"11.1","")&amp;IF(Inscriptions!S49=12,"12.1","")&amp;IF(Inscriptions!S49=13,"13.1","")&amp;IF(Inscriptions!S49=14,"14.1","")&amp;IF(Inscriptions!S49=15,"15.1","")&amp;IF(Inscriptions!S49=16,"16.1","")&amp;IF(Inscriptions!S49=17,"17.1","")&amp;IF(Inscriptions!S49=18,"18.1","")&amp;IF(Inscriptions!S49=19,"19.1","")&amp;IF(Inscriptions!S49=20,"20","")</f>
        <v/>
      </c>
      <c r="O49" s="32" t="str">
        <f t="shared" si="1"/>
        <v>16.3 Titre 16</v>
      </c>
      <c r="P49" s="231" t="str">
        <f t="shared" si="2"/>
        <v/>
      </c>
      <c r="Q49" s="233" t="str">
        <f t="shared" si="3"/>
        <v/>
      </c>
      <c r="R49" s="232" t="str">
        <f t="shared" si="4"/>
        <v/>
      </c>
      <c r="S49" s="221" t="e">
        <f>#REF!</f>
        <v>#REF!</v>
      </c>
      <c r="T49" s="248" t="str">
        <f t="shared" si="5"/>
        <v/>
      </c>
      <c r="U49" s="248" t="str">
        <f t="shared" si="6"/>
        <v/>
      </c>
      <c r="V49" s="248" t="str">
        <f t="shared" si="7"/>
        <v/>
      </c>
      <c r="X49" s="252"/>
      <c r="Y49" s="253"/>
      <c r="Z49" s="254"/>
      <c r="AC49" s="237" t="s">
        <v>365</v>
      </c>
      <c r="AD49" s="71" t="s">
        <v>411</v>
      </c>
      <c r="AE49" s="73" t="s">
        <v>412</v>
      </c>
      <c r="AF49" s="73" t="s">
        <v>414</v>
      </c>
      <c r="AG49" s="74" t="s">
        <v>85</v>
      </c>
      <c r="AI49" s="4">
        <f t="shared" si="9"/>
        <v>0</v>
      </c>
      <c r="AJ49" s="279">
        <f t="shared" si="10"/>
        <v>0</v>
      </c>
      <c r="AK49" s="280">
        <f t="shared" si="11"/>
        <v>0</v>
      </c>
      <c r="AL49" s="281">
        <f t="shared" si="12"/>
        <v>0</v>
      </c>
      <c r="AM49" s="35">
        <f t="shared" si="13"/>
        <v>0</v>
      </c>
      <c r="AO49" s="22">
        <v>0</v>
      </c>
    </row>
    <row r="50" spans="1:41" x14ac:dyDescent="0.2">
      <c r="A50" s="197">
        <f>Inscriptions!A50</f>
        <v>49</v>
      </c>
      <c r="B50" s="32">
        <f>Inscriptions!C50</f>
        <v>0</v>
      </c>
      <c r="C50" s="3">
        <f>Inscriptions!D50</f>
        <v>0</v>
      </c>
      <c r="E50" s="1" t="str">
        <f>IF(Inscriptions!P50=1,"1.1","")&amp;IF(Inscriptions!P50=2,"2.1","")&amp;IF(Inscriptions!P50=3,"3.1","")&amp;IF(Inscriptions!P50=4,"4.1","")&amp;IF(Inscriptions!P50=5,"5.1","")&amp;IF(Inscriptions!P50=6,"6.1","")&amp;IF(Inscriptions!P50=7,"7.1","")&amp;IF(Inscriptions!P50=8,"8.1","")&amp;IF(Inscriptions!P50=9,"9.1","")&amp;IF(Inscriptions!P50=10,"10.1","")&amp;IF(Inscriptions!P50=10,"10.1","")&amp;IF(Inscriptions!P50=11,"11.1","")&amp;IF(Inscriptions!P50=12,"12.1","")&amp;IF(Inscriptions!P50=13,"13.1","")&amp;IF(Inscriptions!P50=14,"14.1","")&amp;IF(Inscriptions!P50=15,"15.1","")&amp;IF(Inscriptions!P50=16,"16.1","")&amp;IF(Inscriptions!P50=17,"17.1","")&amp;IF(Inscriptions!P50=18,"18.1","")&amp;IF(Inscriptions!P50=19,"19.1","")&amp;IF(Inscriptions!P50=20,"20","")</f>
        <v/>
      </c>
      <c r="F50" s="1" t="str">
        <f>IF(Inscriptions!Q50=1,"1.1","")&amp;IF(Inscriptions!Q50=2,"2.1","")&amp;IF(Inscriptions!Q50=3,"3.1","")&amp;IF(Inscriptions!Q50=4,"4.1","")&amp;IF(Inscriptions!Q50=5,"5.1","")&amp;IF(Inscriptions!Q50=6,"6.1","")&amp;IF(Inscriptions!Q50=7,"7.1","")&amp;IF(Inscriptions!Q50=8,"8.1","")&amp;IF(Inscriptions!Q50=9,"9.1","")&amp;IF(Inscriptions!Q50=10,"10.1","")&amp;IF(Inscriptions!Q50=10,"10.1","")&amp;IF(Inscriptions!Q50=11,"11.1","")&amp;IF(Inscriptions!Q50=12,"12.1","")&amp;IF(Inscriptions!Q50=13,"13.1","")&amp;IF(Inscriptions!Q50=14,"14.1","")&amp;IF(Inscriptions!Q50=15,"15.1","")&amp;IF(Inscriptions!Q50=16,"16.1","")&amp;IF(Inscriptions!Q50=17,"17.1","")&amp;IF(Inscriptions!Q50=18,"18.1","")&amp;IF(Inscriptions!Q50=19,"19.1","")&amp;IF(Inscriptions!Q50=20,"20","")</f>
        <v/>
      </c>
      <c r="G50" s="1" t="str">
        <f>IF(Inscriptions!R50=1,"1.1","")&amp;IF(Inscriptions!R50=2,"2.1","")&amp;IF(Inscriptions!R50=3,"3.1","")&amp;IF(Inscriptions!R50=4,"4.1","")&amp;IF(Inscriptions!R50=5,"5.1","")&amp;IF(Inscriptions!R50=6,"6.1","")&amp;IF(Inscriptions!R50=7,"7.1","")&amp;IF(Inscriptions!R50=8,"8.1","")&amp;IF(Inscriptions!R50=9,"9.1","")&amp;IF(Inscriptions!R50=10,"10.1","")&amp;IF(Inscriptions!R50=10,"10.1","")&amp;IF(Inscriptions!R50=11,"11.1","")&amp;IF(Inscriptions!R50=12,"12.1","")&amp;IF(Inscriptions!R50=13,"13.1","")&amp;IF(Inscriptions!R50=14,"14.1","")&amp;IF(Inscriptions!R50=15,"15.1","")&amp;IF(Inscriptions!R50=16,"16.1","")&amp;IF(Inscriptions!R50=17,"17.1","")&amp;IF(Inscriptions!R50=18,"18.1","")&amp;IF(Inscriptions!R50=19,"19.1","")&amp;IF(Inscriptions!R50=20,"20","")</f>
        <v/>
      </c>
      <c r="H50" s="1" t="str">
        <f>IF(Inscriptions!S50=1,"1.1","")&amp;IF(Inscriptions!S50=2,"2.1","")&amp;IF(Inscriptions!S50=3,"3.1","")&amp;IF(Inscriptions!S50=4,"4.1","")&amp;IF(Inscriptions!S50=5,"5.1","")&amp;IF(Inscriptions!S50=6,"6.1","")&amp;IF(Inscriptions!S50=7,"7.1","")&amp;IF(Inscriptions!S50=8,"8.1","")&amp;IF(Inscriptions!S50=9,"9.1","")&amp;IF(Inscriptions!S50=10,"10.1","")&amp;IF(Inscriptions!S50=10,"10.1","")&amp;IF(Inscriptions!S50=11,"11.1","")&amp;IF(Inscriptions!S50=12,"12.1","")&amp;IF(Inscriptions!S50=13,"13.1","")&amp;IF(Inscriptions!S50=14,"14.1","")&amp;IF(Inscriptions!S50=15,"15.1","")&amp;IF(Inscriptions!S50=16,"16.1","")&amp;IF(Inscriptions!S50=17,"17.1","")&amp;IF(Inscriptions!S50=18,"18.1","")&amp;IF(Inscriptions!S50=19,"19.1","")&amp;IF(Inscriptions!S50=20,"20","")</f>
        <v/>
      </c>
      <c r="O50" s="32" t="str">
        <f t="shared" si="1"/>
        <v>Cours 2</v>
      </c>
      <c r="P50" s="231" t="str">
        <f t="shared" si="2"/>
        <v/>
      </c>
      <c r="Q50" s="233" t="str">
        <f t="shared" si="3"/>
        <v/>
      </c>
      <c r="R50" s="232" t="str">
        <f t="shared" si="4"/>
        <v/>
      </c>
      <c r="S50" s="220" t="e">
        <f>#REF!</f>
        <v>#REF!</v>
      </c>
      <c r="T50" s="248" t="str">
        <f t="shared" si="5"/>
        <v/>
      </c>
      <c r="U50" s="248" t="str">
        <f t="shared" si="6"/>
        <v/>
      </c>
      <c r="V50" s="248" t="str">
        <f t="shared" si="7"/>
        <v/>
      </c>
      <c r="X50" s="252"/>
      <c r="Y50" s="253"/>
      <c r="Z50" s="254"/>
      <c r="AC50" s="237" t="s">
        <v>366</v>
      </c>
      <c r="AD50" s="71" t="s">
        <v>411</v>
      </c>
      <c r="AE50" s="73" t="s">
        <v>412</v>
      </c>
      <c r="AF50" s="73" t="s">
        <v>413</v>
      </c>
      <c r="AG50" s="74" t="s">
        <v>85</v>
      </c>
      <c r="AI50" s="4">
        <f t="shared" si="9"/>
        <v>0</v>
      </c>
      <c r="AJ50" s="279">
        <f t="shared" si="10"/>
        <v>0</v>
      </c>
      <c r="AK50" s="280">
        <f t="shared" si="11"/>
        <v>0</v>
      </c>
      <c r="AL50" s="281">
        <f t="shared" si="12"/>
        <v>0</v>
      </c>
      <c r="AM50" s="35">
        <f t="shared" si="13"/>
        <v>0</v>
      </c>
      <c r="AO50" s="22">
        <v>0</v>
      </c>
    </row>
    <row r="51" spans="1:41" x14ac:dyDescent="0.2">
      <c r="A51" s="197">
        <f>Inscriptions!A51</f>
        <v>50</v>
      </c>
      <c r="B51" s="32">
        <f>Inscriptions!C51</f>
        <v>0</v>
      </c>
      <c r="C51" s="3">
        <f>Inscriptions!D51</f>
        <v>0</v>
      </c>
      <c r="E51" s="1" t="str">
        <f>IF(Inscriptions!P51=1,"1.1","")&amp;IF(Inscriptions!P51=2,"2.1","")&amp;IF(Inscriptions!P51=3,"3.1","")&amp;IF(Inscriptions!P51=4,"4.1","")&amp;IF(Inscriptions!P51=5,"5.1","")&amp;IF(Inscriptions!P51=6,"6.1","")&amp;IF(Inscriptions!P51=7,"7.1","")&amp;IF(Inscriptions!P51=8,"8.1","")&amp;IF(Inscriptions!P51=9,"9.1","")&amp;IF(Inscriptions!P51=10,"10.1","")&amp;IF(Inscriptions!P51=10,"10.1","")&amp;IF(Inscriptions!P51=11,"11.1","")&amp;IF(Inscriptions!P51=12,"12.1","")&amp;IF(Inscriptions!P51=13,"13.1","")&amp;IF(Inscriptions!P51=14,"14.1","")&amp;IF(Inscriptions!P51=15,"15.1","")&amp;IF(Inscriptions!P51=16,"16.1","")&amp;IF(Inscriptions!P51=17,"17.1","")&amp;IF(Inscriptions!P51=18,"18.1","")&amp;IF(Inscriptions!P51=19,"19.1","")&amp;IF(Inscriptions!P51=20,"20","")</f>
        <v/>
      </c>
      <c r="F51" s="1" t="str">
        <f>IF(Inscriptions!Q51=1,"1.1","")&amp;IF(Inscriptions!Q51=2,"2.1","")&amp;IF(Inscriptions!Q51=3,"3.1","")&amp;IF(Inscriptions!Q51=4,"4.1","")&amp;IF(Inscriptions!Q51=5,"5.1","")&amp;IF(Inscriptions!Q51=6,"6.1","")&amp;IF(Inscriptions!Q51=7,"7.1","")&amp;IF(Inscriptions!Q51=8,"8.1","")&amp;IF(Inscriptions!Q51=9,"9.1","")&amp;IF(Inscriptions!Q51=10,"10.1","")&amp;IF(Inscriptions!Q51=10,"10.1","")&amp;IF(Inscriptions!Q51=11,"11.1","")&amp;IF(Inscriptions!Q51=12,"12.1","")&amp;IF(Inscriptions!Q51=13,"13.1","")&amp;IF(Inscriptions!Q51=14,"14.1","")&amp;IF(Inscriptions!Q51=15,"15.1","")&amp;IF(Inscriptions!Q51=16,"16.1","")&amp;IF(Inscriptions!Q51=17,"17.1","")&amp;IF(Inscriptions!Q51=18,"18.1","")&amp;IF(Inscriptions!Q51=19,"19.1","")&amp;IF(Inscriptions!Q51=20,"20","")</f>
        <v/>
      </c>
      <c r="G51" s="1" t="str">
        <f>IF(Inscriptions!R51=1,"1.1","")&amp;IF(Inscriptions!R51=2,"2.1","")&amp;IF(Inscriptions!R51=3,"3.1","")&amp;IF(Inscriptions!R51=4,"4.1","")&amp;IF(Inscriptions!R51=5,"5.1","")&amp;IF(Inscriptions!R51=6,"6.1","")&amp;IF(Inscriptions!R51=7,"7.1","")&amp;IF(Inscriptions!R51=8,"8.1","")&amp;IF(Inscriptions!R51=9,"9.1","")&amp;IF(Inscriptions!R51=10,"10.1","")&amp;IF(Inscriptions!R51=10,"10.1","")&amp;IF(Inscriptions!R51=11,"11.1","")&amp;IF(Inscriptions!R51=12,"12.1","")&amp;IF(Inscriptions!R51=13,"13.1","")&amp;IF(Inscriptions!R51=14,"14.1","")&amp;IF(Inscriptions!R51=15,"15.1","")&amp;IF(Inscriptions!R51=16,"16.1","")&amp;IF(Inscriptions!R51=17,"17.1","")&amp;IF(Inscriptions!R51=18,"18.1","")&amp;IF(Inscriptions!R51=19,"19.1","")&amp;IF(Inscriptions!R51=20,"20","")</f>
        <v/>
      </c>
      <c r="H51" s="1" t="str">
        <f>IF(Inscriptions!S51=1,"1.1","")&amp;IF(Inscriptions!S51=2,"2.1","")&amp;IF(Inscriptions!S51=3,"3.1","")&amp;IF(Inscriptions!S51=4,"4.1","")&amp;IF(Inscriptions!S51=5,"5.1","")&amp;IF(Inscriptions!S51=6,"6.1","")&amp;IF(Inscriptions!S51=7,"7.1","")&amp;IF(Inscriptions!S51=8,"8.1","")&amp;IF(Inscriptions!S51=9,"9.1","")&amp;IF(Inscriptions!S51=10,"10.1","")&amp;IF(Inscriptions!S51=10,"10.1","")&amp;IF(Inscriptions!S51=11,"11.1","")&amp;IF(Inscriptions!S51=12,"12.1","")&amp;IF(Inscriptions!S51=13,"13.1","")&amp;IF(Inscriptions!S51=14,"14.1","")&amp;IF(Inscriptions!S51=15,"15.1","")&amp;IF(Inscriptions!S51=16,"16.1","")&amp;IF(Inscriptions!S51=17,"17.1","")&amp;IF(Inscriptions!S51=18,"18.1","")&amp;IF(Inscriptions!S51=19,"19.1","")&amp;IF(Inscriptions!S51=20,"20","")</f>
        <v/>
      </c>
      <c r="O51" s="32" t="str">
        <f t="shared" si="1"/>
        <v>17.2 Titre 17</v>
      </c>
      <c r="P51" s="231" t="str">
        <f t="shared" si="2"/>
        <v/>
      </c>
      <c r="Q51" s="233" t="str">
        <f t="shared" si="3"/>
        <v/>
      </c>
      <c r="R51" s="232" t="str">
        <f t="shared" si="4"/>
        <v/>
      </c>
      <c r="S51" s="220" t="e">
        <f>#REF!</f>
        <v>#REF!</v>
      </c>
      <c r="T51" s="248" t="str">
        <f t="shared" si="5"/>
        <v/>
      </c>
      <c r="U51" s="248" t="str">
        <f t="shared" si="6"/>
        <v/>
      </c>
      <c r="V51" s="248" t="str">
        <f t="shared" si="7"/>
        <v/>
      </c>
      <c r="X51" s="252"/>
      <c r="Y51" s="253"/>
      <c r="Z51" s="254"/>
      <c r="AC51" s="237" t="s">
        <v>367</v>
      </c>
      <c r="AD51" s="71" t="s">
        <v>39</v>
      </c>
      <c r="AE51" s="73" t="s">
        <v>53</v>
      </c>
      <c r="AF51" s="73" t="s">
        <v>54</v>
      </c>
      <c r="AG51" s="74" t="s">
        <v>86</v>
      </c>
      <c r="AI51" s="4">
        <f t="shared" si="9"/>
        <v>0</v>
      </c>
      <c r="AJ51" s="279">
        <f t="shared" si="10"/>
        <v>0</v>
      </c>
      <c r="AK51" s="280">
        <f t="shared" si="11"/>
        <v>0</v>
      </c>
      <c r="AL51" s="281">
        <f t="shared" si="12"/>
        <v>0</v>
      </c>
      <c r="AM51" s="35">
        <f t="shared" si="13"/>
        <v>0</v>
      </c>
      <c r="AO51" s="22">
        <v>0</v>
      </c>
    </row>
    <row r="52" spans="1:41" x14ac:dyDescent="0.2">
      <c r="A52" s="197">
        <f>Inscriptions!A52</f>
        <v>51</v>
      </c>
      <c r="B52" s="32">
        <f>Inscriptions!C52</f>
        <v>0</v>
      </c>
      <c r="C52" s="3">
        <f>Inscriptions!D52</f>
        <v>0</v>
      </c>
      <c r="E52" s="1" t="str">
        <f>IF(Inscriptions!P52=1,"1.1","")&amp;IF(Inscriptions!P52=2,"2.1","")&amp;IF(Inscriptions!P52=3,"3.1","")&amp;IF(Inscriptions!P52=4,"4.1","")&amp;IF(Inscriptions!P52=5,"5.1","")&amp;IF(Inscriptions!P52=6,"6.1","")&amp;IF(Inscriptions!P52=7,"7.1","")&amp;IF(Inscriptions!P52=8,"8.1","")&amp;IF(Inscriptions!P52=9,"9.1","")&amp;IF(Inscriptions!P52=10,"10.1","")&amp;IF(Inscriptions!P52=10,"10.1","")&amp;IF(Inscriptions!P52=11,"11.1","")&amp;IF(Inscriptions!P52=12,"12.1","")&amp;IF(Inscriptions!P52=13,"13.1","")&amp;IF(Inscriptions!P52=14,"14.1","")&amp;IF(Inscriptions!P52=15,"15.1","")&amp;IF(Inscriptions!P52=16,"16.1","")&amp;IF(Inscriptions!P52=17,"17.1","")&amp;IF(Inscriptions!P52=18,"18.1","")&amp;IF(Inscriptions!P52=19,"19.1","")&amp;IF(Inscriptions!P52=20,"20","")</f>
        <v/>
      </c>
      <c r="F52" s="1" t="str">
        <f>IF(Inscriptions!Q52=1,"1.1","")&amp;IF(Inscriptions!Q52=2,"2.1","")&amp;IF(Inscriptions!Q52=3,"3.1","")&amp;IF(Inscriptions!Q52=4,"4.1","")&amp;IF(Inscriptions!Q52=5,"5.1","")&amp;IF(Inscriptions!Q52=6,"6.1","")&amp;IF(Inscriptions!Q52=7,"7.1","")&amp;IF(Inscriptions!Q52=8,"8.1","")&amp;IF(Inscriptions!Q52=9,"9.1","")&amp;IF(Inscriptions!Q52=10,"10.1","")&amp;IF(Inscriptions!Q52=10,"10.1","")&amp;IF(Inscriptions!Q52=11,"11.1","")&amp;IF(Inscriptions!Q52=12,"12.1","")&amp;IF(Inscriptions!Q52=13,"13.1","")&amp;IF(Inscriptions!Q52=14,"14.1","")&amp;IF(Inscriptions!Q52=15,"15.1","")&amp;IF(Inscriptions!Q52=16,"16.1","")&amp;IF(Inscriptions!Q52=17,"17.1","")&amp;IF(Inscriptions!Q52=18,"18.1","")&amp;IF(Inscriptions!Q52=19,"19.1","")&amp;IF(Inscriptions!Q52=20,"20","")</f>
        <v/>
      </c>
      <c r="G52" s="1" t="str">
        <f>IF(Inscriptions!R52=1,"1.1","")&amp;IF(Inscriptions!R52=2,"2.1","")&amp;IF(Inscriptions!R52=3,"3.1","")&amp;IF(Inscriptions!R52=4,"4.1","")&amp;IF(Inscriptions!R52=5,"5.1","")&amp;IF(Inscriptions!R52=6,"6.1","")&amp;IF(Inscriptions!R52=7,"7.1","")&amp;IF(Inscriptions!R52=8,"8.1","")&amp;IF(Inscriptions!R52=9,"9.1","")&amp;IF(Inscriptions!R52=10,"10.1","")&amp;IF(Inscriptions!R52=10,"10.1","")&amp;IF(Inscriptions!R52=11,"11.1","")&amp;IF(Inscriptions!R52=12,"12.1","")&amp;IF(Inscriptions!R52=13,"13.1","")&amp;IF(Inscriptions!R52=14,"14.1","")&amp;IF(Inscriptions!R52=15,"15.1","")&amp;IF(Inscriptions!R52=16,"16.1","")&amp;IF(Inscriptions!R52=17,"17.1","")&amp;IF(Inscriptions!R52=18,"18.1","")&amp;IF(Inscriptions!R52=19,"19.1","")&amp;IF(Inscriptions!R52=20,"20","")</f>
        <v/>
      </c>
      <c r="H52" s="1" t="str">
        <f>IF(Inscriptions!S52=1,"1.1","")&amp;IF(Inscriptions!S52=2,"2.1","")&amp;IF(Inscriptions!S52=3,"3.1","")&amp;IF(Inscriptions!S52=4,"4.1","")&amp;IF(Inscriptions!S52=5,"5.1","")&amp;IF(Inscriptions!S52=6,"6.1","")&amp;IF(Inscriptions!S52=7,"7.1","")&amp;IF(Inscriptions!S52=8,"8.1","")&amp;IF(Inscriptions!S52=9,"9.1","")&amp;IF(Inscriptions!S52=10,"10.1","")&amp;IF(Inscriptions!S52=10,"10.1","")&amp;IF(Inscriptions!S52=11,"11.1","")&amp;IF(Inscriptions!S52=12,"12.1","")&amp;IF(Inscriptions!S52=13,"13.1","")&amp;IF(Inscriptions!S52=14,"14.1","")&amp;IF(Inscriptions!S52=15,"15.1","")&amp;IF(Inscriptions!S52=16,"16.1","")&amp;IF(Inscriptions!S52=17,"17.1","")&amp;IF(Inscriptions!S52=18,"18.1","")&amp;IF(Inscriptions!S52=19,"19.1","")&amp;IF(Inscriptions!S52=20,"20","")</f>
        <v/>
      </c>
      <c r="O52" s="32" t="str">
        <f t="shared" si="1"/>
        <v>17.3 Titre 17</v>
      </c>
      <c r="P52" s="231" t="str">
        <f t="shared" si="2"/>
        <v/>
      </c>
      <c r="Q52" s="233" t="str">
        <f t="shared" si="3"/>
        <v/>
      </c>
      <c r="R52" s="232" t="str">
        <f t="shared" si="4"/>
        <v/>
      </c>
      <c r="S52" s="220" t="e">
        <f>#REF!</f>
        <v>#REF!</v>
      </c>
      <c r="T52" s="248" t="str">
        <f t="shared" si="5"/>
        <v/>
      </c>
      <c r="U52" s="248" t="str">
        <f t="shared" si="6"/>
        <v/>
      </c>
      <c r="V52" s="248" t="str">
        <f t="shared" si="7"/>
        <v/>
      </c>
      <c r="X52" s="252"/>
      <c r="Y52" s="253"/>
      <c r="Z52" s="254"/>
      <c r="AC52" s="261" t="s">
        <v>368</v>
      </c>
      <c r="AD52" s="262" t="s">
        <v>126</v>
      </c>
      <c r="AE52" s="264" t="s">
        <v>102</v>
      </c>
      <c r="AF52" s="264" t="s">
        <v>103</v>
      </c>
      <c r="AG52" s="265" t="s">
        <v>86</v>
      </c>
      <c r="AI52" s="4">
        <f t="shared" si="9"/>
        <v>0</v>
      </c>
      <c r="AJ52" s="279">
        <f t="shared" si="10"/>
        <v>0</v>
      </c>
      <c r="AK52" s="280">
        <f t="shared" si="11"/>
        <v>0</v>
      </c>
      <c r="AL52" s="281">
        <f t="shared" si="12"/>
        <v>0</v>
      </c>
      <c r="AM52" s="35">
        <f t="shared" si="13"/>
        <v>0</v>
      </c>
      <c r="AO52" s="22">
        <v>0</v>
      </c>
    </row>
    <row r="53" spans="1:41" x14ac:dyDescent="0.2">
      <c r="A53" s="197">
        <f>Inscriptions!A53</f>
        <v>52</v>
      </c>
      <c r="B53" s="32">
        <f>Inscriptions!C53</f>
        <v>0</v>
      </c>
      <c r="C53" s="3">
        <f>Inscriptions!D53</f>
        <v>0</v>
      </c>
      <c r="E53" s="1" t="str">
        <f>IF(Inscriptions!P53=1,"1.1","")&amp;IF(Inscriptions!P53=2,"2.1","")&amp;IF(Inscriptions!P53=3,"3.1","")&amp;IF(Inscriptions!P53=4,"4.1","")&amp;IF(Inscriptions!P53=5,"5.1","")&amp;IF(Inscriptions!P53=6,"6.1","")&amp;IF(Inscriptions!P53=7,"7.1","")&amp;IF(Inscriptions!P53=8,"8.1","")&amp;IF(Inscriptions!P53=9,"9.1","")&amp;IF(Inscriptions!P53=10,"10.1","")&amp;IF(Inscriptions!P53=10,"10.1","")&amp;IF(Inscriptions!P53=11,"11.1","")&amp;IF(Inscriptions!P53=12,"12.1","")&amp;IF(Inscriptions!P53=13,"13.1","")&amp;IF(Inscriptions!P53=14,"14.1","")&amp;IF(Inscriptions!P53=15,"15.1","")&amp;IF(Inscriptions!P53=16,"16.1","")&amp;IF(Inscriptions!P53=17,"17.1","")&amp;IF(Inscriptions!P53=18,"18.1","")&amp;IF(Inscriptions!P53=19,"19.1","")&amp;IF(Inscriptions!P53=20,"20","")</f>
        <v/>
      </c>
      <c r="F53" s="1" t="str">
        <f>IF(Inscriptions!Q53=1,"1.1","")&amp;IF(Inscriptions!Q53=2,"2.1","")&amp;IF(Inscriptions!Q53=3,"3.1","")&amp;IF(Inscriptions!Q53=4,"4.1","")&amp;IF(Inscriptions!Q53=5,"5.1","")&amp;IF(Inscriptions!Q53=6,"6.1","")&amp;IF(Inscriptions!Q53=7,"7.1","")&amp;IF(Inscriptions!Q53=8,"8.1","")&amp;IF(Inscriptions!Q53=9,"9.1","")&amp;IF(Inscriptions!Q53=10,"10.1","")&amp;IF(Inscriptions!Q53=10,"10.1","")&amp;IF(Inscriptions!Q53=11,"11.1","")&amp;IF(Inscriptions!Q53=12,"12.1","")&amp;IF(Inscriptions!Q53=13,"13.1","")&amp;IF(Inscriptions!Q53=14,"14.1","")&amp;IF(Inscriptions!Q53=15,"15.1","")&amp;IF(Inscriptions!Q53=16,"16.1","")&amp;IF(Inscriptions!Q53=17,"17.1","")&amp;IF(Inscriptions!Q53=18,"18.1","")&amp;IF(Inscriptions!Q53=19,"19.1","")&amp;IF(Inscriptions!Q53=20,"20","")</f>
        <v/>
      </c>
      <c r="G53" s="1" t="str">
        <f>IF(Inscriptions!R53=1,"1.1","")&amp;IF(Inscriptions!R53=2,"2.1","")&amp;IF(Inscriptions!R53=3,"3.1","")&amp;IF(Inscriptions!R53=4,"4.1","")&amp;IF(Inscriptions!R53=5,"5.1","")&amp;IF(Inscriptions!R53=6,"6.1","")&amp;IF(Inscriptions!R53=7,"7.1","")&amp;IF(Inscriptions!R53=8,"8.1","")&amp;IF(Inscriptions!R53=9,"9.1","")&amp;IF(Inscriptions!R53=10,"10.1","")&amp;IF(Inscriptions!R53=10,"10.1","")&amp;IF(Inscriptions!R53=11,"11.1","")&amp;IF(Inscriptions!R53=12,"12.1","")&amp;IF(Inscriptions!R53=13,"13.1","")&amp;IF(Inscriptions!R53=14,"14.1","")&amp;IF(Inscriptions!R53=15,"15.1","")&amp;IF(Inscriptions!R53=16,"16.1","")&amp;IF(Inscriptions!R53=17,"17.1","")&amp;IF(Inscriptions!R53=18,"18.1","")&amp;IF(Inscriptions!R53=19,"19.1","")&amp;IF(Inscriptions!R53=20,"20","")</f>
        <v/>
      </c>
      <c r="H53" s="1" t="str">
        <f>IF(Inscriptions!S53=1,"1.1","")&amp;IF(Inscriptions!S53=2,"2.1","")&amp;IF(Inscriptions!S53=3,"3.1","")&amp;IF(Inscriptions!S53=4,"4.1","")&amp;IF(Inscriptions!S53=5,"5.1","")&amp;IF(Inscriptions!S53=6,"6.1","")&amp;IF(Inscriptions!S53=7,"7.1","")&amp;IF(Inscriptions!S53=8,"8.1","")&amp;IF(Inscriptions!S53=9,"9.1","")&amp;IF(Inscriptions!S53=10,"10.1","")&amp;IF(Inscriptions!S53=10,"10.1","")&amp;IF(Inscriptions!S53=11,"11.1","")&amp;IF(Inscriptions!S53=12,"12.1","")&amp;IF(Inscriptions!S53=13,"13.1","")&amp;IF(Inscriptions!S53=14,"14.1","")&amp;IF(Inscriptions!S53=15,"15.1","")&amp;IF(Inscriptions!S53=16,"16.1","")&amp;IF(Inscriptions!S53=17,"17.1","")&amp;IF(Inscriptions!S53=18,"18.1","")&amp;IF(Inscriptions!S53=19,"19.1","")&amp;IF(Inscriptions!S53=20,"20","")</f>
        <v/>
      </c>
      <c r="O53" s="32" t="str">
        <f t="shared" si="1"/>
        <v>Programme JM</v>
      </c>
      <c r="P53" s="231" t="str">
        <f t="shared" si="2"/>
        <v/>
      </c>
      <c r="Q53" s="233" t="str">
        <f t="shared" si="3"/>
        <v/>
      </c>
      <c r="R53" s="232" t="str">
        <f t="shared" si="4"/>
        <v/>
      </c>
      <c r="S53" s="221" t="e">
        <f>#REF!</f>
        <v>#REF!</v>
      </c>
      <c r="T53" s="248" t="str">
        <f t="shared" si="5"/>
        <v/>
      </c>
      <c r="U53" s="248" t="str">
        <f t="shared" si="6"/>
        <v/>
      </c>
      <c r="V53" s="248" t="str">
        <f t="shared" si="7"/>
        <v/>
      </c>
      <c r="X53" s="252"/>
      <c r="Y53" s="253"/>
      <c r="Z53" s="254"/>
      <c r="AC53" s="261" t="s">
        <v>369</v>
      </c>
      <c r="AD53" s="262" t="s">
        <v>127</v>
      </c>
      <c r="AE53" s="264" t="s">
        <v>102</v>
      </c>
      <c r="AF53" s="264" t="s">
        <v>103</v>
      </c>
      <c r="AG53" s="265" t="s">
        <v>86</v>
      </c>
      <c r="AI53" s="4">
        <f t="shared" si="9"/>
        <v>0</v>
      </c>
      <c r="AJ53" s="279">
        <f t="shared" si="10"/>
        <v>0</v>
      </c>
      <c r="AK53" s="280">
        <f t="shared" si="11"/>
        <v>0</v>
      </c>
      <c r="AL53" s="281">
        <f t="shared" si="12"/>
        <v>0</v>
      </c>
      <c r="AM53" s="35">
        <f t="shared" si="13"/>
        <v>0</v>
      </c>
      <c r="AO53" s="22">
        <v>0</v>
      </c>
    </row>
    <row r="54" spans="1:41" x14ac:dyDescent="0.2">
      <c r="A54" s="197">
        <f>Inscriptions!A54</f>
        <v>53</v>
      </c>
      <c r="B54" s="32">
        <f>Inscriptions!C54</f>
        <v>0</v>
      </c>
      <c r="C54" s="3">
        <f>Inscriptions!D54</f>
        <v>0</v>
      </c>
      <c r="E54" s="1" t="str">
        <f>IF(Inscriptions!P54=1,"1.1","")&amp;IF(Inscriptions!P54=2,"2.1","")&amp;IF(Inscriptions!P54=3,"3.1","")&amp;IF(Inscriptions!P54=4,"4.1","")&amp;IF(Inscriptions!P54=5,"5.1","")&amp;IF(Inscriptions!P54=6,"6.1","")&amp;IF(Inscriptions!P54=7,"7.1","")&amp;IF(Inscriptions!P54=8,"8.1","")&amp;IF(Inscriptions!P54=9,"9.1","")&amp;IF(Inscriptions!P54=10,"10.1","")&amp;IF(Inscriptions!P54=10,"10.1","")&amp;IF(Inscriptions!P54=11,"11.1","")&amp;IF(Inscriptions!P54=12,"12.1","")&amp;IF(Inscriptions!P54=13,"13.1","")&amp;IF(Inscriptions!P54=14,"14.1","")&amp;IF(Inscriptions!P54=15,"15.1","")&amp;IF(Inscriptions!P54=16,"16.1","")&amp;IF(Inscriptions!P54=17,"17.1","")&amp;IF(Inscriptions!P54=18,"18.1","")&amp;IF(Inscriptions!P54=19,"19.1","")&amp;IF(Inscriptions!P54=20,"20","")</f>
        <v/>
      </c>
      <c r="F54" s="1" t="str">
        <f>IF(Inscriptions!Q54=1,"1.1","")&amp;IF(Inscriptions!Q54=2,"2.1","")&amp;IF(Inscriptions!Q54=3,"3.1","")&amp;IF(Inscriptions!Q54=4,"4.1","")&amp;IF(Inscriptions!Q54=5,"5.1","")&amp;IF(Inscriptions!Q54=6,"6.1","")&amp;IF(Inscriptions!Q54=7,"7.1","")&amp;IF(Inscriptions!Q54=8,"8.1","")&amp;IF(Inscriptions!Q54=9,"9.1","")&amp;IF(Inscriptions!Q54=10,"10.1","")&amp;IF(Inscriptions!Q54=10,"10.1","")&amp;IF(Inscriptions!Q54=11,"11.1","")&amp;IF(Inscriptions!Q54=12,"12.1","")&amp;IF(Inscriptions!Q54=13,"13.1","")&amp;IF(Inscriptions!Q54=14,"14.1","")&amp;IF(Inscriptions!Q54=15,"15.1","")&amp;IF(Inscriptions!Q54=16,"16.1","")&amp;IF(Inscriptions!Q54=17,"17.1","")&amp;IF(Inscriptions!Q54=18,"18.1","")&amp;IF(Inscriptions!Q54=19,"19.1","")&amp;IF(Inscriptions!Q54=20,"20","")</f>
        <v/>
      </c>
      <c r="G54" s="1" t="str">
        <f>IF(Inscriptions!R54=1,"1.1","")&amp;IF(Inscriptions!R54=2,"2.1","")&amp;IF(Inscriptions!R54=3,"3.1","")&amp;IF(Inscriptions!R54=4,"4.1","")&amp;IF(Inscriptions!R54=5,"5.1","")&amp;IF(Inscriptions!R54=6,"6.1","")&amp;IF(Inscriptions!R54=7,"7.1","")&amp;IF(Inscriptions!R54=8,"8.1","")&amp;IF(Inscriptions!R54=9,"9.1","")&amp;IF(Inscriptions!R54=10,"10.1","")&amp;IF(Inscriptions!R54=10,"10.1","")&amp;IF(Inscriptions!R54=11,"11.1","")&amp;IF(Inscriptions!R54=12,"12.1","")&amp;IF(Inscriptions!R54=13,"13.1","")&amp;IF(Inscriptions!R54=14,"14.1","")&amp;IF(Inscriptions!R54=15,"15.1","")&amp;IF(Inscriptions!R54=16,"16.1","")&amp;IF(Inscriptions!R54=17,"17.1","")&amp;IF(Inscriptions!R54=18,"18.1","")&amp;IF(Inscriptions!R54=19,"19.1","")&amp;IF(Inscriptions!R54=20,"20","")</f>
        <v/>
      </c>
      <c r="H54" s="1" t="str">
        <f>IF(Inscriptions!S54=1,"1.1","")&amp;IF(Inscriptions!S54=2,"2.1","")&amp;IF(Inscriptions!S54=3,"3.1","")&amp;IF(Inscriptions!S54=4,"4.1","")&amp;IF(Inscriptions!S54=5,"5.1","")&amp;IF(Inscriptions!S54=6,"6.1","")&amp;IF(Inscriptions!S54=7,"7.1","")&amp;IF(Inscriptions!S54=8,"8.1","")&amp;IF(Inscriptions!S54=9,"9.1","")&amp;IF(Inscriptions!S54=10,"10.1","")&amp;IF(Inscriptions!S54=10,"10.1","")&amp;IF(Inscriptions!S54=11,"11.1","")&amp;IF(Inscriptions!S54=12,"12.1","")&amp;IF(Inscriptions!S54=13,"13.1","")&amp;IF(Inscriptions!S54=14,"14.1","")&amp;IF(Inscriptions!S54=15,"15.1","")&amp;IF(Inscriptions!S54=16,"16.1","")&amp;IF(Inscriptions!S54=17,"17.1","")&amp;IF(Inscriptions!S54=18,"18.1","")&amp;IF(Inscriptions!S54=19,"19.1","")&amp;IF(Inscriptions!S54=20,"20","")</f>
        <v/>
      </c>
      <c r="O54" s="32" t="str">
        <f t="shared" si="1"/>
        <v>18.2 Titre 18</v>
      </c>
      <c r="P54" s="231" t="str">
        <f t="shared" si="2"/>
        <v/>
      </c>
      <c r="Q54" s="233" t="str">
        <f t="shared" si="3"/>
        <v/>
      </c>
      <c r="R54" s="232" t="str">
        <f t="shared" si="4"/>
        <v/>
      </c>
      <c r="S54" s="221" t="e">
        <f>#REF!</f>
        <v>#REF!</v>
      </c>
      <c r="T54" s="248" t="str">
        <f t="shared" si="5"/>
        <v/>
      </c>
      <c r="U54" s="248" t="str">
        <f t="shared" si="6"/>
        <v/>
      </c>
      <c r="V54" s="248" t="str">
        <f t="shared" si="7"/>
        <v/>
      </c>
      <c r="X54" s="252"/>
      <c r="Y54" s="253"/>
      <c r="Z54" s="254"/>
      <c r="AC54" s="237" t="s">
        <v>370</v>
      </c>
      <c r="AD54" s="71" t="s">
        <v>415</v>
      </c>
      <c r="AE54" s="73" t="s">
        <v>53</v>
      </c>
      <c r="AF54" s="73" t="s">
        <v>54</v>
      </c>
      <c r="AG54" s="74" t="s">
        <v>87</v>
      </c>
      <c r="AI54" s="4">
        <f t="shared" si="9"/>
        <v>0</v>
      </c>
      <c r="AJ54" s="279">
        <f t="shared" si="10"/>
        <v>0</v>
      </c>
      <c r="AK54" s="280">
        <f t="shared" si="11"/>
        <v>0</v>
      </c>
      <c r="AL54" s="281">
        <f t="shared" si="12"/>
        <v>0</v>
      </c>
      <c r="AM54" s="35">
        <f t="shared" si="13"/>
        <v>0</v>
      </c>
      <c r="AO54" s="22">
        <v>0</v>
      </c>
    </row>
    <row r="55" spans="1:41" x14ac:dyDescent="0.2">
      <c r="A55" s="197">
        <f>Inscriptions!A55</f>
        <v>54</v>
      </c>
      <c r="B55" s="32">
        <f>Inscriptions!C55</f>
        <v>0</v>
      </c>
      <c r="C55" s="3">
        <f>Inscriptions!D55</f>
        <v>0</v>
      </c>
      <c r="E55" s="1" t="str">
        <f>IF(Inscriptions!P55=1,"1.1","")&amp;IF(Inscriptions!P55=2,"2.1","")&amp;IF(Inscriptions!P55=3,"3.1","")&amp;IF(Inscriptions!P55=4,"4.1","")&amp;IF(Inscriptions!P55=5,"5.1","")&amp;IF(Inscriptions!P55=6,"6.1","")&amp;IF(Inscriptions!P55=7,"7.1","")&amp;IF(Inscriptions!P55=8,"8.1","")&amp;IF(Inscriptions!P55=9,"9.1","")&amp;IF(Inscriptions!P55=10,"10.1","")&amp;IF(Inscriptions!P55=10,"10.1","")&amp;IF(Inscriptions!P55=11,"11.1","")&amp;IF(Inscriptions!P55=12,"12.1","")&amp;IF(Inscriptions!P55=13,"13.1","")&amp;IF(Inscriptions!P55=14,"14.1","")&amp;IF(Inscriptions!P55=15,"15.1","")&amp;IF(Inscriptions!P55=16,"16.1","")&amp;IF(Inscriptions!P55=17,"17.1","")&amp;IF(Inscriptions!P55=18,"18.1","")&amp;IF(Inscriptions!P55=19,"19.1","")&amp;IF(Inscriptions!P55=20,"20","")</f>
        <v/>
      </c>
      <c r="F55" s="1" t="str">
        <f>IF(Inscriptions!Q55=1,"1.1","")&amp;IF(Inscriptions!Q55=2,"2.1","")&amp;IF(Inscriptions!Q55=3,"3.1","")&amp;IF(Inscriptions!Q55=4,"4.1","")&amp;IF(Inscriptions!Q55=5,"5.1","")&amp;IF(Inscriptions!Q55=6,"6.1","")&amp;IF(Inscriptions!Q55=7,"7.1","")&amp;IF(Inscriptions!Q55=8,"8.1","")&amp;IF(Inscriptions!Q55=9,"9.1","")&amp;IF(Inscriptions!Q55=10,"10.1","")&amp;IF(Inscriptions!Q55=10,"10.1","")&amp;IF(Inscriptions!Q55=11,"11.1","")&amp;IF(Inscriptions!Q55=12,"12.1","")&amp;IF(Inscriptions!Q55=13,"13.1","")&amp;IF(Inscriptions!Q55=14,"14.1","")&amp;IF(Inscriptions!Q55=15,"15.1","")&amp;IF(Inscriptions!Q55=16,"16.1","")&amp;IF(Inscriptions!Q55=17,"17.1","")&amp;IF(Inscriptions!Q55=18,"18.1","")&amp;IF(Inscriptions!Q55=19,"19.1","")&amp;IF(Inscriptions!Q55=20,"20","")</f>
        <v/>
      </c>
      <c r="G55" s="1" t="str">
        <f>IF(Inscriptions!R55=1,"1.1","")&amp;IF(Inscriptions!R55=2,"2.1","")&amp;IF(Inscriptions!R55=3,"3.1","")&amp;IF(Inscriptions!R55=4,"4.1","")&amp;IF(Inscriptions!R55=5,"5.1","")&amp;IF(Inscriptions!R55=6,"6.1","")&amp;IF(Inscriptions!R55=7,"7.1","")&amp;IF(Inscriptions!R55=8,"8.1","")&amp;IF(Inscriptions!R55=9,"9.1","")&amp;IF(Inscriptions!R55=10,"10.1","")&amp;IF(Inscriptions!R55=10,"10.1","")&amp;IF(Inscriptions!R55=11,"11.1","")&amp;IF(Inscriptions!R55=12,"12.1","")&amp;IF(Inscriptions!R55=13,"13.1","")&amp;IF(Inscriptions!R55=14,"14.1","")&amp;IF(Inscriptions!R55=15,"15.1","")&amp;IF(Inscriptions!R55=16,"16.1","")&amp;IF(Inscriptions!R55=17,"17.1","")&amp;IF(Inscriptions!R55=18,"18.1","")&amp;IF(Inscriptions!R55=19,"19.1","")&amp;IF(Inscriptions!R55=20,"20","")</f>
        <v/>
      </c>
      <c r="H55" s="1" t="str">
        <f>IF(Inscriptions!S55=1,"1.1","")&amp;IF(Inscriptions!S55=2,"2.1","")&amp;IF(Inscriptions!S55=3,"3.1","")&amp;IF(Inscriptions!S55=4,"4.1","")&amp;IF(Inscriptions!S55=5,"5.1","")&amp;IF(Inscriptions!S55=6,"6.1","")&amp;IF(Inscriptions!S55=7,"7.1","")&amp;IF(Inscriptions!S55=8,"8.1","")&amp;IF(Inscriptions!S55=9,"9.1","")&amp;IF(Inscriptions!S55=10,"10.1","")&amp;IF(Inscriptions!S55=10,"10.1","")&amp;IF(Inscriptions!S55=11,"11.1","")&amp;IF(Inscriptions!S55=12,"12.1","")&amp;IF(Inscriptions!S55=13,"13.1","")&amp;IF(Inscriptions!S55=14,"14.1","")&amp;IF(Inscriptions!S55=15,"15.1","")&amp;IF(Inscriptions!S55=16,"16.1","")&amp;IF(Inscriptions!S55=17,"17.1","")&amp;IF(Inscriptions!S55=18,"18.1","")&amp;IF(Inscriptions!S55=19,"19.1","")&amp;IF(Inscriptions!S55=20,"20","")</f>
        <v/>
      </c>
      <c r="O55" s="32" t="str">
        <f t="shared" si="1"/>
        <v>18.3 Titre 18</v>
      </c>
      <c r="P55" s="231" t="str">
        <f t="shared" si="2"/>
        <v/>
      </c>
      <c r="Q55" s="233" t="str">
        <f t="shared" si="3"/>
        <v/>
      </c>
      <c r="R55" s="232" t="str">
        <f t="shared" si="4"/>
        <v/>
      </c>
      <c r="S55" s="221" t="e">
        <f>#REF!</f>
        <v>#REF!</v>
      </c>
      <c r="T55" s="248" t="str">
        <f t="shared" si="5"/>
        <v/>
      </c>
      <c r="U55" s="248" t="str">
        <f t="shared" si="6"/>
        <v/>
      </c>
      <c r="V55" s="248" t="str">
        <f t="shared" si="7"/>
        <v/>
      </c>
      <c r="X55" s="252"/>
      <c r="Y55" s="253"/>
      <c r="Z55" s="254"/>
      <c r="AC55" s="261" t="s">
        <v>371</v>
      </c>
      <c r="AD55" s="262" t="s">
        <v>128</v>
      </c>
      <c r="AE55" s="264" t="s">
        <v>104</v>
      </c>
      <c r="AF55" s="264" t="s">
        <v>105</v>
      </c>
      <c r="AG55" s="265" t="s">
        <v>87</v>
      </c>
      <c r="AI55" s="4">
        <f t="shared" si="9"/>
        <v>0</v>
      </c>
      <c r="AJ55" s="279">
        <f t="shared" si="10"/>
        <v>0</v>
      </c>
      <c r="AK55" s="280">
        <f t="shared" si="11"/>
        <v>0</v>
      </c>
      <c r="AL55" s="281">
        <f t="shared" si="12"/>
        <v>0</v>
      </c>
      <c r="AM55" s="35">
        <f t="shared" si="13"/>
        <v>0</v>
      </c>
      <c r="AO55" s="22">
        <v>0</v>
      </c>
    </row>
    <row r="56" spans="1:41" x14ac:dyDescent="0.2">
      <c r="A56" s="197">
        <f>Inscriptions!A56</f>
        <v>55</v>
      </c>
      <c r="B56" s="32">
        <f>Inscriptions!C56</f>
        <v>0</v>
      </c>
      <c r="C56" s="3">
        <f>Inscriptions!D56</f>
        <v>0</v>
      </c>
      <c r="E56" s="1" t="str">
        <f>IF(Inscriptions!P56=1,"1.1","")&amp;IF(Inscriptions!P56=2,"2.1","")&amp;IF(Inscriptions!P56=3,"3.1","")&amp;IF(Inscriptions!P56=4,"4.1","")&amp;IF(Inscriptions!P56=5,"5.1","")&amp;IF(Inscriptions!P56=6,"6.1","")&amp;IF(Inscriptions!P56=7,"7.1","")&amp;IF(Inscriptions!P56=8,"8.1","")&amp;IF(Inscriptions!P56=9,"9.1","")&amp;IF(Inscriptions!P56=10,"10.1","")&amp;IF(Inscriptions!P56=10,"10.1","")&amp;IF(Inscriptions!P56=11,"11.1","")&amp;IF(Inscriptions!P56=12,"12.1","")&amp;IF(Inscriptions!P56=13,"13.1","")&amp;IF(Inscriptions!P56=14,"14.1","")&amp;IF(Inscriptions!P56=15,"15.1","")&amp;IF(Inscriptions!P56=16,"16.1","")&amp;IF(Inscriptions!P56=17,"17.1","")&amp;IF(Inscriptions!P56=18,"18.1","")&amp;IF(Inscriptions!P56=19,"19.1","")&amp;IF(Inscriptions!P56=20,"20","")</f>
        <v/>
      </c>
      <c r="F56" s="1" t="str">
        <f>IF(Inscriptions!Q56=1,"1.1","")&amp;IF(Inscriptions!Q56=2,"2.1","")&amp;IF(Inscriptions!Q56=3,"3.1","")&amp;IF(Inscriptions!Q56=4,"4.1","")&amp;IF(Inscriptions!Q56=5,"5.1","")&amp;IF(Inscriptions!Q56=6,"6.1","")&amp;IF(Inscriptions!Q56=7,"7.1","")&amp;IF(Inscriptions!Q56=8,"8.1","")&amp;IF(Inscriptions!Q56=9,"9.1","")&amp;IF(Inscriptions!Q56=10,"10.1","")&amp;IF(Inscriptions!Q56=10,"10.1","")&amp;IF(Inscriptions!Q56=11,"11.1","")&amp;IF(Inscriptions!Q56=12,"12.1","")&amp;IF(Inscriptions!Q56=13,"13.1","")&amp;IF(Inscriptions!Q56=14,"14.1","")&amp;IF(Inscriptions!Q56=15,"15.1","")&amp;IF(Inscriptions!Q56=16,"16.1","")&amp;IF(Inscriptions!Q56=17,"17.1","")&amp;IF(Inscriptions!Q56=18,"18.1","")&amp;IF(Inscriptions!Q56=19,"19.1","")&amp;IF(Inscriptions!Q56=20,"20","")</f>
        <v/>
      </c>
      <c r="G56" s="1" t="str">
        <f>IF(Inscriptions!R56=1,"1.1","")&amp;IF(Inscriptions!R56=2,"2.1","")&amp;IF(Inscriptions!R56=3,"3.1","")&amp;IF(Inscriptions!R56=4,"4.1","")&amp;IF(Inscriptions!R56=5,"5.1","")&amp;IF(Inscriptions!R56=6,"6.1","")&amp;IF(Inscriptions!R56=7,"7.1","")&amp;IF(Inscriptions!R56=8,"8.1","")&amp;IF(Inscriptions!R56=9,"9.1","")&amp;IF(Inscriptions!R56=10,"10.1","")&amp;IF(Inscriptions!R56=10,"10.1","")&amp;IF(Inscriptions!R56=11,"11.1","")&amp;IF(Inscriptions!R56=12,"12.1","")&amp;IF(Inscriptions!R56=13,"13.1","")&amp;IF(Inscriptions!R56=14,"14.1","")&amp;IF(Inscriptions!R56=15,"15.1","")&amp;IF(Inscriptions!R56=16,"16.1","")&amp;IF(Inscriptions!R56=17,"17.1","")&amp;IF(Inscriptions!R56=18,"18.1","")&amp;IF(Inscriptions!R56=19,"19.1","")&amp;IF(Inscriptions!R56=20,"20","")</f>
        <v/>
      </c>
      <c r="H56" s="1" t="str">
        <f>IF(Inscriptions!S56=1,"1.1","")&amp;IF(Inscriptions!S56=2,"2.1","")&amp;IF(Inscriptions!S56=3,"3.1","")&amp;IF(Inscriptions!S56=4,"4.1","")&amp;IF(Inscriptions!S56=5,"5.1","")&amp;IF(Inscriptions!S56=6,"6.1","")&amp;IF(Inscriptions!S56=7,"7.1","")&amp;IF(Inscriptions!S56=8,"8.1","")&amp;IF(Inscriptions!S56=9,"9.1","")&amp;IF(Inscriptions!S56=10,"10.1","")&amp;IF(Inscriptions!S56=10,"10.1","")&amp;IF(Inscriptions!S56=11,"11.1","")&amp;IF(Inscriptions!S56=12,"12.1","")&amp;IF(Inscriptions!S56=13,"13.1","")&amp;IF(Inscriptions!S56=14,"14.1","")&amp;IF(Inscriptions!S56=15,"15.1","")&amp;IF(Inscriptions!S56=16,"16.1","")&amp;IF(Inscriptions!S56=17,"17.1","")&amp;IF(Inscriptions!S56=18,"18.1","")&amp;IF(Inscriptions!S56=19,"19.1","")&amp;IF(Inscriptions!S56=20,"20","")</f>
        <v/>
      </c>
      <c r="O56" s="32" t="str">
        <f t="shared" si="1"/>
        <v>Comité</v>
      </c>
      <c r="P56" s="231" t="str">
        <f t="shared" si="2"/>
        <v/>
      </c>
      <c r="Q56" s="233" t="str">
        <f t="shared" si="3"/>
        <v/>
      </c>
      <c r="R56" s="232" t="str">
        <f t="shared" si="4"/>
        <v/>
      </c>
      <c r="S56" s="220" t="e">
        <f>#REF!</f>
        <v>#REF!</v>
      </c>
      <c r="T56" s="248" t="str">
        <f t="shared" si="5"/>
        <v/>
      </c>
      <c r="U56" s="248" t="str">
        <f t="shared" si="6"/>
        <v/>
      </c>
      <c r="V56" s="248" t="str">
        <f t="shared" si="7"/>
        <v/>
      </c>
      <c r="X56" s="252"/>
      <c r="Y56" s="253"/>
      <c r="Z56" s="254"/>
      <c r="AC56" s="261" t="s">
        <v>372</v>
      </c>
      <c r="AD56" s="262" t="s">
        <v>129</v>
      </c>
      <c r="AE56" s="264" t="s">
        <v>104</v>
      </c>
      <c r="AF56" s="264" t="s">
        <v>105</v>
      </c>
      <c r="AG56" s="265" t="s">
        <v>87</v>
      </c>
      <c r="AI56" s="4">
        <f t="shared" si="9"/>
        <v>0</v>
      </c>
      <c r="AJ56" s="279">
        <f t="shared" si="10"/>
        <v>0</v>
      </c>
      <c r="AK56" s="280">
        <f t="shared" si="11"/>
        <v>0</v>
      </c>
      <c r="AL56" s="281">
        <f t="shared" si="12"/>
        <v>0</v>
      </c>
      <c r="AM56" s="35">
        <f t="shared" si="13"/>
        <v>0</v>
      </c>
      <c r="AO56" s="22">
        <v>0</v>
      </c>
    </row>
    <row r="57" spans="1:41" x14ac:dyDescent="0.2">
      <c r="A57" s="197">
        <f>Inscriptions!A57</f>
        <v>56</v>
      </c>
      <c r="B57" s="32">
        <f>Inscriptions!C57</f>
        <v>0</v>
      </c>
      <c r="C57" s="3">
        <f>Inscriptions!D57</f>
        <v>0</v>
      </c>
      <c r="E57" s="1" t="str">
        <f>IF(Inscriptions!P57=1,"1.1","")&amp;IF(Inscriptions!P57=2,"2.1","")&amp;IF(Inscriptions!P57=3,"3.1","")&amp;IF(Inscriptions!P57=4,"4.1","")&amp;IF(Inscriptions!P57=5,"5.1","")&amp;IF(Inscriptions!P57=6,"6.1","")&amp;IF(Inscriptions!P57=7,"7.1","")&amp;IF(Inscriptions!P57=8,"8.1","")&amp;IF(Inscriptions!P57=9,"9.1","")&amp;IF(Inscriptions!P57=10,"10.1","")&amp;IF(Inscriptions!P57=10,"10.1","")&amp;IF(Inscriptions!P57=11,"11.1","")&amp;IF(Inscriptions!P57=12,"12.1","")&amp;IF(Inscriptions!P57=13,"13.1","")&amp;IF(Inscriptions!P57=14,"14.1","")&amp;IF(Inscriptions!P57=15,"15.1","")&amp;IF(Inscriptions!P57=16,"16.1","")&amp;IF(Inscriptions!P57=17,"17.1","")&amp;IF(Inscriptions!P57=18,"18.1","")&amp;IF(Inscriptions!P57=19,"19.1","")&amp;IF(Inscriptions!P57=20,"20","")</f>
        <v/>
      </c>
      <c r="F57" s="1" t="str">
        <f>IF(Inscriptions!Q57=1,"1.1","")&amp;IF(Inscriptions!Q57=2,"2.1","")&amp;IF(Inscriptions!Q57=3,"3.1","")&amp;IF(Inscriptions!Q57=4,"4.1","")&amp;IF(Inscriptions!Q57=5,"5.1","")&amp;IF(Inscriptions!Q57=6,"6.1","")&amp;IF(Inscriptions!Q57=7,"7.1","")&amp;IF(Inscriptions!Q57=8,"8.1","")&amp;IF(Inscriptions!Q57=9,"9.1","")&amp;IF(Inscriptions!Q57=10,"10.1","")&amp;IF(Inscriptions!Q57=10,"10.1","")&amp;IF(Inscriptions!Q57=11,"11.1","")&amp;IF(Inscriptions!Q57=12,"12.1","")&amp;IF(Inscriptions!Q57=13,"13.1","")&amp;IF(Inscriptions!Q57=14,"14.1","")&amp;IF(Inscriptions!Q57=15,"15.1","")&amp;IF(Inscriptions!Q57=16,"16.1","")&amp;IF(Inscriptions!Q57=17,"17.1","")&amp;IF(Inscriptions!Q57=18,"18.1","")&amp;IF(Inscriptions!Q57=19,"19.1","")&amp;IF(Inscriptions!Q57=20,"20","")</f>
        <v/>
      </c>
      <c r="G57" s="1" t="str">
        <f>IF(Inscriptions!R57=1,"1.1","")&amp;IF(Inscriptions!R57=2,"2.1","")&amp;IF(Inscriptions!R57=3,"3.1","")&amp;IF(Inscriptions!R57=4,"4.1","")&amp;IF(Inscriptions!R57=5,"5.1","")&amp;IF(Inscriptions!R57=6,"6.1","")&amp;IF(Inscriptions!R57=7,"7.1","")&amp;IF(Inscriptions!R57=8,"8.1","")&amp;IF(Inscriptions!R57=9,"9.1","")&amp;IF(Inscriptions!R57=10,"10.1","")&amp;IF(Inscriptions!R57=10,"10.1","")&amp;IF(Inscriptions!R57=11,"11.1","")&amp;IF(Inscriptions!R57=12,"12.1","")&amp;IF(Inscriptions!R57=13,"13.1","")&amp;IF(Inscriptions!R57=14,"14.1","")&amp;IF(Inscriptions!R57=15,"15.1","")&amp;IF(Inscriptions!R57=16,"16.1","")&amp;IF(Inscriptions!R57=17,"17.1","")&amp;IF(Inscriptions!R57=18,"18.1","")&amp;IF(Inscriptions!R57=19,"19.1","")&amp;IF(Inscriptions!R57=20,"20","")</f>
        <v/>
      </c>
      <c r="H57" s="1" t="str">
        <f>IF(Inscriptions!S57=1,"1.1","")&amp;IF(Inscriptions!S57=2,"2.1","")&amp;IF(Inscriptions!S57=3,"3.1","")&amp;IF(Inscriptions!S57=4,"4.1","")&amp;IF(Inscriptions!S57=5,"5.1","")&amp;IF(Inscriptions!S57=6,"6.1","")&amp;IF(Inscriptions!S57=7,"7.1","")&amp;IF(Inscriptions!S57=8,"8.1","")&amp;IF(Inscriptions!S57=9,"9.1","")&amp;IF(Inscriptions!S57=10,"10.1","")&amp;IF(Inscriptions!S57=10,"10.1","")&amp;IF(Inscriptions!S57=11,"11.1","")&amp;IF(Inscriptions!S57=12,"12.1","")&amp;IF(Inscriptions!S57=13,"13.1","")&amp;IF(Inscriptions!S57=14,"14.1","")&amp;IF(Inscriptions!S57=15,"15.1","")&amp;IF(Inscriptions!S57=16,"16.1","")&amp;IF(Inscriptions!S57=17,"17.1","")&amp;IF(Inscriptions!S57=18,"18.1","")&amp;IF(Inscriptions!S57=19,"19.1","")&amp;IF(Inscriptions!S57=20,"20","")</f>
        <v/>
      </c>
      <c r="O57" s="32" t="str">
        <f t="shared" si="1"/>
        <v>19.2 Titre 19</v>
      </c>
      <c r="P57" s="231" t="str">
        <f t="shared" si="2"/>
        <v/>
      </c>
      <c r="Q57" s="233" t="str">
        <f t="shared" si="3"/>
        <v/>
      </c>
      <c r="R57" s="232" t="str">
        <f t="shared" si="4"/>
        <v/>
      </c>
      <c r="S57" s="220" t="e">
        <f>#REF!</f>
        <v>#REF!</v>
      </c>
      <c r="T57" s="248" t="str">
        <f t="shared" si="5"/>
        <v/>
      </c>
      <c r="U57" s="248" t="str">
        <f t="shared" si="6"/>
        <v/>
      </c>
      <c r="V57" s="248" t="str">
        <f t="shared" si="7"/>
        <v/>
      </c>
      <c r="X57" s="252"/>
      <c r="Y57" s="253"/>
      <c r="Z57" s="254"/>
      <c r="AC57" s="237" t="s">
        <v>373</v>
      </c>
      <c r="AD57" s="71" t="s">
        <v>416</v>
      </c>
      <c r="AE57" s="73" t="s">
        <v>417</v>
      </c>
      <c r="AF57" s="73" t="s">
        <v>417</v>
      </c>
      <c r="AG57" s="74" t="s">
        <v>88</v>
      </c>
      <c r="AI57" s="4">
        <f t="shared" si="9"/>
        <v>0</v>
      </c>
      <c r="AJ57" s="279">
        <f t="shared" si="10"/>
        <v>0</v>
      </c>
      <c r="AK57" s="280">
        <f t="shared" si="11"/>
        <v>0</v>
      </c>
      <c r="AL57" s="281">
        <f t="shared" si="12"/>
        <v>0</v>
      </c>
      <c r="AM57" s="35">
        <f t="shared" si="13"/>
        <v>0</v>
      </c>
      <c r="AO57" s="22">
        <v>0</v>
      </c>
    </row>
    <row r="58" spans="1:41" x14ac:dyDescent="0.2">
      <c r="A58" s="197">
        <f>Inscriptions!A58</f>
        <v>57</v>
      </c>
      <c r="B58" s="32">
        <f>Inscriptions!C58</f>
        <v>0</v>
      </c>
      <c r="C58" s="3">
        <f>Inscriptions!D58</f>
        <v>0</v>
      </c>
      <c r="E58" s="1" t="str">
        <f>IF(Inscriptions!P58=1,"1.1","")&amp;IF(Inscriptions!P58=2,"2.1","")&amp;IF(Inscriptions!P58=3,"3.1","")&amp;IF(Inscriptions!P58=4,"4.1","")&amp;IF(Inscriptions!P58=5,"5.1","")&amp;IF(Inscriptions!P58=6,"6.1","")&amp;IF(Inscriptions!P58=7,"7.1","")&amp;IF(Inscriptions!P58=8,"8.1","")&amp;IF(Inscriptions!P58=9,"9.1","")&amp;IF(Inscriptions!P58=10,"10.1","")&amp;IF(Inscriptions!P58=10,"10.1","")&amp;IF(Inscriptions!P58=11,"11.1","")&amp;IF(Inscriptions!P58=12,"12.1","")&amp;IF(Inscriptions!P58=13,"13.1","")&amp;IF(Inscriptions!P58=14,"14.1","")&amp;IF(Inscriptions!P58=15,"15.1","")&amp;IF(Inscriptions!P58=16,"16.1","")&amp;IF(Inscriptions!P58=17,"17.1","")&amp;IF(Inscriptions!P58=18,"18.1","")&amp;IF(Inscriptions!P58=19,"19.1","")&amp;IF(Inscriptions!P58=20,"20","")</f>
        <v/>
      </c>
      <c r="F58" s="1" t="str">
        <f>IF(Inscriptions!Q58=1,"1.1","")&amp;IF(Inscriptions!Q58=2,"2.1","")&amp;IF(Inscriptions!Q58=3,"3.1","")&amp;IF(Inscriptions!Q58=4,"4.1","")&amp;IF(Inscriptions!Q58=5,"5.1","")&amp;IF(Inscriptions!Q58=6,"6.1","")&amp;IF(Inscriptions!Q58=7,"7.1","")&amp;IF(Inscriptions!Q58=8,"8.1","")&amp;IF(Inscriptions!Q58=9,"9.1","")&amp;IF(Inscriptions!Q58=10,"10.1","")&amp;IF(Inscriptions!Q58=10,"10.1","")&amp;IF(Inscriptions!Q58=11,"11.1","")&amp;IF(Inscriptions!Q58=12,"12.1","")&amp;IF(Inscriptions!Q58=13,"13.1","")&amp;IF(Inscriptions!Q58=14,"14.1","")&amp;IF(Inscriptions!Q58=15,"15.1","")&amp;IF(Inscriptions!Q58=16,"16.1","")&amp;IF(Inscriptions!Q58=17,"17.1","")&amp;IF(Inscriptions!Q58=18,"18.1","")&amp;IF(Inscriptions!Q58=19,"19.1","")&amp;IF(Inscriptions!Q58=20,"20","")</f>
        <v/>
      </c>
      <c r="G58" s="1" t="str">
        <f>IF(Inscriptions!R58=1,"1.1","")&amp;IF(Inscriptions!R58=2,"2.1","")&amp;IF(Inscriptions!R58=3,"3.1","")&amp;IF(Inscriptions!R58=4,"4.1","")&amp;IF(Inscriptions!R58=5,"5.1","")&amp;IF(Inscriptions!R58=6,"6.1","")&amp;IF(Inscriptions!R58=7,"7.1","")&amp;IF(Inscriptions!R58=8,"8.1","")&amp;IF(Inscriptions!R58=9,"9.1","")&amp;IF(Inscriptions!R58=10,"10.1","")&amp;IF(Inscriptions!R58=10,"10.1","")&amp;IF(Inscriptions!R58=11,"11.1","")&amp;IF(Inscriptions!R58=12,"12.1","")&amp;IF(Inscriptions!R58=13,"13.1","")&amp;IF(Inscriptions!R58=14,"14.1","")&amp;IF(Inscriptions!R58=15,"15.1","")&amp;IF(Inscriptions!R58=16,"16.1","")&amp;IF(Inscriptions!R58=17,"17.1","")&amp;IF(Inscriptions!R58=18,"18.1","")&amp;IF(Inscriptions!R58=19,"19.1","")&amp;IF(Inscriptions!R58=20,"20","")</f>
        <v/>
      </c>
      <c r="H58" s="1" t="str">
        <f>IF(Inscriptions!S58=1,"1.1","")&amp;IF(Inscriptions!S58=2,"2.1","")&amp;IF(Inscriptions!S58=3,"3.1","")&amp;IF(Inscriptions!S58=4,"4.1","")&amp;IF(Inscriptions!S58=5,"5.1","")&amp;IF(Inscriptions!S58=6,"6.1","")&amp;IF(Inscriptions!S58=7,"7.1","")&amp;IF(Inscriptions!S58=8,"8.1","")&amp;IF(Inscriptions!S58=9,"9.1","")&amp;IF(Inscriptions!S58=10,"10.1","")&amp;IF(Inscriptions!S58=10,"10.1","")&amp;IF(Inscriptions!S58=11,"11.1","")&amp;IF(Inscriptions!S58=12,"12.1","")&amp;IF(Inscriptions!S58=13,"13.1","")&amp;IF(Inscriptions!S58=14,"14.1","")&amp;IF(Inscriptions!S58=15,"15.1","")&amp;IF(Inscriptions!S58=16,"16.1","")&amp;IF(Inscriptions!S58=17,"17.1","")&amp;IF(Inscriptions!S58=18,"18.1","")&amp;IF(Inscriptions!S58=19,"19.1","")&amp;IF(Inscriptions!S58=20,"20","")</f>
        <v/>
      </c>
      <c r="O58" s="32" t="str">
        <f t="shared" si="1"/>
        <v>19.3 Titre 19</v>
      </c>
      <c r="P58" s="231" t="str">
        <f t="shared" si="2"/>
        <v/>
      </c>
      <c r="Q58" s="233" t="str">
        <f t="shared" si="3"/>
        <v/>
      </c>
      <c r="R58" s="232" t="str">
        <f t="shared" si="4"/>
        <v/>
      </c>
      <c r="S58" s="220" t="e">
        <f>#REF!</f>
        <v>#REF!</v>
      </c>
      <c r="T58" s="248" t="str">
        <f t="shared" si="5"/>
        <v/>
      </c>
      <c r="U58" s="248" t="str">
        <f t="shared" si="6"/>
        <v/>
      </c>
      <c r="V58" s="248" t="str">
        <f t="shared" si="7"/>
        <v/>
      </c>
      <c r="X58" s="252"/>
      <c r="Y58" s="253"/>
      <c r="Z58" s="254"/>
      <c r="AC58" s="261" t="s">
        <v>374</v>
      </c>
      <c r="AD58" s="262" t="s">
        <v>130</v>
      </c>
      <c r="AE58" s="264" t="s">
        <v>106</v>
      </c>
      <c r="AF58" s="264" t="s">
        <v>107</v>
      </c>
      <c r="AG58" s="265" t="s">
        <v>88</v>
      </c>
      <c r="AI58" s="4">
        <f t="shared" si="9"/>
        <v>0</v>
      </c>
      <c r="AJ58" s="279">
        <f t="shared" si="10"/>
        <v>0</v>
      </c>
      <c r="AK58" s="280">
        <f t="shared" si="11"/>
        <v>0</v>
      </c>
      <c r="AL58" s="281">
        <f t="shared" si="12"/>
        <v>0</v>
      </c>
      <c r="AM58" s="35">
        <f t="shared" si="13"/>
        <v>0</v>
      </c>
      <c r="AO58" s="22">
        <v>0</v>
      </c>
    </row>
    <row r="59" spans="1:41" ht="17" thickBot="1" x14ac:dyDescent="0.25">
      <c r="A59" s="197">
        <f>Inscriptions!A59</f>
        <v>58</v>
      </c>
      <c r="B59" s="32">
        <f>Inscriptions!C59</f>
        <v>0</v>
      </c>
      <c r="C59" s="3">
        <f>Inscriptions!D59</f>
        <v>0</v>
      </c>
      <c r="E59" s="1" t="str">
        <f>IF(Inscriptions!P59=1,"1.1","")&amp;IF(Inscriptions!P59=2,"2.1","")&amp;IF(Inscriptions!P59=3,"3.1","")&amp;IF(Inscriptions!P59=4,"4.1","")&amp;IF(Inscriptions!P59=5,"5.1","")&amp;IF(Inscriptions!P59=6,"6.1","")&amp;IF(Inscriptions!P59=7,"7.1","")&amp;IF(Inscriptions!P59=8,"8.1","")&amp;IF(Inscriptions!P59=9,"9.1","")&amp;IF(Inscriptions!P59=10,"10.1","")&amp;IF(Inscriptions!P59=10,"10.1","")&amp;IF(Inscriptions!P59=11,"11.1","")&amp;IF(Inscriptions!P59=12,"12.1","")&amp;IF(Inscriptions!P59=13,"13.1","")&amp;IF(Inscriptions!P59=14,"14.1","")&amp;IF(Inscriptions!P59=15,"15.1","")&amp;IF(Inscriptions!P59=16,"16.1","")&amp;IF(Inscriptions!P59=17,"17.1","")&amp;IF(Inscriptions!P59=18,"18.1","")&amp;IF(Inscriptions!P59=19,"19.1","")&amp;IF(Inscriptions!P59=20,"20","")</f>
        <v/>
      </c>
      <c r="F59" s="1" t="str">
        <f>IF(Inscriptions!Q59=1,"1.1","")&amp;IF(Inscriptions!Q59=2,"2.1","")&amp;IF(Inscriptions!Q59=3,"3.1","")&amp;IF(Inscriptions!Q59=4,"4.1","")&amp;IF(Inscriptions!Q59=5,"5.1","")&amp;IF(Inscriptions!Q59=6,"6.1","")&amp;IF(Inscriptions!Q59=7,"7.1","")&amp;IF(Inscriptions!Q59=8,"8.1","")&amp;IF(Inscriptions!Q59=9,"9.1","")&amp;IF(Inscriptions!Q59=10,"10.1","")&amp;IF(Inscriptions!Q59=10,"10.1","")&amp;IF(Inscriptions!Q59=11,"11.1","")&amp;IF(Inscriptions!Q59=12,"12.1","")&amp;IF(Inscriptions!Q59=13,"13.1","")&amp;IF(Inscriptions!Q59=14,"14.1","")&amp;IF(Inscriptions!Q59=15,"15.1","")&amp;IF(Inscriptions!Q59=16,"16.1","")&amp;IF(Inscriptions!Q59=17,"17.1","")&amp;IF(Inscriptions!Q59=18,"18.1","")&amp;IF(Inscriptions!Q59=19,"19.1","")&amp;IF(Inscriptions!Q59=20,"20","")</f>
        <v/>
      </c>
      <c r="G59" s="1" t="str">
        <f>IF(Inscriptions!R59=1,"1.1","")&amp;IF(Inscriptions!R59=2,"2.1","")&amp;IF(Inscriptions!R59=3,"3.1","")&amp;IF(Inscriptions!R59=4,"4.1","")&amp;IF(Inscriptions!R59=5,"5.1","")&amp;IF(Inscriptions!R59=6,"6.1","")&amp;IF(Inscriptions!R59=7,"7.1","")&amp;IF(Inscriptions!R59=8,"8.1","")&amp;IF(Inscriptions!R59=9,"9.1","")&amp;IF(Inscriptions!R59=10,"10.1","")&amp;IF(Inscriptions!R59=10,"10.1","")&amp;IF(Inscriptions!R59=11,"11.1","")&amp;IF(Inscriptions!R59=12,"12.1","")&amp;IF(Inscriptions!R59=13,"13.1","")&amp;IF(Inscriptions!R59=14,"14.1","")&amp;IF(Inscriptions!R59=15,"15.1","")&amp;IF(Inscriptions!R59=16,"16.1","")&amp;IF(Inscriptions!R59=17,"17.1","")&amp;IF(Inscriptions!R59=18,"18.1","")&amp;IF(Inscriptions!R59=19,"19.1","")&amp;IF(Inscriptions!R59=20,"20","")</f>
        <v/>
      </c>
      <c r="H59" s="1" t="str">
        <f>IF(Inscriptions!S59=1,"1.1","")&amp;IF(Inscriptions!S59=2,"2.1","")&amp;IF(Inscriptions!S59=3,"3.1","")&amp;IF(Inscriptions!S59=4,"4.1","")&amp;IF(Inscriptions!S59=5,"5.1","")&amp;IF(Inscriptions!S59=6,"6.1","")&amp;IF(Inscriptions!S59=7,"7.1","")&amp;IF(Inscriptions!S59=8,"8.1","")&amp;IF(Inscriptions!S59=9,"9.1","")&amp;IF(Inscriptions!S59=10,"10.1","")&amp;IF(Inscriptions!S59=10,"10.1","")&amp;IF(Inscriptions!S59=11,"11.1","")&amp;IF(Inscriptions!S59=12,"12.1","")&amp;IF(Inscriptions!S59=13,"13.1","")&amp;IF(Inscriptions!S59=14,"14.1","")&amp;IF(Inscriptions!S59=15,"15.1","")&amp;IF(Inscriptions!S59=16,"16.1","")&amp;IF(Inscriptions!S59=17,"17.1","")&amp;IF(Inscriptions!S59=18,"18.1","")&amp;IF(Inscriptions!S59=19,"19.1","")&amp;IF(Inscriptions!S59=20,"20","")</f>
        <v/>
      </c>
      <c r="O59" s="32" t="str">
        <f t="shared" si="1"/>
        <v>Temps libre</v>
      </c>
      <c r="P59" s="231" t="str">
        <f t="shared" si="2"/>
        <v/>
      </c>
      <c r="Q59" s="233" t="str">
        <f t="shared" si="3"/>
        <v/>
      </c>
      <c r="R59" s="232" t="str">
        <f t="shared" si="4"/>
        <v/>
      </c>
      <c r="S59" s="223" t="e">
        <f>#REF!</f>
        <v>#REF!</v>
      </c>
      <c r="T59" s="248" t="str">
        <f t="shared" si="5"/>
        <v/>
      </c>
      <c r="U59" s="248" t="str">
        <f t="shared" si="6"/>
        <v/>
      </c>
      <c r="V59" s="248" t="str">
        <f t="shared" si="7"/>
        <v/>
      </c>
      <c r="X59" s="252"/>
      <c r="Y59" s="253"/>
      <c r="Z59" s="254"/>
      <c r="AC59" s="261" t="s">
        <v>375</v>
      </c>
      <c r="AD59" s="262" t="s">
        <v>131</v>
      </c>
      <c r="AE59" s="264" t="s">
        <v>106</v>
      </c>
      <c r="AF59" s="264" t="s">
        <v>107</v>
      </c>
      <c r="AG59" s="265" t="s">
        <v>88</v>
      </c>
      <c r="AI59" s="4">
        <f t="shared" si="9"/>
        <v>0</v>
      </c>
      <c r="AJ59" s="279">
        <f t="shared" si="10"/>
        <v>0</v>
      </c>
      <c r="AK59" s="280">
        <f t="shared" si="11"/>
        <v>0</v>
      </c>
      <c r="AL59" s="281">
        <f t="shared" si="12"/>
        <v>0</v>
      </c>
      <c r="AM59" s="35">
        <f t="shared" si="13"/>
        <v>0</v>
      </c>
      <c r="AO59" s="22">
        <v>0</v>
      </c>
    </row>
    <row r="60" spans="1:41" x14ac:dyDescent="0.2">
      <c r="A60" s="197">
        <f>Inscriptions!A60</f>
        <v>59</v>
      </c>
      <c r="B60" s="32">
        <f>Inscriptions!C60</f>
        <v>0</v>
      </c>
      <c r="C60" s="3">
        <f>Inscriptions!D60</f>
        <v>0</v>
      </c>
      <c r="E60" s="1" t="str">
        <f>IF(Inscriptions!P60=1,"1.1","")&amp;IF(Inscriptions!P60=2,"2.1","")&amp;IF(Inscriptions!P60=3,"3.1","")&amp;IF(Inscriptions!P60=4,"4.1","")&amp;IF(Inscriptions!P60=5,"5.1","")&amp;IF(Inscriptions!P60=6,"6.1","")&amp;IF(Inscriptions!P60=7,"7.1","")&amp;IF(Inscriptions!P60=8,"8.1","")&amp;IF(Inscriptions!P60=9,"9.1","")&amp;IF(Inscriptions!P60=10,"10.1","")&amp;IF(Inscriptions!P60=10,"10.1","")&amp;IF(Inscriptions!P60=11,"11.1","")&amp;IF(Inscriptions!P60=12,"12.1","")&amp;IF(Inscriptions!P60=13,"13.1","")&amp;IF(Inscriptions!P60=14,"14.1","")&amp;IF(Inscriptions!P60=15,"15.1","")&amp;IF(Inscriptions!P60=16,"16.1","")&amp;IF(Inscriptions!P60=17,"17.1","")&amp;IF(Inscriptions!P60=18,"18.1","")&amp;IF(Inscriptions!P60=19,"19.1","")&amp;IF(Inscriptions!P60=20,"20","")</f>
        <v/>
      </c>
      <c r="F60" s="1" t="str">
        <f>IF(Inscriptions!Q60=1,"1.1","")&amp;IF(Inscriptions!Q60=2,"2.1","")&amp;IF(Inscriptions!Q60=3,"3.1","")&amp;IF(Inscriptions!Q60=4,"4.1","")&amp;IF(Inscriptions!Q60=5,"5.1","")&amp;IF(Inscriptions!Q60=6,"6.1","")&amp;IF(Inscriptions!Q60=7,"7.1","")&amp;IF(Inscriptions!Q60=8,"8.1","")&amp;IF(Inscriptions!Q60=9,"9.1","")&amp;IF(Inscriptions!Q60=10,"10.1","")&amp;IF(Inscriptions!Q60=10,"10.1","")&amp;IF(Inscriptions!Q60=11,"11.1","")&amp;IF(Inscriptions!Q60=12,"12.1","")&amp;IF(Inscriptions!Q60=13,"13.1","")&amp;IF(Inscriptions!Q60=14,"14.1","")&amp;IF(Inscriptions!Q60=15,"15.1","")&amp;IF(Inscriptions!Q60=16,"16.1","")&amp;IF(Inscriptions!Q60=17,"17.1","")&amp;IF(Inscriptions!Q60=18,"18.1","")&amp;IF(Inscriptions!Q60=19,"19.1","")&amp;IF(Inscriptions!Q60=20,"20","")</f>
        <v/>
      </c>
      <c r="G60" s="1" t="str">
        <f>IF(Inscriptions!R60=1,"1.1","")&amp;IF(Inscriptions!R60=2,"2.1","")&amp;IF(Inscriptions!R60=3,"3.1","")&amp;IF(Inscriptions!R60=4,"4.1","")&amp;IF(Inscriptions!R60=5,"5.1","")&amp;IF(Inscriptions!R60=6,"6.1","")&amp;IF(Inscriptions!R60=7,"7.1","")&amp;IF(Inscriptions!R60=8,"8.1","")&amp;IF(Inscriptions!R60=9,"9.1","")&amp;IF(Inscriptions!R60=10,"10.1","")&amp;IF(Inscriptions!R60=10,"10.1","")&amp;IF(Inscriptions!R60=11,"11.1","")&amp;IF(Inscriptions!R60=12,"12.1","")&amp;IF(Inscriptions!R60=13,"13.1","")&amp;IF(Inscriptions!R60=14,"14.1","")&amp;IF(Inscriptions!R60=15,"15.1","")&amp;IF(Inscriptions!R60=16,"16.1","")&amp;IF(Inscriptions!R60=17,"17.1","")&amp;IF(Inscriptions!R60=18,"18.1","")&amp;IF(Inscriptions!R60=19,"19.1","")&amp;IF(Inscriptions!R60=20,"20","")</f>
        <v/>
      </c>
      <c r="H60" s="1" t="str">
        <f>IF(Inscriptions!S60=1,"1.1","")&amp;IF(Inscriptions!S60=2,"2.1","")&amp;IF(Inscriptions!S60=3,"3.1","")&amp;IF(Inscriptions!S60=4,"4.1","")&amp;IF(Inscriptions!S60=5,"5.1","")&amp;IF(Inscriptions!S60=6,"6.1","")&amp;IF(Inscriptions!S60=7,"7.1","")&amp;IF(Inscriptions!S60=8,"8.1","")&amp;IF(Inscriptions!S60=9,"9.1","")&amp;IF(Inscriptions!S60=10,"10.1","")&amp;IF(Inscriptions!S60=10,"10.1","")&amp;IF(Inscriptions!S60=11,"11.1","")&amp;IF(Inscriptions!S60=12,"12.1","")&amp;IF(Inscriptions!S60=13,"13.1","")&amp;IF(Inscriptions!S60=14,"14.1","")&amp;IF(Inscriptions!S60=15,"15.1","")&amp;IF(Inscriptions!S60=16,"16.1","")&amp;IF(Inscriptions!S60=17,"17.1","")&amp;IF(Inscriptions!S60=18,"18.1","")&amp;IF(Inscriptions!S60=19,"19.1","")&amp;IF(Inscriptions!S60=20,"20","")</f>
        <v/>
      </c>
      <c r="P60" s="198"/>
      <c r="Q60" s="199"/>
      <c r="R60" s="218"/>
      <c r="T60" s="248" t="str">
        <f t="shared" si="5"/>
        <v/>
      </c>
      <c r="U60" s="248" t="str">
        <f t="shared" si="6"/>
        <v/>
      </c>
      <c r="V60" s="248" t="str">
        <f t="shared" si="7"/>
        <v/>
      </c>
      <c r="X60" s="252"/>
      <c r="Y60" s="253"/>
      <c r="Z60" s="254"/>
      <c r="AC60" s="237" t="s">
        <v>376</v>
      </c>
      <c r="AD60" s="71" t="s">
        <v>138</v>
      </c>
      <c r="AE60" s="73" t="s">
        <v>145</v>
      </c>
      <c r="AF60" s="73" t="s">
        <v>65</v>
      </c>
      <c r="AG60" s="74" t="s">
        <v>148</v>
      </c>
      <c r="AI60" s="4">
        <f t="shared" si="9"/>
        <v>0</v>
      </c>
      <c r="AJ60" s="279">
        <f t="shared" si="10"/>
        <v>0</v>
      </c>
      <c r="AK60" s="280">
        <f t="shared" si="11"/>
        <v>0</v>
      </c>
      <c r="AL60" s="281">
        <f t="shared" si="12"/>
        <v>0</v>
      </c>
      <c r="AM60" s="35">
        <f t="shared" si="13"/>
        <v>0</v>
      </c>
      <c r="AO60" s="22">
        <v>0</v>
      </c>
    </row>
    <row r="61" spans="1:41" x14ac:dyDescent="0.2">
      <c r="A61" s="197">
        <f>Inscriptions!A61</f>
        <v>60</v>
      </c>
      <c r="B61" s="32">
        <f>Inscriptions!C61</f>
        <v>0</v>
      </c>
      <c r="C61" s="3">
        <f>Inscriptions!D61</f>
        <v>0</v>
      </c>
      <c r="E61" s="1" t="str">
        <f>IF(Inscriptions!P61=1,"1.1","")&amp;IF(Inscriptions!P61=2,"2.1","")&amp;IF(Inscriptions!P61=3,"3.1","")&amp;IF(Inscriptions!P61=4,"4.1","")&amp;IF(Inscriptions!P61=5,"5.1","")&amp;IF(Inscriptions!P61=6,"6.1","")&amp;IF(Inscriptions!P61=7,"7.1","")&amp;IF(Inscriptions!P61=8,"8.1","")&amp;IF(Inscriptions!P61=9,"9.1","")&amp;IF(Inscriptions!P61=10,"10.1","")&amp;IF(Inscriptions!P61=10,"10.1","")&amp;IF(Inscriptions!P61=11,"11.1","")&amp;IF(Inscriptions!P61=12,"12.1","")&amp;IF(Inscriptions!P61=13,"13.1","")&amp;IF(Inscriptions!P61=14,"14.1","")&amp;IF(Inscriptions!P61=15,"15.1","")&amp;IF(Inscriptions!P61=16,"16.1","")&amp;IF(Inscriptions!P61=17,"17.1","")&amp;IF(Inscriptions!P61=18,"18.1","")&amp;IF(Inscriptions!P61=19,"19.1","")&amp;IF(Inscriptions!P61=20,"20","")</f>
        <v/>
      </c>
      <c r="F61" s="1" t="str">
        <f>IF(Inscriptions!Q61=1,"1.1","")&amp;IF(Inscriptions!Q61=2,"2.1","")&amp;IF(Inscriptions!Q61=3,"3.1","")&amp;IF(Inscriptions!Q61=4,"4.1","")&amp;IF(Inscriptions!Q61=5,"5.1","")&amp;IF(Inscriptions!Q61=6,"6.1","")&amp;IF(Inscriptions!Q61=7,"7.1","")&amp;IF(Inscriptions!Q61=8,"8.1","")&amp;IF(Inscriptions!Q61=9,"9.1","")&amp;IF(Inscriptions!Q61=10,"10.1","")&amp;IF(Inscriptions!Q61=10,"10.1","")&amp;IF(Inscriptions!Q61=11,"11.1","")&amp;IF(Inscriptions!Q61=12,"12.1","")&amp;IF(Inscriptions!Q61=13,"13.1","")&amp;IF(Inscriptions!Q61=14,"14.1","")&amp;IF(Inscriptions!Q61=15,"15.1","")&amp;IF(Inscriptions!Q61=16,"16.1","")&amp;IF(Inscriptions!Q61=17,"17.1","")&amp;IF(Inscriptions!Q61=18,"18.1","")&amp;IF(Inscriptions!Q61=19,"19.1","")&amp;IF(Inscriptions!Q61=20,"20","")</f>
        <v/>
      </c>
      <c r="G61" s="1" t="str">
        <f>IF(Inscriptions!R61=1,"1.1","")&amp;IF(Inscriptions!R61=2,"2.1","")&amp;IF(Inscriptions!R61=3,"3.1","")&amp;IF(Inscriptions!R61=4,"4.1","")&amp;IF(Inscriptions!R61=5,"5.1","")&amp;IF(Inscriptions!R61=6,"6.1","")&amp;IF(Inscriptions!R61=7,"7.1","")&amp;IF(Inscriptions!R61=8,"8.1","")&amp;IF(Inscriptions!R61=9,"9.1","")&amp;IF(Inscriptions!R61=10,"10.1","")&amp;IF(Inscriptions!R61=10,"10.1","")&amp;IF(Inscriptions!R61=11,"11.1","")&amp;IF(Inscriptions!R61=12,"12.1","")&amp;IF(Inscriptions!R61=13,"13.1","")&amp;IF(Inscriptions!R61=14,"14.1","")&amp;IF(Inscriptions!R61=15,"15.1","")&amp;IF(Inscriptions!R61=16,"16.1","")&amp;IF(Inscriptions!R61=17,"17.1","")&amp;IF(Inscriptions!R61=18,"18.1","")&amp;IF(Inscriptions!R61=19,"19.1","")&amp;IF(Inscriptions!R61=20,"20","")</f>
        <v/>
      </c>
      <c r="H61" s="1" t="str">
        <f>IF(Inscriptions!S61=1,"1.1","")&amp;IF(Inscriptions!S61=2,"2.1","")&amp;IF(Inscriptions!S61=3,"3.1","")&amp;IF(Inscriptions!S61=4,"4.1","")&amp;IF(Inscriptions!S61=5,"5.1","")&amp;IF(Inscriptions!S61=6,"6.1","")&amp;IF(Inscriptions!S61=7,"7.1","")&amp;IF(Inscriptions!S61=8,"8.1","")&amp;IF(Inscriptions!S61=9,"9.1","")&amp;IF(Inscriptions!S61=10,"10.1","")&amp;IF(Inscriptions!S61=10,"10.1","")&amp;IF(Inscriptions!S61=11,"11.1","")&amp;IF(Inscriptions!S61=12,"12.1","")&amp;IF(Inscriptions!S61=13,"13.1","")&amp;IF(Inscriptions!S61=14,"14.1","")&amp;IF(Inscriptions!S61=15,"15.1","")&amp;IF(Inscriptions!S61=16,"16.1","")&amp;IF(Inscriptions!S61=17,"17.1","")&amp;IF(Inscriptions!S61=18,"18.1","")&amp;IF(Inscriptions!S61=19,"19.1","")&amp;IF(Inscriptions!S61=20,"20","")</f>
        <v/>
      </c>
      <c r="P61" s="198"/>
      <c r="Q61" s="199"/>
      <c r="R61" s="218"/>
      <c r="T61" s="248" t="str">
        <f t="shared" si="5"/>
        <v/>
      </c>
      <c r="U61" s="248" t="str">
        <f t="shared" si="6"/>
        <v/>
      </c>
      <c r="V61" s="248" t="str">
        <f t="shared" si="7"/>
        <v/>
      </c>
      <c r="X61" s="252"/>
      <c r="Y61" s="253"/>
      <c r="Z61" s="254"/>
      <c r="AC61" s="261" t="s">
        <v>377</v>
      </c>
      <c r="AD61" s="262" t="s">
        <v>132</v>
      </c>
      <c r="AE61" s="264" t="s">
        <v>108</v>
      </c>
      <c r="AF61" s="264" t="s">
        <v>109</v>
      </c>
      <c r="AG61" s="265" t="s">
        <v>89</v>
      </c>
      <c r="AI61" s="4">
        <f t="shared" si="9"/>
        <v>0</v>
      </c>
      <c r="AJ61" s="279">
        <f>COUNTIF($F:$F,$AC61)</f>
        <v>0</v>
      </c>
      <c r="AK61" s="280">
        <f t="shared" si="11"/>
        <v>0</v>
      </c>
      <c r="AL61" s="281">
        <f t="shared" si="12"/>
        <v>0</v>
      </c>
      <c r="AM61" s="35">
        <f t="shared" si="13"/>
        <v>0</v>
      </c>
      <c r="AO61" s="22">
        <v>0</v>
      </c>
    </row>
    <row r="62" spans="1:41" x14ac:dyDescent="0.2">
      <c r="A62" s="197">
        <f>Inscriptions!A62</f>
        <v>61</v>
      </c>
      <c r="B62" s="32">
        <f>Inscriptions!C62</f>
        <v>0</v>
      </c>
      <c r="C62" s="3">
        <f>Inscriptions!D62</f>
        <v>0</v>
      </c>
      <c r="E62" s="1" t="str">
        <f>IF(Inscriptions!P62=1,"1.1","")&amp;IF(Inscriptions!P62=2,"2.1","")&amp;IF(Inscriptions!P62=3,"3.1","")&amp;IF(Inscriptions!P62=4,"4.1","")&amp;IF(Inscriptions!P62=5,"5.1","")&amp;IF(Inscriptions!P62=6,"6.1","")&amp;IF(Inscriptions!P62=7,"7.1","")&amp;IF(Inscriptions!P62=8,"8.1","")&amp;IF(Inscriptions!P62=9,"9.1","")&amp;IF(Inscriptions!P62=10,"10.1","")&amp;IF(Inscriptions!P62=10,"10.1","")&amp;IF(Inscriptions!P62=11,"11.1","")&amp;IF(Inscriptions!P62=12,"12.1","")&amp;IF(Inscriptions!P62=13,"13.1","")&amp;IF(Inscriptions!P62=14,"14.1","")&amp;IF(Inscriptions!P62=15,"15.1","")&amp;IF(Inscriptions!P62=16,"16.1","")&amp;IF(Inscriptions!P62=17,"17.1","")&amp;IF(Inscriptions!P62=18,"18.1","")&amp;IF(Inscriptions!P62=19,"19.1","")&amp;IF(Inscriptions!P62=20,"20","")</f>
        <v/>
      </c>
      <c r="F62" s="1" t="str">
        <f>IF(Inscriptions!Q62=1,"1.1","")&amp;IF(Inscriptions!Q62=2,"2.1","")&amp;IF(Inscriptions!Q62=3,"3.1","")&amp;IF(Inscriptions!Q62=4,"4.1","")&amp;IF(Inscriptions!Q62=5,"5.1","")&amp;IF(Inscriptions!Q62=6,"6.1","")&amp;IF(Inscriptions!Q62=7,"7.1","")&amp;IF(Inscriptions!Q62=8,"8.1","")&amp;IF(Inscriptions!Q62=9,"9.1","")&amp;IF(Inscriptions!Q62=10,"10.1","")&amp;IF(Inscriptions!Q62=10,"10.1","")&amp;IF(Inscriptions!Q62=11,"11.1","")&amp;IF(Inscriptions!Q62=12,"12.1","")&amp;IF(Inscriptions!Q62=13,"13.1","")&amp;IF(Inscriptions!Q62=14,"14.1","")&amp;IF(Inscriptions!Q62=15,"15.1","")&amp;IF(Inscriptions!Q62=16,"16.1","")&amp;IF(Inscriptions!Q62=17,"17.1","")&amp;IF(Inscriptions!Q62=18,"18.1","")&amp;IF(Inscriptions!Q62=19,"19.1","")&amp;IF(Inscriptions!Q62=20,"20","")</f>
        <v/>
      </c>
      <c r="G62" s="1" t="str">
        <f>IF(Inscriptions!R62=1,"1.1","")&amp;IF(Inscriptions!R62=2,"2.1","")&amp;IF(Inscriptions!R62=3,"3.1","")&amp;IF(Inscriptions!R62=4,"4.1","")&amp;IF(Inscriptions!R62=5,"5.1","")&amp;IF(Inscriptions!R62=6,"6.1","")&amp;IF(Inscriptions!R62=7,"7.1","")&amp;IF(Inscriptions!R62=8,"8.1","")&amp;IF(Inscriptions!R62=9,"9.1","")&amp;IF(Inscriptions!R62=10,"10.1","")&amp;IF(Inscriptions!R62=10,"10.1","")&amp;IF(Inscriptions!R62=11,"11.1","")&amp;IF(Inscriptions!R62=12,"12.1","")&amp;IF(Inscriptions!R62=13,"13.1","")&amp;IF(Inscriptions!R62=14,"14.1","")&amp;IF(Inscriptions!R62=15,"15.1","")&amp;IF(Inscriptions!R62=16,"16.1","")&amp;IF(Inscriptions!R62=17,"17.1","")&amp;IF(Inscriptions!R62=18,"18.1","")&amp;IF(Inscriptions!R62=19,"19.1","")&amp;IF(Inscriptions!R62=20,"20","")</f>
        <v/>
      </c>
      <c r="H62" s="1" t="str">
        <f>IF(Inscriptions!S62=1,"1.1","")&amp;IF(Inscriptions!S62=2,"2.1","")&amp;IF(Inscriptions!S62=3,"3.1","")&amp;IF(Inscriptions!S62=4,"4.1","")&amp;IF(Inscriptions!S62=5,"5.1","")&amp;IF(Inscriptions!S62=6,"6.1","")&amp;IF(Inscriptions!S62=7,"7.1","")&amp;IF(Inscriptions!S62=8,"8.1","")&amp;IF(Inscriptions!S62=9,"9.1","")&amp;IF(Inscriptions!S62=10,"10.1","")&amp;IF(Inscriptions!S62=10,"10.1","")&amp;IF(Inscriptions!S62=11,"11.1","")&amp;IF(Inscriptions!S62=12,"12.1","")&amp;IF(Inscriptions!S62=13,"13.1","")&amp;IF(Inscriptions!S62=14,"14.1","")&amp;IF(Inscriptions!S62=15,"15.1","")&amp;IF(Inscriptions!S62=16,"16.1","")&amp;IF(Inscriptions!S62=17,"17.1","")&amp;IF(Inscriptions!S62=18,"18.1","")&amp;IF(Inscriptions!S62=19,"19.1","")&amp;IF(Inscriptions!S62=20,"20","")</f>
        <v/>
      </c>
      <c r="P62" s="198"/>
      <c r="Q62" s="199"/>
      <c r="R62" s="218"/>
      <c r="T62" s="248" t="str">
        <f t="shared" si="5"/>
        <v/>
      </c>
      <c r="U62" s="248" t="str">
        <f t="shared" si="6"/>
        <v/>
      </c>
      <c r="V62" s="248" t="str">
        <f t="shared" si="7"/>
        <v/>
      </c>
      <c r="X62" s="252"/>
      <c r="Y62" s="253"/>
      <c r="Z62" s="254"/>
      <c r="AC62" s="261" t="s">
        <v>378</v>
      </c>
      <c r="AD62" s="262" t="s">
        <v>133</v>
      </c>
      <c r="AE62" s="264" t="s">
        <v>108</v>
      </c>
      <c r="AF62" s="264" t="s">
        <v>109</v>
      </c>
      <c r="AG62" s="265" t="s">
        <v>89</v>
      </c>
      <c r="AI62" s="4">
        <f t="shared" si="9"/>
        <v>0</v>
      </c>
      <c r="AJ62" s="279">
        <f t="shared" si="10"/>
        <v>0</v>
      </c>
      <c r="AK62" s="280">
        <f t="shared" si="11"/>
        <v>0</v>
      </c>
      <c r="AL62" s="281">
        <f t="shared" si="12"/>
        <v>0</v>
      </c>
      <c r="AM62" s="35">
        <f t="shared" si="13"/>
        <v>0</v>
      </c>
      <c r="AO62" s="22">
        <v>0</v>
      </c>
    </row>
    <row r="63" spans="1:41" ht="17" thickBot="1" x14ac:dyDescent="0.25">
      <c r="A63" s="197">
        <f>Inscriptions!A63</f>
        <v>62</v>
      </c>
      <c r="B63" s="32">
        <f>Inscriptions!C63</f>
        <v>0</v>
      </c>
      <c r="C63" s="3">
        <f>Inscriptions!D63</f>
        <v>0</v>
      </c>
      <c r="E63" s="1" t="str">
        <f>IF(Inscriptions!P63=1,"1.1","")&amp;IF(Inscriptions!P63=2,"2.1","")&amp;IF(Inscriptions!P63=3,"3.1","")&amp;IF(Inscriptions!P63=4,"4.1","")&amp;IF(Inscriptions!P63=5,"5.1","")&amp;IF(Inscriptions!P63=6,"6.1","")&amp;IF(Inscriptions!P63=7,"7.1","")&amp;IF(Inscriptions!P63=8,"8.1","")&amp;IF(Inscriptions!P63=9,"9.1","")&amp;IF(Inscriptions!P63=10,"10.1","")&amp;IF(Inscriptions!P63=10,"10.1","")&amp;IF(Inscriptions!P63=11,"11.1","")&amp;IF(Inscriptions!P63=12,"12.1","")&amp;IF(Inscriptions!P63=13,"13.1","")&amp;IF(Inscriptions!P63=14,"14.1","")&amp;IF(Inscriptions!P63=15,"15.1","")&amp;IF(Inscriptions!P63=16,"16.1","")&amp;IF(Inscriptions!P63=17,"17.1","")&amp;IF(Inscriptions!P63=18,"18.1","")&amp;IF(Inscriptions!P63=19,"19.1","")&amp;IF(Inscriptions!P63=20,"20","")</f>
        <v/>
      </c>
      <c r="F63" s="1" t="str">
        <f>IF(Inscriptions!Q63=1,"1.1","")&amp;IF(Inscriptions!Q63=2,"2.1","")&amp;IF(Inscriptions!Q63=3,"3.1","")&amp;IF(Inscriptions!Q63=4,"4.1","")&amp;IF(Inscriptions!Q63=5,"5.1","")&amp;IF(Inscriptions!Q63=6,"6.1","")&amp;IF(Inscriptions!Q63=7,"7.1","")&amp;IF(Inscriptions!Q63=8,"8.1","")&amp;IF(Inscriptions!Q63=9,"9.1","")&amp;IF(Inscriptions!Q63=10,"10.1","")&amp;IF(Inscriptions!Q63=10,"10.1","")&amp;IF(Inscriptions!Q63=11,"11.1","")&amp;IF(Inscriptions!Q63=12,"12.1","")&amp;IF(Inscriptions!Q63=13,"13.1","")&amp;IF(Inscriptions!Q63=14,"14.1","")&amp;IF(Inscriptions!Q63=15,"15.1","")&amp;IF(Inscriptions!Q63=16,"16.1","")&amp;IF(Inscriptions!Q63=17,"17.1","")&amp;IF(Inscriptions!Q63=18,"18.1","")&amp;IF(Inscriptions!Q63=19,"19.1","")&amp;IF(Inscriptions!Q63=20,"20","")</f>
        <v/>
      </c>
      <c r="G63" s="1" t="str">
        <f>IF(Inscriptions!R63=1,"1.1","")&amp;IF(Inscriptions!R63=2,"2.1","")&amp;IF(Inscriptions!R63=3,"3.1","")&amp;IF(Inscriptions!R63=4,"4.1","")&amp;IF(Inscriptions!R63=5,"5.1","")&amp;IF(Inscriptions!R63=6,"6.1","")&amp;IF(Inscriptions!R63=7,"7.1","")&amp;IF(Inscriptions!R63=8,"8.1","")&amp;IF(Inscriptions!R63=9,"9.1","")&amp;IF(Inscriptions!R63=10,"10.1","")&amp;IF(Inscriptions!R63=10,"10.1","")&amp;IF(Inscriptions!R63=11,"11.1","")&amp;IF(Inscriptions!R63=12,"12.1","")&amp;IF(Inscriptions!R63=13,"13.1","")&amp;IF(Inscriptions!R63=14,"14.1","")&amp;IF(Inscriptions!R63=15,"15.1","")&amp;IF(Inscriptions!R63=16,"16.1","")&amp;IF(Inscriptions!R63=17,"17.1","")&amp;IF(Inscriptions!R63=18,"18.1","")&amp;IF(Inscriptions!R63=19,"19.1","")&amp;IF(Inscriptions!R63=20,"20","")</f>
        <v/>
      </c>
      <c r="H63" s="1" t="str">
        <f>IF(Inscriptions!S63=1,"1.1","")&amp;IF(Inscriptions!S63=2,"2.1","")&amp;IF(Inscriptions!S63=3,"3.1","")&amp;IF(Inscriptions!S63=4,"4.1","")&amp;IF(Inscriptions!S63=5,"5.1","")&amp;IF(Inscriptions!S63=6,"6.1","")&amp;IF(Inscriptions!S63=7,"7.1","")&amp;IF(Inscriptions!S63=8,"8.1","")&amp;IF(Inscriptions!S63=9,"9.1","")&amp;IF(Inscriptions!S63=10,"10.1","")&amp;IF(Inscriptions!S63=10,"10.1","")&amp;IF(Inscriptions!S63=11,"11.1","")&amp;IF(Inscriptions!S63=12,"12.1","")&amp;IF(Inscriptions!S63=13,"13.1","")&amp;IF(Inscriptions!S63=14,"14.1","")&amp;IF(Inscriptions!S63=15,"15.1","")&amp;IF(Inscriptions!S63=16,"16.1","")&amp;IF(Inscriptions!S63=17,"17.1","")&amp;IF(Inscriptions!S63=18,"18.1","")&amp;IF(Inscriptions!S63=19,"19.1","")&amp;IF(Inscriptions!S63=20,"20","")</f>
        <v/>
      </c>
      <c r="P63" s="198"/>
      <c r="Q63" s="199"/>
      <c r="R63" s="218"/>
      <c r="T63" s="248" t="str">
        <f t="shared" si="5"/>
        <v/>
      </c>
      <c r="U63" s="248" t="str">
        <f t="shared" si="6"/>
        <v/>
      </c>
      <c r="V63" s="248" t="str">
        <f t="shared" si="7"/>
        <v/>
      </c>
      <c r="X63" s="252"/>
      <c r="Y63" s="253"/>
      <c r="Z63" s="254"/>
      <c r="AC63" s="238" t="s">
        <v>379</v>
      </c>
      <c r="AD63" s="166" t="s">
        <v>149</v>
      </c>
      <c r="AE63" s="167" t="s">
        <v>147</v>
      </c>
      <c r="AF63" s="167" t="s">
        <v>147</v>
      </c>
      <c r="AG63" s="168" t="s">
        <v>146</v>
      </c>
      <c r="AI63" s="4">
        <f t="shared" si="9"/>
        <v>0</v>
      </c>
      <c r="AJ63" s="279">
        <f t="shared" si="10"/>
        <v>0</v>
      </c>
      <c r="AK63" s="280">
        <f t="shared" si="11"/>
        <v>0</v>
      </c>
      <c r="AL63" s="281">
        <f t="shared" si="12"/>
        <v>0</v>
      </c>
      <c r="AM63" s="33">
        <f t="shared" si="13"/>
        <v>0</v>
      </c>
      <c r="AO63" s="23">
        <v>0</v>
      </c>
    </row>
    <row r="64" spans="1:41" x14ac:dyDescent="0.2">
      <c r="A64" s="197">
        <f>Inscriptions!A64</f>
        <v>63</v>
      </c>
      <c r="B64" s="32">
        <f>Inscriptions!C64</f>
        <v>0</v>
      </c>
      <c r="C64" s="3">
        <f>Inscriptions!D64</f>
        <v>0</v>
      </c>
      <c r="E64" s="1" t="str">
        <f>IF(Inscriptions!P64=1,"1.1","")&amp;IF(Inscriptions!P64=2,"2.1","")&amp;IF(Inscriptions!P64=3,"3.1","")&amp;IF(Inscriptions!P64=4,"4.1","")&amp;IF(Inscriptions!P64=5,"5.1","")&amp;IF(Inscriptions!P64=6,"6.1","")&amp;IF(Inscriptions!P64=7,"7.1","")&amp;IF(Inscriptions!P64=8,"8.1","")&amp;IF(Inscriptions!P64=9,"9.1","")&amp;IF(Inscriptions!P64=10,"10.1","")&amp;IF(Inscriptions!P64=10,"10.1","")&amp;IF(Inscriptions!P64=11,"11.1","")&amp;IF(Inscriptions!P64=12,"12.1","")&amp;IF(Inscriptions!P64=13,"13.1","")&amp;IF(Inscriptions!P64=14,"14.1","")&amp;IF(Inscriptions!P64=15,"15.1","")&amp;IF(Inscriptions!P64=16,"16.1","")&amp;IF(Inscriptions!P64=17,"17.1","")&amp;IF(Inscriptions!P64=18,"18.1","")&amp;IF(Inscriptions!P64=19,"19.1","")&amp;IF(Inscriptions!P64=20,"20","")</f>
        <v/>
      </c>
      <c r="F64" s="1" t="str">
        <f>IF(Inscriptions!Q64=1,"1.1","")&amp;IF(Inscriptions!Q64=2,"2.1","")&amp;IF(Inscriptions!Q64=3,"3.1","")&amp;IF(Inscriptions!Q64=4,"4.1","")&amp;IF(Inscriptions!Q64=5,"5.1","")&amp;IF(Inscriptions!Q64=6,"6.1","")&amp;IF(Inscriptions!Q64=7,"7.1","")&amp;IF(Inscriptions!Q64=8,"8.1","")&amp;IF(Inscriptions!Q64=9,"9.1","")&amp;IF(Inscriptions!Q64=10,"10.1","")&amp;IF(Inscriptions!Q64=10,"10.1","")&amp;IF(Inscriptions!Q64=11,"11.1","")&amp;IF(Inscriptions!Q64=12,"12.1","")&amp;IF(Inscriptions!Q64=13,"13.1","")&amp;IF(Inscriptions!Q64=14,"14.1","")&amp;IF(Inscriptions!Q64=15,"15.1","")&amp;IF(Inscriptions!Q64=16,"16.1","")&amp;IF(Inscriptions!Q64=17,"17.1","")&amp;IF(Inscriptions!Q64=18,"18.1","")&amp;IF(Inscriptions!Q64=19,"19.1","")&amp;IF(Inscriptions!Q64=20,"20","")</f>
        <v/>
      </c>
      <c r="G64" s="1" t="str">
        <f>IF(Inscriptions!R64=1,"1.1","")&amp;IF(Inscriptions!R64=2,"2.1","")&amp;IF(Inscriptions!R64=3,"3.1","")&amp;IF(Inscriptions!R64=4,"4.1","")&amp;IF(Inscriptions!R64=5,"5.1","")&amp;IF(Inscriptions!R64=6,"6.1","")&amp;IF(Inscriptions!R64=7,"7.1","")&amp;IF(Inscriptions!R64=8,"8.1","")&amp;IF(Inscriptions!R64=9,"9.1","")&amp;IF(Inscriptions!R64=10,"10.1","")&amp;IF(Inscriptions!R64=10,"10.1","")&amp;IF(Inscriptions!R64=11,"11.1","")&amp;IF(Inscriptions!R64=12,"12.1","")&amp;IF(Inscriptions!R64=13,"13.1","")&amp;IF(Inscriptions!R64=14,"14.1","")&amp;IF(Inscriptions!R64=15,"15.1","")&amp;IF(Inscriptions!R64=16,"16.1","")&amp;IF(Inscriptions!R64=17,"17.1","")&amp;IF(Inscriptions!R64=18,"18.1","")&amp;IF(Inscriptions!R64=19,"19.1","")&amp;IF(Inscriptions!R64=20,"20","")</f>
        <v/>
      </c>
      <c r="H64" s="1" t="str">
        <f>IF(Inscriptions!S64=1,"1.1","")&amp;IF(Inscriptions!S64=2,"2.1","")&amp;IF(Inscriptions!S64=3,"3.1","")&amp;IF(Inscriptions!S64=4,"4.1","")&amp;IF(Inscriptions!S64=5,"5.1","")&amp;IF(Inscriptions!S64=6,"6.1","")&amp;IF(Inscriptions!S64=7,"7.1","")&amp;IF(Inscriptions!S64=8,"8.1","")&amp;IF(Inscriptions!S64=9,"9.1","")&amp;IF(Inscriptions!S64=10,"10.1","")&amp;IF(Inscriptions!S64=10,"10.1","")&amp;IF(Inscriptions!S64=11,"11.1","")&amp;IF(Inscriptions!S64=12,"12.1","")&amp;IF(Inscriptions!S64=13,"13.1","")&amp;IF(Inscriptions!S64=14,"14.1","")&amp;IF(Inscriptions!S64=15,"15.1","")&amp;IF(Inscriptions!S64=16,"16.1","")&amp;IF(Inscriptions!S64=17,"17.1","")&amp;IF(Inscriptions!S64=18,"18.1","")&amp;IF(Inscriptions!S64=19,"19.1","")&amp;IF(Inscriptions!S64=20,"20","")</f>
        <v/>
      </c>
      <c r="P64" s="198"/>
      <c r="Q64" s="199"/>
      <c r="R64" s="218"/>
      <c r="T64" s="248" t="str">
        <f t="shared" si="5"/>
        <v/>
      </c>
      <c r="U64" s="248" t="str">
        <f t="shared" si="6"/>
        <v/>
      </c>
      <c r="V64" s="248" t="str">
        <f t="shared" si="7"/>
        <v/>
      </c>
      <c r="X64" s="252"/>
      <c r="Y64" s="253"/>
      <c r="Z64" s="254"/>
    </row>
    <row r="65" spans="1:26" x14ac:dyDescent="0.2">
      <c r="A65" s="197">
        <f>Inscriptions!A65</f>
        <v>64</v>
      </c>
      <c r="B65" s="32">
        <f>Inscriptions!C65</f>
        <v>0</v>
      </c>
      <c r="C65" s="3">
        <f>Inscriptions!D65</f>
        <v>0</v>
      </c>
      <c r="E65" s="1" t="str">
        <f>IF(Inscriptions!P65=1,"1.1","")&amp;IF(Inscriptions!P65=2,"2.1","")&amp;IF(Inscriptions!P65=3,"3.1","")&amp;IF(Inscriptions!P65=4,"4.1","")&amp;IF(Inscriptions!P65=5,"5.1","")&amp;IF(Inscriptions!P65=6,"6.1","")&amp;IF(Inscriptions!P65=7,"7.1","")&amp;IF(Inscriptions!P65=8,"8.1","")&amp;IF(Inscriptions!P65=9,"9.1","")&amp;IF(Inscriptions!P65=10,"10.1","")&amp;IF(Inscriptions!P65=10,"10.1","")&amp;IF(Inscriptions!P65=11,"11.1","")&amp;IF(Inscriptions!P65=12,"12.1","")&amp;IF(Inscriptions!P65=13,"13.1","")&amp;IF(Inscriptions!P65=14,"14.1","")&amp;IF(Inscriptions!P65=15,"15.1","")&amp;IF(Inscriptions!P65=16,"16.1","")&amp;IF(Inscriptions!P65=17,"17.1","")&amp;IF(Inscriptions!P65=18,"18.1","")&amp;IF(Inscriptions!P65=19,"19.1","")&amp;IF(Inscriptions!P65=20,"20","")</f>
        <v/>
      </c>
      <c r="F65" s="1" t="str">
        <f>IF(Inscriptions!Q65=1,"1.1","")&amp;IF(Inscriptions!Q65=2,"2.1","")&amp;IF(Inscriptions!Q65=3,"3.1","")&amp;IF(Inscriptions!Q65=4,"4.1","")&amp;IF(Inscriptions!Q65=5,"5.1","")&amp;IF(Inscriptions!Q65=6,"6.1","")&amp;IF(Inscriptions!Q65=7,"7.1","")&amp;IF(Inscriptions!Q65=8,"8.1","")&amp;IF(Inscriptions!Q65=9,"9.1","")&amp;IF(Inscriptions!Q65=10,"10.1","")&amp;IF(Inscriptions!Q65=10,"10.1","")&amp;IF(Inscriptions!Q65=11,"11.1","")&amp;IF(Inscriptions!Q65=12,"12.1","")&amp;IF(Inscriptions!Q65=13,"13.1","")&amp;IF(Inscriptions!Q65=14,"14.1","")&amp;IF(Inscriptions!Q65=15,"15.1","")&amp;IF(Inscriptions!Q65=16,"16.1","")&amp;IF(Inscriptions!Q65=17,"17.1","")&amp;IF(Inscriptions!Q65=18,"18.1","")&amp;IF(Inscriptions!Q65=19,"19.1","")&amp;IF(Inscriptions!Q65=20,"20","")</f>
        <v/>
      </c>
      <c r="G65" s="1" t="str">
        <f>IF(Inscriptions!R65=1,"1.1","")&amp;IF(Inscriptions!R65=2,"2.1","")&amp;IF(Inscriptions!R65=3,"3.1","")&amp;IF(Inscriptions!R65=4,"4.1","")&amp;IF(Inscriptions!R65=5,"5.1","")&amp;IF(Inscriptions!R65=6,"6.1","")&amp;IF(Inscriptions!R65=7,"7.1","")&amp;IF(Inscriptions!R65=8,"8.1","")&amp;IF(Inscriptions!R65=9,"9.1","")&amp;IF(Inscriptions!R65=10,"10.1","")&amp;IF(Inscriptions!R65=10,"10.1","")&amp;IF(Inscriptions!R65=11,"11.1","")&amp;IF(Inscriptions!R65=12,"12.1","")&amp;IF(Inscriptions!R65=13,"13.1","")&amp;IF(Inscriptions!R65=14,"14.1","")&amp;IF(Inscriptions!R65=15,"15.1","")&amp;IF(Inscriptions!R65=16,"16.1","")&amp;IF(Inscriptions!R65=17,"17.1","")&amp;IF(Inscriptions!R65=18,"18.1","")&amp;IF(Inscriptions!R65=19,"19.1","")&amp;IF(Inscriptions!R65=20,"20","")</f>
        <v/>
      </c>
      <c r="H65" s="1" t="str">
        <f>IF(Inscriptions!S65=1,"1.1","")&amp;IF(Inscriptions!S65=2,"2.1","")&amp;IF(Inscriptions!S65=3,"3.1","")&amp;IF(Inscriptions!S65=4,"4.1","")&amp;IF(Inscriptions!S65=5,"5.1","")&amp;IF(Inscriptions!S65=6,"6.1","")&amp;IF(Inscriptions!S65=7,"7.1","")&amp;IF(Inscriptions!S65=8,"8.1","")&amp;IF(Inscriptions!S65=9,"9.1","")&amp;IF(Inscriptions!S65=10,"10.1","")&amp;IF(Inscriptions!S65=10,"10.1","")&amp;IF(Inscriptions!S65=11,"11.1","")&amp;IF(Inscriptions!S65=12,"12.1","")&amp;IF(Inscriptions!S65=13,"13.1","")&amp;IF(Inscriptions!S65=14,"14.1","")&amp;IF(Inscriptions!S65=15,"15.1","")&amp;IF(Inscriptions!S65=16,"16.1","")&amp;IF(Inscriptions!S65=17,"17.1","")&amp;IF(Inscriptions!S65=18,"18.1","")&amp;IF(Inscriptions!S65=19,"19.1","")&amp;IF(Inscriptions!S65=20,"20","")</f>
        <v/>
      </c>
      <c r="P65" s="198"/>
      <c r="Q65" s="199"/>
      <c r="R65" s="218"/>
      <c r="T65" s="248" t="str">
        <f t="shared" si="5"/>
        <v/>
      </c>
      <c r="U65" s="248" t="str">
        <f t="shared" si="6"/>
        <v/>
      </c>
      <c r="V65" s="248" t="str">
        <f t="shared" si="7"/>
        <v/>
      </c>
      <c r="X65" s="252"/>
      <c r="Y65" s="253"/>
      <c r="Z65" s="254"/>
    </row>
    <row r="66" spans="1:26" x14ac:dyDescent="0.2">
      <c r="A66" s="197">
        <f>Inscriptions!A66</f>
        <v>65</v>
      </c>
      <c r="B66" s="32">
        <f>Inscriptions!C66</f>
        <v>0</v>
      </c>
      <c r="C66" s="3">
        <f>Inscriptions!D66</f>
        <v>0</v>
      </c>
      <c r="E66" s="1" t="str">
        <f>IF(Inscriptions!P66=1,"1.1","")&amp;IF(Inscriptions!P66=2,"2.1","")&amp;IF(Inscriptions!P66=3,"3.1","")&amp;IF(Inscriptions!P66=4,"4.1","")&amp;IF(Inscriptions!P66=5,"5.1","")&amp;IF(Inscriptions!P66=6,"6.1","")&amp;IF(Inscriptions!P66=7,"7.1","")&amp;IF(Inscriptions!P66=8,"8.1","")&amp;IF(Inscriptions!P66=9,"9.1","")&amp;IF(Inscriptions!P66=10,"10.1","")&amp;IF(Inscriptions!P66=10,"10.1","")&amp;IF(Inscriptions!P66=11,"11.1","")&amp;IF(Inscriptions!P66=12,"12.1","")&amp;IF(Inscriptions!P66=13,"13.1","")&amp;IF(Inscriptions!P66=14,"14.1","")&amp;IF(Inscriptions!P66=15,"15.1","")&amp;IF(Inscriptions!P66=16,"16.1","")&amp;IF(Inscriptions!P66=17,"17.1","")&amp;IF(Inscriptions!P66=18,"18.1","")&amp;IF(Inscriptions!P66=19,"19.1","")&amp;IF(Inscriptions!P66=20,"20","")</f>
        <v/>
      </c>
      <c r="F66" s="1" t="str">
        <f>IF(Inscriptions!Q66=1,"1.1","")&amp;IF(Inscriptions!Q66=2,"2.1","")&amp;IF(Inscriptions!Q66=3,"3.1","")&amp;IF(Inscriptions!Q66=4,"4.1","")&amp;IF(Inscriptions!Q66=5,"5.1","")&amp;IF(Inscriptions!Q66=6,"6.1","")&amp;IF(Inscriptions!Q66=7,"7.1","")&amp;IF(Inscriptions!Q66=8,"8.1","")&amp;IF(Inscriptions!Q66=9,"9.1","")&amp;IF(Inscriptions!Q66=10,"10.1","")&amp;IF(Inscriptions!Q66=10,"10.1","")&amp;IF(Inscriptions!Q66=11,"11.1","")&amp;IF(Inscriptions!Q66=12,"12.1","")&amp;IF(Inscriptions!Q66=13,"13.1","")&amp;IF(Inscriptions!Q66=14,"14.1","")&amp;IF(Inscriptions!Q66=15,"15.1","")&amp;IF(Inscriptions!Q66=16,"16.1","")&amp;IF(Inscriptions!Q66=17,"17.1","")&amp;IF(Inscriptions!Q66=18,"18.1","")&amp;IF(Inscriptions!Q66=19,"19.1","")&amp;IF(Inscriptions!Q66=20,"20","")</f>
        <v/>
      </c>
      <c r="G66" s="1" t="str">
        <f>IF(Inscriptions!R66=1,"1.1","")&amp;IF(Inscriptions!R66=2,"2.1","")&amp;IF(Inscriptions!R66=3,"3.1","")&amp;IF(Inscriptions!R66=4,"4.1","")&amp;IF(Inscriptions!R66=5,"5.1","")&amp;IF(Inscriptions!R66=6,"6.1","")&amp;IF(Inscriptions!R66=7,"7.1","")&amp;IF(Inscriptions!R66=8,"8.1","")&amp;IF(Inscriptions!R66=9,"9.1","")&amp;IF(Inscriptions!R66=10,"10.1","")&amp;IF(Inscriptions!R66=10,"10.1","")&amp;IF(Inscriptions!R66=11,"11.1","")&amp;IF(Inscriptions!R66=12,"12.1","")&amp;IF(Inscriptions!R66=13,"13.1","")&amp;IF(Inscriptions!R66=14,"14.1","")&amp;IF(Inscriptions!R66=15,"15.1","")&amp;IF(Inscriptions!R66=16,"16.1","")&amp;IF(Inscriptions!R66=17,"17.1","")&amp;IF(Inscriptions!R66=18,"18.1","")&amp;IF(Inscriptions!R66=19,"19.1","")&amp;IF(Inscriptions!R66=20,"20","")</f>
        <v/>
      </c>
      <c r="H66" s="1" t="str">
        <f>IF(Inscriptions!S66=1,"1.1","")&amp;IF(Inscriptions!S66=2,"2.1","")&amp;IF(Inscriptions!S66=3,"3.1","")&amp;IF(Inscriptions!S66=4,"4.1","")&amp;IF(Inscriptions!S66=5,"5.1","")&amp;IF(Inscriptions!S66=6,"6.1","")&amp;IF(Inscriptions!S66=7,"7.1","")&amp;IF(Inscriptions!S66=8,"8.1","")&amp;IF(Inscriptions!S66=9,"9.1","")&amp;IF(Inscriptions!S66=10,"10.1","")&amp;IF(Inscriptions!S66=10,"10.1","")&amp;IF(Inscriptions!S66=11,"11.1","")&amp;IF(Inscriptions!S66=12,"12.1","")&amp;IF(Inscriptions!S66=13,"13.1","")&amp;IF(Inscriptions!S66=14,"14.1","")&amp;IF(Inscriptions!S66=15,"15.1","")&amp;IF(Inscriptions!S66=16,"16.1","")&amp;IF(Inscriptions!S66=17,"17.1","")&amp;IF(Inscriptions!S66=18,"18.1","")&amp;IF(Inscriptions!S66=19,"19.1","")&amp;IF(Inscriptions!S66=20,"20","")</f>
        <v/>
      </c>
      <c r="P66" s="198"/>
      <c r="Q66" s="199"/>
      <c r="R66" s="218"/>
      <c r="T66" s="248" t="str">
        <f t="shared" si="5"/>
        <v/>
      </c>
      <c r="U66" s="248" t="str">
        <f t="shared" si="6"/>
        <v/>
      </c>
      <c r="V66" s="248" t="str">
        <f t="shared" si="7"/>
        <v/>
      </c>
      <c r="X66" s="252"/>
      <c r="Y66" s="253"/>
      <c r="Z66" s="254"/>
    </row>
    <row r="67" spans="1:26" x14ac:dyDescent="0.2">
      <c r="A67" s="197">
        <f>Inscriptions!A67</f>
        <v>66</v>
      </c>
      <c r="B67" s="32">
        <f>Inscriptions!C67</f>
        <v>0</v>
      </c>
      <c r="C67" s="3">
        <f>Inscriptions!D67</f>
        <v>0</v>
      </c>
      <c r="E67" s="1" t="str">
        <f>IF(Inscriptions!P67=1,"1.1","")&amp;IF(Inscriptions!P67=2,"2.1","")&amp;IF(Inscriptions!P67=3,"3.1","")&amp;IF(Inscriptions!P67=4,"4.1","")&amp;IF(Inscriptions!P67=5,"5.1","")&amp;IF(Inscriptions!P67=6,"6.1","")&amp;IF(Inscriptions!P67=7,"7.1","")&amp;IF(Inscriptions!P67=8,"8.1","")&amp;IF(Inscriptions!P67=9,"9.1","")&amp;IF(Inscriptions!P67=10,"10.1","")&amp;IF(Inscriptions!P67=10,"10.1","")&amp;IF(Inscriptions!P67=11,"11.1","")&amp;IF(Inscriptions!P67=12,"12.1","")&amp;IF(Inscriptions!P67=13,"13.1","")&amp;IF(Inscriptions!P67=14,"14.1","")&amp;IF(Inscriptions!P67=15,"15.1","")&amp;IF(Inscriptions!P67=16,"16.1","")&amp;IF(Inscriptions!P67=17,"17.1","")&amp;IF(Inscriptions!P67=18,"18.1","")&amp;IF(Inscriptions!P67=19,"19.1","")&amp;IF(Inscriptions!P67=20,"20","")</f>
        <v/>
      </c>
      <c r="F67" s="1" t="str">
        <f>IF(Inscriptions!Q67=1,"1.1","")&amp;IF(Inscriptions!Q67=2,"2.1","")&amp;IF(Inscriptions!Q67=3,"3.1","")&amp;IF(Inscriptions!Q67=4,"4.1","")&amp;IF(Inscriptions!Q67=5,"5.1","")&amp;IF(Inscriptions!Q67=6,"6.1","")&amp;IF(Inscriptions!Q67=7,"7.1","")&amp;IF(Inscriptions!Q67=8,"8.1","")&amp;IF(Inscriptions!Q67=9,"9.1","")&amp;IF(Inscriptions!Q67=10,"10.1","")&amp;IF(Inscriptions!Q67=10,"10.1","")&amp;IF(Inscriptions!Q67=11,"11.1","")&amp;IF(Inscriptions!Q67=12,"12.1","")&amp;IF(Inscriptions!Q67=13,"13.1","")&amp;IF(Inscriptions!Q67=14,"14.1","")&amp;IF(Inscriptions!Q67=15,"15.1","")&amp;IF(Inscriptions!Q67=16,"16.1","")&amp;IF(Inscriptions!Q67=17,"17.1","")&amp;IF(Inscriptions!Q67=18,"18.1","")&amp;IF(Inscriptions!Q67=19,"19.1","")&amp;IF(Inscriptions!Q67=20,"20","")</f>
        <v/>
      </c>
      <c r="G67" s="1" t="str">
        <f>IF(Inscriptions!R67=1,"1.1","")&amp;IF(Inscriptions!R67=2,"2.1","")&amp;IF(Inscriptions!R67=3,"3.1","")&amp;IF(Inscriptions!R67=4,"4.1","")&amp;IF(Inscriptions!R67=5,"5.1","")&amp;IF(Inscriptions!R67=6,"6.1","")&amp;IF(Inscriptions!R67=7,"7.1","")&amp;IF(Inscriptions!R67=8,"8.1","")&amp;IF(Inscriptions!R67=9,"9.1","")&amp;IF(Inscriptions!R67=10,"10.1","")&amp;IF(Inscriptions!R67=10,"10.1","")&amp;IF(Inscriptions!R67=11,"11.1","")&amp;IF(Inscriptions!R67=12,"12.1","")&amp;IF(Inscriptions!R67=13,"13.1","")&amp;IF(Inscriptions!R67=14,"14.1","")&amp;IF(Inscriptions!R67=15,"15.1","")&amp;IF(Inscriptions!R67=16,"16.1","")&amp;IF(Inscriptions!R67=17,"17.1","")&amp;IF(Inscriptions!R67=18,"18.1","")&amp;IF(Inscriptions!R67=19,"19.1","")&amp;IF(Inscriptions!R67=20,"20","")</f>
        <v/>
      </c>
      <c r="H67" s="1" t="str">
        <f>IF(Inscriptions!S67=1,"1.1","")&amp;IF(Inscriptions!S67=2,"2.1","")&amp;IF(Inscriptions!S67=3,"3.1","")&amp;IF(Inscriptions!S67=4,"4.1","")&amp;IF(Inscriptions!S67=5,"5.1","")&amp;IF(Inscriptions!S67=6,"6.1","")&amp;IF(Inscriptions!S67=7,"7.1","")&amp;IF(Inscriptions!S67=8,"8.1","")&amp;IF(Inscriptions!S67=9,"9.1","")&amp;IF(Inscriptions!S67=10,"10.1","")&amp;IF(Inscriptions!S67=10,"10.1","")&amp;IF(Inscriptions!S67=11,"11.1","")&amp;IF(Inscriptions!S67=12,"12.1","")&amp;IF(Inscriptions!S67=13,"13.1","")&amp;IF(Inscriptions!S67=14,"14.1","")&amp;IF(Inscriptions!S67=15,"15.1","")&amp;IF(Inscriptions!S67=16,"16.1","")&amp;IF(Inscriptions!S67=17,"17.1","")&amp;IF(Inscriptions!S67=18,"18.1","")&amp;IF(Inscriptions!S67=19,"19.1","")&amp;IF(Inscriptions!S67=20,"20","")</f>
        <v/>
      </c>
      <c r="P67" s="198"/>
      <c r="Q67" s="199"/>
      <c r="R67" s="218"/>
      <c r="T67" s="248" t="str">
        <f t="shared" ref="T67:T130" si="14">IF(COUNTIF(P:P,$J67),$J67&amp;" - ","")&amp;IF(COUNTIF(P:P,$K67),$K67&amp;" - ","")&amp;IF(COUNTIF(P:P,$L67),$L67&amp;" - ","")&amp;IF(COUNTIF(P:P,$M67),$M67&amp;" - ","")</f>
        <v/>
      </c>
      <c r="U67" s="248" t="str">
        <f t="shared" ref="U67:U130" si="15">IF(COUNTIF(Q:Q,$J67),$J67&amp;" - ","")&amp;IF(COUNTIF(Q:Q,$K67),$K67&amp;" - ","")&amp;IF(COUNTIF(Q:Q,$L67),$L67&amp;" - ","")&amp;IF(COUNTIF(Q:Q,$M67),$M67&amp;" - ","")</f>
        <v/>
      </c>
      <c r="V67" s="248" t="str">
        <f t="shared" ref="V67:V130" si="16">IF(COUNTIF(R:R,$J67),$J67&amp;" - ","")&amp;IF(COUNTIF(R:R,$K67),$K67&amp;" - ","")&amp;IF(COUNTIF(R:R,$L67),$L67&amp;" - ","")&amp;IF(COUNTIF(R:R,$M67),$M67&amp;" - ","")</f>
        <v/>
      </c>
      <c r="X67" s="252"/>
      <c r="Y67" s="253"/>
      <c r="Z67" s="254"/>
    </row>
    <row r="68" spans="1:26" x14ac:dyDescent="0.2">
      <c r="A68" s="197">
        <f>Inscriptions!A68</f>
        <v>67</v>
      </c>
      <c r="B68" s="32">
        <f>Inscriptions!C68</f>
        <v>0</v>
      </c>
      <c r="C68" s="3">
        <f>Inscriptions!D68</f>
        <v>0</v>
      </c>
      <c r="E68" s="1" t="str">
        <f>IF(Inscriptions!P68=1,"1.1","")&amp;IF(Inscriptions!P68=2,"2.1","")&amp;IF(Inscriptions!P68=3,"3.1","")&amp;IF(Inscriptions!P68=4,"4.1","")&amp;IF(Inscriptions!P68=5,"5.1","")&amp;IF(Inscriptions!P68=6,"6.1","")&amp;IF(Inscriptions!P68=7,"7.1","")&amp;IF(Inscriptions!P68=8,"8.1","")&amp;IF(Inscriptions!P68=9,"9.1","")&amp;IF(Inscriptions!P68=10,"10.1","")&amp;IF(Inscriptions!P68=10,"10.1","")&amp;IF(Inscriptions!P68=11,"11.1","")&amp;IF(Inscriptions!P68=12,"12.1","")&amp;IF(Inscriptions!P68=13,"13.1","")&amp;IF(Inscriptions!P68=14,"14.1","")&amp;IF(Inscriptions!P68=15,"15.1","")&amp;IF(Inscriptions!P68=16,"16.1","")&amp;IF(Inscriptions!P68=17,"17.1","")&amp;IF(Inscriptions!P68=18,"18.1","")&amp;IF(Inscriptions!P68=19,"19.1","")&amp;IF(Inscriptions!P68=20,"20","")</f>
        <v/>
      </c>
      <c r="F68" s="1" t="str">
        <f>IF(Inscriptions!Q68=1,"1.1","")&amp;IF(Inscriptions!Q68=2,"2.1","")&amp;IF(Inscriptions!Q68=3,"3.1","")&amp;IF(Inscriptions!Q68=4,"4.1","")&amp;IF(Inscriptions!Q68=5,"5.1","")&amp;IF(Inscriptions!Q68=6,"6.1","")&amp;IF(Inscriptions!Q68=7,"7.1","")&amp;IF(Inscriptions!Q68=8,"8.1","")&amp;IF(Inscriptions!Q68=9,"9.1","")&amp;IF(Inscriptions!Q68=10,"10.1","")&amp;IF(Inscriptions!Q68=10,"10.1","")&amp;IF(Inscriptions!Q68=11,"11.1","")&amp;IF(Inscriptions!Q68=12,"12.1","")&amp;IF(Inscriptions!Q68=13,"13.1","")&amp;IF(Inscriptions!Q68=14,"14.1","")&amp;IF(Inscriptions!Q68=15,"15.1","")&amp;IF(Inscriptions!Q68=16,"16.1","")&amp;IF(Inscriptions!Q68=17,"17.1","")&amp;IF(Inscriptions!Q68=18,"18.1","")&amp;IF(Inscriptions!Q68=19,"19.1","")&amp;IF(Inscriptions!Q68=20,"20","")</f>
        <v/>
      </c>
      <c r="G68" s="1" t="str">
        <f>IF(Inscriptions!R68=1,"1.1","")&amp;IF(Inscriptions!R68=2,"2.1","")&amp;IF(Inscriptions!R68=3,"3.1","")&amp;IF(Inscriptions!R68=4,"4.1","")&amp;IF(Inscriptions!R68=5,"5.1","")&amp;IF(Inscriptions!R68=6,"6.1","")&amp;IF(Inscriptions!R68=7,"7.1","")&amp;IF(Inscriptions!R68=8,"8.1","")&amp;IF(Inscriptions!R68=9,"9.1","")&amp;IF(Inscriptions!R68=10,"10.1","")&amp;IF(Inscriptions!R68=10,"10.1","")&amp;IF(Inscriptions!R68=11,"11.1","")&amp;IF(Inscriptions!R68=12,"12.1","")&amp;IF(Inscriptions!R68=13,"13.1","")&amp;IF(Inscriptions!R68=14,"14.1","")&amp;IF(Inscriptions!R68=15,"15.1","")&amp;IF(Inscriptions!R68=16,"16.1","")&amp;IF(Inscriptions!R68=17,"17.1","")&amp;IF(Inscriptions!R68=18,"18.1","")&amp;IF(Inscriptions!R68=19,"19.1","")&amp;IF(Inscriptions!R68=20,"20","")</f>
        <v/>
      </c>
      <c r="H68" s="1" t="str">
        <f>IF(Inscriptions!S68=1,"1.1","")&amp;IF(Inscriptions!S68=2,"2.1","")&amp;IF(Inscriptions!S68=3,"3.1","")&amp;IF(Inscriptions!S68=4,"4.1","")&amp;IF(Inscriptions!S68=5,"5.1","")&amp;IF(Inscriptions!S68=6,"6.1","")&amp;IF(Inscriptions!S68=7,"7.1","")&amp;IF(Inscriptions!S68=8,"8.1","")&amp;IF(Inscriptions!S68=9,"9.1","")&amp;IF(Inscriptions!S68=10,"10.1","")&amp;IF(Inscriptions!S68=10,"10.1","")&amp;IF(Inscriptions!S68=11,"11.1","")&amp;IF(Inscriptions!S68=12,"12.1","")&amp;IF(Inscriptions!S68=13,"13.1","")&amp;IF(Inscriptions!S68=14,"14.1","")&amp;IF(Inscriptions!S68=15,"15.1","")&amp;IF(Inscriptions!S68=16,"16.1","")&amp;IF(Inscriptions!S68=17,"17.1","")&amp;IF(Inscriptions!S68=18,"18.1","")&amp;IF(Inscriptions!S68=19,"19.1","")&amp;IF(Inscriptions!S68=20,"20","")</f>
        <v/>
      </c>
      <c r="P68" s="198"/>
      <c r="Q68" s="199"/>
      <c r="R68" s="218"/>
      <c r="T68" s="248" t="str">
        <f t="shared" si="14"/>
        <v/>
      </c>
      <c r="U68" s="248" t="str">
        <f t="shared" si="15"/>
        <v/>
      </c>
      <c r="V68" s="248" t="str">
        <f t="shared" si="16"/>
        <v/>
      </c>
      <c r="X68" s="252"/>
      <c r="Y68" s="253"/>
      <c r="Z68" s="254"/>
    </row>
    <row r="69" spans="1:26" x14ac:dyDescent="0.2">
      <c r="A69" s="197">
        <f>Inscriptions!A69</f>
        <v>68</v>
      </c>
      <c r="B69" s="32">
        <f>Inscriptions!C69</f>
        <v>0</v>
      </c>
      <c r="C69" s="3">
        <f>Inscriptions!D69</f>
        <v>0</v>
      </c>
      <c r="E69" s="1" t="str">
        <f>IF(Inscriptions!P69=1,"1.1","")&amp;IF(Inscriptions!P69=2,"2.1","")&amp;IF(Inscriptions!P69=3,"3.1","")&amp;IF(Inscriptions!P69=4,"4.1","")&amp;IF(Inscriptions!P69=5,"5.1","")&amp;IF(Inscriptions!P69=6,"6.1","")&amp;IF(Inscriptions!P69=7,"7.1","")&amp;IF(Inscriptions!P69=8,"8.1","")&amp;IF(Inscriptions!P69=9,"9.1","")&amp;IF(Inscriptions!P69=10,"10.1","")&amp;IF(Inscriptions!P69=10,"10.1","")&amp;IF(Inscriptions!P69=11,"11.1","")&amp;IF(Inscriptions!P69=12,"12.1","")&amp;IF(Inscriptions!P69=13,"13.1","")&amp;IF(Inscriptions!P69=14,"14.1","")&amp;IF(Inscriptions!P69=15,"15.1","")&amp;IF(Inscriptions!P69=16,"16.1","")&amp;IF(Inscriptions!P69=17,"17.1","")&amp;IF(Inscriptions!P69=18,"18.1","")&amp;IF(Inscriptions!P69=19,"19.1","")&amp;IF(Inscriptions!P69=20,"20","")</f>
        <v/>
      </c>
      <c r="F69" s="1" t="str">
        <f>IF(Inscriptions!Q69=1,"1.1","")&amp;IF(Inscriptions!Q69=2,"2.1","")&amp;IF(Inscriptions!Q69=3,"3.1","")&amp;IF(Inscriptions!Q69=4,"4.1","")&amp;IF(Inscriptions!Q69=5,"5.1","")&amp;IF(Inscriptions!Q69=6,"6.1","")&amp;IF(Inscriptions!Q69=7,"7.1","")&amp;IF(Inscriptions!Q69=8,"8.1","")&amp;IF(Inscriptions!Q69=9,"9.1","")&amp;IF(Inscriptions!Q69=10,"10.1","")&amp;IF(Inscriptions!Q69=10,"10.1","")&amp;IF(Inscriptions!Q69=11,"11.1","")&amp;IF(Inscriptions!Q69=12,"12.1","")&amp;IF(Inscriptions!Q69=13,"13.1","")&amp;IF(Inscriptions!Q69=14,"14.1","")&amp;IF(Inscriptions!Q69=15,"15.1","")&amp;IF(Inscriptions!Q69=16,"16.1","")&amp;IF(Inscriptions!Q69=17,"17.1","")&amp;IF(Inscriptions!Q69=18,"18.1","")&amp;IF(Inscriptions!Q69=19,"19.1","")&amp;IF(Inscriptions!Q69=20,"20","")</f>
        <v/>
      </c>
      <c r="G69" s="1" t="str">
        <f>IF(Inscriptions!R69=1,"1.1","")&amp;IF(Inscriptions!R69=2,"2.1","")&amp;IF(Inscriptions!R69=3,"3.1","")&amp;IF(Inscriptions!R69=4,"4.1","")&amp;IF(Inscriptions!R69=5,"5.1","")&amp;IF(Inscriptions!R69=6,"6.1","")&amp;IF(Inscriptions!R69=7,"7.1","")&amp;IF(Inscriptions!R69=8,"8.1","")&amp;IF(Inscriptions!R69=9,"9.1","")&amp;IF(Inscriptions!R69=10,"10.1","")&amp;IF(Inscriptions!R69=10,"10.1","")&amp;IF(Inscriptions!R69=11,"11.1","")&amp;IF(Inscriptions!R69=12,"12.1","")&amp;IF(Inscriptions!R69=13,"13.1","")&amp;IF(Inscriptions!R69=14,"14.1","")&amp;IF(Inscriptions!R69=15,"15.1","")&amp;IF(Inscriptions!R69=16,"16.1","")&amp;IF(Inscriptions!R69=17,"17.1","")&amp;IF(Inscriptions!R69=18,"18.1","")&amp;IF(Inscriptions!R69=19,"19.1","")&amp;IF(Inscriptions!R69=20,"20","")</f>
        <v/>
      </c>
      <c r="H69" s="1" t="str">
        <f>IF(Inscriptions!S69=1,"1.1","")&amp;IF(Inscriptions!S69=2,"2.1","")&amp;IF(Inscriptions!S69=3,"3.1","")&amp;IF(Inscriptions!S69=4,"4.1","")&amp;IF(Inscriptions!S69=5,"5.1","")&amp;IF(Inscriptions!S69=6,"6.1","")&amp;IF(Inscriptions!S69=7,"7.1","")&amp;IF(Inscriptions!S69=8,"8.1","")&amp;IF(Inscriptions!S69=9,"9.1","")&amp;IF(Inscriptions!S69=10,"10.1","")&amp;IF(Inscriptions!S69=10,"10.1","")&amp;IF(Inscriptions!S69=11,"11.1","")&amp;IF(Inscriptions!S69=12,"12.1","")&amp;IF(Inscriptions!S69=13,"13.1","")&amp;IF(Inscriptions!S69=14,"14.1","")&amp;IF(Inscriptions!S69=15,"15.1","")&amp;IF(Inscriptions!S69=16,"16.1","")&amp;IF(Inscriptions!S69=17,"17.1","")&amp;IF(Inscriptions!S69=18,"18.1","")&amp;IF(Inscriptions!S69=19,"19.1","")&amp;IF(Inscriptions!S69=20,"20","")</f>
        <v/>
      </c>
      <c r="P69" s="198"/>
      <c r="Q69" s="199"/>
      <c r="R69" s="218"/>
      <c r="T69" s="248" t="str">
        <f t="shared" si="14"/>
        <v/>
      </c>
      <c r="U69" s="248" t="str">
        <f t="shared" si="15"/>
        <v/>
      </c>
      <c r="V69" s="248" t="str">
        <f t="shared" si="16"/>
        <v/>
      </c>
      <c r="X69" s="252"/>
      <c r="Y69" s="253"/>
      <c r="Z69" s="254"/>
    </row>
    <row r="70" spans="1:26" x14ac:dyDescent="0.2">
      <c r="A70" s="197">
        <f>Inscriptions!A70</f>
        <v>69</v>
      </c>
      <c r="B70" s="32">
        <f>Inscriptions!C70</f>
        <v>0</v>
      </c>
      <c r="C70" s="3">
        <f>Inscriptions!D70</f>
        <v>0</v>
      </c>
      <c r="E70" s="1" t="str">
        <f>IF(Inscriptions!P70=1,"1.1","")&amp;IF(Inscriptions!P70=2,"2.1","")&amp;IF(Inscriptions!P70=3,"3.1","")&amp;IF(Inscriptions!P70=4,"4.1","")&amp;IF(Inscriptions!P70=5,"5.1","")&amp;IF(Inscriptions!P70=6,"6.1","")&amp;IF(Inscriptions!P70=7,"7.1","")&amp;IF(Inscriptions!P70=8,"8.1","")&amp;IF(Inscriptions!P70=9,"9.1","")&amp;IF(Inscriptions!P70=10,"10.1","")&amp;IF(Inscriptions!P70=10,"10.1","")&amp;IF(Inscriptions!P70=11,"11.1","")&amp;IF(Inscriptions!P70=12,"12.1","")&amp;IF(Inscriptions!P70=13,"13.1","")&amp;IF(Inscriptions!P70=14,"14.1","")&amp;IF(Inscriptions!P70=15,"15.1","")&amp;IF(Inscriptions!P70=16,"16.1","")&amp;IF(Inscriptions!P70=17,"17.1","")&amp;IF(Inscriptions!P70=18,"18.1","")&amp;IF(Inscriptions!P70=19,"19.1","")&amp;IF(Inscriptions!P70=20,"20","")</f>
        <v/>
      </c>
      <c r="F70" s="1" t="str">
        <f>IF(Inscriptions!Q70=1,"1.1","")&amp;IF(Inscriptions!Q70=2,"2.1","")&amp;IF(Inscriptions!Q70=3,"3.1","")&amp;IF(Inscriptions!Q70=4,"4.1","")&amp;IF(Inscriptions!Q70=5,"5.1","")&amp;IF(Inscriptions!Q70=6,"6.1","")&amp;IF(Inscriptions!Q70=7,"7.1","")&amp;IF(Inscriptions!Q70=8,"8.1","")&amp;IF(Inscriptions!Q70=9,"9.1","")&amp;IF(Inscriptions!Q70=10,"10.1","")&amp;IF(Inscriptions!Q70=10,"10.1","")&amp;IF(Inscriptions!Q70=11,"11.1","")&amp;IF(Inscriptions!Q70=12,"12.1","")&amp;IF(Inscriptions!Q70=13,"13.1","")&amp;IF(Inscriptions!Q70=14,"14.1","")&amp;IF(Inscriptions!Q70=15,"15.1","")&amp;IF(Inscriptions!Q70=16,"16.1","")&amp;IF(Inscriptions!Q70=17,"17.1","")&amp;IF(Inscriptions!Q70=18,"18.1","")&amp;IF(Inscriptions!Q70=19,"19.1","")&amp;IF(Inscriptions!Q70=20,"20","")</f>
        <v/>
      </c>
      <c r="G70" s="1" t="str">
        <f>IF(Inscriptions!R70=1,"1.1","")&amp;IF(Inscriptions!R70=2,"2.1","")&amp;IF(Inscriptions!R70=3,"3.1","")&amp;IF(Inscriptions!R70=4,"4.1","")&amp;IF(Inscriptions!R70=5,"5.1","")&amp;IF(Inscriptions!R70=6,"6.1","")&amp;IF(Inscriptions!R70=7,"7.1","")&amp;IF(Inscriptions!R70=8,"8.1","")&amp;IF(Inscriptions!R70=9,"9.1","")&amp;IF(Inscriptions!R70=10,"10.1","")&amp;IF(Inscriptions!R70=10,"10.1","")&amp;IF(Inscriptions!R70=11,"11.1","")&amp;IF(Inscriptions!R70=12,"12.1","")&amp;IF(Inscriptions!R70=13,"13.1","")&amp;IF(Inscriptions!R70=14,"14.1","")&amp;IF(Inscriptions!R70=15,"15.1","")&amp;IF(Inscriptions!R70=16,"16.1","")&amp;IF(Inscriptions!R70=17,"17.1","")&amp;IF(Inscriptions!R70=18,"18.1","")&amp;IF(Inscriptions!R70=19,"19.1","")&amp;IF(Inscriptions!R70=20,"20","")</f>
        <v/>
      </c>
      <c r="H70" s="1" t="str">
        <f>IF(Inscriptions!S70=1,"1.1","")&amp;IF(Inscriptions!S70=2,"2.1","")&amp;IF(Inscriptions!S70=3,"3.1","")&amp;IF(Inscriptions!S70=4,"4.1","")&amp;IF(Inscriptions!S70=5,"5.1","")&amp;IF(Inscriptions!S70=6,"6.1","")&amp;IF(Inscriptions!S70=7,"7.1","")&amp;IF(Inscriptions!S70=8,"8.1","")&amp;IF(Inscriptions!S70=9,"9.1","")&amp;IF(Inscriptions!S70=10,"10.1","")&amp;IF(Inscriptions!S70=10,"10.1","")&amp;IF(Inscriptions!S70=11,"11.1","")&amp;IF(Inscriptions!S70=12,"12.1","")&amp;IF(Inscriptions!S70=13,"13.1","")&amp;IF(Inscriptions!S70=14,"14.1","")&amp;IF(Inscriptions!S70=15,"15.1","")&amp;IF(Inscriptions!S70=16,"16.1","")&amp;IF(Inscriptions!S70=17,"17.1","")&amp;IF(Inscriptions!S70=18,"18.1","")&amp;IF(Inscriptions!S70=19,"19.1","")&amp;IF(Inscriptions!S70=20,"20","")</f>
        <v/>
      </c>
      <c r="P70" s="198"/>
      <c r="Q70" s="199"/>
      <c r="R70" s="218"/>
      <c r="T70" s="248" t="str">
        <f t="shared" si="14"/>
        <v/>
      </c>
      <c r="U70" s="248" t="str">
        <f t="shared" si="15"/>
        <v/>
      </c>
      <c r="V70" s="248" t="str">
        <f t="shared" si="16"/>
        <v/>
      </c>
      <c r="X70" s="252"/>
      <c r="Y70" s="253"/>
      <c r="Z70" s="254"/>
    </row>
    <row r="71" spans="1:26" x14ac:dyDescent="0.2">
      <c r="A71" s="197">
        <f>Inscriptions!A71</f>
        <v>70</v>
      </c>
      <c r="B71" s="32">
        <f>Inscriptions!C71</f>
        <v>0</v>
      </c>
      <c r="C71" s="3">
        <f>Inscriptions!D71</f>
        <v>0</v>
      </c>
      <c r="E71" s="1" t="str">
        <f>IF(Inscriptions!P71=1,"1.1","")&amp;IF(Inscriptions!P71=2,"2.1","")&amp;IF(Inscriptions!P71=3,"3.1","")&amp;IF(Inscriptions!P71=4,"4.1","")&amp;IF(Inscriptions!P71=5,"5.1","")&amp;IF(Inscriptions!P71=6,"6.1","")&amp;IF(Inscriptions!P71=7,"7.1","")&amp;IF(Inscriptions!P71=8,"8.1","")&amp;IF(Inscriptions!P71=9,"9.1","")&amp;IF(Inscriptions!P71=10,"10.1","")&amp;IF(Inscriptions!P71=10,"10.1","")&amp;IF(Inscriptions!P71=11,"11.1","")&amp;IF(Inscriptions!P71=12,"12.1","")&amp;IF(Inscriptions!P71=13,"13.1","")&amp;IF(Inscriptions!P71=14,"14.1","")&amp;IF(Inscriptions!P71=15,"15.1","")&amp;IF(Inscriptions!P71=16,"16.1","")&amp;IF(Inscriptions!P71=17,"17.1","")&amp;IF(Inscriptions!P71=18,"18.1","")&amp;IF(Inscriptions!P71=19,"19.1","")&amp;IF(Inscriptions!P71=20,"20","")</f>
        <v/>
      </c>
      <c r="F71" s="1" t="str">
        <f>IF(Inscriptions!Q71=1,"1.1","")&amp;IF(Inscriptions!Q71=2,"2.1","")&amp;IF(Inscriptions!Q71=3,"3.1","")&amp;IF(Inscriptions!Q71=4,"4.1","")&amp;IF(Inscriptions!Q71=5,"5.1","")&amp;IF(Inscriptions!Q71=6,"6.1","")&amp;IF(Inscriptions!Q71=7,"7.1","")&amp;IF(Inscriptions!Q71=8,"8.1","")&amp;IF(Inscriptions!Q71=9,"9.1","")&amp;IF(Inscriptions!Q71=10,"10.1","")&amp;IF(Inscriptions!Q71=10,"10.1","")&amp;IF(Inscriptions!Q71=11,"11.1","")&amp;IF(Inscriptions!Q71=12,"12.1","")&amp;IF(Inscriptions!Q71=13,"13.1","")&amp;IF(Inscriptions!Q71=14,"14.1","")&amp;IF(Inscriptions!Q71=15,"15.1","")&amp;IF(Inscriptions!Q71=16,"16.1","")&amp;IF(Inscriptions!Q71=17,"17.1","")&amp;IF(Inscriptions!Q71=18,"18.1","")&amp;IF(Inscriptions!Q71=19,"19.1","")&amp;IF(Inscriptions!Q71=20,"20","")</f>
        <v/>
      </c>
      <c r="G71" s="1" t="str">
        <f>IF(Inscriptions!R71=1,"1.1","")&amp;IF(Inscriptions!R71=2,"2.1","")&amp;IF(Inscriptions!R71=3,"3.1","")&amp;IF(Inscriptions!R71=4,"4.1","")&amp;IF(Inscriptions!R71=5,"5.1","")&amp;IF(Inscriptions!R71=6,"6.1","")&amp;IF(Inscriptions!R71=7,"7.1","")&amp;IF(Inscriptions!R71=8,"8.1","")&amp;IF(Inscriptions!R71=9,"9.1","")&amp;IF(Inscriptions!R71=10,"10.1","")&amp;IF(Inscriptions!R71=10,"10.1","")&amp;IF(Inscriptions!R71=11,"11.1","")&amp;IF(Inscriptions!R71=12,"12.1","")&amp;IF(Inscriptions!R71=13,"13.1","")&amp;IF(Inscriptions!R71=14,"14.1","")&amp;IF(Inscriptions!R71=15,"15.1","")&amp;IF(Inscriptions!R71=16,"16.1","")&amp;IF(Inscriptions!R71=17,"17.1","")&amp;IF(Inscriptions!R71=18,"18.1","")&amp;IF(Inscriptions!R71=19,"19.1","")&amp;IF(Inscriptions!R71=20,"20","")</f>
        <v/>
      </c>
      <c r="H71" s="1" t="str">
        <f>IF(Inscriptions!S71=1,"1.1","")&amp;IF(Inscriptions!S71=2,"2.1","")&amp;IF(Inscriptions!S71=3,"3.1","")&amp;IF(Inscriptions!S71=4,"4.1","")&amp;IF(Inscriptions!S71=5,"5.1","")&amp;IF(Inscriptions!S71=6,"6.1","")&amp;IF(Inscriptions!S71=7,"7.1","")&amp;IF(Inscriptions!S71=8,"8.1","")&amp;IF(Inscriptions!S71=9,"9.1","")&amp;IF(Inscriptions!S71=10,"10.1","")&amp;IF(Inscriptions!S71=10,"10.1","")&amp;IF(Inscriptions!S71=11,"11.1","")&amp;IF(Inscriptions!S71=12,"12.1","")&amp;IF(Inscriptions!S71=13,"13.1","")&amp;IF(Inscriptions!S71=14,"14.1","")&amp;IF(Inscriptions!S71=15,"15.1","")&amp;IF(Inscriptions!S71=16,"16.1","")&amp;IF(Inscriptions!S71=17,"17.1","")&amp;IF(Inscriptions!S71=18,"18.1","")&amp;IF(Inscriptions!S71=19,"19.1","")&amp;IF(Inscriptions!S71=20,"20","")</f>
        <v/>
      </c>
      <c r="P71" s="198"/>
      <c r="Q71" s="199"/>
      <c r="R71" s="218"/>
      <c r="T71" s="248" t="str">
        <f t="shared" si="14"/>
        <v/>
      </c>
      <c r="U71" s="248" t="str">
        <f t="shared" si="15"/>
        <v/>
      </c>
      <c r="V71" s="248" t="str">
        <f t="shared" si="16"/>
        <v/>
      </c>
      <c r="X71" s="252"/>
      <c r="Y71" s="253"/>
      <c r="Z71" s="254"/>
    </row>
    <row r="72" spans="1:26" x14ac:dyDescent="0.2">
      <c r="A72" s="197">
        <f>Inscriptions!A72</f>
        <v>71</v>
      </c>
      <c r="B72" s="32">
        <f>Inscriptions!C72</f>
        <v>0</v>
      </c>
      <c r="C72" s="3">
        <f>Inscriptions!D72</f>
        <v>0</v>
      </c>
      <c r="E72" s="1" t="str">
        <f>IF(Inscriptions!P72=1,"1.1","")&amp;IF(Inscriptions!P72=2,"2.1","")&amp;IF(Inscriptions!P72=3,"3.1","")&amp;IF(Inscriptions!P72=4,"4.1","")&amp;IF(Inscriptions!P72=5,"5.1","")&amp;IF(Inscriptions!P72=6,"6.1","")&amp;IF(Inscriptions!P72=7,"7.1","")&amp;IF(Inscriptions!P72=8,"8.1","")&amp;IF(Inscriptions!P72=9,"9.1","")&amp;IF(Inscriptions!P72=10,"10.1","")&amp;IF(Inscriptions!P72=10,"10.1","")&amp;IF(Inscriptions!P72=11,"11.1","")&amp;IF(Inscriptions!P72=12,"12.1","")&amp;IF(Inscriptions!P72=13,"13.1","")&amp;IF(Inscriptions!P72=14,"14.1","")&amp;IF(Inscriptions!P72=15,"15.1","")&amp;IF(Inscriptions!P72=16,"16.1","")&amp;IF(Inscriptions!P72=17,"17.1","")&amp;IF(Inscriptions!P72=18,"18.1","")&amp;IF(Inscriptions!P72=19,"19.1","")&amp;IF(Inscriptions!P72=20,"20","")</f>
        <v/>
      </c>
      <c r="F72" s="1" t="str">
        <f>IF(Inscriptions!Q72=1,"1.1","")&amp;IF(Inscriptions!Q72=2,"2.1","")&amp;IF(Inscriptions!Q72=3,"3.1","")&amp;IF(Inscriptions!Q72=4,"4.1","")&amp;IF(Inscriptions!Q72=5,"5.1","")&amp;IF(Inscriptions!Q72=6,"6.1","")&amp;IF(Inscriptions!Q72=7,"7.1","")&amp;IF(Inscriptions!Q72=8,"8.1","")&amp;IF(Inscriptions!Q72=9,"9.1","")&amp;IF(Inscriptions!Q72=10,"10.1","")&amp;IF(Inscriptions!Q72=10,"10.1","")&amp;IF(Inscriptions!Q72=11,"11.1","")&amp;IF(Inscriptions!Q72=12,"12.1","")&amp;IF(Inscriptions!Q72=13,"13.1","")&amp;IF(Inscriptions!Q72=14,"14.1","")&amp;IF(Inscriptions!Q72=15,"15.1","")&amp;IF(Inscriptions!Q72=16,"16.1","")&amp;IF(Inscriptions!Q72=17,"17.1","")&amp;IF(Inscriptions!Q72=18,"18.1","")&amp;IF(Inscriptions!Q72=19,"19.1","")&amp;IF(Inscriptions!Q72=20,"20","")</f>
        <v/>
      </c>
      <c r="G72" s="1" t="str">
        <f>IF(Inscriptions!R72=1,"1.1","")&amp;IF(Inscriptions!R72=2,"2.1","")&amp;IF(Inscriptions!R72=3,"3.1","")&amp;IF(Inscriptions!R72=4,"4.1","")&amp;IF(Inscriptions!R72=5,"5.1","")&amp;IF(Inscriptions!R72=6,"6.1","")&amp;IF(Inscriptions!R72=7,"7.1","")&amp;IF(Inscriptions!R72=8,"8.1","")&amp;IF(Inscriptions!R72=9,"9.1","")&amp;IF(Inscriptions!R72=10,"10.1","")&amp;IF(Inscriptions!R72=10,"10.1","")&amp;IF(Inscriptions!R72=11,"11.1","")&amp;IF(Inscriptions!R72=12,"12.1","")&amp;IF(Inscriptions!R72=13,"13.1","")&amp;IF(Inscriptions!R72=14,"14.1","")&amp;IF(Inscriptions!R72=15,"15.1","")&amp;IF(Inscriptions!R72=16,"16.1","")&amp;IF(Inscriptions!R72=17,"17.1","")&amp;IF(Inscriptions!R72=18,"18.1","")&amp;IF(Inscriptions!R72=19,"19.1","")&amp;IF(Inscriptions!R72=20,"20","")</f>
        <v/>
      </c>
      <c r="H72" s="1" t="str">
        <f>IF(Inscriptions!S72=1,"1.1","")&amp;IF(Inscriptions!S72=2,"2.1","")&amp;IF(Inscriptions!S72=3,"3.1","")&amp;IF(Inscriptions!S72=4,"4.1","")&amp;IF(Inscriptions!S72=5,"5.1","")&amp;IF(Inscriptions!S72=6,"6.1","")&amp;IF(Inscriptions!S72=7,"7.1","")&amp;IF(Inscriptions!S72=8,"8.1","")&amp;IF(Inscriptions!S72=9,"9.1","")&amp;IF(Inscriptions!S72=10,"10.1","")&amp;IF(Inscriptions!S72=10,"10.1","")&amp;IF(Inscriptions!S72=11,"11.1","")&amp;IF(Inscriptions!S72=12,"12.1","")&amp;IF(Inscriptions!S72=13,"13.1","")&amp;IF(Inscriptions!S72=14,"14.1","")&amp;IF(Inscriptions!S72=15,"15.1","")&amp;IF(Inscriptions!S72=16,"16.1","")&amp;IF(Inscriptions!S72=17,"17.1","")&amp;IF(Inscriptions!S72=18,"18.1","")&amp;IF(Inscriptions!S72=19,"19.1","")&amp;IF(Inscriptions!S72=20,"20","")</f>
        <v/>
      </c>
      <c r="P72" s="198"/>
      <c r="Q72" s="199"/>
      <c r="R72" s="218"/>
      <c r="T72" s="248" t="str">
        <f t="shared" si="14"/>
        <v/>
      </c>
      <c r="U72" s="248" t="str">
        <f t="shared" si="15"/>
        <v/>
      </c>
      <c r="V72" s="248" t="str">
        <f t="shared" si="16"/>
        <v/>
      </c>
      <c r="X72" s="252"/>
      <c r="Y72" s="253"/>
      <c r="Z72" s="254"/>
    </row>
    <row r="73" spans="1:26" x14ac:dyDescent="0.2">
      <c r="A73" s="197">
        <f>Inscriptions!A73</f>
        <v>72</v>
      </c>
      <c r="B73" s="32">
        <f>Inscriptions!C73</f>
        <v>0</v>
      </c>
      <c r="C73" s="3">
        <f>Inscriptions!D73</f>
        <v>0</v>
      </c>
      <c r="E73" s="1" t="str">
        <f>IF(Inscriptions!P73=1,"1.1","")&amp;IF(Inscriptions!P73=2,"2.1","")&amp;IF(Inscriptions!P73=3,"3.1","")&amp;IF(Inscriptions!P73=4,"4.1","")&amp;IF(Inscriptions!P73=5,"5.1","")&amp;IF(Inscriptions!P73=6,"6.1","")&amp;IF(Inscriptions!P73=7,"7.1","")&amp;IF(Inscriptions!P73=8,"8.1","")&amp;IF(Inscriptions!P73=9,"9.1","")&amp;IF(Inscriptions!P73=10,"10.1","")&amp;IF(Inscriptions!P73=10,"10.1","")&amp;IF(Inscriptions!P73=11,"11.1","")&amp;IF(Inscriptions!P73=12,"12.1","")&amp;IF(Inscriptions!P73=13,"13.1","")&amp;IF(Inscriptions!P73=14,"14.1","")&amp;IF(Inscriptions!P73=15,"15.1","")&amp;IF(Inscriptions!P73=16,"16.1","")&amp;IF(Inscriptions!P73=17,"17.1","")&amp;IF(Inscriptions!P73=18,"18.1","")&amp;IF(Inscriptions!P73=19,"19.1","")&amp;IF(Inscriptions!P73=20,"20","")</f>
        <v/>
      </c>
      <c r="F73" s="1" t="str">
        <f>IF(Inscriptions!Q73=1,"1.1","")&amp;IF(Inscriptions!Q73=2,"2.1","")&amp;IF(Inscriptions!Q73=3,"3.1","")&amp;IF(Inscriptions!Q73=4,"4.1","")&amp;IF(Inscriptions!Q73=5,"5.1","")&amp;IF(Inscriptions!Q73=6,"6.1","")&amp;IF(Inscriptions!Q73=7,"7.1","")&amp;IF(Inscriptions!Q73=8,"8.1","")&amp;IF(Inscriptions!Q73=9,"9.1","")&amp;IF(Inscriptions!Q73=10,"10.1","")&amp;IF(Inscriptions!Q73=10,"10.1","")&amp;IF(Inscriptions!Q73=11,"11.1","")&amp;IF(Inscriptions!Q73=12,"12.1","")&amp;IF(Inscriptions!Q73=13,"13.1","")&amp;IF(Inscriptions!Q73=14,"14.1","")&amp;IF(Inscriptions!Q73=15,"15.1","")&amp;IF(Inscriptions!Q73=16,"16.1","")&amp;IF(Inscriptions!Q73=17,"17.1","")&amp;IF(Inscriptions!Q73=18,"18.1","")&amp;IF(Inscriptions!Q73=19,"19.1","")&amp;IF(Inscriptions!Q73=20,"20","")</f>
        <v/>
      </c>
      <c r="G73" s="1" t="str">
        <f>IF(Inscriptions!R73=1,"1.1","")&amp;IF(Inscriptions!R73=2,"2.1","")&amp;IF(Inscriptions!R73=3,"3.1","")&amp;IF(Inscriptions!R73=4,"4.1","")&amp;IF(Inscriptions!R73=5,"5.1","")&amp;IF(Inscriptions!R73=6,"6.1","")&amp;IF(Inscriptions!R73=7,"7.1","")&amp;IF(Inscriptions!R73=8,"8.1","")&amp;IF(Inscriptions!R73=9,"9.1","")&amp;IF(Inscriptions!R73=10,"10.1","")&amp;IF(Inscriptions!R73=10,"10.1","")&amp;IF(Inscriptions!R73=11,"11.1","")&amp;IF(Inscriptions!R73=12,"12.1","")&amp;IF(Inscriptions!R73=13,"13.1","")&amp;IF(Inscriptions!R73=14,"14.1","")&amp;IF(Inscriptions!R73=15,"15.1","")&amp;IF(Inscriptions!R73=16,"16.1","")&amp;IF(Inscriptions!R73=17,"17.1","")&amp;IF(Inscriptions!R73=18,"18.1","")&amp;IF(Inscriptions!R73=19,"19.1","")&amp;IF(Inscriptions!R73=20,"20","")</f>
        <v/>
      </c>
      <c r="H73" s="1" t="str">
        <f>IF(Inscriptions!S73=1,"1.1","")&amp;IF(Inscriptions!S73=2,"2.1","")&amp;IF(Inscriptions!S73=3,"3.1","")&amp;IF(Inscriptions!S73=4,"4.1","")&amp;IF(Inscriptions!S73=5,"5.1","")&amp;IF(Inscriptions!S73=6,"6.1","")&amp;IF(Inscriptions!S73=7,"7.1","")&amp;IF(Inscriptions!S73=8,"8.1","")&amp;IF(Inscriptions!S73=9,"9.1","")&amp;IF(Inscriptions!S73=10,"10.1","")&amp;IF(Inscriptions!S73=10,"10.1","")&amp;IF(Inscriptions!S73=11,"11.1","")&amp;IF(Inscriptions!S73=12,"12.1","")&amp;IF(Inscriptions!S73=13,"13.1","")&amp;IF(Inscriptions!S73=14,"14.1","")&amp;IF(Inscriptions!S73=15,"15.1","")&amp;IF(Inscriptions!S73=16,"16.1","")&amp;IF(Inscriptions!S73=17,"17.1","")&amp;IF(Inscriptions!S73=18,"18.1","")&amp;IF(Inscriptions!S73=19,"19.1","")&amp;IF(Inscriptions!S73=20,"20","")</f>
        <v/>
      </c>
      <c r="P73" s="198"/>
      <c r="Q73" s="199"/>
      <c r="R73" s="218"/>
      <c r="T73" s="248" t="str">
        <f t="shared" si="14"/>
        <v/>
      </c>
      <c r="U73" s="248" t="str">
        <f t="shared" si="15"/>
        <v/>
      </c>
      <c r="V73" s="248" t="str">
        <f t="shared" si="16"/>
        <v/>
      </c>
      <c r="X73" s="252"/>
      <c r="Y73" s="253"/>
      <c r="Z73" s="254"/>
    </row>
    <row r="74" spans="1:26" x14ac:dyDescent="0.2">
      <c r="A74" s="197">
        <f>Inscriptions!A74</f>
        <v>73</v>
      </c>
      <c r="B74" s="32">
        <f>Inscriptions!C74</f>
        <v>0</v>
      </c>
      <c r="C74" s="3">
        <f>Inscriptions!D74</f>
        <v>0</v>
      </c>
      <c r="E74" s="1" t="str">
        <f>IF(Inscriptions!P74=1,"1.1","")&amp;IF(Inscriptions!P74=2,"2.1","")&amp;IF(Inscriptions!P74=3,"3.1","")&amp;IF(Inscriptions!P74=4,"4.1","")&amp;IF(Inscriptions!P74=5,"5.1","")&amp;IF(Inscriptions!P74=6,"6.1","")&amp;IF(Inscriptions!P74=7,"7.1","")&amp;IF(Inscriptions!P74=8,"8.1","")&amp;IF(Inscriptions!P74=9,"9.1","")&amp;IF(Inscriptions!P74=10,"10.1","")&amp;IF(Inscriptions!P74=10,"10.1","")&amp;IF(Inscriptions!P74=11,"11.1","")&amp;IF(Inscriptions!P74=12,"12.1","")&amp;IF(Inscriptions!P74=13,"13.1","")&amp;IF(Inscriptions!P74=14,"14.1","")&amp;IF(Inscriptions!P74=15,"15.1","")&amp;IF(Inscriptions!P74=16,"16.1","")&amp;IF(Inscriptions!P74=17,"17.1","")&amp;IF(Inscriptions!P74=18,"18.1","")&amp;IF(Inscriptions!P74=19,"19.1","")&amp;IF(Inscriptions!P74=20,"20","")</f>
        <v/>
      </c>
      <c r="F74" s="1" t="str">
        <f>IF(Inscriptions!Q74=1,"1.1","")&amp;IF(Inscriptions!Q74=2,"2.1","")&amp;IF(Inscriptions!Q74=3,"3.1","")&amp;IF(Inscriptions!Q74=4,"4.1","")&amp;IF(Inscriptions!Q74=5,"5.1","")&amp;IF(Inscriptions!Q74=6,"6.1","")&amp;IF(Inscriptions!Q74=7,"7.1","")&amp;IF(Inscriptions!Q74=8,"8.1","")&amp;IF(Inscriptions!Q74=9,"9.1","")&amp;IF(Inscriptions!Q74=10,"10.1","")&amp;IF(Inscriptions!Q74=10,"10.1","")&amp;IF(Inscriptions!Q74=11,"11.1","")&amp;IF(Inscriptions!Q74=12,"12.1","")&amp;IF(Inscriptions!Q74=13,"13.1","")&amp;IF(Inscriptions!Q74=14,"14.1","")&amp;IF(Inscriptions!Q74=15,"15.1","")&amp;IF(Inscriptions!Q74=16,"16.1","")&amp;IF(Inscriptions!Q74=17,"17.1","")&amp;IF(Inscriptions!Q74=18,"18.1","")&amp;IF(Inscriptions!Q74=19,"19.1","")&amp;IF(Inscriptions!Q74=20,"20","")</f>
        <v/>
      </c>
      <c r="G74" s="1" t="str">
        <f>IF(Inscriptions!R74=1,"1.1","")&amp;IF(Inscriptions!R74=2,"2.1","")&amp;IF(Inscriptions!R74=3,"3.1","")&amp;IF(Inscriptions!R74=4,"4.1","")&amp;IF(Inscriptions!R74=5,"5.1","")&amp;IF(Inscriptions!R74=6,"6.1","")&amp;IF(Inscriptions!R74=7,"7.1","")&amp;IF(Inscriptions!R74=8,"8.1","")&amp;IF(Inscriptions!R74=9,"9.1","")&amp;IF(Inscriptions!R74=10,"10.1","")&amp;IF(Inscriptions!R74=10,"10.1","")&amp;IF(Inscriptions!R74=11,"11.1","")&amp;IF(Inscriptions!R74=12,"12.1","")&amp;IF(Inscriptions!R74=13,"13.1","")&amp;IF(Inscriptions!R74=14,"14.1","")&amp;IF(Inscriptions!R74=15,"15.1","")&amp;IF(Inscriptions!R74=16,"16.1","")&amp;IF(Inscriptions!R74=17,"17.1","")&amp;IF(Inscriptions!R74=18,"18.1","")&amp;IF(Inscriptions!R74=19,"19.1","")&amp;IF(Inscriptions!R74=20,"20","")</f>
        <v/>
      </c>
      <c r="H74" s="1" t="str">
        <f>IF(Inscriptions!S74=1,"1.1","")&amp;IF(Inscriptions!S74=2,"2.1","")&amp;IF(Inscriptions!S74=3,"3.1","")&amp;IF(Inscriptions!S74=4,"4.1","")&amp;IF(Inscriptions!S74=5,"5.1","")&amp;IF(Inscriptions!S74=6,"6.1","")&amp;IF(Inscriptions!S74=7,"7.1","")&amp;IF(Inscriptions!S74=8,"8.1","")&amp;IF(Inscriptions!S74=9,"9.1","")&amp;IF(Inscriptions!S74=10,"10.1","")&amp;IF(Inscriptions!S74=10,"10.1","")&amp;IF(Inscriptions!S74=11,"11.1","")&amp;IF(Inscriptions!S74=12,"12.1","")&amp;IF(Inscriptions!S74=13,"13.1","")&amp;IF(Inscriptions!S74=14,"14.1","")&amp;IF(Inscriptions!S74=15,"15.1","")&amp;IF(Inscriptions!S74=16,"16.1","")&amp;IF(Inscriptions!S74=17,"17.1","")&amp;IF(Inscriptions!S74=18,"18.1","")&amp;IF(Inscriptions!S74=19,"19.1","")&amp;IF(Inscriptions!S74=20,"20","")</f>
        <v/>
      </c>
      <c r="P74" s="198"/>
      <c r="Q74" s="199"/>
      <c r="R74" s="218"/>
      <c r="T74" s="248" t="str">
        <f t="shared" si="14"/>
        <v/>
      </c>
      <c r="U74" s="248" t="str">
        <f t="shared" si="15"/>
        <v/>
      </c>
      <c r="V74" s="248" t="str">
        <f t="shared" si="16"/>
        <v/>
      </c>
      <c r="X74" s="252"/>
      <c r="Y74" s="253"/>
      <c r="Z74" s="254"/>
    </row>
    <row r="75" spans="1:26" x14ac:dyDescent="0.2">
      <c r="A75" s="197">
        <f>Inscriptions!A75</f>
        <v>74</v>
      </c>
      <c r="B75" s="32">
        <f>Inscriptions!C75</f>
        <v>0</v>
      </c>
      <c r="C75" s="3">
        <f>Inscriptions!D75</f>
        <v>0</v>
      </c>
      <c r="E75" s="1" t="str">
        <f>IF(Inscriptions!P75=1,"1.1","")&amp;IF(Inscriptions!P75=2,"2.1","")&amp;IF(Inscriptions!P75=3,"3.1","")&amp;IF(Inscriptions!P75=4,"4.1","")&amp;IF(Inscriptions!P75=5,"5.1","")&amp;IF(Inscriptions!P75=6,"6.1","")&amp;IF(Inscriptions!P75=7,"7.1","")&amp;IF(Inscriptions!P75=8,"8.1","")&amp;IF(Inscriptions!P75=9,"9.1","")&amp;IF(Inscriptions!P75=10,"10.1","")&amp;IF(Inscriptions!P75=10,"10.1","")&amp;IF(Inscriptions!P75=11,"11.1","")&amp;IF(Inscriptions!P75=12,"12.1","")&amp;IF(Inscriptions!P75=13,"13.1","")&amp;IF(Inscriptions!P75=14,"14.1","")&amp;IF(Inscriptions!P75=15,"15.1","")&amp;IF(Inscriptions!P75=16,"16.1","")&amp;IF(Inscriptions!P75=17,"17.1","")&amp;IF(Inscriptions!P75=18,"18.1","")&amp;IF(Inscriptions!P75=19,"19.1","")&amp;IF(Inscriptions!P75=20,"20","")</f>
        <v/>
      </c>
      <c r="F75" s="1" t="str">
        <f>IF(Inscriptions!Q75=1,"1.1","")&amp;IF(Inscriptions!Q75=2,"2.1","")&amp;IF(Inscriptions!Q75=3,"3.1","")&amp;IF(Inscriptions!Q75=4,"4.1","")&amp;IF(Inscriptions!Q75=5,"5.1","")&amp;IF(Inscriptions!Q75=6,"6.1","")&amp;IF(Inscriptions!Q75=7,"7.1","")&amp;IF(Inscriptions!Q75=8,"8.1","")&amp;IF(Inscriptions!Q75=9,"9.1","")&amp;IF(Inscriptions!Q75=10,"10.1","")&amp;IF(Inscriptions!Q75=10,"10.1","")&amp;IF(Inscriptions!Q75=11,"11.1","")&amp;IF(Inscriptions!Q75=12,"12.1","")&amp;IF(Inscriptions!Q75=13,"13.1","")&amp;IF(Inscriptions!Q75=14,"14.1","")&amp;IF(Inscriptions!Q75=15,"15.1","")&amp;IF(Inscriptions!Q75=16,"16.1","")&amp;IF(Inscriptions!Q75=17,"17.1","")&amp;IF(Inscriptions!Q75=18,"18.1","")&amp;IF(Inscriptions!Q75=19,"19.1","")&amp;IF(Inscriptions!Q75=20,"20","")</f>
        <v/>
      </c>
      <c r="G75" s="1" t="str">
        <f>IF(Inscriptions!R75=1,"1.1","")&amp;IF(Inscriptions!R75=2,"2.1","")&amp;IF(Inscriptions!R75=3,"3.1","")&amp;IF(Inscriptions!R75=4,"4.1","")&amp;IF(Inscriptions!R75=5,"5.1","")&amp;IF(Inscriptions!R75=6,"6.1","")&amp;IF(Inscriptions!R75=7,"7.1","")&amp;IF(Inscriptions!R75=8,"8.1","")&amp;IF(Inscriptions!R75=9,"9.1","")&amp;IF(Inscriptions!R75=10,"10.1","")&amp;IF(Inscriptions!R75=10,"10.1","")&amp;IF(Inscriptions!R75=11,"11.1","")&amp;IF(Inscriptions!R75=12,"12.1","")&amp;IF(Inscriptions!R75=13,"13.1","")&amp;IF(Inscriptions!R75=14,"14.1","")&amp;IF(Inscriptions!R75=15,"15.1","")&amp;IF(Inscriptions!R75=16,"16.1","")&amp;IF(Inscriptions!R75=17,"17.1","")&amp;IF(Inscriptions!R75=18,"18.1","")&amp;IF(Inscriptions!R75=19,"19.1","")&amp;IF(Inscriptions!R75=20,"20","")</f>
        <v/>
      </c>
      <c r="H75" s="1" t="str">
        <f>IF(Inscriptions!S75=1,"1.1","")&amp;IF(Inscriptions!S75=2,"2.1","")&amp;IF(Inscriptions!S75=3,"3.1","")&amp;IF(Inscriptions!S75=4,"4.1","")&amp;IF(Inscriptions!S75=5,"5.1","")&amp;IF(Inscriptions!S75=6,"6.1","")&amp;IF(Inscriptions!S75=7,"7.1","")&amp;IF(Inscriptions!S75=8,"8.1","")&amp;IF(Inscriptions!S75=9,"9.1","")&amp;IF(Inscriptions!S75=10,"10.1","")&amp;IF(Inscriptions!S75=10,"10.1","")&amp;IF(Inscriptions!S75=11,"11.1","")&amp;IF(Inscriptions!S75=12,"12.1","")&amp;IF(Inscriptions!S75=13,"13.1","")&amp;IF(Inscriptions!S75=14,"14.1","")&amp;IF(Inscriptions!S75=15,"15.1","")&amp;IF(Inscriptions!S75=16,"16.1","")&amp;IF(Inscriptions!S75=17,"17.1","")&amp;IF(Inscriptions!S75=18,"18.1","")&amp;IF(Inscriptions!S75=19,"19.1","")&amp;IF(Inscriptions!S75=20,"20","")</f>
        <v/>
      </c>
      <c r="P75" s="198"/>
      <c r="Q75" s="199"/>
      <c r="R75" s="218"/>
      <c r="T75" s="248" t="str">
        <f t="shared" si="14"/>
        <v/>
      </c>
      <c r="U75" s="248" t="str">
        <f t="shared" si="15"/>
        <v/>
      </c>
      <c r="V75" s="248" t="str">
        <f t="shared" si="16"/>
        <v/>
      </c>
      <c r="X75" s="252"/>
      <c r="Y75" s="253"/>
      <c r="Z75" s="254"/>
    </row>
    <row r="76" spans="1:26" x14ac:dyDescent="0.2">
      <c r="A76" s="197">
        <f>Inscriptions!A76</f>
        <v>75</v>
      </c>
      <c r="B76" s="32">
        <f>Inscriptions!C76</f>
        <v>0</v>
      </c>
      <c r="C76" s="3">
        <f>Inscriptions!D76</f>
        <v>0</v>
      </c>
      <c r="E76" s="1" t="str">
        <f>IF(Inscriptions!P76=1,"1.1","")&amp;IF(Inscriptions!P76=2,"2.1","")&amp;IF(Inscriptions!P76=3,"3.1","")&amp;IF(Inscriptions!P76=4,"4.1","")&amp;IF(Inscriptions!P76=5,"5.1","")&amp;IF(Inscriptions!P76=6,"6.1","")&amp;IF(Inscriptions!P76=7,"7.1","")&amp;IF(Inscriptions!P76=8,"8.1","")&amp;IF(Inscriptions!P76=9,"9.1","")&amp;IF(Inscriptions!P76=10,"10.1","")&amp;IF(Inscriptions!P76=10,"10.1","")&amp;IF(Inscriptions!P76=11,"11.1","")&amp;IF(Inscriptions!P76=12,"12.1","")&amp;IF(Inscriptions!P76=13,"13.1","")&amp;IF(Inscriptions!P76=14,"14.1","")&amp;IF(Inscriptions!P76=15,"15.1","")&amp;IF(Inscriptions!P76=16,"16.1","")&amp;IF(Inscriptions!P76=17,"17.1","")&amp;IF(Inscriptions!P76=18,"18.1","")&amp;IF(Inscriptions!P76=19,"19.1","")&amp;IF(Inscriptions!P76=20,"20","")</f>
        <v/>
      </c>
      <c r="F76" s="1" t="str">
        <f>IF(Inscriptions!Q76=1,"1.1","")&amp;IF(Inscriptions!Q76=2,"2.1","")&amp;IF(Inscriptions!Q76=3,"3.1","")&amp;IF(Inscriptions!Q76=4,"4.1","")&amp;IF(Inscriptions!Q76=5,"5.1","")&amp;IF(Inscriptions!Q76=6,"6.1","")&amp;IF(Inscriptions!Q76=7,"7.1","")&amp;IF(Inscriptions!Q76=8,"8.1","")&amp;IF(Inscriptions!Q76=9,"9.1","")&amp;IF(Inscriptions!Q76=10,"10.1","")&amp;IF(Inscriptions!Q76=10,"10.1","")&amp;IF(Inscriptions!Q76=11,"11.1","")&amp;IF(Inscriptions!Q76=12,"12.1","")&amp;IF(Inscriptions!Q76=13,"13.1","")&amp;IF(Inscriptions!Q76=14,"14.1","")&amp;IF(Inscriptions!Q76=15,"15.1","")&amp;IF(Inscriptions!Q76=16,"16.1","")&amp;IF(Inscriptions!Q76=17,"17.1","")&amp;IF(Inscriptions!Q76=18,"18.1","")&amp;IF(Inscriptions!Q76=19,"19.1","")&amp;IF(Inscriptions!Q76=20,"20","")</f>
        <v/>
      </c>
      <c r="G76" s="1" t="str">
        <f>IF(Inscriptions!R76=1,"1.1","")&amp;IF(Inscriptions!R76=2,"2.1","")&amp;IF(Inscriptions!R76=3,"3.1","")&amp;IF(Inscriptions!R76=4,"4.1","")&amp;IF(Inscriptions!R76=5,"5.1","")&amp;IF(Inscriptions!R76=6,"6.1","")&amp;IF(Inscriptions!R76=7,"7.1","")&amp;IF(Inscriptions!R76=8,"8.1","")&amp;IF(Inscriptions!R76=9,"9.1","")&amp;IF(Inscriptions!R76=10,"10.1","")&amp;IF(Inscriptions!R76=10,"10.1","")&amp;IF(Inscriptions!R76=11,"11.1","")&amp;IF(Inscriptions!R76=12,"12.1","")&amp;IF(Inscriptions!R76=13,"13.1","")&amp;IF(Inscriptions!R76=14,"14.1","")&amp;IF(Inscriptions!R76=15,"15.1","")&amp;IF(Inscriptions!R76=16,"16.1","")&amp;IF(Inscriptions!R76=17,"17.1","")&amp;IF(Inscriptions!R76=18,"18.1","")&amp;IF(Inscriptions!R76=19,"19.1","")&amp;IF(Inscriptions!R76=20,"20","")</f>
        <v/>
      </c>
      <c r="H76" s="1" t="str">
        <f>IF(Inscriptions!S76=1,"1.1","")&amp;IF(Inscriptions!S76=2,"2.1","")&amp;IF(Inscriptions!S76=3,"3.1","")&amp;IF(Inscriptions!S76=4,"4.1","")&amp;IF(Inscriptions!S76=5,"5.1","")&amp;IF(Inscriptions!S76=6,"6.1","")&amp;IF(Inscriptions!S76=7,"7.1","")&amp;IF(Inscriptions!S76=8,"8.1","")&amp;IF(Inscriptions!S76=9,"9.1","")&amp;IF(Inscriptions!S76=10,"10.1","")&amp;IF(Inscriptions!S76=10,"10.1","")&amp;IF(Inscriptions!S76=11,"11.1","")&amp;IF(Inscriptions!S76=12,"12.1","")&amp;IF(Inscriptions!S76=13,"13.1","")&amp;IF(Inscriptions!S76=14,"14.1","")&amp;IF(Inscriptions!S76=15,"15.1","")&amp;IF(Inscriptions!S76=16,"16.1","")&amp;IF(Inscriptions!S76=17,"17.1","")&amp;IF(Inscriptions!S76=18,"18.1","")&amp;IF(Inscriptions!S76=19,"19.1","")&amp;IF(Inscriptions!S76=20,"20","")</f>
        <v/>
      </c>
      <c r="P76" s="198"/>
      <c r="Q76" s="199"/>
      <c r="R76" s="218"/>
      <c r="T76" s="248" t="str">
        <f t="shared" si="14"/>
        <v/>
      </c>
      <c r="U76" s="248" t="str">
        <f t="shared" si="15"/>
        <v/>
      </c>
      <c r="V76" s="248" t="str">
        <f t="shared" si="16"/>
        <v/>
      </c>
      <c r="X76" s="252"/>
      <c r="Y76" s="253"/>
      <c r="Z76" s="254"/>
    </row>
    <row r="77" spans="1:26" x14ac:dyDescent="0.2">
      <c r="A77" s="197">
        <f>Inscriptions!A77</f>
        <v>76</v>
      </c>
      <c r="B77" s="32">
        <f>Inscriptions!C77</f>
        <v>0</v>
      </c>
      <c r="C77" s="3">
        <f>Inscriptions!D77</f>
        <v>0</v>
      </c>
      <c r="E77" s="1" t="str">
        <f>IF(Inscriptions!P77=1,"1.1","")&amp;IF(Inscriptions!P77=2,"2.1","")&amp;IF(Inscriptions!P77=3,"3.1","")&amp;IF(Inscriptions!P77=4,"4.1","")&amp;IF(Inscriptions!P77=5,"5.1","")&amp;IF(Inscriptions!P77=6,"6.1","")&amp;IF(Inscriptions!P77=7,"7.1","")&amp;IF(Inscriptions!P77=8,"8.1","")&amp;IF(Inscriptions!P77=9,"9.1","")&amp;IF(Inscriptions!P77=10,"10.1","")&amp;IF(Inscriptions!P77=10,"10.1","")&amp;IF(Inscriptions!P77=11,"11.1","")&amp;IF(Inscriptions!P77=12,"12.1","")&amp;IF(Inscriptions!P77=13,"13.1","")&amp;IF(Inscriptions!P77=14,"14.1","")&amp;IF(Inscriptions!P77=15,"15.1","")&amp;IF(Inscriptions!P77=16,"16.1","")&amp;IF(Inscriptions!P77=17,"17.1","")&amp;IF(Inscriptions!P77=18,"18.1","")&amp;IF(Inscriptions!P77=19,"19.1","")&amp;IF(Inscriptions!P77=20,"20","")</f>
        <v/>
      </c>
      <c r="F77" s="1" t="str">
        <f>IF(Inscriptions!Q77=1,"1.1","")&amp;IF(Inscriptions!Q77=2,"2.1","")&amp;IF(Inscriptions!Q77=3,"3.1","")&amp;IF(Inscriptions!Q77=4,"4.1","")&amp;IF(Inscriptions!Q77=5,"5.1","")&amp;IF(Inscriptions!Q77=6,"6.1","")&amp;IF(Inscriptions!Q77=7,"7.1","")&amp;IF(Inscriptions!Q77=8,"8.1","")&amp;IF(Inscriptions!Q77=9,"9.1","")&amp;IF(Inscriptions!Q77=10,"10.1","")&amp;IF(Inscriptions!Q77=10,"10.1","")&amp;IF(Inscriptions!Q77=11,"11.1","")&amp;IF(Inscriptions!Q77=12,"12.1","")&amp;IF(Inscriptions!Q77=13,"13.1","")&amp;IF(Inscriptions!Q77=14,"14.1","")&amp;IF(Inscriptions!Q77=15,"15.1","")&amp;IF(Inscriptions!Q77=16,"16.1","")&amp;IF(Inscriptions!Q77=17,"17.1","")&amp;IF(Inscriptions!Q77=18,"18.1","")&amp;IF(Inscriptions!Q77=19,"19.1","")&amp;IF(Inscriptions!Q77=20,"20","")</f>
        <v/>
      </c>
      <c r="G77" s="1" t="str">
        <f>IF(Inscriptions!R77=1,"1.1","")&amp;IF(Inscriptions!R77=2,"2.1","")&amp;IF(Inscriptions!R77=3,"3.1","")&amp;IF(Inscriptions!R77=4,"4.1","")&amp;IF(Inscriptions!R77=5,"5.1","")&amp;IF(Inscriptions!R77=6,"6.1","")&amp;IF(Inscriptions!R77=7,"7.1","")&amp;IF(Inscriptions!R77=8,"8.1","")&amp;IF(Inscriptions!R77=9,"9.1","")&amp;IF(Inscriptions!R77=10,"10.1","")&amp;IF(Inscriptions!R77=10,"10.1","")&amp;IF(Inscriptions!R77=11,"11.1","")&amp;IF(Inscriptions!R77=12,"12.1","")&amp;IF(Inscriptions!R77=13,"13.1","")&amp;IF(Inscriptions!R77=14,"14.1","")&amp;IF(Inscriptions!R77=15,"15.1","")&amp;IF(Inscriptions!R77=16,"16.1","")&amp;IF(Inscriptions!R77=17,"17.1","")&amp;IF(Inscriptions!R77=18,"18.1","")&amp;IF(Inscriptions!R77=19,"19.1","")&amp;IF(Inscriptions!R77=20,"20","")</f>
        <v/>
      </c>
      <c r="H77" s="1" t="str">
        <f>IF(Inscriptions!S77=1,"1.1","")&amp;IF(Inscriptions!S77=2,"2.1","")&amp;IF(Inscriptions!S77=3,"3.1","")&amp;IF(Inscriptions!S77=4,"4.1","")&amp;IF(Inscriptions!S77=5,"5.1","")&amp;IF(Inscriptions!S77=6,"6.1","")&amp;IF(Inscriptions!S77=7,"7.1","")&amp;IF(Inscriptions!S77=8,"8.1","")&amp;IF(Inscriptions!S77=9,"9.1","")&amp;IF(Inscriptions!S77=10,"10.1","")&amp;IF(Inscriptions!S77=10,"10.1","")&amp;IF(Inscriptions!S77=11,"11.1","")&amp;IF(Inscriptions!S77=12,"12.1","")&amp;IF(Inscriptions!S77=13,"13.1","")&amp;IF(Inscriptions!S77=14,"14.1","")&amp;IF(Inscriptions!S77=15,"15.1","")&amp;IF(Inscriptions!S77=16,"16.1","")&amp;IF(Inscriptions!S77=17,"17.1","")&amp;IF(Inscriptions!S77=18,"18.1","")&amp;IF(Inscriptions!S77=19,"19.1","")&amp;IF(Inscriptions!S77=20,"20","")</f>
        <v/>
      </c>
      <c r="P77" s="198"/>
      <c r="Q77" s="199"/>
      <c r="R77" s="218"/>
      <c r="T77" s="248" t="str">
        <f t="shared" si="14"/>
        <v/>
      </c>
      <c r="U77" s="248" t="str">
        <f t="shared" si="15"/>
        <v/>
      </c>
      <c r="V77" s="248" t="str">
        <f t="shared" si="16"/>
        <v/>
      </c>
      <c r="X77" s="252"/>
      <c r="Y77" s="253"/>
      <c r="Z77" s="254"/>
    </row>
    <row r="78" spans="1:26" x14ac:dyDescent="0.2">
      <c r="A78" s="197">
        <f>Inscriptions!A78</f>
        <v>77</v>
      </c>
      <c r="B78" s="32">
        <f>Inscriptions!C78</f>
        <v>0</v>
      </c>
      <c r="C78" s="3">
        <f>Inscriptions!D78</f>
        <v>0</v>
      </c>
      <c r="E78" s="1" t="str">
        <f>IF(Inscriptions!P78=1,"1.1","")&amp;IF(Inscriptions!P78=2,"2.1","")&amp;IF(Inscriptions!P78=3,"3.1","")&amp;IF(Inscriptions!P78=4,"4.1","")&amp;IF(Inscriptions!P78=5,"5.1","")&amp;IF(Inscriptions!P78=6,"6.1","")&amp;IF(Inscriptions!P78=7,"7.1","")&amp;IF(Inscriptions!P78=8,"8.1","")&amp;IF(Inscriptions!P78=9,"9.1","")&amp;IF(Inscriptions!P78=10,"10.1","")&amp;IF(Inscriptions!P78=10,"10.1","")&amp;IF(Inscriptions!P78=11,"11.1","")&amp;IF(Inscriptions!P78=12,"12.1","")&amp;IF(Inscriptions!P78=13,"13.1","")&amp;IF(Inscriptions!P78=14,"14.1","")&amp;IF(Inscriptions!P78=15,"15.1","")&amp;IF(Inscriptions!P78=16,"16.1","")&amp;IF(Inscriptions!P78=17,"17.1","")&amp;IF(Inscriptions!P78=18,"18.1","")&amp;IF(Inscriptions!P78=19,"19.1","")&amp;IF(Inscriptions!P78=20,"20","")</f>
        <v/>
      </c>
      <c r="F78" s="1" t="str">
        <f>IF(Inscriptions!Q78=1,"1.1","")&amp;IF(Inscriptions!Q78=2,"2.1","")&amp;IF(Inscriptions!Q78=3,"3.1","")&amp;IF(Inscriptions!Q78=4,"4.1","")&amp;IF(Inscriptions!Q78=5,"5.1","")&amp;IF(Inscriptions!Q78=6,"6.1","")&amp;IF(Inscriptions!Q78=7,"7.1","")&amp;IF(Inscriptions!Q78=8,"8.1","")&amp;IF(Inscriptions!Q78=9,"9.1","")&amp;IF(Inscriptions!Q78=10,"10.1","")&amp;IF(Inscriptions!Q78=10,"10.1","")&amp;IF(Inscriptions!Q78=11,"11.1","")&amp;IF(Inscriptions!Q78=12,"12.1","")&amp;IF(Inscriptions!Q78=13,"13.1","")&amp;IF(Inscriptions!Q78=14,"14.1","")&amp;IF(Inscriptions!Q78=15,"15.1","")&amp;IF(Inscriptions!Q78=16,"16.1","")&amp;IF(Inscriptions!Q78=17,"17.1","")&amp;IF(Inscriptions!Q78=18,"18.1","")&amp;IF(Inscriptions!Q78=19,"19.1","")&amp;IF(Inscriptions!Q78=20,"20","")</f>
        <v/>
      </c>
      <c r="G78" s="1" t="str">
        <f>IF(Inscriptions!R78=1,"1.1","")&amp;IF(Inscriptions!R78=2,"2.1","")&amp;IF(Inscriptions!R78=3,"3.1","")&amp;IF(Inscriptions!R78=4,"4.1","")&amp;IF(Inscriptions!R78=5,"5.1","")&amp;IF(Inscriptions!R78=6,"6.1","")&amp;IF(Inscriptions!R78=7,"7.1","")&amp;IF(Inscriptions!R78=8,"8.1","")&amp;IF(Inscriptions!R78=9,"9.1","")&amp;IF(Inscriptions!R78=10,"10.1","")&amp;IF(Inscriptions!R78=10,"10.1","")&amp;IF(Inscriptions!R78=11,"11.1","")&amp;IF(Inscriptions!R78=12,"12.1","")&amp;IF(Inscriptions!R78=13,"13.1","")&amp;IF(Inscriptions!R78=14,"14.1","")&amp;IF(Inscriptions!R78=15,"15.1","")&amp;IF(Inscriptions!R78=16,"16.1","")&amp;IF(Inscriptions!R78=17,"17.1","")&amp;IF(Inscriptions!R78=18,"18.1","")&amp;IF(Inscriptions!R78=19,"19.1","")&amp;IF(Inscriptions!R78=20,"20","")</f>
        <v/>
      </c>
      <c r="H78" s="1" t="str">
        <f>IF(Inscriptions!S78=1,"1.1","")&amp;IF(Inscriptions!S78=2,"2.1","")&amp;IF(Inscriptions!S78=3,"3.1","")&amp;IF(Inscriptions!S78=4,"4.1","")&amp;IF(Inscriptions!S78=5,"5.1","")&amp;IF(Inscriptions!S78=6,"6.1","")&amp;IF(Inscriptions!S78=7,"7.1","")&amp;IF(Inscriptions!S78=8,"8.1","")&amp;IF(Inscriptions!S78=9,"9.1","")&amp;IF(Inscriptions!S78=10,"10.1","")&amp;IF(Inscriptions!S78=10,"10.1","")&amp;IF(Inscriptions!S78=11,"11.1","")&amp;IF(Inscriptions!S78=12,"12.1","")&amp;IF(Inscriptions!S78=13,"13.1","")&amp;IF(Inscriptions!S78=14,"14.1","")&amp;IF(Inscriptions!S78=15,"15.1","")&amp;IF(Inscriptions!S78=16,"16.1","")&amp;IF(Inscriptions!S78=17,"17.1","")&amp;IF(Inscriptions!S78=18,"18.1","")&amp;IF(Inscriptions!S78=19,"19.1","")&amp;IF(Inscriptions!S78=20,"20","")</f>
        <v/>
      </c>
      <c r="P78" s="198"/>
      <c r="Q78" s="199"/>
      <c r="R78" s="218"/>
      <c r="T78" s="248" t="str">
        <f t="shared" si="14"/>
        <v/>
      </c>
      <c r="U78" s="248" t="str">
        <f t="shared" si="15"/>
        <v/>
      </c>
      <c r="V78" s="248" t="str">
        <f t="shared" si="16"/>
        <v/>
      </c>
      <c r="X78" s="252"/>
      <c r="Y78" s="253"/>
      <c r="Z78" s="254"/>
    </row>
    <row r="79" spans="1:26" x14ac:dyDescent="0.2">
      <c r="A79" s="197">
        <f>Inscriptions!A79</f>
        <v>78</v>
      </c>
      <c r="B79" s="32">
        <f>Inscriptions!C79</f>
        <v>0</v>
      </c>
      <c r="C79" s="3">
        <f>Inscriptions!D79</f>
        <v>0</v>
      </c>
      <c r="E79" s="1" t="str">
        <f>IF(Inscriptions!P79=1,"1.1","")&amp;IF(Inscriptions!P79=2,"2.1","")&amp;IF(Inscriptions!P79=3,"3.1","")&amp;IF(Inscriptions!P79=4,"4.1","")&amp;IF(Inscriptions!P79=5,"5.1","")&amp;IF(Inscriptions!P79=6,"6.1","")&amp;IF(Inscriptions!P79=7,"7.1","")&amp;IF(Inscriptions!P79=8,"8.1","")&amp;IF(Inscriptions!P79=9,"9.1","")&amp;IF(Inscriptions!P79=10,"10.1","")&amp;IF(Inscriptions!P79=10,"10.1","")&amp;IF(Inscriptions!P79=11,"11.1","")&amp;IF(Inscriptions!P79=12,"12.1","")&amp;IF(Inscriptions!P79=13,"13.1","")&amp;IF(Inscriptions!P79=14,"14.1","")&amp;IF(Inscriptions!P79=15,"15.1","")&amp;IF(Inscriptions!P79=16,"16.1","")&amp;IF(Inscriptions!P79=17,"17.1","")&amp;IF(Inscriptions!P79=18,"18.1","")&amp;IF(Inscriptions!P79=19,"19.1","")&amp;IF(Inscriptions!P79=20,"20","")</f>
        <v/>
      </c>
      <c r="F79" s="1" t="str">
        <f>IF(Inscriptions!Q79=1,"1.1","")&amp;IF(Inscriptions!Q79=2,"2.1","")&amp;IF(Inscriptions!Q79=3,"3.1","")&amp;IF(Inscriptions!Q79=4,"4.1","")&amp;IF(Inscriptions!Q79=5,"5.1","")&amp;IF(Inscriptions!Q79=6,"6.1","")&amp;IF(Inscriptions!Q79=7,"7.1","")&amp;IF(Inscriptions!Q79=8,"8.1","")&amp;IF(Inscriptions!Q79=9,"9.1","")&amp;IF(Inscriptions!Q79=10,"10.1","")&amp;IF(Inscriptions!Q79=10,"10.1","")&amp;IF(Inscriptions!Q79=11,"11.1","")&amp;IF(Inscriptions!Q79=12,"12.1","")&amp;IF(Inscriptions!Q79=13,"13.1","")&amp;IF(Inscriptions!Q79=14,"14.1","")&amp;IF(Inscriptions!Q79=15,"15.1","")&amp;IF(Inscriptions!Q79=16,"16.1","")&amp;IF(Inscriptions!Q79=17,"17.1","")&amp;IF(Inscriptions!Q79=18,"18.1","")&amp;IF(Inscriptions!Q79=19,"19.1","")&amp;IF(Inscriptions!Q79=20,"20","")</f>
        <v/>
      </c>
      <c r="G79" s="1" t="str">
        <f>IF(Inscriptions!R79=1,"1.1","")&amp;IF(Inscriptions!R79=2,"2.1","")&amp;IF(Inscriptions!R79=3,"3.1","")&amp;IF(Inscriptions!R79=4,"4.1","")&amp;IF(Inscriptions!R79=5,"5.1","")&amp;IF(Inscriptions!R79=6,"6.1","")&amp;IF(Inscriptions!R79=7,"7.1","")&amp;IF(Inscriptions!R79=8,"8.1","")&amp;IF(Inscriptions!R79=9,"9.1","")&amp;IF(Inscriptions!R79=10,"10.1","")&amp;IF(Inscriptions!R79=10,"10.1","")&amp;IF(Inscriptions!R79=11,"11.1","")&amp;IF(Inscriptions!R79=12,"12.1","")&amp;IF(Inscriptions!R79=13,"13.1","")&amp;IF(Inscriptions!R79=14,"14.1","")&amp;IF(Inscriptions!R79=15,"15.1","")&amp;IF(Inscriptions!R79=16,"16.1","")&amp;IF(Inscriptions!R79=17,"17.1","")&amp;IF(Inscriptions!R79=18,"18.1","")&amp;IF(Inscriptions!R79=19,"19.1","")&amp;IF(Inscriptions!R79=20,"20","")</f>
        <v/>
      </c>
      <c r="H79" s="1" t="str">
        <f>IF(Inscriptions!S79=1,"1.1","")&amp;IF(Inscriptions!S79=2,"2.1","")&amp;IF(Inscriptions!S79=3,"3.1","")&amp;IF(Inscriptions!S79=4,"4.1","")&amp;IF(Inscriptions!S79=5,"5.1","")&amp;IF(Inscriptions!S79=6,"6.1","")&amp;IF(Inscriptions!S79=7,"7.1","")&amp;IF(Inscriptions!S79=8,"8.1","")&amp;IF(Inscriptions!S79=9,"9.1","")&amp;IF(Inscriptions!S79=10,"10.1","")&amp;IF(Inscriptions!S79=10,"10.1","")&amp;IF(Inscriptions!S79=11,"11.1","")&amp;IF(Inscriptions!S79=12,"12.1","")&amp;IF(Inscriptions!S79=13,"13.1","")&amp;IF(Inscriptions!S79=14,"14.1","")&amp;IF(Inscriptions!S79=15,"15.1","")&amp;IF(Inscriptions!S79=16,"16.1","")&amp;IF(Inscriptions!S79=17,"17.1","")&amp;IF(Inscriptions!S79=18,"18.1","")&amp;IF(Inscriptions!S79=19,"19.1","")&amp;IF(Inscriptions!S79=20,"20","")</f>
        <v/>
      </c>
      <c r="P79" s="198"/>
      <c r="Q79" s="199"/>
      <c r="R79" s="218"/>
      <c r="T79" s="248" t="str">
        <f t="shared" si="14"/>
        <v/>
      </c>
      <c r="U79" s="248" t="str">
        <f t="shared" si="15"/>
        <v/>
      </c>
      <c r="V79" s="248" t="str">
        <f t="shared" si="16"/>
        <v/>
      </c>
      <c r="X79" s="252"/>
      <c r="Y79" s="253"/>
      <c r="Z79" s="254"/>
    </row>
    <row r="80" spans="1:26" x14ac:dyDescent="0.2">
      <c r="A80" s="197">
        <f>Inscriptions!A80</f>
        <v>79</v>
      </c>
      <c r="B80" s="32">
        <f>Inscriptions!C80</f>
        <v>0</v>
      </c>
      <c r="C80" s="3">
        <f>Inscriptions!D80</f>
        <v>0</v>
      </c>
      <c r="E80" s="1" t="str">
        <f>IF(Inscriptions!P80=1,"1.1","")&amp;IF(Inscriptions!P80=2,"2.1","")&amp;IF(Inscriptions!P80=3,"3.1","")&amp;IF(Inscriptions!P80=4,"4.1","")&amp;IF(Inscriptions!P80=5,"5.1","")&amp;IF(Inscriptions!P80=6,"6.1","")&amp;IF(Inscriptions!P80=7,"7.1","")&amp;IF(Inscriptions!P80=8,"8.1","")&amp;IF(Inscriptions!P80=9,"9.1","")&amp;IF(Inscriptions!P80=10,"10.1","")&amp;IF(Inscriptions!P80=10,"10.1","")&amp;IF(Inscriptions!P80=11,"11.1","")&amp;IF(Inscriptions!P80=12,"12.1","")&amp;IF(Inscriptions!P80=13,"13.1","")&amp;IF(Inscriptions!P80=14,"14.1","")&amp;IF(Inscriptions!P80=15,"15.1","")&amp;IF(Inscriptions!P80=16,"16.1","")&amp;IF(Inscriptions!P80=17,"17.1","")&amp;IF(Inscriptions!P80=18,"18.1","")&amp;IF(Inscriptions!P80=19,"19.1","")&amp;IF(Inscriptions!P80=20,"20","")</f>
        <v/>
      </c>
      <c r="F80" s="1" t="str">
        <f>IF(Inscriptions!Q80=1,"1.1","")&amp;IF(Inscriptions!Q80=2,"2.1","")&amp;IF(Inscriptions!Q80=3,"3.1","")&amp;IF(Inscriptions!Q80=4,"4.1","")&amp;IF(Inscriptions!Q80=5,"5.1","")&amp;IF(Inscriptions!Q80=6,"6.1","")&amp;IF(Inscriptions!Q80=7,"7.1","")&amp;IF(Inscriptions!Q80=8,"8.1","")&amp;IF(Inscriptions!Q80=9,"9.1","")&amp;IF(Inscriptions!Q80=10,"10.1","")&amp;IF(Inscriptions!Q80=10,"10.1","")&amp;IF(Inscriptions!Q80=11,"11.1","")&amp;IF(Inscriptions!Q80=12,"12.1","")&amp;IF(Inscriptions!Q80=13,"13.1","")&amp;IF(Inscriptions!Q80=14,"14.1","")&amp;IF(Inscriptions!Q80=15,"15.1","")&amp;IF(Inscriptions!Q80=16,"16.1","")&amp;IF(Inscriptions!Q80=17,"17.1","")&amp;IF(Inscriptions!Q80=18,"18.1","")&amp;IF(Inscriptions!Q80=19,"19.1","")&amp;IF(Inscriptions!Q80=20,"20","")</f>
        <v/>
      </c>
      <c r="G80" s="1" t="str">
        <f>IF(Inscriptions!R80=1,"1.1","")&amp;IF(Inscriptions!R80=2,"2.1","")&amp;IF(Inscriptions!R80=3,"3.1","")&amp;IF(Inscriptions!R80=4,"4.1","")&amp;IF(Inscriptions!R80=5,"5.1","")&amp;IF(Inscriptions!R80=6,"6.1","")&amp;IF(Inscriptions!R80=7,"7.1","")&amp;IF(Inscriptions!R80=8,"8.1","")&amp;IF(Inscriptions!R80=9,"9.1","")&amp;IF(Inscriptions!R80=10,"10.1","")&amp;IF(Inscriptions!R80=10,"10.1","")&amp;IF(Inscriptions!R80=11,"11.1","")&amp;IF(Inscriptions!R80=12,"12.1","")&amp;IF(Inscriptions!R80=13,"13.1","")&amp;IF(Inscriptions!R80=14,"14.1","")&amp;IF(Inscriptions!R80=15,"15.1","")&amp;IF(Inscriptions!R80=16,"16.1","")&amp;IF(Inscriptions!R80=17,"17.1","")&amp;IF(Inscriptions!R80=18,"18.1","")&amp;IF(Inscriptions!R80=19,"19.1","")&amp;IF(Inscriptions!R80=20,"20","")</f>
        <v/>
      </c>
      <c r="H80" s="1" t="str">
        <f>IF(Inscriptions!S80=1,"1.1","")&amp;IF(Inscriptions!S80=2,"2.1","")&amp;IF(Inscriptions!S80=3,"3.1","")&amp;IF(Inscriptions!S80=4,"4.1","")&amp;IF(Inscriptions!S80=5,"5.1","")&amp;IF(Inscriptions!S80=6,"6.1","")&amp;IF(Inscriptions!S80=7,"7.1","")&amp;IF(Inscriptions!S80=8,"8.1","")&amp;IF(Inscriptions!S80=9,"9.1","")&amp;IF(Inscriptions!S80=10,"10.1","")&amp;IF(Inscriptions!S80=10,"10.1","")&amp;IF(Inscriptions!S80=11,"11.1","")&amp;IF(Inscriptions!S80=12,"12.1","")&amp;IF(Inscriptions!S80=13,"13.1","")&amp;IF(Inscriptions!S80=14,"14.1","")&amp;IF(Inscriptions!S80=15,"15.1","")&amp;IF(Inscriptions!S80=16,"16.1","")&amp;IF(Inscriptions!S80=17,"17.1","")&amp;IF(Inscriptions!S80=18,"18.1","")&amp;IF(Inscriptions!S80=19,"19.1","")&amp;IF(Inscriptions!S80=20,"20","")</f>
        <v/>
      </c>
      <c r="P80" s="198"/>
      <c r="Q80" s="199"/>
      <c r="R80" s="218"/>
      <c r="T80" s="248" t="str">
        <f t="shared" si="14"/>
        <v/>
      </c>
      <c r="U80" s="248" t="str">
        <f t="shared" si="15"/>
        <v/>
      </c>
      <c r="V80" s="248" t="str">
        <f t="shared" si="16"/>
        <v/>
      </c>
      <c r="X80" s="252"/>
      <c r="Y80" s="253"/>
      <c r="Z80" s="254"/>
    </row>
    <row r="81" spans="1:26" x14ac:dyDescent="0.2">
      <c r="A81" s="197">
        <f>Inscriptions!A81</f>
        <v>80</v>
      </c>
      <c r="B81" s="32">
        <f>Inscriptions!C81</f>
        <v>0</v>
      </c>
      <c r="C81" s="3">
        <f>Inscriptions!D81</f>
        <v>0</v>
      </c>
      <c r="E81" s="1" t="str">
        <f>IF(Inscriptions!P81=1,"1.1","")&amp;IF(Inscriptions!P81=2,"2.1","")&amp;IF(Inscriptions!P81=3,"3.1","")&amp;IF(Inscriptions!P81=4,"4.1","")&amp;IF(Inscriptions!P81=5,"5.1","")&amp;IF(Inscriptions!P81=6,"6.1","")&amp;IF(Inscriptions!P81=7,"7.1","")&amp;IF(Inscriptions!P81=8,"8.1","")&amp;IF(Inscriptions!P81=9,"9.1","")&amp;IF(Inscriptions!P81=10,"10.1","")&amp;IF(Inscriptions!P81=10,"10.1","")&amp;IF(Inscriptions!P81=11,"11.1","")&amp;IF(Inscriptions!P81=12,"12.1","")&amp;IF(Inscriptions!P81=13,"13.1","")&amp;IF(Inscriptions!P81=14,"14.1","")&amp;IF(Inscriptions!P81=15,"15.1","")&amp;IF(Inscriptions!P81=16,"16.1","")&amp;IF(Inscriptions!P81=17,"17.1","")&amp;IF(Inscriptions!P81=18,"18.1","")&amp;IF(Inscriptions!P81=19,"19.1","")&amp;IF(Inscriptions!P81=20,"20","")</f>
        <v/>
      </c>
      <c r="F81" s="1" t="str">
        <f>IF(Inscriptions!Q81=1,"1.1","")&amp;IF(Inscriptions!Q81=2,"2.1","")&amp;IF(Inscriptions!Q81=3,"3.1","")&amp;IF(Inscriptions!Q81=4,"4.1","")&amp;IF(Inscriptions!Q81=5,"5.1","")&amp;IF(Inscriptions!Q81=6,"6.1","")&amp;IF(Inscriptions!Q81=7,"7.1","")&amp;IF(Inscriptions!Q81=8,"8.1","")&amp;IF(Inscriptions!Q81=9,"9.1","")&amp;IF(Inscriptions!Q81=10,"10.1","")&amp;IF(Inscriptions!Q81=10,"10.1","")&amp;IF(Inscriptions!Q81=11,"11.1","")&amp;IF(Inscriptions!Q81=12,"12.1","")&amp;IF(Inscriptions!Q81=13,"13.1","")&amp;IF(Inscriptions!Q81=14,"14.1","")&amp;IF(Inscriptions!Q81=15,"15.1","")&amp;IF(Inscriptions!Q81=16,"16.1","")&amp;IF(Inscriptions!Q81=17,"17.1","")&amp;IF(Inscriptions!Q81=18,"18.1","")&amp;IF(Inscriptions!Q81=19,"19.1","")&amp;IF(Inscriptions!Q81=20,"20","")</f>
        <v/>
      </c>
      <c r="G81" s="1" t="str">
        <f>IF(Inscriptions!R81=1,"1.1","")&amp;IF(Inscriptions!R81=2,"2.1","")&amp;IF(Inscriptions!R81=3,"3.1","")&amp;IF(Inscriptions!R81=4,"4.1","")&amp;IF(Inscriptions!R81=5,"5.1","")&amp;IF(Inscriptions!R81=6,"6.1","")&amp;IF(Inscriptions!R81=7,"7.1","")&amp;IF(Inscriptions!R81=8,"8.1","")&amp;IF(Inscriptions!R81=9,"9.1","")&amp;IF(Inscriptions!R81=10,"10.1","")&amp;IF(Inscriptions!R81=10,"10.1","")&amp;IF(Inscriptions!R81=11,"11.1","")&amp;IF(Inscriptions!R81=12,"12.1","")&amp;IF(Inscriptions!R81=13,"13.1","")&amp;IF(Inscriptions!R81=14,"14.1","")&amp;IF(Inscriptions!R81=15,"15.1","")&amp;IF(Inscriptions!R81=16,"16.1","")&amp;IF(Inscriptions!R81=17,"17.1","")&amp;IF(Inscriptions!R81=18,"18.1","")&amp;IF(Inscriptions!R81=19,"19.1","")&amp;IF(Inscriptions!R81=20,"20","")</f>
        <v/>
      </c>
      <c r="H81" s="1" t="str">
        <f>IF(Inscriptions!S81=1,"1.1","")&amp;IF(Inscriptions!S81=2,"2.1","")&amp;IF(Inscriptions!S81=3,"3.1","")&amp;IF(Inscriptions!S81=4,"4.1","")&amp;IF(Inscriptions!S81=5,"5.1","")&amp;IF(Inscriptions!S81=6,"6.1","")&amp;IF(Inscriptions!S81=7,"7.1","")&amp;IF(Inscriptions!S81=8,"8.1","")&amp;IF(Inscriptions!S81=9,"9.1","")&amp;IF(Inscriptions!S81=10,"10.1","")&amp;IF(Inscriptions!S81=10,"10.1","")&amp;IF(Inscriptions!S81=11,"11.1","")&amp;IF(Inscriptions!S81=12,"12.1","")&amp;IF(Inscriptions!S81=13,"13.1","")&amp;IF(Inscriptions!S81=14,"14.1","")&amp;IF(Inscriptions!S81=15,"15.1","")&amp;IF(Inscriptions!S81=16,"16.1","")&amp;IF(Inscriptions!S81=17,"17.1","")&amp;IF(Inscriptions!S81=18,"18.1","")&amp;IF(Inscriptions!S81=19,"19.1","")&amp;IF(Inscriptions!S81=20,"20","")</f>
        <v/>
      </c>
      <c r="P81" s="198"/>
      <c r="Q81" s="199"/>
      <c r="R81" s="218"/>
      <c r="T81" s="248" t="str">
        <f t="shared" si="14"/>
        <v/>
      </c>
      <c r="U81" s="248" t="str">
        <f t="shared" si="15"/>
        <v/>
      </c>
      <c r="V81" s="248" t="str">
        <f t="shared" si="16"/>
        <v/>
      </c>
      <c r="X81" s="252"/>
      <c r="Y81" s="253"/>
      <c r="Z81" s="254"/>
    </row>
    <row r="82" spans="1:26" x14ac:dyDescent="0.2">
      <c r="A82" s="197">
        <f>Inscriptions!A82</f>
        <v>81</v>
      </c>
      <c r="B82" s="32">
        <f>Inscriptions!C82</f>
        <v>0</v>
      </c>
      <c r="C82" s="3">
        <f>Inscriptions!D82</f>
        <v>0</v>
      </c>
      <c r="E82" s="1" t="str">
        <f>IF(Inscriptions!P82=1,"1.1","")&amp;IF(Inscriptions!P82=2,"2.1","")&amp;IF(Inscriptions!P82=3,"3.1","")&amp;IF(Inscriptions!P82=4,"4.1","")&amp;IF(Inscriptions!P82=5,"5.1","")&amp;IF(Inscriptions!P82=6,"6.1","")&amp;IF(Inscriptions!P82=7,"7.1","")&amp;IF(Inscriptions!P82=8,"8.1","")&amp;IF(Inscriptions!P82=9,"9.1","")&amp;IF(Inscriptions!P82=10,"10.1","")&amp;IF(Inscriptions!P82=10,"10.1","")&amp;IF(Inscriptions!P82=11,"11.1","")&amp;IF(Inscriptions!P82=12,"12.1","")&amp;IF(Inscriptions!P82=13,"13.1","")&amp;IF(Inscriptions!P82=14,"14.1","")&amp;IF(Inscriptions!P82=15,"15.1","")&amp;IF(Inscriptions!P82=16,"16.1","")&amp;IF(Inscriptions!P82=17,"17.1","")&amp;IF(Inscriptions!P82=18,"18.1","")&amp;IF(Inscriptions!P82=19,"19.1","")&amp;IF(Inscriptions!P82=20,"20","")</f>
        <v/>
      </c>
      <c r="F82" s="1" t="str">
        <f>IF(Inscriptions!Q82=1,"1.1","")&amp;IF(Inscriptions!Q82=2,"2.1","")&amp;IF(Inscriptions!Q82=3,"3.1","")&amp;IF(Inscriptions!Q82=4,"4.1","")&amp;IF(Inscriptions!Q82=5,"5.1","")&amp;IF(Inscriptions!Q82=6,"6.1","")&amp;IF(Inscriptions!Q82=7,"7.1","")&amp;IF(Inscriptions!Q82=8,"8.1","")&amp;IF(Inscriptions!Q82=9,"9.1","")&amp;IF(Inscriptions!Q82=10,"10.1","")&amp;IF(Inscriptions!Q82=10,"10.1","")&amp;IF(Inscriptions!Q82=11,"11.1","")&amp;IF(Inscriptions!Q82=12,"12.1","")&amp;IF(Inscriptions!Q82=13,"13.1","")&amp;IF(Inscriptions!Q82=14,"14.1","")&amp;IF(Inscriptions!Q82=15,"15.1","")&amp;IF(Inscriptions!Q82=16,"16.1","")&amp;IF(Inscriptions!Q82=17,"17.1","")&amp;IF(Inscriptions!Q82=18,"18.1","")&amp;IF(Inscriptions!Q82=19,"19.1","")&amp;IF(Inscriptions!Q82=20,"20","")</f>
        <v/>
      </c>
      <c r="G82" s="1" t="str">
        <f>IF(Inscriptions!R82=1,"1.1","")&amp;IF(Inscriptions!R82=2,"2.1","")&amp;IF(Inscriptions!R82=3,"3.1","")&amp;IF(Inscriptions!R82=4,"4.1","")&amp;IF(Inscriptions!R82=5,"5.1","")&amp;IF(Inscriptions!R82=6,"6.1","")&amp;IF(Inscriptions!R82=7,"7.1","")&amp;IF(Inscriptions!R82=8,"8.1","")&amp;IF(Inscriptions!R82=9,"9.1","")&amp;IF(Inscriptions!R82=10,"10.1","")&amp;IF(Inscriptions!R82=10,"10.1","")&amp;IF(Inscriptions!R82=11,"11.1","")&amp;IF(Inscriptions!R82=12,"12.1","")&amp;IF(Inscriptions!R82=13,"13.1","")&amp;IF(Inscriptions!R82=14,"14.1","")&amp;IF(Inscriptions!R82=15,"15.1","")&amp;IF(Inscriptions!R82=16,"16.1","")&amp;IF(Inscriptions!R82=17,"17.1","")&amp;IF(Inscriptions!R82=18,"18.1","")&amp;IF(Inscriptions!R82=19,"19.1","")&amp;IF(Inscriptions!R82=20,"20","")</f>
        <v/>
      </c>
      <c r="H82" s="1" t="str">
        <f>IF(Inscriptions!S82=1,"1.1","")&amp;IF(Inscriptions!S82=2,"2.1","")&amp;IF(Inscriptions!S82=3,"3.1","")&amp;IF(Inscriptions!S82=4,"4.1","")&amp;IF(Inscriptions!S82=5,"5.1","")&amp;IF(Inscriptions!S82=6,"6.1","")&amp;IF(Inscriptions!S82=7,"7.1","")&amp;IF(Inscriptions!S82=8,"8.1","")&amp;IF(Inscriptions!S82=9,"9.1","")&amp;IF(Inscriptions!S82=10,"10.1","")&amp;IF(Inscriptions!S82=10,"10.1","")&amp;IF(Inscriptions!S82=11,"11.1","")&amp;IF(Inscriptions!S82=12,"12.1","")&amp;IF(Inscriptions!S82=13,"13.1","")&amp;IF(Inscriptions!S82=14,"14.1","")&amp;IF(Inscriptions!S82=15,"15.1","")&amp;IF(Inscriptions!S82=16,"16.1","")&amp;IF(Inscriptions!S82=17,"17.1","")&amp;IF(Inscriptions!S82=18,"18.1","")&amp;IF(Inscriptions!S82=19,"19.1","")&amp;IF(Inscriptions!S82=20,"20","")</f>
        <v/>
      </c>
      <c r="P82" s="198"/>
      <c r="Q82" s="199"/>
      <c r="R82" s="218"/>
      <c r="T82" s="248" t="str">
        <f t="shared" si="14"/>
        <v/>
      </c>
      <c r="U82" s="248" t="str">
        <f t="shared" si="15"/>
        <v/>
      </c>
      <c r="V82" s="248" t="str">
        <f t="shared" si="16"/>
        <v/>
      </c>
      <c r="X82" s="252"/>
      <c r="Y82" s="253"/>
      <c r="Z82" s="254"/>
    </row>
    <row r="83" spans="1:26" x14ac:dyDescent="0.2">
      <c r="A83" s="197">
        <f>Inscriptions!A83</f>
        <v>82</v>
      </c>
      <c r="B83" s="32">
        <f>Inscriptions!C83</f>
        <v>0</v>
      </c>
      <c r="C83" s="3">
        <f>Inscriptions!D83</f>
        <v>0</v>
      </c>
      <c r="E83" s="1" t="str">
        <f>IF(Inscriptions!P83=1,"1.1","")&amp;IF(Inscriptions!P83=2,"2.1","")&amp;IF(Inscriptions!P83=3,"3.1","")&amp;IF(Inscriptions!P83=4,"4.1","")&amp;IF(Inscriptions!P83=5,"5.1","")&amp;IF(Inscriptions!P83=6,"6.1","")&amp;IF(Inscriptions!P83=7,"7.1","")&amp;IF(Inscriptions!P83=8,"8.1","")&amp;IF(Inscriptions!P83=9,"9.1","")&amp;IF(Inscriptions!P83=10,"10.1","")&amp;IF(Inscriptions!P83=10,"10.1","")&amp;IF(Inscriptions!P83=11,"11.1","")&amp;IF(Inscriptions!P83=12,"12.1","")&amp;IF(Inscriptions!P83=13,"13.1","")&amp;IF(Inscriptions!P83=14,"14.1","")&amp;IF(Inscriptions!P83=15,"15.1","")&amp;IF(Inscriptions!P83=16,"16.1","")&amp;IF(Inscriptions!P83=17,"17.1","")&amp;IF(Inscriptions!P83=18,"18.1","")&amp;IF(Inscriptions!P83=19,"19.1","")&amp;IF(Inscriptions!P83=20,"20","")</f>
        <v/>
      </c>
      <c r="F83" s="1" t="str">
        <f>IF(Inscriptions!Q83=1,"1.1","")&amp;IF(Inscriptions!Q83=2,"2.1","")&amp;IF(Inscriptions!Q83=3,"3.1","")&amp;IF(Inscriptions!Q83=4,"4.1","")&amp;IF(Inscriptions!Q83=5,"5.1","")&amp;IF(Inscriptions!Q83=6,"6.1","")&amp;IF(Inscriptions!Q83=7,"7.1","")&amp;IF(Inscriptions!Q83=8,"8.1","")&amp;IF(Inscriptions!Q83=9,"9.1","")&amp;IF(Inscriptions!Q83=10,"10.1","")&amp;IF(Inscriptions!Q83=10,"10.1","")&amp;IF(Inscriptions!Q83=11,"11.1","")&amp;IF(Inscriptions!Q83=12,"12.1","")&amp;IF(Inscriptions!Q83=13,"13.1","")&amp;IF(Inscriptions!Q83=14,"14.1","")&amp;IF(Inscriptions!Q83=15,"15.1","")&amp;IF(Inscriptions!Q83=16,"16.1","")&amp;IF(Inscriptions!Q83=17,"17.1","")&amp;IF(Inscriptions!Q83=18,"18.1","")&amp;IF(Inscriptions!Q83=19,"19.1","")&amp;IF(Inscriptions!Q83=20,"20","")</f>
        <v/>
      </c>
      <c r="G83" s="1" t="str">
        <f>IF(Inscriptions!R83=1,"1.1","")&amp;IF(Inscriptions!R83=2,"2.1","")&amp;IF(Inscriptions!R83=3,"3.1","")&amp;IF(Inscriptions!R83=4,"4.1","")&amp;IF(Inscriptions!R83=5,"5.1","")&amp;IF(Inscriptions!R83=6,"6.1","")&amp;IF(Inscriptions!R83=7,"7.1","")&amp;IF(Inscriptions!R83=8,"8.1","")&amp;IF(Inscriptions!R83=9,"9.1","")&amp;IF(Inscriptions!R83=10,"10.1","")&amp;IF(Inscriptions!R83=10,"10.1","")&amp;IF(Inscriptions!R83=11,"11.1","")&amp;IF(Inscriptions!R83=12,"12.1","")&amp;IF(Inscriptions!R83=13,"13.1","")&amp;IF(Inscriptions!R83=14,"14.1","")&amp;IF(Inscriptions!R83=15,"15.1","")&amp;IF(Inscriptions!R83=16,"16.1","")&amp;IF(Inscriptions!R83=17,"17.1","")&amp;IF(Inscriptions!R83=18,"18.1","")&amp;IF(Inscriptions!R83=19,"19.1","")&amp;IF(Inscriptions!R83=20,"20","")</f>
        <v/>
      </c>
      <c r="H83" s="1" t="str">
        <f>IF(Inscriptions!S83=1,"1.1","")&amp;IF(Inscriptions!S83=2,"2.1","")&amp;IF(Inscriptions!S83=3,"3.1","")&amp;IF(Inscriptions!S83=4,"4.1","")&amp;IF(Inscriptions!S83=5,"5.1","")&amp;IF(Inscriptions!S83=6,"6.1","")&amp;IF(Inscriptions!S83=7,"7.1","")&amp;IF(Inscriptions!S83=8,"8.1","")&amp;IF(Inscriptions!S83=9,"9.1","")&amp;IF(Inscriptions!S83=10,"10.1","")&amp;IF(Inscriptions!S83=10,"10.1","")&amp;IF(Inscriptions!S83=11,"11.1","")&amp;IF(Inscriptions!S83=12,"12.1","")&amp;IF(Inscriptions!S83=13,"13.1","")&amp;IF(Inscriptions!S83=14,"14.1","")&amp;IF(Inscriptions!S83=15,"15.1","")&amp;IF(Inscriptions!S83=16,"16.1","")&amp;IF(Inscriptions!S83=17,"17.1","")&amp;IF(Inscriptions!S83=18,"18.1","")&amp;IF(Inscriptions!S83=19,"19.1","")&amp;IF(Inscriptions!S83=20,"20","")</f>
        <v/>
      </c>
      <c r="P83" s="198"/>
      <c r="Q83" s="199"/>
      <c r="R83" s="218"/>
      <c r="T83" s="248" t="str">
        <f t="shared" si="14"/>
        <v/>
      </c>
      <c r="U83" s="248" t="str">
        <f t="shared" si="15"/>
        <v/>
      </c>
      <c r="V83" s="248" t="str">
        <f t="shared" si="16"/>
        <v/>
      </c>
      <c r="X83" s="252"/>
      <c r="Y83" s="253"/>
      <c r="Z83" s="254"/>
    </row>
    <row r="84" spans="1:26" x14ac:dyDescent="0.2">
      <c r="A84" s="197">
        <f>Inscriptions!A84</f>
        <v>83</v>
      </c>
      <c r="B84" s="32">
        <f>Inscriptions!C84</f>
        <v>0</v>
      </c>
      <c r="C84" s="3">
        <f>Inscriptions!D84</f>
        <v>0</v>
      </c>
      <c r="E84" s="1" t="str">
        <f>IF(Inscriptions!P84=1,"1.1","")&amp;IF(Inscriptions!P84=2,"2.1","")&amp;IF(Inscriptions!P84=3,"3.1","")&amp;IF(Inscriptions!P84=4,"4.1","")&amp;IF(Inscriptions!P84=5,"5.1","")&amp;IF(Inscriptions!P84=6,"6.1","")&amp;IF(Inscriptions!P84=7,"7.1","")&amp;IF(Inscriptions!P84=8,"8.1","")&amp;IF(Inscriptions!P84=9,"9.1","")&amp;IF(Inscriptions!P84=10,"10.1","")&amp;IF(Inscriptions!P84=10,"10.1","")&amp;IF(Inscriptions!P84=11,"11.1","")&amp;IF(Inscriptions!P84=12,"12.1","")&amp;IF(Inscriptions!P84=13,"13.1","")&amp;IF(Inscriptions!P84=14,"14.1","")&amp;IF(Inscriptions!P84=15,"15.1","")&amp;IF(Inscriptions!P84=16,"16.1","")&amp;IF(Inscriptions!P84=17,"17.1","")&amp;IF(Inscriptions!P84=18,"18.1","")&amp;IF(Inscriptions!P84=19,"19.1","")&amp;IF(Inscriptions!P84=20,"20","")</f>
        <v/>
      </c>
      <c r="F84" s="1" t="str">
        <f>IF(Inscriptions!Q84=1,"1.1","")&amp;IF(Inscriptions!Q84=2,"2.1","")&amp;IF(Inscriptions!Q84=3,"3.1","")&amp;IF(Inscriptions!Q84=4,"4.1","")&amp;IF(Inscriptions!Q84=5,"5.1","")&amp;IF(Inscriptions!Q84=6,"6.1","")&amp;IF(Inscriptions!Q84=7,"7.1","")&amp;IF(Inscriptions!Q84=8,"8.1","")&amp;IF(Inscriptions!Q84=9,"9.1","")&amp;IF(Inscriptions!Q84=10,"10.1","")&amp;IF(Inscriptions!Q84=10,"10.1","")&amp;IF(Inscriptions!Q84=11,"11.1","")&amp;IF(Inscriptions!Q84=12,"12.1","")&amp;IF(Inscriptions!Q84=13,"13.1","")&amp;IF(Inscriptions!Q84=14,"14.1","")&amp;IF(Inscriptions!Q84=15,"15.1","")&amp;IF(Inscriptions!Q84=16,"16.1","")&amp;IF(Inscriptions!Q84=17,"17.1","")&amp;IF(Inscriptions!Q84=18,"18.1","")&amp;IF(Inscriptions!Q84=19,"19.1","")&amp;IF(Inscriptions!Q84=20,"20","")</f>
        <v/>
      </c>
      <c r="G84" s="1" t="str">
        <f>IF(Inscriptions!R84=1,"1.1","")&amp;IF(Inscriptions!R84=2,"2.1","")&amp;IF(Inscriptions!R84=3,"3.1","")&amp;IF(Inscriptions!R84=4,"4.1","")&amp;IF(Inscriptions!R84=5,"5.1","")&amp;IF(Inscriptions!R84=6,"6.1","")&amp;IF(Inscriptions!R84=7,"7.1","")&amp;IF(Inscriptions!R84=8,"8.1","")&amp;IF(Inscriptions!R84=9,"9.1","")&amp;IF(Inscriptions!R84=10,"10.1","")&amp;IF(Inscriptions!R84=10,"10.1","")&amp;IF(Inscriptions!R84=11,"11.1","")&amp;IF(Inscriptions!R84=12,"12.1","")&amp;IF(Inscriptions!R84=13,"13.1","")&amp;IF(Inscriptions!R84=14,"14.1","")&amp;IF(Inscriptions!R84=15,"15.1","")&amp;IF(Inscriptions!R84=16,"16.1","")&amp;IF(Inscriptions!R84=17,"17.1","")&amp;IF(Inscriptions!R84=18,"18.1","")&amp;IF(Inscriptions!R84=19,"19.1","")&amp;IF(Inscriptions!R84=20,"20","")</f>
        <v/>
      </c>
      <c r="H84" s="1" t="str">
        <f>IF(Inscriptions!S84=1,"1.1","")&amp;IF(Inscriptions!S84=2,"2.1","")&amp;IF(Inscriptions!S84=3,"3.1","")&amp;IF(Inscriptions!S84=4,"4.1","")&amp;IF(Inscriptions!S84=5,"5.1","")&amp;IF(Inscriptions!S84=6,"6.1","")&amp;IF(Inscriptions!S84=7,"7.1","")&amp;IF(Inscriptions!S84=8,"8.1","")&amp;IF(Inscriptions!S84=9,"9.1","")&amp;IF(Inscriptions!S84=10,"10.1","")&amp;IF(Inscriptions!S84=10,"10.1","")&amp;IF(Inscriptions!S84=11,"11.1","")&amp;IF(Inscriptions!S84=12,"12.1","")&amp;IF(Inscriptions!S84=13,"13.1","")&amp;IF(Inscriptions!S84=14,"14.1","")&amp;IF(Inscriptions!S84=15,"15.1","")&amp;IF(Inscriptions!S84=16,"16.1","")&amp;IF(Inscriptions!S84=17,"17.1","")&amp;IF(Inscriptions!S84=18,"18.1","")&amp;IF(Inscriptions!S84=19,"19.1","")&amp;IF(Inscriptions!S84=20,"20","")</f>
        <v/>
      </c>
      <c r="P84" s="198"/>
      <c r="Q84" s="199"/>
      <c r="R84" s="218"/>
      <c r="T84" s="248" t="str">
        <f t="shared" si="14"/>
        <v/>
      </c>
      <c r="U84" s="248" t="str">
        <f t="shared" si="15"/>
        <v/>
      </c>
      <c r="V84" s="248" t="str">
        <f t="shared" si="16"/>
        <v/>
      </c>
      <c r="X84" s="252"/>
      <c r="Y84" s="253"/>
      <c r="Z84" s="254"/>
    </row>
    <row r="85" spans="1:26" x14ac:dyDescent="0.2">
      <c r="A85" s="197">
        <f>Inscriptions!A85</f>
        <v>84</v>
      </c>
      <c r="B85" s="32">
        <f>Inscriptions!C85</f>
        <v>0</v>
      </c>
      <c r="C85" s="3">
        <f>Inscriptions!D85</f>
        <v>0</v>
      </c>
      <c r="E85" s="1" t="str">
        <f>IF(Inscriptions!P85=1,"1.1","")&amp;IF(Inscriptions!P85=2,"2.1","")&amp;IF(Inscriptions!P85=3,"3.1","")&amp;IF(Inscriptions!P85=4,"4.1","")&amp;IF(Inscriptions!P85=5,"5.1","")&amp;IF(Inscriptions!P85=6,"6.1","")&amp;IF(Inscriptions!P85=7,"7.1","")&amp;IF(Inscriptions!P85=8,"8.1","")&amp;IF(Inscriptions!P85=9,"9.1","")&amp;IF(Inscriptions!P85=10,"10.1","")&amp;IF(Inscriptions!P85=10,"10.1","")&amp;IF(Inscriptions!P85=11,"11.1","")&amp;IF(Inscriptions!P85=12,"12.1","")&amp;IF(Inscriptions!P85=13,"13.1","")&amp;IF(Inscriptions!P85=14,"14.1","")&amp;IF(Inscriptions!P85=15,"15.1","")&amp;IF(Inscriptions!P85=16,"16.1","")&amp;IF(Inscriptions!P85=17,"17.1","")&amp;IF(Inscriptions!P85=18,"18.1","")&amp;IF(Inscriptions!P85=19,"19.1","")&amp;IF(Inscriptions!P85=20,"20","")</f>
        <v/>
      </c>
      <c r="F85" s="1" t="str">
        <f>IF(Inscriptions!Q85=1,"1.1","")&amp;IF(Inscriptions!Q85=2,"2.1","")&amp;IF(Inscriptions!Q85=3,"3.1","")&amp;IF(Inscriptions!Q85=4,"4.1","")&amp;IF(Inscriptions!Q85=5,"5.1","")&amp;IF(Inscriptions!Q85=6,"6.1","")&amp;IF(Inscriptions!Q85=7,"7.1","")&amp;IF(Inscriptions!Q85=8,"8.1","")&amp;IF(Inscriptions!Q85=9,"9.1","")&amp;IF(Inscriptions!Q85=10,"10.1","")&amp;IF(Inscriptions!Q85=10,"10.1","")&amp;IF(Inscriptions!Q85=11,"11.1","")&amp;IF(Inscriptions!Q85=12,"12.1","")&amp;IF(Inscriptions!Q85=13,"13.1","")&amp;IF(Inscriptions!Q85=14,"14.1","")&amp;IF(Inscriptions!Q85=15,"15.1","")&amp;IF(Inscriptions!Q85=16,"16.1","")&amp;IF(Inscriptions!Q85=17,"17.1","")&amp;IF(Inscriptions!Q85=18,"18.1","")&amp;IF(Inscriptions!Q85=19,"19.1","")&amp;IF(Inscriptions!Q85=20,"20","")</f>
        <v/>
      </c>
      <c r="G85" s="1" t="str">
        <f>IF(Inscriptions!R85=1,"1.1","")&amp;IF(Inscriptions!R85=2,"2.1","")&amp;IF(Inscriptions!R85=3,"3.1","")&amp;IF(Inscriptions!R85=4,"4.1","")&amp;IF(Inscriptions!R85=5,"5.1","")&amp;IF(Inscriptions!R85=6,"6.1","")&amp;IF(Inscriptions!R85=7,"7.1","")&amp;IF(Inscriptions!R85=8,"8.1","")&amp;IF(Inscriptions!R85=9,"9.1","")&amp;IF(Inscriptions!R85=10,"10.1","")&amp;IF(Inscriptions!R85=10,"10.1","")&amp;IF(Inscriptions!R85=11,"11.1","")&amp;IF(Inscriptions!R85=12,"12.1","")&amp;IF(Inscriptions!R85=13,"13.1","")&amp;IF(Inscriptions!R85=14,"14.1","")&amp;IF(Inscriptions!R85=15,"15.1","")&amp;IF(Inscriptions!R85=16,"16.1","")&amp;IF(Inscriptions!R85=17,"17.1","")&amp;IF(Inscriptions!R85=18,"18.1","")&amp;IF(Inscriptions!R85=19,"19.1","")&amp;IF(Inscriptions!R85=20,"20","")</f>
        <v/>
      </c>
      <c r="H85" s="1" t="str">
        <f>IF(Inscriptions!S85=1,"1.1","")&amp;IF(Inscriptions!S85=2,"2.1","")&amp;IF(Inscriptions!S85=3,"3.1","")&amp;IF(Inscriptions!S85=4,"4.1","")&amp;IF(Inscriptions!S85=5,"5.1","")&amp;IF(Inscriptions!S85=6,"6.1","")&amp;IF(Inscriptions!S85=7,"7.1","")&amp;IF(Inscriptions!S85=8,"8.1","")&amp;IF(Inscriptions!S85=9,"9.1","")&amp;IF(Inscriptions!S85=10,"10.1","")&amp;IF(Inscriptions!S85=10,"10.1","")&amp;IF(Inscriptions!S85=11,"11.1","")&amp;IF(Inscriptions!S85=12,"12.1","")&amp;IF(Inscriptions!S85=13,"13.1","")&amp;IF(Inscriptions!S85=14,"14.1","")&amp;IF(Inscriptions!S85=15,"15.1","")&amp;IF(Inscriptions!S85=16,"16.1","")&amp;IF(Inscriptions!S85=17,"17.1","")&amp;IF(Inscriptions!S85=18,"18.1","")&amp;IF(Inscriptions!S85=19,"19.1","")&amp;IF(Inscriptions!S85=20,"20","")</f>
        <v/>
      </c>
      <c r="P85" s="198"/>
      <c r="Q85" s="199"/>
      <c r="R85" s="218"/>
      <c r="T85" s="248" t="str">
        <f t="shared" si="14"/>
        <v/>
      </c>
      <c r="U85" s="248" t="str">
        <f t="shared" si="15"/>
        <v/>
      </c>
      <c r="V85" s="248" t="str">
        <f t="shared" si="16"/>
        <v/>
      </c>
      <c r="X85" s="252"/>
      <c r="Y85" s="253"/>
      <c r="Z85" s="254"/>
    </row>
    <row r="86" spans="1:26" x14ac:dyDescent="0.2">
      <c r="A86" s="197">
        <f>Inscriptions!A86</f>
        <v>85</v>
      </c>
      <c r="B86" s="32">
        <f>Inscriptions!C86</f>
        <v>0</v>
      </c>
      <c r="C86" s="3">
        <f>Inscriptions!D86</f>
        <v>0</v>
      </c>
      <c r="E86" s="1" t="str">
        <f>IF(Inscriptions!P86=1,"1.1","")&amp;IF(Inscriptions!P86=2,"2.1","")&amp;IF(Inscriptions!P86=3,"3.1","")&amp;IF(Inscriptions!P86=4,"4.1","")&amp;IF(Inscriptions!P86=5,"5.1","")&amp;IF(Inscriptions!P86=6,"6.1","")&amp;IF(Inscriptions!P86=7,"7.1","")&amp;IF(Inscriptions!P86=8,"8.1","")&amp;IF(Inscriptions!P86=9,"9.1","")&amp;IF(Inscriptions!P86=10,"10.1","")&amp;IF(Inscriptions!P86=10,"10.1","")&amp;IF(Inscriptions!P86=11,"11.1","")&amp;IF(Inscriptions!P86=12,"12.1","")&amp;IF(Inscriptions!P86=13,"13.1","")&amp;IF(Inscriptions!P86=14,"14.1","")&amp;IF(Inscriptions!P86=15,"15.1","")&amp;IF(Inscriptions!P86=16,"16.1","")&amp;IF(Inscriptions!P86=17,"17.1","")&amp;IF(Inscriptions!P86=18,"18.1","")&amp;IF(Inscriptions!P86=19,"19.1","")&amp;IF(Inscriptions!P86=20,"20","")</f>
        <v/>
      </c>
      <c r="F86" s="1" t="str">
        <f>IF(Inscriptions!Q86=1,"1.1","")&amp;IF(Inscriptions!Q86=2,"2.1","")&amp;IF(Inscriptions!Q86=3,"3.1","")&amp;IF(Inscriptions!Q86=4,"4.1","")&amp;IF(Inscriptions!Q86=5,"5.1","")&amp;IF(Inscriptions!Q86=6,"6.1","")&amp;IF(Inscriptions!Q86=7,"7.1","")&amp;IF(Inscriptions!Q86=8,"8.1","")&amp;IF(Inscriptions!Q86=9,"9.1","")&amp;IF(Inscriptions!Q86=10,"10.1","")&amp;IF(Inscriptions!Q86=10,"10.1","")&amp;IF(Inscriptions!Q86=11,"11.1","")&amp;IF(Inscriptions!Q86=12,"12.1","")&amp;IF(Inscriptions!Q86=13,"13.1","")&amp;IF(Inscriptions!Q86=14,"14.1","")&amp;IF(Inscriptions!Q86=15,"15.1","")&amp;IF(Inscriptions!Q86=16,"16.1","")&amp;IF(Inscriptions!Q86=17,"17.1","")&amp;IF(Inscriptions!Q86=18,"18.1","")&amp;IF(Inscriptions!Q86=19,"19.1","")&amp;IF(Inscriptions!Q86=20,"20","")</f>
        <v/>
      </c>
      <c r="G86" s="1" t="str">
        <f>IF(Inscriptions!R86=1,"1.1","")&amp;IF(Inscriptions!R86=2,"2.1","")&amp;IF(Inscriptions!R86=3,"3.1","")&amp;IF(Inscriptions!R86=4,"4.1","")&amp;IF(Inscriptions!R86=5,"5.1","")&amp;IF(Inscriptions!R86=6,"6.1","")&amp;IF(Inscriptions!R86=7,"7.1","")&amp;IF(Inscriptions!R86=8,"8.1","")&amp;IF(Inscriptions!R86=9,"9.1","")&amp;IF(Inscriptions!R86=10,"10.1","")&amp;IF(Inscriptions!R86=10,"10.1","")&amp;IF(Inscriptions!R86=11,"11.1","")&amp;IF(Inscriptions!R86=12,"12.1","")&amp;IF(Inscriptions!R86=13,"13.1","")&amp;IF(Inscriptions!R86=14,"14.1","")&amp;IF(Inscriptions!R86=15,"15.1","")&amp;IF(Inscriptions!R86=16,"16.1","")&amp;IF(Inscriptions!R86=17,"17.1","")&amp;IF(Inscriptions!R86=18,"18.1","")&amp;IF(Inscriptions!R86=19,"19.1","")&amp;IF(Inscriptions!R86=20,"20","")</f>
        <v/>
      </c>
      <c r="H86" s="1" t="str">
        <f>IF(Inscriptions!S86=1,"1.1","")&amp;IF(Inscriptions!S86=2,"2.1","")&amp;IF(Inscriptions!S86=3,"3.1","")&amp;IF(Inscriptions!S86=4,"4.1","")&amp;IF(Inscriptions!S86=5,"5.1","")&amp;IF(Inscriptions!S86=6,"6.1","")&amp;IF(Inscriptions!S86=7,"7.1","")&amp;IF(Inscriptions!S86=8,"8.1","")&amp;IF(Inscriptions!S86=9,"9.1","")&amp;IF(Inscriptions!S86=10,"10.1","")&amp;IF(Inscriptions!S86=10,"10.1","")&amp;IF(Inscriptions!S86=11,"11.1","")&amp;IF(Inscriptions!S86=12,"12.1","")&amp;IF(Inscriptions!S86=13,"13.1","")&amp;IF(Inscriptions!S86=14,"14.1","")&amp;IF(Inscriptions!S86=15,"15.1","")&amp;IF(Inscriptions!S86=16,"16.1","")&amp;IF(Inscriptions!S86=17,"17.1","")&amp;IF(Inscriptions!S86=18,"18.1","")&amp;IF(Inscriptions!S86=19,"19.1","")&amp;IF(Inscriptions!S86=20,"20","")</f>
        <v/>
      </c>
      <c r="P86" s="198"/>
      <c r="Q86" s="199"/>
      <c r="R86" s="218"/>
      <c r="T86" s="248" t="str">
        <f t="shared" si="14"/>
        <v/>
      </c>
      <c r="U86" s="248" t="str">
        <f t="shared" si="15"/>
        <v/>
      </c>
      <c r="V86" s="248" t="str">
        <f t="shared" si="16"/>
        <v/>
      </c>
      <c r="X86" s="252"/>
      <c r="Y86" s="253"/>
      <c r="Z86" s="254"/>
    </row>
    <row r="87" spans="1:26" x14ac:dyDescent="0.2">
      <c r="A87" s="197">
        <f>Inscriptions!A87</f>
        <v>86</v>
      </c>
      <c r="B87" s="32">
        <f>Inscriptions!C87</f>
        <v>0</v>
      </c>
      <c r="C87" s="3">
        <f>Inscriptions!D87</f>
        <v>0</v>
      </c>
      <c r="E87" s="1" t="str">
        <f>IF(Inscriptions!P87=1,"1.1","")&amp;IF(Inscriptions!P87=2,"2.1","")&amp;IF(Inscriptions!P87=3,"3.1","")&amp;IF(Inscriptions!P87=4,"4.1","")&amp;IF(Inscriptions!P87=5,"5.1","")&amp;IF(Inscriptions!P87=6,"6.1","")&amp;IF(Inscriptions!P87=7,"7.1","")&amp;IF(Inscriptions!P87=8,"8.1","")&amp;IF(Inscriptions!P87=9,"9.1","")&amp;IF(Inscriptions!P87=10,"10.1","")&amp;IF(Inscriptions!P87=10,"10.1","")&amp;IF(Inscriptions!P87=11,"11.1","")&amp;IF(Inscriptions!P87=12,"12.1","")&amp;IF(Inscriptions!P87=13,"13.1","")&amp;IF(Inscriptions!P87=14,"14.1","")&amp;IF(Inscriptions!P87=15,"15.1","")&amp;IF(Inscriptions!P87=16,"16.1","")&amp;IF(Inscriptions!P87=17,"17.1","")&amp;IF(Inscriptions!P87=18,"18.1","")&amp;IF(Inscriptions!P87=19,"19.1","")&amp;IF(Inscriptions!P87=20,"20","")</f>
        <v/>
      </c>
      <c r="F87" s="1" t="str">
        <f>IF(Inscriptions!Q87=1,"1.1","")&amp;IF(Inscriptions!Q87=2,"2.1","")&amp;IF(Inscriptions!Q87=3,"3.1","")&amp;IF(Inscriptions!Q87=4,"4.1","")&amp;IF(Inscriptions!Q87=5,"5.1","")&amp;IF(Inscriptions!Q87=6,"6.1","")&amp;IF(Inscriptions!Q87=7,"7.1","")&amp;IF(Inscriptions!Q87=8,"8.1","")&amp;IF(Inscriptions!Q87=9,"9.1","")&amp;IF(Inscriptions!Q87=10,"10.1","")&amp;IF(Inscriptions!Q87=10,"10.1","")&amp;IF(Inscriptions!Q87=11,"11.1","")&amp;IF(Inscriptions!Q87=12,"12.1","")&amp;IF(Inscriptions!Q87=13,"13.1","")&amp;IF(Inscriptions!Q87=14,"14.1","")&amp;IF(Inscriptions!Q87=15,"15.1","")&amp;IF(Inscriptions!Q87=16,"16.1","")&amp;IF(Inscriptions!Q87=17,"17.1","")&amp;IF(Inscriptions!Q87=18,"18.1","")&amp;IF(Inscriptions!Q87=19,"19.1","")&amp;IF(Inscriptions!Q87=20,"20","")</f>
        <v/>
      </c>
      <c r="G87" s="1" t="str">
        <f>IF(Inscriptions!R87=1,"1.1","")&amp;IF(Inscriptions!R87=2,"2.1","")&amp;IF(Inscriptions!R87=3,"3.1","")&amp;IF(Inscriptions!R87=4,"4.1","")&amp;IF(Inscriptions!R87=5,"5.1","")&amp;IF(Inscriptions!R87=6,"6.1","")&amp;IF(Inscriptions!R87=7,"7.1","")&amp;IF(Inscriptions!R87=8,"8.1","")&amp;IF(Inscriptions!R87=9,"9.1","")&amp;IF(Inscriptions!R87=10,"10.1","")&amp;IF(Inscriptions!R87=10,"10.1","")&amp;IF(Inscriptions!R87=11,"11.1","")&amp;IF(Inscriptions!R87=12,"12.1","")&amp;IF(Inscriptions!R87=13,"13.1","")&amp;IF(Inscriptions!R87=14,"14.1","")&amp;IF(Inscriptions!R87=15,"15.1","")&amp;IF(Inscriptions!R87=16,"16.1","")&amp;IF(Inscriptions!R87=17,"17.1","")&amp;IF(Inscriptions!R87=18,"18.1","")&amp;IF(Inscriptions!R87=19,"19.1","")&amp;IF(Inscriptions!R87=20,"20","")</f>
        <v/>
      </c>
      <c r="H87" s="1" t="str">
        <f>IF(Inscriptions!S87=1,"1.1","")&amp;IF(Inscriptions!S87=2,"2.1","")&amp;IF(Inscriptions!S87=3,"3.1","")&amp;IF(Inscriptions!S87=4,"4.1","")&amp;IF(Inscriptions!S87=5,"5.1","")&amp;IF(Inscriptions!S87=6,"6.1","")&amp;IF(Inscriptions!S87=7,"7.1","")&amp;IF(Inscriptions!S87=8,"8.1","")&amp;IF(Inscriptions!S87=9,"9.1","")&amp;IF(Inscriptions!S87=10,"10.1","")&amp;IF(Inscriptions!S87=10,"10.1","")&amp;IF(Inscriptions!S87=11,"11.1","")&amp;IF(Inscriptions!S87=12,"12.1","")&amp;IF(Inscriptions!S87=13,"13.1","")&amp;IF(Inscriptions!S87=14,"14.1","")&amp;IF(Inscriptions!S87=15,"15.1","")&amp;IF(Inscriptions!S87=16,"16.1","")&amp;IF(Inscriptions!S87=17,"17.1","")&amp;IF(Inscriptions!S87=18,"18.1","")&amp;IF(Inscriptions!S87=19,"19.1","")&amp;IF(Inscriptions!S87=20,"20","")</f>
        <v/>
      </c>
      <c r="P87" s="198"/>
      <c r="Q87" s="199"/>
      <c r="R87" s="218"/>
      <c r="T87" s="248" t="str">
        <f t="shared" si="14"/>
        <v/>
      </c>
      <c r="U87" s="248" t="str">
        <f t="shared" si="15"/>
        <v/>
      </c>
      <c r="V87" s="248" t="str">
        <f t="shared" si="16"/>
        <v/>
      </c>
      <c r="X87" s="252"/>
      <c r="Y87" s="253"/>
      <c r="Z87" s="254"/>
    </row>
    <row r="88" spans="1:26" x14ac:dyDescent="0.2">
      <c r="A88" s="197">
        <f>Inscriptions!A88</f>
        <v>87</v>
      </c>
      <c r="B88" s="32">
        <f>Inscriptions!C88</f>
        <v>0</v>
      </c>
      <c r="C88" s="3">
        <f>Inscriptions!D88</f>
        <v>0</v>
      </c>
      <c r="E88" s="1" t="str">
        <f>IF(Inscriptions!P88=1,"1.1","")&amp;IF(Inscriptions!P88=2,"2.1","")&amp;IF(Inscriptions!P88=3,"3.1","")&amp;IF(Inscriptions!P88=4,"4.1","")&amp;IF(Inscriptions!P88=5,"5.1","")&amp;IF(Inscriptions!P88=6,"6.1","")&amp;IF(Inscriptions!P88=7,"7.1","")&amp;IF(Inscriptions!P88=8,"8.1","")&amp;IF(Inscriptions!P88=9,"9.1","")&amp;IF(Inscriptions!P88=10,"10.1","")&amp;IF(Inscriptions!P88=10,"10.1","")&amp;IF(Inscriptions!P88=11,"11.1","")&amp;IF(Inscriptions!P88=12,"12.1","")&amp;IF(Inscriptions!P88=13,"13.1","")&amp;IF(Inscriptions!P88=14,"14.1","")&amp;IF(Inscriptions!P88=15,"15.1","")&amp;IF(Inscriptions!P88=16,"16.1","")&amp;IF(Inscriptions!P88=17,"17.1","")&amp;IF(Inscriptions!P88=18,"18.1","")&amp;IF(Inscriptions!P88=19,"19.1","")&amp;IF(Inscriptions!P88=20,"20","")</f>
        <v/>
      </c>
      <c r="F88" s="1" t="str">
        <f>IF(Inscriptions!Q88=1,"1.1","")&amp;IF(Inscriptions!Q88=2,"2.1","")&amp;IF(Inscriptions!Q88=3,"3.1","")&amp;IF(Inscriptions!Q88=4,"4.1","")&amp;IF(Inscriptions!Q88=5,"5.1","")&amp;IF(Inscriptions!Q88=6,"6.1","")&amp;IF(Inscriptions!Q88=7,"7.1","")&amp;IF(Inscriptions!Q88=8,"8.1","")&amp;IF(Inscriptions!Q88=9,"9.1","")&amp;IF(Inscriptions!Q88=10,"10.1","")&amp;IF(Inscriptions!Q88=10,"10.1","")&amp;IF(Inscriptions!Q88=11,"11.1","")&amp;IF(Inscriptions!Q88=12,"12.1","")&amp;IF(Inscriptions!Q88=13,"13.1","")&amp;IF(Inscriptions!Q88=14,"14.1","")&amp;IF(Inscriptions!Q88=15,"15.1","")&amp;IF(Inscriptions!Q88=16,"16.1","")&amp;IF(Inscriptions!Q88=17,"17.1","")&amp;IF(Inscriptions!Q88=18,"18.1","")&amp;IF(Inscriptions!Q88=19,"19.1","")&amp;IF(Inscriptions!Q88=20,"20","")</f>
        <v/>
      </c>
      <c r="G88" s="1" t="str">
        <f>IF(Inscriptions!R88=1,"1.1","")&amp;IF(Inscriptions!R88=2,"2.1","")&amp;IF(Inscriptions!R88=3,"3.1","")&amp;IF(Inscriptions!R88=4,"4.1","")&amp;IF(Inscriptions!R88=5,"5.1","")&amp;IF(Inscriptions!R88=6,"6.1","")&amp;IF(Inscriptions!R88=7,"7.1","")&amp;IF(Inscriptions!R88=8,"8.1","")&amp;IF(Inscriptions!R88=9,"9.1","")&amp;IF(Inscriptions!R88=10,"10.1","")&amp;IF(Inscriptions!R88=10,"10.1","")&amp;IF(Inscriptions!R88=11,"11.1","")&amp;IF(Inscriptions!R88=12,"12.1","")&amp;IF(Inscriptions!R88=13,"13.1","")&amp;IF(Inscriptions!R88=14,"14.1","")&amp;IF(Inscriptions!R88=15,"15.1","")&amp;IF(Inscriptions!R88=16,"16.1","")&amp;IF(Inscriptions!R88=17,"17.1","")&amp;IF(Inscriptions!R88=18,"18.1","")&amp;IF(Inscriptions!R88=19,"19.1","")&amp;IF(Inscriptions!R88=20,"20","")</f>
        <v/>
      </c>
      <c r="H88" s="1" t="str">
        <f>IF(Inscriptions!S88=1,"1.1","")&amp;IF(Inscriptions!S88=2,"2.1","")&amp;IF(Inscriptions!S88=3,"3.1","")&amp;IF(Inscriptions!S88=4,"4.1","")&amp;IF(Inscriptions!S88=5,"5.1","")&amp;IF(Inscriptions!S88=6,"6.1","")&amp;IF(Inscriptions!S88=7,"7.1","")&amp;IF(Inscriptions!S88=8,"8.1","")&amp;IF(Inscriptions!S88=9,"9.1","")&amp;IF(Inscriptions!S88=10,"10.1","")&amp;IF(Inscriptions!S88=10,"10.1","")&amp;IF(Inscriptions!S88=11,"11.1","")&amp;IF(Inscriptions!S88=12,"12.1","")&amp;IF(Inscriptions!S88=13,"13.1","")&amp;IF(Inscriptions!S88=14,"14.1","")&amp;IF(Inscriptions!S88=15,"15.1","")&amp;IF(Inscriptions!S88=16,"16.1","")&amp;IF(Inscriptions!S88=17,"17.1","")&amp;IF(Inscriptions!S88=18,"18.1","")&amp;IF(Inscriptions!S88=19,"19.1","")&amp;IF(Inscriptions!S88=20,"20","")</f>
        <v/>
      </c>
      <c r="P88" s="198"/>
      <c r="Q88" s="199"/>
      <c r="R88" s="218"/>
      <c r="T88" s="248" t="str">
        <f t="shared" si="14"/>
        <v/>
      </c>
      <c r="U88" s="248" t="str">
        <f t="shared" si="15"/>
        <v/>
      </c>
      <c r="V88" s="248" t="str">
        <f t="shared" si="16"/>
        <v/>
      </c>
      <c r="X88" s="252"/>
      <c r="Y88" s="253"/>
      <c r="Z88" s="254"/>
    </row>
    <row r="89" spans="1:26" x14ac:dyDescent="0.2">
      <c r="A89" s="197">
        <f>Inscriptions!A89</f>
        <v>88</v>
      </c>
      <c r="B89" s="32">
        <f>Inscriptions!C89</f>
        <v>0</v>
      </c>
      <c r="C89" s="3">
        <f>Inscriptions!D89</f>
        <v>0</v>
      </c>
      <c r="E89" s="1" t="str">
        <f>IF(Inscriptions!P89=1,"1.1","")&amp;IF(Inscriptions!P89=2,"2.1","")&amp;IF(Inscriptions!P89=3,"3.1","")&amp;IF(Inscriptions!P89=4,"4.1","")&amp;IF(Inscriptions!P89=5,"5.1","")&amp;IF(Inscriptions!P89=6,"6.1","")&amp;IF(Inscriptions!P89=7,"7.1","")&amp;IF(Inscriptions!P89=8,"8.1","")&amp;IF(Inscriptions!P89=9,"9.1","")&amp;IF(Inscriptions!P89=10,"10.1","")&amp;IF(Inscriptions!P89=10,"10.1","")&amp;IF(Inscriptions!P89=11,"11.1","")&amp;IF(Inscriptions!P89=12,"12.1","")&amp;IF(Inscriptions!P89=13,"13.1","")&amp;IF(Inscriptions!P89=14,"14.1","")&amp;IF(Inscriptions!P89=15,"15.1","")&amp;IF(Inscriptions!P89=16,"16.1","")&amp;IF(Inscriptions!P89=17,"17.1","")&amp;IF(Inscriptions!P89=18,"18.1","")&amp;IF(Inscriptions!P89=19,"19.1","")&amp;IF(Inscriptions!P89=20,"20","")</f>
        <v/>
      </c>
      <c r="F89" s="1" t="str">
        <f>IF(Inscriptions!Q89=1,"1.1","")&amp;IF(Inscriptions!Q89=2,"2.1","")&amp;IF(Inscriptions!Q89=3,"3.1","")&amp;IF(Inscriptions!Q89=4,"4.1","")&amp;IF(Inscriptions!Q89=5,"5.1","")&amp;IF(Inscriptions!Q89=6,"6.1","")&amp;IF(Inscriptions!Q89=7,"7.1","")&amp;IF(Inscriptions!Q89=8,"8.1","")&amp;IF(Inscriptions!Q89=9,"9.1","")&amp;IF(Inscriptions!Q89=10,"10.1","")&amp;IF(Inscriptions!Q89=10,"10.1","")&amp;IF(Inscriptions!Q89=11,"11.1","")&amp;IF(Inscriptions!Q89=12,"12.1","")&amp;IF(Inscriptions!Q89=13,"13.1","")&amp;IF(Inscriptions!Q89=14,"14.1","")&amp;IF(Inscriptions!Q89=15,"15.1","")&amp;IF(Inscriptions!Q89=16,"16.1","")&amp;IF(Inscriptions!Q89=17,"17.1","")&amp;IF(Inscriptions!Q89=18,"18.1","")&amp;IF(Inscriptions!Q89=19,"19.1","")&amp;IF(Inscriptions!Q89=20,"20","")</f>
        <v/>
      </c>
      <c r="G89" s="1" t="str">
        <f>IF(Inscriptions!R89=1,"1.1","")&amp;IF(Inscriptions!R89=2,"2.1","")&amp;IF(Inscriptions!R89=3,"3.1","")&amp;IF(Inscriptions!R89=4,"4.1","")&amp;IF(Inscriptions!R89=5,"5.1","")&amp;IF(Inscriptions!R89=6,"6.1","")&amp;IF(Inscriptions!R89=7,"7.1","")&amp;IF(Inscriptions!R89=8,"8.1","")&amp;IF(Inscriptions!R89=9,"9.1","")&amp;IF(Inscriptions!R89=10,"10.1","")&amp;IF(Inscriptions!R89=10,"10.1","")&amp;IF(Inscriptions!R89=11,"11.1","")&amp;IF(Inscriptions!R89=12,"12.1","")&amp;IF(Inscriptions!R89=13,"13.1","")&amp;IF(Inscriptions!R89=14,"14.1","")&amp;IF(Inscriptions!R89=15,"15.1","")&amp;IF(Inscriptions!R89=16,"16.1","")&amp;IF(Inscriptions!R89=17,"17.1","")&amp;IF(Inscriptions!R89=18,"18.1","")&amp;IF(Inscriptions!R89=19,"19.1","")&amp;IF(Inscriptions!R89=20,"20","")</f>
        <v/>
      </c>
      <c r="H89" s="1" t="str">
        <f>IF(Inscriptions!S89=1,"1.1","")&amp;IF(Inscriptions!S89=2,"2.1","")&amp;IF(Inscriptions!S89=3,"3.1","")&amp;IF(Inscriptions!S89=4,"4.1","")&amp;IF(Inscriptions!S89=5,"5.1","")&amp;IF(Inscriptions!S89=6,"6.1","")&amp;IF(Inscriptions!S89=7,"7.1","")&amp;IF(Inscriptions!S89=8,"8.1","")&amp;IF(Inscriptions!S89=9,"9.1","")&amp;IF(Inscriptions!S89=10,"10.1","")&amp;IF(Inscriptions!S89=10,"10.1","")&amp;IF(Inscriptions!S89=11,"11.1","")&amp;IF(Inscriptions!S89=12,"12.1","")&amp;IF(Inscriptions!S89=13,"13.1","")&amp;IF(Inscriptions!S89=14,"14.1","")&amp;IF(Inscriptions!S89=15,"15.1","")&amp;IF(Inscriptions!S89=16,"16.1","")&amp;IF(Inscriptions!S89=17,"17.1","")&amp;IF(Inscriptions!S89=18,"18.1","")&amp;IF(Inscriptions!S89=19,"19.1","")&amp;IF(Inscriptions!S89=20,"20","")</f>
        <v/>
      </c>
      <c r="P89" s="198"/>
      <c r="Q89" s="199"/>
      <c r="R89" s="218"/>
      <c r="T89" s="248" t="str">
        <f t="shared" si="14"/>
        <v/>
      </c>
      <c r="U89" s="248" t="str">
        <f t="shared" si="15"/>
        <v/>
      </c>
      <c r="V89" s="248" t="str">
        <f t="shared" si="16"/>
        <v/>
      </c>
      <c r="X89" s="252"/>
      <c r="Y89" s="253"/>
      <c r="Z89" s="254"/>
    </row>
    <row r="90" spans="1:26" x14ac:dyDescent="0.2">
      <c r="A90" s="197">
        <f>Inscriptions!A90</f>
        <v>89</v>
      </c>
      <c r="B90" s="32">
        <f>Inscriptions!C90</f>
        <v>0</v>
      </c>
      <c r="C90" s="3">
        <f>Inscriptions!D90</f>
        <v>0</v>
      </c>
      <c r="E90" s="1" t="str">
        <f>IF(Inscriptions!P90=1,"1.1","")&amp;IF(Inscriptions!P90=2,"2.1","")&amp;IF(Inscriptions!P90=3,"3.1","")&amp;IF(Inscriptions!P90=4,"4.1","")&amp;IF(Inscriptions!P90=5,"5.1","")&amp;IF(Inscriptions!P90=6,"6.1","")&amp;IF(Inscriptions!P90=7,"7.1","")&amp;IF(Inscriptions!P90=8,"8.1","")&amp;IF(Inscriptions!P90=9,"9.1","")&amp;IF(Inscriptions!P90=10,"10.1","")&amp;IF(Inscriptions!P90=10,"10.1","")&amp;IF(Inscriptions!P90=11,"11.1","")&amp;IF(Inscriptions!P90=12,"12.1","")&amp;IF(Inscriptions!P90=13,"13.1","")&amp;IF(Inscriptions!P90=14,"14.1","")&amp;IF(Inscriptions!P90=15,"15.1","")&amp;IF(Inscriptions!P90=16,"16.1","")&amp;IF(Inscriptions!P90=17,"17.1","")&amp;IF(Inscriptions!P90=18,"18.1","")&amp;IF(Inscriptions!P90=19,"19.1","")&amp;IF(Inscriptions!P90=20,"20","")</f>
        <v/>
      </c>
      <c r="F90" s="1" t="str">
        <f>IF(Inscriptions!Q90=1,"1.1","")&amp;IF(Inscriptions!Q90=2,"2.1","")&amp;IF(Inscriptions!Q90=3,"3.1","")&amp;IF(Inscriptions!Q90=4,"4.1","")&amp;IF(Inscriptions!Q90=5,"5.1","")&amp;IF(Inscriptions!Q90=6,"6.1","")&amp;IF(Inscriptions!Q90=7,"7.1","")&amp;IF(Inscriptions!Q90=8,"8.1","")&amp;IF(Inscriptions!Q90=9,"9.1","")&amp;IF(Inscriptions!Q90=10,"10.1","")&amp;IF(Inscriptions!Q90=10,"10.1","")&amp;IF(Inscriptions!Q90=11,"11.1","")&amp;IF(Inscriptions!Q90=12,"12.1","")&amp;IF(Inscriptions!Q90=13,"13.1","")&amp;IF(Inscriptions!Q90=14,"14.1","")&amp;IF(Inscriptions!Q90=15,"15.1","")&amp;IF(Inscriptions!Q90=16,"16.1","")&amp;IF(Inscriptions!Q90=17,"17.1","")&amp;IF(Inscriptions!Q90=18,"18.1","")&amp;IF(Inscriptions!Q90=19,"19.1","")&amp;IF(Inscriptions!Q90=20,"20","")</f>
        <v/>
      </c>
      <c r="G90" s="1" t="str">
        <f>IF(Inscriptions!R90=1,"1.1","")&amp;IF(Inscriptions!R90=2,"2.1","")&amp;IF(Inscriptions!R90=3,"3.1","")&amp;IF(Inscriptions!R90=4,"4.1","")&amp;IF(Inscriptions!R90=5,"5.1","")&amp;IF(Inscriptions!R90=6,"6.1","")&amp;IF(Inscriptions!R90=7,"7.1","")&amp;IF(Inscriptions!R90=8,"8.1","")&amp;IF(Inscriptions!R90=9,"9.1","")&amp;IF(Inscriptions!R90=10,"10.1","")&amp;IF(Inscriptions!R90=10,"10.1","")&amp;IF(Inscriptions!R90=11,"11.1","")&amp;IF(Inscriptions!R90=12,"12.1","")&amp;IF(Inscriptions!R90=13,"13.1","")&amp;IF(Inscriptions!R90=14,"14.1","")&amp;IF(Inscriptions!R90=15,"15.1","")&amp;IF(Inscriptions!R90=16,"16.1","")&amp;IF(Inscriptions!R90=17,"17.1","")&amp;IF(Inscriptions!R90=18,"18.1","")&amp;IF(Inscriptions!R90=19,"19.1","")&amp;IF(Inscriptions!R90=20,"20","")</f>
        <v/>
      </c>
      <c r="H90" s="1" t="str">
        <f>IF(Inscriptions!S90=1,"1.1","")&amp;IF(Inscriptions!S90=2,"2.1","")&amp;IF(Inscriptions!S90=3,"3.1","")&amp;IF(Inscriptions!S90=4,"4.1","")&amp;IF(Inscriptions!S90=5,"5.1","")&amp;IF(Inscriptions!S90=6,"6.1","")&amp;IF(Inscriptions!S90=7,"7.1","")&amp;IF(Inscriptions!S90=8,"8.1","")&amp;IF(Inscriptions!S90=9,"9.1","")&amp;IF(Inscriptions!S90=10,"10.1","")&amp;IF(Inscriptions!S90=10,"10.1","")&amp;IF(Inscriptions!S90=11,"11.1","")&amp;IF(Inscriptions!S90=12,"12.1","")&amp;IF(Inscriptions!S90=13,"13.1","")&amp;IF(Inscriptions!S90=14,"14.1","")&amp;IF(Inscriptions!S90=15,"15.1","")&amp;IF(Inscriptions!S90=16,"16.1","")&amp;IF(Inscriptions!S90=17,"17.1","")&amp;IF(Inscriptions!S90=18,"18.1","")&amp;IF(Inscriptions!S90=19,"19.1","")&amp;IF(Inscriptions!S90=20,"20","")</f>
        <v/>
      </c>
      <c r="P90" s="198"/>
      <c r="Q90" s="199"/>
      <c r="R90" s="218"/>
      <c r="T90" s="248" t="str">
        <f t="shared" si="14"/>
        <v/>
      </c>
      <c r="U90" s="248" t="str">
        <f t="shared" si="15"/>
        <v/>
      </c>
      <c r="V90" s="248" t="str">
        <f t="shared" si="16"/>
        <v/>
      </c>
      <c r="X90" s="252"/>
      <c r="Y90" s="253"/>
      <c r="Z90" s="254"/>
    </row>
    <row r="91" spans="1:26" x14ac:dyDescent="0.2">
      <c r="A91" s="197">
        <f>Inscriptions!A91</f>
        <v>90</v>
      </c>
      <c r="B91" s="32">
        <f>Inscriptions!C91</f>
        <v>0</v>
      </c>
      <c r="C91" s="3">
        <f>Inscriptions!D91</f>
        <v>0</v>
      </c>
      <c r="E91" s="1" t="str">
        <f>IF(Inscriptions!P91=1,"1.1","")&amp;IF(Inscriptions!P91=2,"2.1","")&amp;IF(Inscriptions!P91=3,"3.1","")&amp;IF(Inscriptions!P91=4,"4.1","")&amp;IF(Inscriptions!P91=5,"5.1","")&amp;IF(Inscriptions!P91=6,"6.1","")&amp;IF(Inscriptions!P91=7,"7.1","")&amp;IF(Inscriptions!P91=8,"8.1","")&amp;IF(Inscriptions!P91=9,"9.1","")&amp;IF(Inscriptions!P91=10,"10.1","")&amp;IF(Inscriptions!P91=10,"10.1","")&amp;IF(Inscriptions!P91=11,"11.1","")&amp;IF(Inscriptions!P91=12,"12.1","")&amp;IF(Inscriptions!P91=13,"13.1","")&amp;IF(Inscriptions!P91=14,"14.1","")&amp;IF(Inscriptions!P91=15,"15.1","")&amp;IF(Inscriptions!P91=16,"16.1","")&amp;IF(Inscriptions!P91=17,"17.1","")&amp;IF(Inscriptions!P91=18,"18.1","")&amp;IF(Inscriptions!P91=19,"19.1","")&amp;IF(Inscriptions!P91=20,"20","")</f>
        <v/>
      </c>
      <c r="F91" s="1" t="str">
        <f>IF(Inscriptions!Q91=1,"1.1","")&amp;IF(Inscriptions!Q91=2,"2.1","")&amp;IF(Inscriptions!Q91=3,"3.1","")&amp;IF(Inscriptions!Q91=4,"4.1","")&amp;IF(Inscriptions!Q91=5,"5.1","")&amp;IF(Inscriptions!Q91=6,"6.1","")&amp;IF(Inscriptions!Q91=7,"7.1","")&amp;IF(Inscriptions!Q91=8,"8.1","")&amp;IF(Inscriptions!Q91=9,"9.1","")&amp;IF(Inscriptions!Q91=10,"10.1","")&amp;IF(Inscriptions!Q91=10,"10.1","")&amp;IF(Inscriptions!Q91=11,"11.1","")&amp;IF(Inscriptions!Q91=12,"12.1","")&amp;IF(Inscriptions!Q91=13,"13.1","")&amp;IF(Inscriptions!Q91=14,"14.1","")&amp;IF(Inscriptions!Q91=15,"15.1","")&amp;IF(Inscriptions!Q91=16,"16.1","")&amp;IF(Inscriptions!Q91=17,"17.1","")&amp;IF(Inscriptions!Q91=18,"18.1","")&amp;IF(Inscriptions!Q91=19,"19.1","")&amp;IF(Inscriptions!Q91=20,"20","")</f>
        <v/>
      </c>
      <c r="G91" s="1" t="str">
        <f>IF(Inscriptions!R91=1,"1.1","")&amp;IF(Inscriptions!R91=2,"2.1","")&amp;IF(Inscriptions!R91=3,"3.1","")&amp;IF(Inscriptions!R91=4,"4.1","")&amp;IF(Inscriptions!R91=5,"5.1","")&amp;IF(Inscriptions!R91=6,"6.1","")&amp;IF(Inscriptions!R91=7,"7.1","")&amp;IF(Inscriptions!R91=8,"8.1","")&amp;IF(Inscriptions!R91=9,"9.1","")&amp;IF(Inscriptions!R91=10,"10.1","")&amp;IF(Inscriptions!R91=10,"10.1","")&amp;IF(Inscriptions!R91=11,"11.1","")&amp;IF(Inscriptions!R91=12,"12.1","")&amp;IF(Inscriptions!R91=13,"13.1","")&amp;IF(Inscriptions!R91=14,"14.1","")&amp;IF(Inscriptions!R91=15,"15.1","")&amp;IF(Inscriptions!R91=16,"16.1","")&amp;IF(Inscriptions!R91=17,"17.1","")&amp;IF(Inscriptions!R91=18,"18.1","")&amp;IF(Inscriptions!R91=19,"19.1","")&amp;IF(Inscriptions!R91=20,"20","")</f>
        <v/>
      </c>
      <c r="H91" s="1" t="str">
        <f>IF(Inscriptions!S91=1,"1.1","")&amp;IF(Inscriptions!S91=2,"2.1","")&amp;IF(Inscriptions!S91=3,"3.1","")&amp;IF(Inscriptions!S91=4,"4.1","")&amp;IF(Inscriptions!S91=5,"5.1","")&amp;IF(Inscriptions!S91=6,"6.1","")&amp;IF(Inscriptions!S91=7,"7.1","")&amp;IF(Inscriptions!S91=8,"8.1","")&amp;IF(Inscriptions!S91=9,"9.1","")&amp;IF(Inscriptions!S91=10,"10.1","")&amp;IF(Inscriptions!S91=10,"10.1","")&amp;IF(Inscriptions!S91=11,"11.1","")&amp;IF(Inscriptions!S91=12,"12.1","")&amp;IF(Inscriptions!S91=13,"13.1","")&amp;IF(Inscriptions!S91=14,"14.1","")&amp;IF(Inscriptions!S91=15,"15.1","")&amp;IF(Inscriptions!S91=16,"16.1","")&amp;IF(Inscriptions!S91=17,"17.1","")&amp;IF(Inscriptions!S91=18,"18.1","")&amp;IF(Inscriptions!S91=19,"19.1","")&amp;IF(Inscriptions!S91=20,"20","")</f>
        <v/>
      </c>
      <c r="P91" s="198"/>
      <c r="Q91" s="199"/>
      <c r="R91" s="218"/>
      <c r="T91" s="248" t="str">
        <f t="shared" si="14"/>
        <v/>
      </c>
      <c r="U91" s="248" t="str">
        <f t="shared" si="15"/>
        <v/>
      </c>
      <c r="V91" s="248" t="str">
        <f t="shared" si="16"/>
        <v/>
      </c>
      <c r="X91" s="252"/>
      <c r="Y91" s="253"/>
      <c r="Z91" s="254"/>
    </row>
    <row r="92" spans="1:26" x14ac:dyDescent="0.2">
      <c r="A92" s="197">
        <f>Inscriptions!A92</f>
        <v>91</v>
      </c>
      <c r="B92" s="32">
        <f>Inscriptions!C92</f>
        <v>0</v>
      </c>
      <c r="C92" s="3">
        <f>Inscriptions!D92</f>
        <v>0</v>
      </c>
      <c r="E92" s="1" t="str">
        <f>IF(Inscriptions!P92=1,"1.1","")&amp;IF(Inscriptions!P92=2,"2.1","")&amp;IF(Inscriptions!P92=3,"3.1","")&amp;IF(Inscriptions!P92=4,"4.1","")&amp;IF(Inscriptions!P92=5,"5.1","")&amp;IF(Inscriptions!P92=6,"6.1","")&amp;IF(Inscriptions!P92=7,"7.1","")&amp;IF(Inscriptions!P92=8,"8.1","")&amp;IF(Inscriptions!P92=9,"9.1","")&amp;IF(Inscriptions!P92=10,"10.1","")&amp;IF(Inscriptions!P92=10,"10.1","")&amp;IF(Inscriptions!P92=11,"11.1","")&amp;IF(Inscriptions!P92=12,"12.1","")&amp;IF(Inscriptions!P92=13,"13.1","")&amp;IF(Inscriptions!P92=14,"14.1","")&amp;IF(Inscriptions!P92=15,"15.1","")&amp;IF(Inscriptions!P92=16,"16.1","")&amp;IF(Inscriptions!P92=17,"17.1","")&amp;IF(Inscriptions!P92=18,"18.1","")&amp;IF(Inscriptions!P92=19,"19.1","")&amp;IF(Inscriptions!P92=20,"20","")</f>
        <v/>
      </c>
      <c r="F92" s="1" t="str">
        <f>IF(Inscriptions!Q92=1,"1.1","")&amp;IF(Inscriptions!Q92=2,"2.1","")&amp;IF(Inscriptions!Q92=3,"3.1","")&amp;IF(Inscriptions!Q92=4,"4.1","")&amp;IF(Inscriptions!Q92=5,"5.1","")&amp;IF(Inscriptions!Q92=6,"6.1","")&amp;IF(Inscriptions!Q92=7,"7.1","")&amp;IF(Inscriptions!Q92=8,"8.1","")&amp;IF(Inscriptions!Q92=9,"9.1","")&amp;IF(Inscriptions!Q92=10,"10.1","")&amp;IF(Inscriptions!Q92=10,"10.1","")&amp;IF(Inscriptions!Q92=11,"11.1","")&amp;IF(Inscriptions!Q92=12,"12.1","")&amp;IF(Inscriptions!Q92=13,"13.1","")&amp;IF(Inscriptions!Q92=14,"14.1","")&amp;IF(Inscriptions!Q92=15,"15.1","")&amp;IF(Inscriptions!Q92=16,"16.1","")&amp;IF(Inscriptions!Q92=17,"17.1","")&amp;IF(Inscriptions!Q92=18,"18.1","")&amp;IF(Inscriptions!Q92=19,"19.1","")&amp;IF(Inscriptions!Q92=20,"20","")</f>
        <v/>
      </c>
      <c r="G92" s="1" t="str">
        <f>IF(Inscriptions!R92=1,"1.1","")&amp;IF(Inscriptions!R92=2,"2.1","")&amp;IF(Inscriptions!R92=3,"3.1","")&amp;IF(Inscriptions!R92=4,"4.1","")&amp;IF(Inscriptions!R92=5,"5.1","")&amp;IF(Inscriptions!R92=6,"6.1","")&amp;IF(Inscriptions!R92=7,"7.1","")&amp;IF(Inscriptions!R92=8,"8.1","")&amp;IF(Inscriptions!R92=9,"9.1","")&amp;IF(Inscriptions!R92=10,"10.1","")&amp;IF(Inscriptions!R92=10,"10.1","")&amp;IF(Inscriptions!R92=11,"11.1","")&amp;IF(Inscriptions!R92=12,"12.1","")&amp;IF(Inscriptions!R92=13,"13.1","")&amp;IF(Inscriptions!R92=14,"14.1","")&amp;IF(Inscriptions!R92=15,"15.1","")&amp;IF(Inscriptions!R92=16,"16.1","")&amp;IF(Inscriptions!R92=17,"17.1","")&amp;IF(Inscriptions!R92=18,"18.1","")&amp;IF(Inscriptions!R92=19,"19.1","")&amp;IF(Inscriptions!R92=20,"20","")</f>
        <v/>
      </c>
      <c r="H92" s="1" t="str">
        <f>IF(Inscriptions!S92=1,"1.1","")&amp;IF(Inscriptions!S92=2,"2.1","")&amp;IF(Inscriptions!S92=3,"3.1","")&amp;IF(Inscriptions!S92=4,"4.1","")&amp;IF(Inscriptions!S92=5,"5.1","")&amp;IF(Inscriptions!S92=6,"6.1","")&amp;IF(Inscriptions!S92=7,"7.1","")&amp;IF(Inscriptions!S92=8,"8.1","")&amp;IF(Inscriptions!S92=9,"9.1","")&amp;IF(Inscriptions!S92=10,"10.1","")&amp;IF(Inscriptions!S92=10,"10.1","")&amp;IF(Inscriptions!S92=11,"11.1","")&amp;IF(Inscriptions!S92=12,"12.1","")&amp;IF(Inscriptions!S92=13,"13.1","")&amp;IF(Inscriptions!S92=14,"14.1","")&amp;IF(Inscriptions!S92=15,"15.1","")&amp;IF(Inscriptions!S92=16,"16.1","")&amp;IF(Inscriptions!S92=17,"17.1","")&amp;IF(Inscriptions!S92=18,"18.1","")&amp;IF(Inscriptions!S92=19,"19.1","")&amp;IF(Inscriptions!S92=20,"20","")</f>
        <v/>
      </c>
      <c r="P92" s="198"/>
      <c r="Q92" s="199"/>
      <c r="R92" s="218"/>
      <c r="T92" s="248" t="str">
        <f t="shared" si="14"/>
        <v/>
      </c>
      <c r="U92" s="248" t="str">
        <f t="shared" si="15"/>
        <v/>
      </c>
      <c r="V92" s="248" t="str">
        <f t="shared" si="16"/>
        <v/>
      </c>
      <c r="X92" s="252"/>
      <c r="Y92" s="253"/>
      <c r="Z92" s="254"/>
    </row>
    <row r="93" spans="1:26" x14ac:dyDescent="0.2">
      <c r="A93" s="197">
        <f>Inscriptions!A93</f>
        <v>92</v>
      </c>
      <c r="B93" s="32">
        <f>Inscriptions!C93</f>
        <v>0</v>
      </c>
      <c r="C93" s="3">
        <f>Inscriptions!D93</f>
        <v>0</v>
      </c>
      <c r="E93" s="1" t="str">
        <f>IF(Inscriptions!P93=1,"1.1","")&amp;IF(Inscriptions!P93=2,"2.1","")&amp;IF(Inscriptions!P93=3,"3.1","")&amp;IF(Inscriptions!P93=4,"4.1","")&amp;IF(Inscriptions!P93=5,"5.1","")&amp;IF(Inscriptions!P93=6,"6.1","")&amp;IF(Inscriptions!P93=7,"7.1","")&amp;IF(Inscriptions!P93=8,"8.1","")&amp;IF(Inscriptions!P93=9,"9.1","")&amp;IF(Inscriptions!P93=10,"10.1","")&amp;IF(Inscriptions!P93=10,"10.1","")&amp;IF(Inscriptions!P93=11,"11.1","")&amp;IF(Inscriptions!P93=12,"12.1","")&amp;IF(Inscriptions!P93=13,"13.1","")&amp;IF(Inscriptions!P93=14,"14.1","")&amp;IF(Inscriptions!P93=15,"15.1","")&amp;IF(Inscriptions!P93=16,"16.1","")&amp;IF(Inscriptions!P93=17,"17.1","")&amp;IF(Inscriptions!P93=18,"18.1","")&amp;IF(Inscriptions!P93=19,"19.1","")&amp;IF(Inscriptions!P93=20,"20","")</f>
        <v/>
      </c>
      <c r="F93" s="1" t="str">
        <f>IF(Inscriptions!Q93=1,"1.1","")&amp;IF(Inscriptions!Q93=2,"2.1","")&amp;IF(Inscriptions!Q93=3,"3.1","")&amp;IF(Inscriptions!Q93=4,"4.1","")&amp;IF(Inscriptions!Q93=5,"5.1","")&amp;IF(Inscriptions!Q93=6,"6.1","")&amp;IF(Inscriptions!Q93=7,"7.1","")&amp;IF(Inscriptions!Q93=8,"8.1","")&amp;IF(Inscriptions!Q93=9,"9.1","")&amp;IF(Inscriptions!Q93=10,"10.1","")&amp;IF(Inscriptions!Q93=10,"10.1","")&amp;IF(Inscriptions!Q93=11,"11.1","")&amp;IF(Inscriptions!Q93=12,"12.1","")&amp;IF(Inscriptions!Q93=13,"13.1","")&amp;IF(Inscriptions!Q93=14,"14.1","")&amp;IF(Inscriptions!Q93=15,"15.1","")&amp;IF(Inscriptions!Q93=16,"16.1","")&amp;IF(Inscriptions!Q93=17,"17.1","")&amp;IF(Inscriptions!Q93=18,"18.1","")&amp;IF(Inscriptions!Q93=19,"19.1","")&amp;IF(Inscriptions!Q93=20,"20","")</f>
        <v/>
      </c>
      <c r="G93" s="1" t="str">
        <f>IF(Inscriptions!R93=1,"1.1","")&amp;IF(Inscriptions!R93=2,"2.1","")&amp;IF(Inscriptions!R93=3,"3.1","")&amp;IF(Inscriptions!R93=4,"4.1","")&amp;IF(Inscriptions!R93=5,"5.1","")&amp;IF(Inscriptions!R93=6,"6.1","")&amp;IF(Inscriptions!R93=7,"7.1","")&amp;IF(Inscriptions!R93=8,"8.1","")&amp;IF(Inscriptions!R93=9,"9.1","")&amp;IF(Inscriptions!R93=10,"10.1","")&amp;IF(Inscriptions!R93=10,"10.1","")&amp;IF(Inscriptions!R93=11,"11.1","")&amp;IF(Inscriptions!R93=12,"12.1","")&amp;IF(Inscriptions!R93=13,"13.1","")&amp;IF(Inscriptions!R93=14,"14.1","")&amp;IF(Inscriptions!R93=15,"15.1","")&amp;IF(Inscriptions!R93=16,"16.1","")&amp;IF(Inscriptions!R93=17,"17.1","")&amp;IF(Inscriptions!R93=18,"18.1","")&amp;IF(Inscriptions!R93=19,"19.1","")&amp;IF(Inscriptions!R93=20,"20","")</f>
        <v/>
      </c>
      <c r="H93" s="1" t="str">
        <f>IF(Inscriptions!S93=1,"1.1","")&amp;IF(Inscriptions!S93=2,"2.1","")&amp;IF(Inscriptions!S93=3,"3.1","")&amp;IF(Inscriptions!S93=4,"4.1","")&amp;IF(Inscriptions!S93=5,"5.1","")&amp;IF(Inscriptions!S93=6,"6.1","")&amp;IF(Inscriptions!S93=7,"7.1","")&amp;IF(Inscriptions!S93=8,"8.1","")&amp;IF(Inscriptions!S93=9,"9.1","")&amp;IF(Inscriptions!S93=10,"10.1","")&amp;IF(Inscriptions!S93=10,"10.1","")&amp;IF(Inscriptions!S93=11,"11.1","")&amp;IF(Inscriptions!S93=12,"12.1","")&amp;IF(Inscriptions!S93=13,"13.1","")&amp;IF(Inscriptions!S93=14,"14.1","")&amp;IF(Inscriptions!S93=15,"15.1","")&amp;IF(Inscriptions!S93=16,"16.1","")&amp;IF(Inscriptions!S93=17,"17.1","")&amp;IF(Inscriptions!S93=18,"18.1","")&amp;IF(Inscriptions!S93=19,"19.1","")&amp;IF(Inscriptions!S93=20,"20","")</f>
        <v/>
      </c>
      <c r="P93" s="198"/>
      <c r="Q93" s="199"/>
      <c r="R93" s="218"/>
      <c r="T93" s="248" t="str">
        <f t="shared" si="14"/>
        <v/>
      </c>
      <c r="U93" s="248" t="str">
        <f t="shared" si="15"/>
        <v/>
      </c>
      <c r="V93" s="248" t="str">
        <f t="shared" si="16"/>
        <v/>
      </c>
      <c r="X93" s="252"/>
      <c r="Y93" s="253"/>
      <c r="Z93" s="254"/>
    </row>
    <row r="94" spans="1:26" x14ac:dyDescent="0.2">
      <c r="A94" s="197">
        <f>Inscriptions!A94</f>
        <v>93</v>
      </c>
      <c r="B94" s="32">
        <f>Inscriptions!C94</f>
        <v>0</v>
      </c>
      <c r="C94" s="3">
        <f>Inscriptions!D94</f>
        <v>0</v>
      </c>
      <c r="E94" s="1" t="str">
        <f>IF(Inscriptions!P94=1,"1.1","")&amp;IF(Inscriptions!P94=2,"2.1","")&amp;IF(Inscriptions!P94=3,"3.1","")&amp;IF(Inscriptions!P94=4,"4.1","")&amp;IF(Inscriptions!P94=5,"5.1","")&amp;IF(Inscriptions!P94=6,"6.1","")&amp;IF(Inscriptions!P94=7,"7.1","")&amp;IF(Inscriptions!P94=8,"8.1","")&amp;IF(Inscriptions!P94=9,"9.1","")&amp;IF(Inscriptions!P94=10,"10.1","")&amp;IF(Inscriptions!P94=10,"10.1","")&amp;IF(Inscriptions!P94=11,"11.1","")&amp;IF(Inscriptions!P94=12,"12.1","")&amp;IF(Inscriptions!P94=13,"13.1","")&amp;IF(Inscriptions!P94=14,"14.1","")&amp;IF(Inscriptions!P94=15,"15.1","")&amp;IF(Inscriptions!P94=16,"16.1","")&amp;IF(Inscriptions!P94=17,"17.1","")&amp;IF(Inscriptions!P94=18,"18.1","")&amp;IF(Inscriptions!P94=19,"19.1","")&amp;IF(Inscriptions!P94=20,"20","")</f>
        <v/>
      </c>
      <c r="F94" s="1" t="str">
        <f>IF(Inscriptions!Q94=1,"1.1","")&amp;IF(Inscriptions!Q94=2,"2.1","")&amp;IF(Inscriptions!Q94=3,"3.1","")&amp;IF(Inscriptions!Q94=4,"4.1","")&amp;IF(Inscriptions!Q94=5,"5.1","")&amp;IF(Inscriptions!Q94=6,"6.1","")&amp;IF(Inscriptions!Q94=7,"7.1","")&amp;IF(Inscriptions!Q94=8,"8.1","")&amp;IF(Inscriptions!Q94=9,"9.1","")&amp;IF(Inscriptions!Q94=10,"10.1","")&amp;IF(Inscriptions!Q94=10,"10.1","")&amp;IF(Inscriptions!Q94=11,"11.1","")&amp;IF(Inscriptions!Q94=12,"12.1","")&amp;IF(Inscriptions!Q94=13,"13.1","")&amp;IF(Inscriptions!Q94=14,"14.1","")&amp;IF(Inscriptions!Q94=15,"15.1","")&amp;IF(Inscriptions!Q94=16,"16.1","")&amp;IF(Inscriptions!Q94=17,"17.1","")&amp;IF(Inscriptions!Q94=18,"18.1","")&amp;IF(Inscriptions!Q94=19,"19.1","")&amp;IF(Inscriptions!Q94=20,"20","")</f>
        <v/>
      </c>
      <c r="G94" s="1" t="str">
        <f>IF(Inscriptions!R94=1,"1.1","")&amp;IF(Inscriptions!R94=2,"2.1","")&amp;IF(Inscriptions!R94=3,"3.1","")&amp;IF(Inscriptions!R94=4,"4.1","")&amp;IF(Inscriptions!R94=5,"5.1","")&amp;IF(Inscriptions!R94=6,"6.1","")&amp;IF(Inscriptions!R94=7,"7.1","")&amp;IF(Inscriptions!R94=8,"8.1","")&amp;IF(Inscriptions!R94=9,"9.1","")&amp;IF(Inscriptions!R94=10,"10.1","")&amp;IF(Inscriptions!R94=10,"10.1","")&amp;IF(Inscriptions!R94=11,"11.1","")&amp;IF(Inscriptions!R94=12,"12.1","")&amp;IF(Inscriptions!R94=13,"13.1","")&amp;IF(Inscriptions!R94=14,"14.1","")&amp;IF(Inscriptions!R94=15,"15.1","")&amp;IF(Inscriptions!R94=16,"16.1","")&amp;IF(Inscriptions!R94=17,"17.1","")&amp;IF(Inscriptions!R94=18,"18.1","")&amp;IF(Inscriptions!R94=19,"19.1","")&amp;IF(Inscriptions!R94=20,"20","")</f>
        <v/>
      </c>
      <c r="H94" s="1" t="str">
        <f>IF(Inscriptions!S94=1,"1.1","")&amp;IF(Inscriptions!S94=2,"2.1","")&amp;IF(Inscriptions!S94=3,"3.1","")&amp;IF(Inscriptions!S94=4,"4.1","")&amp;IF(Inscriptions!S94=5,"5.1","")&amp;IF(Inscriptions!S94=6,"6.1","")&amp;IF(Inscriptions!S94=7,"7.1","")&amp;IF(Inscriptions!S94=8,"8.1","")&amp;IF(Inscriptions!S94=9,"9.1","")&amp;IF(Inscriptions!S94=10,"10.1","")&amp;IF(Inscriptions!S94=10,"10.1","")&amp;IF(Inscriptions!S94=11,"11.1","")&amp;IF(Inscriptions!S94=12,"12.1","")&amp;IF(Inscriptions!S94=13,"13.1","")&amp;IF(Inscriptions!S94=14,"14.1","")&amp;IF(Inscriptions!S94=15,"15.1","")&amp;IF(Inscriptions!S94=16,"16.1","")&amp;IF(Inscriptions!S94=17,"17.1","")&amp;IF(Inscriptions!S94=18,"18.1","")&amp;IF(Inscriptions!S94=19,"19.1","")&amp;IF(Inscriptions!S94=20,"20","")</f>
        <v/>
      </c>
      <c r="P94" s="198"/>
      <c r="Q94" s="199"/>
      <c r="R94" s="218"/>
      <c r="T94" s="248" t="str">
        <f t="shared" si="14"/>
        <v/>
      </c>
      <c r="U94" s="248" t="str">
        <f t="shared" si="15"/>
        <v/>
      </c>
      <c r="V94" s="248" t="str">
        <f t="shared" si="16"/>
        <v/>
      </c>
      <c r="X94" s="252"/>
      <c r="Y94" s="253"/>
      <c r="Z94" s="254"/>
    </row>
    <row r="95" spans="1:26" x14ac:dyDescent="0.2">
      <c r="A95" s="197">
        <f>Inscriptions!A95</f>
        <v>94</v>
      </c>
      <c r="B95" s="32">
        <f>Inscriptions!C95</f>
        <v>0</v>
      </c>
      <c r="C95" s="3">
        <f>Inscriptions!D95</f>
        <v>0</v>
      </c>
      <c r="E95" s="1" t="str">
        <f>IF(Inscriptions!P95=1,"1.1","")&amp;IF(Inscriptions!P95=2,"2.1","")&amp;IF(Inscriptions!P95=3,"3.1","")&amp;IF(Inscriptions!P95=4,"4.1","")&amp;IF(Inscriptions!P95=5,"5.1","")&amp;IF(Inscriptions!P95=6,"6.1","")&amp;IF(Inscriptions!P95=7,"7.1","")&amp;IF(Inscriptions!P95=8,"8.1","")&amp;IF(Inscriptions!P95=9,"9.1","")&amp;IF(Inscriptions!P95=10,"10.1","")&amp;IF(Inscriptions!P95=10,"10.1","")&amp;IF(Inscriptions!P95=11,"11.1","")&amp;IF(Inscriptions!P95=12,"12.1","")&amp;IF(Inscriptions!P95=13,"13.1","")&amp;IF(Inscriptions!P95=14,"14.1","")&amp;IF(Inscriptions!P95=15,"15.1","")&amp;IF(Inscriptions!P95=16,"16.1","")&amp;IF(Inscriptions!P95=17,"17.1","")&amp;IF(Inscriptions!P95=18,"18.1","")&amp;IF(Inscriptions!P95=19,"19.1","")&amp;IF(Inscriptions!P95=20,"20","")</f>
        <v/>
      </c>
      <c r="F95" s="1" t="str">
        <f>IF(Inscriptions!Q95=1,"1.1","")&amp;IF(Inscriptions!Q95=2,"2.1","")&amp;IF(Inscriptions!Q95=3,"3.1","")&amp;IF(Inscriptions!Q95=4,"4.1","")&amp;IF(Inscriptions!Q95=5,"5.1","")&amp;IF(Inscriptions!Q95=6,"6.1","")&amp;IF(Inscriptions!Q95=7,"7.1","")&amp;IF(Inscriptions!Q95=8,"8.1","")&amp;IF(Inscriptions!Q95=9,"9.1","")&amp;IF(Inscriptions!Q95=10,"10.1","")&amp;IF(Inscriptions!Q95=10,"10.1","")&amp;IF(Inscriptions!Q95=11,"11.1","")&amp;IF(Inscriptions!Q95=12,"12.1","")&amp;IF(Inscriptions!Q95=13,"13.1","")&amp;IF(Inscriptions!Q95=14,"14.1","")&amp;IF(Inscriptions!Q95=15,"15.1","")&amp;IF(Inscriptions!Q95=16,"16.1","")&amp;IF(Inscriptions!Q95=17,"17.1","")&amp;IF(Inscriptions!Q95=18,"18.1","")&amp;IF(Inscriptions!Q95=19,"19.1","")&amp;IF(Inscriptions!Q95=20,"20","")</f>
        <v/>
      </c>
      <c r="G95" s="1" t="str">
        <f>IF(Inscriptions!R95=1,"1.1","")&amp;IF(Inscriptions!R95=2,"2.1","")&amp;IF(Inscriptions!R95=3,"3.1","")&amp;IF(Inscriptions!R95=4,"4.1","")&amp;IF(Inscriptions!R95=5,"5.1","")&amp;IF(Inscriptions!R95=6,"6.1","")&amp;IF(Inscriptions!R95=7,"7.1","")&amp;IF(Inscriptions!R95=8,"8.1","")&amp;IF(Inscriptions!R95=9,"9.1","")&amp;IF(Inscriptions!R95=10,"10.1","")&amp;IF(Inscriptions!R95=10,"10.1","")&amp;IF(Inscriptions!R95=11,"11.1","")&amp;IF(Inscriptions!R95=12,"12.1","")&amp;IF(Inscriptions!R95=13,"13.1","")&amp;IF(Inscriptions!R95=14,"14.1","")&amp;IF(Inscriptions!R95=15,"15.1","")&amp;IF(Inscriptions!R95=16,"16.1","")&amp;IF(Inscriptions!R95=17,"17.1","")&amp;IF(Inscriptions!R95=18,"18.1","")&amp;IF(Inscriptions!R95=19,"19.1","")&amp;IF(Inscriptions!R95=20,"20","")</f>
        <v/>
      </c>
      <c r="H95" s="1" t="str">
        <f>IF(Inscriptions!S95=1,"1.1","")&amp;IF(Inscriptions!S95=2,"2.1","")&amp;IF(Inscriptions!S95=3,"3.1","")&amp;IF(Inscriptions!S95=4,"4.1","")&amp;IF(Inscriptions!S95=5,"5.1","")&amp;IF(Inscriptions!S95=6,"6.1","")&amp;IF(Inscriptions!S95=7,"7.1","")&amp;IF(Inscriptions!S95=8,"8.1","")&amp;IF(Inscriptions!S95=9,"9.1","")&amp;IF(Inscriptions!S95=10,"10.1","")&amp;IF(Inscriptions!S95=10,"10.1","")&amp;IF(Inscriptions!S95=11,"11.1","")&amp;IF(Inscriptions!S95=12,"12.1","")&amp;IF(Inscriptions!S95=13,"13.1","")&amp;IF(Inscriptions!S95=14,"14.1","")&amp;IF(Inscriptions!S95=15,"15.1","")&amp;IF(Inscriptions!S95=16,"16.1","")&amp;IF(Inscriptions!S95=17,"17.1","")&amp;IF(Inscriptions!S95=18,"18.1","")&amp;IF(Inscriptions!S95=19,"19.1","")&amp;IF(Inscriptions!S95=20,"20","")</f>
        <v/>
      </c>
      <c r="P95" s="198"/>
      <c r="Q95" s="199"/>
      <c r="R95" s="218"/>
      <c r="T95" s="248" t="str">
        <f t="shared" si="14"/>
        <v/>
      </c>
      <c r="U95" s="248" t="str">
        <f t="shared" si="15"/>
        <v/>
      </c>
      <c r="V95" s="248" t="str">
        <f t="shared" si="16"/>
        <v/>
      </c>
      <c r="X95" s="252"/>
      <c r="Y95" s="253"/>
      <c r="Z95" s="254"/>
    </row>
    <row r="96" spans="1:26" x14ac:dyDescent="0.2">
      <c r="A96" s="197">
        <f>Inscriptions!A96</f>
        <v>95</v>
      </c>
      <c r="B96" s="32">
        <f>Inscriptions!C96</f>
        <v>0</v>
      </c>
      <c r="C96" s="3">
        <f>Inscriptions!D96</f>
        <v>0</v>
      </c>
      <c r="E96" s="1" t="str">
        <f>IF(Inscriptions!P96=1,"1.1","")&amp;IF(Inscriptions!P96=2,"2.1","")&amp;IF(Inscriptions!P96=3,"3.1","")&amp;IF(Inscriptions!P96=4,"4.1","")&amp;IF(Inscriptions!P96=5,"5.1","")&amp;IF(Inscriptions!P96=6,"6.1","")&amp;IF(Inscriptions!P96=7,"7.1","")&amp;IF(Inscriptions!P96=8,"8.1","")&amp;IF(Inscriptions!P96=9,"9.1","")&amp;IF(Inscriptions!P96=10,"10.1","")&amp;IF(Inscriptions!P96=10,"10.1","")&amp;IF(Inscriptions!P96=11,"11.1","")&amp;IF(Inscriptions!P96=12,"12.1","")&amp;IF(Inscriptions!P96=13,"13.1","")&amp;IF(Inscriptions!P96=14,"14.1","")&amp;IF(Inscriptions!P96=15,"15.1","")&amp;IF(Inscriptions!P96=16,"16.1","")&amp;IF(Inscriptions!P96=17,"17.1","")&amp;IF(Inscriptions!P96=18,"18.1","")&amp;IF(Inscriptions!P96=19,"19.1","")&amp;IF(Inscriptions!P96=20,"20","")</f>
        <v/>
      </c>
      <c r="F96" s="1" t="str">
        <f>IF(Inscriptions!Q96=1,"1.1","")&amp;IF(Inscriptions!Q96=2,"2.1","")&amp;IF(Inscriptions!Q96=3,"3.1","")&amp;IF(Inscriptions!Q96=4,"4.1","")&amp;IF(Inscriptions!Q96=5,"5.1","")&amp;IF(Inscriptions!Q96=6,"6.1","")&amp;IF(Inscriptions!Q96=7,"7.1","")&amp;IF(Inscriptions!Q96=8,"8.1","")&amp;IF(Inscriptions!Q96=9,"9.1","")&amp;IF(Inscriptions!Q96=10,"10.1","")&amp;IF(Inscriptions!Q96=10,"10.1","")&amp;IF(Inscriptions!Q96=11,"11.1","")&amp;IF(Inscriptions!Q96=12,"12.1","")&amp;IF(Inscriptions!Q96=13,"13.1","")&amp;IF(Inscriptions!Q96=14,"14.1","")&amp;IF(Inscriptions!Q96=15,"15.1","")&amp;IF(Inscriptions!Q96=16,"16.1","")&amp;IF(Inscriptions!Q96=17,"17.1","")&amp;IF(Inscriptions!Q96=18,"18.1","")&amp;IF(Inscriptions!Q96=19,"19.1","")&amp;IF(Inscriptions!Q96=20,"20","")</f>
        <v/>
      </c>
      <c r="G96" s="1" t="str">
        <f>IF(Inscriptions!R96=1,"1.1","")&amp;IF(Inscriptions!R96=2,"2.1","")&amp;IF(Inscriptions!R96=3,"3.1","")&amp;IF(Inscriptions!R96=4,"4.1","")&amp;IF(Inscriptions!R96=5,"5.1","")&amp;IF(Inscriptions!R96=6,"6.1","")&amp;IF(Inscriptions!R96=7,"7.1","")&amp;IF(Inscriptions!R96=8,"8.1","")&amp;IF(Inscriptions!R96=9,"9.1","")&amp;IF(Inscriptions!R96=10,"10.1","")&amp;IF(Inscriptions!R96=10,"10.1","")&amp;IF(Inscriptions!R96=11,"11.1","")&amp;IF(Inscriptions!R96=12,"12.1","")&amp;IF(Inscriptions!R96=13,"13.1","")&amp;IF(Inscriptions!R96=14,"14.1","")&amp;IF(Inscriptions!R96=15,"15.1","")&amp;IF(Inscriptions!R96=16,"16.1","")&amp;IF(Inscriptions!R96=17,"17.1","")&amp;IF(Inscriptions!R96=18,"18.1","")&amp;IF(Inscriptions!R96=19,"19.1","")&amp;IF(Inscriptions!R96=20,"20","")</f>
        <v/>
      </c>
      <c r="H96" s="1" t="str">
        <f>IF(Inscriptions!S96=1,"1.1","")&amp;IF(Inscriptions!S96=2,"2.1","")&amp;IF(Inscriptions!S96=3,"3.1","")&amp;IF(Inscriptions!S96=4,"4.1","")&amp;IF(Inscriptions!S96=5,"5.1","")&amp;IF(Inscriptions!S96=6,"6.1","")&amp;IF(Inscriptions!S96=7,"7.1","")&amp;IF(Inscriptions!S96=8,"8.1","")&amp;IF(Inscriptions!S96=9,"9.1","")&amp;IF(Inscriptions!S96=10,"10.1","")&amp;IF(Inscriptions!S96=10,"10.1","")&amp;IF(Inscriptions!S96=11,"11.1","")&amp;IF(Inscriptions!S96=12,"12.1","")&amp;IF(Inscriptions!S96=13,"13.1","")&amp;IF(Inscriptions!S96=14,"14.1","")&amp;IF(Inscriptions!S96=15,"15.1","")&amp;IF(Inscriptions!S96=16,"16.1","")&amp;IF(Inscriptions!S96=17,"17.1","")&amp;IF(Inscriptions!S96=18,"18.1","")&amp;IF(Inscriptions!S96=19,"19.1","")&amp;IF(Inscriptions!S96=20,"20","")</f>
        <v/>
      </c>
      <c r="P96" s="198"/>
      <c r="Q96" s="199"/>
      <c r="R96" s="218"/>
      <c r="T96" s="248" t="str">
        <f t="shared" si="14"/>
        <v/>
      </c>
      <c r="U96" s="248" t="str">
        <f t="shared" si="15"/>
        <v/>
      </c>
      <c r="V96" s="248" t="str">
        <f t="shared" si="16"/>
        <v/>
      </c>
      <c r="X96" s="252"/>
      <c r="Y96" s="253"/>
      <c r="Z96" s="254"/>
    </row>
    <row r="97" spans="1:28" x14ac:dyDescent="0.2">
      <c r="A97" s="197">
        <f>Inscriptions!A97</f>
        <v>96</v>
      </c>
      <c r="B97" s="32">
        <f>Inscriptions!C97</f>
        <v>0</v>
      </c>
      <c r="C97" s="3">
        <f>Inscriptions!D97</f>
        <v>0</v>
      </c>
      <c r="E97" s="1" t="str">
        <f>IF(Inscriptions!P97=1,"1.1","")&amp;IF(Inscriptions!P97=2,"2.1","")&amp;IF(Inscriptions!P97=3,"3.1","")&amp;IF(Inscriptions!P97=4,"4.1","")&amp;IF(Inscriptions!P97=5,"5.1","")&amp;IF(Inscriptions!P97=6,"6.1","")&amp;IF(Inscriptions!P97=7,"7.1","")&amp;IF(Inscriptions!P97=8,"8.1","")&amp;IF(Inscriptions!P97=9,"9.1","")&amp;IF(Inscriptions!P97=10,"10.1","")&amp;IF(Inscriptions!P97=10,"10.1","")&amp;IF(Inscriptions!P97=11,"11.1","")&amp;IF(Inscriptions!P97=12,"12.1","")&amp;IF(Inscriptions!P97=13,"13.1","")&amp;IF(Inscriptions!P97=14,"14.1","")&amp;IF(Inscriptions!P97=15,"15.1","")&amp;IF(Inscriptions!P97=16,"16.1","")&amp;IF(Inscriptions!P97=17,"17.1","")&amp;IF(Inscriptions!P97=18,"18.1","")&amp;IF(Inscriptions!P97=19,"19.1","")&amp;IF(Inscriptions!P97=20,"20","")</f>
        <v/>
      </c>
      <c r="F97" s="1" t="str">
        <f>IF(Inscriptions!Q97=1,"1.1","")&amp;IF(Inscriptions!Q97=2,"2.1","")&amp;IF(Inscriptions!Q97=3,"3.1","")&amp;IF(Inscriptions!Q97=4,"4.1","")&amp;IF(Inscriptions!Q97=5,"5.1","")&amp;IF(Inscriptions!Q97=6,"6.1","")&amp;IF(Inscriptions!Q97=7,"7.1","")&amp;IF(Inscriptions!Q97=8,"8.1","")&amp;IF(Inscriptions!Q97=9,"9.1","")&amp;IF(Inscriptions!Q97=10,"10.1","")&amp;IF(Inscriptions!Q97=10,"10.1","")&amp;IF(Inscriptions!Q97=11,"11.1","")&amp;IF(Inscriptions!Q97=12,"12.1","")&amp;IF(Inscriptions!Q97=13,"13.1","")&amp;IF(Inscriptions!Q97=14,"14.1","")&amp;IF(Inscriptions!Q97=15,"15.1","")&amp;IF(Inscriptions!Q97=16,"16.1","")&amp;IF(Inscriptions!Q97=17,"17.1","")&amp;IF(Inscriptions!Q97=18,"18.1","")&amp;IF(Inscriptions!Q97=19,"19.1","")&amp;IF(Inscriptions!Q97=20,"20","")</f>
        <v/>
      </c>
      <c r="G97" s="1" t="str">
        <f>IF(Inscriptions!R97=1,"1.1","")&amp;IF(Inscriptions!R97=2,"2.1","")&amp;IF(Inscriptions!R97=3,"3.1","")&amp;IF(Inscriptions!R97=4,"4.1","")&amp;IF(Inscriptions!R97=5,"5.1","")&amp;IF(Inscriptions!R97=6,"6.1","")&amp;IF(Inscriptions!R97=7,"7.1","")&amp;IF(Inscriptions!R97=8,"8.1","")&amp;IF(Inscriptions!R97=9,"9.1","")&amp;IF(Inscriptions!R97=10,"10.1","")&amp;IF(Inscriptions!R97=10,"10.1","")&amp;IF(Inscriptions!R97=11,"11.1","")&amp;IF(Inscriptions!R97=12,"12.1","")&amp;IF(Inscriptions!R97=13,"13.1","")&amp;IF(Inscriptions!R97=14,"14.1","")&amp;IF(Inscriptions!R97=15,"15.1","")&amp;IF(Inscriptions!R97=16,"16.1","")&amp;IF(Inscriptions!R97=17,"17.1","")&amp;IF(Inscriptions!R97=18,"18.1","")&amp;IF(Inscriptions!R97=19,"19.1","")&amp;IF(Inscriptions!R97=20,"20","")</f>
        <v/>
      </c>
      <c r="H97" s="1" t="str">
        <f>IF(Inscriptions!S97=1,"1.1","")&amp;IF(Inscriptions!S97=2,"2.1","")&amp;IF(Inscriptions!S97=3,"3.1","")&amp;IF(Inscriptions!S97=4,"4.1","")&amp;IF(Inscriptions!S97=5,"5.1","")&amp;IF(Inscriptions!S97=6,"6.1","")&amp;IF(Inscriptions!S97=7,"7.1","")&amp;IF(Inscriptions!S97=8,"8.1","")&amp;IF(Inscriptions!S97=9,"9.1","")&amp;IF(Inscriptions!S97=10,"10.1","")&amp;IF(Inscriptions!S97=10,"10.1","")&amp;IF(Inscriptions!S97=11,"11.1","")&amp;IF(Inscriptions!S97=12,"12.1","")&amp;IF(Inscriptions!S97=13,"13.1","")&amp;IF(Inscriptions!S97=14,"14.1","")&amp;IF(Inscriptions!S97=15,"15.1","")&amp;IF(Inscriptions!S97=16,"16.1","")&amp;IF(Inscriptions!S97=17,"17.1","")&amp;IF(Inscriptions!S97=18,"18.1","")&amp;IF(Inscriptions!S97=19,"19.1","")&amp;IF(Inscriptions!S97=20,"20","")</f>
        <v/>
      </c>
      <c r="P97" s="198"/>
      <c r="Q97" s="199"/>
      <c r="R97" s="218"/>
      <c r="T97" s="248" t="str">
        <f t="shared" si="14"/>
        <v/>
      </c>
      <c r="U97" s="248" t="str">
        <f t="shared" si="15"/>
        <v/>
      </c>
      <c r="V97" s="248" t="str">
        <f t="shared" si="16"/>
        <v/>
      </c>
      <c r="X97" s="252"/>
      <c r="Y97" s="253"/>
      <c r="Z97" s="254"/>
    </row>
    <row r="98" spans="1:28" x14ac:dyDescent="0.2">
      <c r="A98" s="197">
        <f>Inscriptions!A98</f>
        <v>97</v>
      </c>
      <c r="B98" s="32">
        <f>Inscriptions!C98</f>
        <v>0</v>
      </c>
      <c r="C98" s="3">
        <f>Inscriptions!D98</f>
        <v>0</v>
      </c>
      <c r="E98" s="1" t="str">
        <f>IF(Inscriptions!P98=1,"1.1","")&amp;IF(Inscriptions!P98=2,"2.1","")&amp;IF(Inscriptions!P98=3,"3.1","")&amp;IF(Inscriptions!P98=4,"4.1","")&amp;IF(Inscriptions!P98=5,"5.1","")&amp;IF(Inscriptions!P98=6,"6.1","")&amp;IF(Inscriptions!P98=7,"7.1","")&amp;IF(Inscriptions!P98=8,"8.1","")&amp;IF(Inscriptions!P98=9,"9.1","")&amp;IF(Inscriptions!P98=10,"10.1","")&amp;IF(Inscriptions!P98=10,"10.1","")&amp;IF(Inscriptions!P98=11,"11.1","")&amp;IF(Inscriptions!P98=12,"12.1","")&amp;IF(Inscriptions!P98=13,"13.1","")&amp;IF(Inscriptions!P98=14,"14.1","")&amp;IF(Inscriptions!P98=15,"15.1","")&amp;IF(Inscriptions!P98=16,"16.1","")&amp;IF(Inscriptions!P98=17,"17.1","")&amp;IF(Inscriptions!P98=18,"18.1","")&amp;IF(Inscriptions!P98=19,"19.1","")&amp;IF(Inscriptions!P98=20,"20","")</f>
        <v/>
      </c>
      <c r="F98" s="1" t="str">
        <f>IF(Inscriptions!Q98=1,"1.1","")&amp;IF(Inscriptions!Q98=2,"2.1","")&amp;IF(Inscriptions!Q98=3,"3.1","")&amp;IF(Inscriptions!Q98=4,"4.1","")&amp;IF(Inscriptions!Q98=5,"5.1","")&amp;IF(Inscriptions!Q98=6,"6.1","")&amp;IF(Inscriptions!Q98=7,"7.1","")&amp;IF(Inscriptions!Q98=8,"8.1","")&amp;IF(Inscriptions!Q98=9,"9.1","")&amp;IF(Inscriptions!Q98=10,"10.1","")&amp;IF(Inscriptions!Q98=10,"10.1","")&amp;IF(Inscriptions!Q98=11,"11.1","")&amp;IF(Inscriptions!Q98=12,"12.1","")&amp;IF(Inscriptions!Q98=13,"13.1","")&amp;IF(Inscriptions!Q98=14,"14.1","")&amp;IF(Inscriptions!Q98=15,"15.1","")&amp;IF(Inscriptions!Q98=16,"16.1","")&amp;IF(Inscriptions!Q98=17,"17.1","")&amp;IF(Inscriptions!Q98=18,"18.1","")&amp;IF(Inscriptions!Q98=19,"19.1","")&amp;IF(Inscriptions!Q98=20,"20","")</f>
        <v/>
      </c>
      <c r="G98" s="1" t="str">
        <f>IF(Inscriptions!R98=1,"1.1","")&amp;IF(Inscriptions!R98=2,"2.1","")&amp;IF(Inscriptions!R98=3,"3.1","")&amp;IF(Inscriptions!R98=4,"4.1","")&amp;IF(Inscriptions!R98=5,"5.1","")&amp;IF(Inscriptions!R98=6,"6.1","")&amp;IF(Inscriptions!R98=7,"7.1","")&amp;IF(Inscriptions!R98=8,"8.1","")&amp;IF(Inscriptions!R98=9,"9.1","")&amp;IF(Inscriptions!R98=10,"10.1","")&amp;IF(Inscriptions!R98=10,"10.1","")&amp;IF(Inscriptions!R98=11,"11.1","")&amp;IF(Inscriptions!R98=12,"12.1","")&amp;IF(Inscriptions!R98=13,"13.1","")&amp;IF(Inscriptions!R98=14,"14.1","")&amp;IF(Inscriptions!R98=15,"15.1","")&amp;IF(Inscriptions!R98=16,"16.1","")&amp;IF(Inscriptions!R98=17,"17.1","")&amp;IF(Inscriptions!R98=18,"18.1","")&amp;IF(Inscriptions!R98=19,"19.1","")&amp;IF(Inscriptions!R98=20,"20","")</f>
        <v/>
      </c>
      <c r="H98" s="1" t="str">
        <f>IF(Inscriptions!S98=1,"1.1","")&amp;IF(Inscriptions!S98=2,"2.1","")&amp;IF(Inscriptions!S98=3,"3.1","")&amp;IF(Inscriptions!S98=4,"4.1","")&amp;IF(Inscriptions!S98=5,"5.1","")&amp;IF(Inscriptions!S98=6,"6.1","")&amp;IF(Inscriptions!S98=7,"7.1","")&amp;IF(Inscriptions!S98=8,"8.1","")&amp;IF(Inscriptions!S98=9,"9.1","")&amp;IF(Inscriptions!S98=10,"10.1","")&amp;IF(Inscriptions!S98=10,"10.1","")&amp;IF(Inscriptions!S98=11,"11.1","")&amp;IF(Inscriptions!S98=12,"12.1","")&amp;IF(Inscriptions!S98=13,"13.1","")&amp;IF(Inscriptions!S98=14,"14.1","")&amp;IF(Inscriptions!S98=15,"15.1","")&amp;IF(Inscriptions!S98=16,"16.1","")&amp;IF(Inscriptions!S98=17,"17.1","")&amp;IF(Inscriptions!S98=18,"18.1","")&amp;IF(Inscriptions!S98=19,"19.1","")&amp;IF(Inscriptions!S98=20,"20","")</f>
        <v/>
      </c>
      <c r="P98" s="198"/>
      <c r="Q98" s="199"/>
      <c r="R98" s="218"/>
      <c r="T98" s="248" t="str">
        <f t="shared" si="14"/>
        <v/>
      </c>
      <c r="U98" s="248" t="str">
        <f t="shared" si="15"/>
        <v/>
      </c>
      <c r="V98" s="248" t="str">
        <f t="shared" si="16"/>
        <v/>
      </c>
      <c r="X98" s="252"/>
      <c r="Y98" s="253"/>
      <c r="Z98" s="254"/>
    </row>
    <row r="99" spans="1:28" x14ac:dyDescent="0.2">
      <c r="A99" s="197">
        <f>Inscriptions!A99</f>
        <v>98</v>
      </c>
      <c r="B99" s="32">
        <f>Inscriptions!C99</f>
        <v>0</v>
      </c>
      <c r="C99" s="3">
        <f>Inscriptions!D99</f>
        <v>0</v>
      </c>
      <c r="E99" s="1" t="str">
        <f>IF(Inscriptions!P99=1,"1.1","")&amp;IF(Inscriptions!P99=2,"2.1","")&amp;IF(Inscriptions!P99=3,"3.1","")&amp;IF(Inscriptions!P99=4,"4.1","")&amp;IF(Inscriptions!P99=5,"5.1","")&amp;IF(Inscriptions!P99=6,"6.1","")&amp;IF(Inscriptions!P99=7,"7.1","")&amp;IF(Inscriptions!P99=8,"8.1","")&amp;IF(Inscriptions!P99=9,"9.1","")&amp;IF(Inscriptions!P99=10,"10.1","")&amp;IF(Inscriptions!P99=10,"10.1","")&amp;IF(Inscriptions!P99=11,"11.1","")&amp;IF(Inscriptions!P99=12,"12.1","")&amp;IF(Inscriptions!P99=13,"13.1","")&amp;IF(Inscriptions!P99=14,"14.1","")&amp;IF(Inscriptions!P99=15,"15.1","")&amp;IF(Inscriptions!P99=16,"16.1","")&amp;IF(Inscriptions!P99=17,"17.1","")&amp;IF(Inscriptions!P99=18,"18.1","")&amp;IF(Inscriptions!P99=19,"19.1","")&amp;IF(Inscriptions!P99=20,"20","")</f>
        <v/>
      </c>
      <c r="F99" s="1" t="str">
        <f>IF(Inscriptions!Q99=1,"1.1","")&amp;IF(Inscriptions!Q99=2,"2.1","")&amp;IF(Inscriptions!Q99=3,"3.1","")&amp;IF(Inscriptions!Q99=4,"4.1","")&amp;IF(Inscriptions!Q99=5,"5.1","")&amp;IF(Inscriptions!Q99=6,"6.1","")&amp;IF(Inscriptions!Q99=7,"7.1","")&amp;IF(Inscriptions!Q99=8,"8.1","")&amp;IF(Inscriptions!Q99=9,"9.1","")&amp;IF(Inscriptions!Q99=10,"10.1","")&amp;IF(Inscriptions!Q99=10,"10.1","")&amp;IF(Inscriptions!Q99=11,"11.1","")&amp;IF(Inscriptions!Q99=12,"12.1","")&amp;IF(Inscriptions!Q99=13,"13.1","")&amp;IF(Inscriptions!Q99=14,"14.1","")&amp;IF(Inscriptions!Q99=15,"15.1","")&amp;IF(Inscriptions!Q99=16,"16.1","")&amp;IF(Inscriptions!Q99=17,"17.1","")&amp;IF(Inscriptions!Q99=18,"18.1","")&amp;IF(Inscriptions!Q99=19,"19.1","")&amp;IF(Inscriptions!Q99=20,"20","")</f>
        <v/>
      </c>
      <c r="G99" s="1" t="str">
        <f>IF(Inscriptions!R99=1,"1.1","")&amp;IF(Inscriptions!R99=2,"2.1","")&amp;IF(Inscriptions!R99=3,"3.1","")&amp;IF(Inscriptions!R99=4,"4.1","")&amp;IF(Inscriptions!R99=5,"5.1","")&amp;IF(Inscriptions!R99=6,"6.1","")&amp;IF(Inscriptions!R99=7,"7.1","")&amp;IF(Inscriptions!R99=8,"8.1","")&amp;IF(Inscriptions!R99=9,"9.1","")&amp;IF(Inscriptions!R99=10,"10.1","")&amp;IF(Inscriptions!R99=10,"10.1","")&amp;IF(Inscriptions!R99=11,"11.1","")&amp;IF(Inscriptions!R99=12,"12.1","")&amp;IF(Inscriptions!R99=13,"13.1","")&amp;IF(Inscriptions!R99=14,"14.1","")&amp;IF(Inscriptions!R99=15,"15.1","")&amp;IF(Inscriptions!R99=16,"16.1","")&amp;IF(Inscriptions!R99=17,"17.1","")&amp;IF(Inscriptions!R99=18,"18.1","")&amp;IF(Inscriptions!R99=19,"19.1","")&amp;IF(Inscriptions!R99=20,"20","")</f>
        <v/>
      </c>
      <c r="H99" s="1" t="str">
        <f>IF(Inscriptions!S99=1,"1.1","")&amp;IF(Inscriptions!S99=2,"2.1","")&amp;IF(Inscriptions!S99=3,"3.1","")&amp;IF(Inscriptions!S99=4,"4.1","")&amp;IF(Inscriptions!S99=5,"5.1","")&amp;IF(Inscriptions!S99=6,"6.1","")&amp;IF(Inscriptions!S99=7,"7.1","")&amp;IF(Inscriptions!S99=8,"8.1","")&amp;IF(Inscriptions!S99=9,"9.1","")&amp;IF(Inscriptions!S99=10,"10.1","")&amp;IF(Inscriptions!S99=10,"10.1","")&amp;IF(Inscriptions!S99=11,"11.1","")&amp;IF(Inscriptions!S99=12,"12.1","")&amp;IF(Inscriptions!S99=13,"13.1","")&amp;IF(Inscriptions!S99=14,"14.1","")&amp;IF(Inscriptions!S99=15,"15.1","")&amp;IF(Inscriptions!S99=16,"16.1","")&amp;IF(Inscriptions!S99=17,"17.1","")&amp;IF(Inscriptions!S99=18,"18.1","")&amp;IF(Inscriptions!S99=19,"19.1","")&amp;IF(Inscriptions!S99=20,"20","")</f>
        <v/>
      </c>
      <c r="P99" s="198"/>
      <c r="Q99" s="199"/>
      <c r="R99" s="218"/>
      <c r="T99" s="248" t="str">
        <f t="shared" si="14"/>
        <v/>
      </c>
      <c r="U99" s="248" t="str">
        <f t="shared" si="15"/>
        <v/>
      </c>
      <c r="V99" s="248" t="str">
        <f t="shared" si="16"/>
        <v/>
      </c>
      <c r="X99" s="252"/>
      <c r="Y99" s="253"/>
      <c r="Z99" s="254"/>
    </row>
    <row r="100" spans="1:28" x14ac:dyDescent="0.2">
      <c r="A100" s="197">
        <f>Inscriptions!A100</f>
        <v>99</v>
      </c>
      <c r="B100" s="32">
        <f>Inscriptions!C100</f>
        <v>0</v>
      </c>
      <c r="C100" s="3">
        <f>Inscriptions!D100</f>
        <v>0</v>
      </c>
      <c r="E100" s="1" t="str">
        <f>IF(Inscriptions!P100=1,"1.1","")&amp;IF(Inscriptions!P100=2,"2.1","")&amp;IF(Inscriptions!P100=3,"3.1","")&amp;IF(Inscriptions!P100=4,"4.1","")&amp;IF(Inscriptions!P100=5,"5.1","")&amp;IF(Inscriptions!P100=6,"6.1","")&amp;IF(Inscriptions!P100=7,"7.1","")&amp;IF(Inscriptions!P100=8,"8.1","")&amp;IF(Inscriptions!P100=9,"9.1","")&amp;IF(Inscriptions!P100=10,"10.1","")&amp;IF(Inscriptions!P100=10,"10.1","")&amp;IF(Inscriptions!P100=11,"11.1","")&amp;IF(Inscriptions!P100=12,"12.1","")&amp;IF(Inscriptions!P100=13,"13.1","")&amp;IF(Inscriptions!P100=14,"14.1","")&amp;IF(Inscriptions!P100=15,"15.1","")&amp;IF(Inscriptions!P100=16,"16.1","")&amp;IF(Inscriptions!P100=17,"17.1","")&amp;IF(Inscriptions!P100=18,"18.1","")&amp;IF(Inscriptions!P100=19,"19.1","")&amp;IF(Inscriptions!P100=20,"20","")</f>
        <v/>
      </c>
      <c r="F100" s="1" t="str">
        <f>IF(Inscriptions!Q100=1,"1.1","")&amp;IF(Inscriptions!Q100=2,"2.1","")&amp;IF(Inscriptions!Q100=3,"3.1","")&amp;IF(Inscriptions!Q100=4,"4.1","")&amp;IF(Inscriptions!Q100=5,"5.1","")&amp;IF(Inscriptions!Q100=6,"6.1","")&amp;IF(Inscriptions!Q100=7,"7.1","")&amp;IF(Inscriptions!Q100=8,"8.1","")&amp;IF(Inscriptions!Q100=9,"9.1","")&amp;IF(Inscriptions!Q100=10,"10.1","")&amp;IF(Inscriptions!Q100=10,"10.1","")&amp;IF(Inscriptions!Q100=11,"11.1","")&amp;IF(Inscriptions!Q100=12,"12.1","")&amp;IF(Inscriptions!Q100=13,"13.1","")&amp;IF(Inscriptions!Q100=14,"14.1","")&amp;IF(Inscriptions!Q100=15,"15.1","")&amp;IF(Inscriptions!Q100=16,"16.1","")&amp;IF(Inscriptions!Q100=17,"17.1","")&amp;IF(Inscriptions!Q100=18,"18.1","")&amp;IF(Inscriptions!Q100=19,"19.1","")&amp;IF(Inscriptions!Q100=20,"20","")</f>
        <v/>
      </c>
      <c r="G100" s="1" t="str">
        <f>IF(Inscriptions!R100=1,"1.1","")&amp;IF(Inscriptions!R100=2,"2.1","")&amp;IF(Inscriptions!R100=3,"3.1","")&amp;IF(Inscriptions!R100=4,"4.1","")&amp;IF(Inscriptions!R100=5,"5.1","")&amp;IF(Inscriptions!R100=6,"6.1","")&amp;IF(Inscriptions!R100=7,"7.1","")&amp;IF(Inscriptions!R100=8,"8.1","")&amp;IF(Inscriptions!R100=9,"9.1","")&amp;IF(Inscriptions!R100=10,"10.1","")&amp;IF(Inscriptions!R100=10,"10.1","")&amp;IF(Inscriptions!R100=11,"11.1","")&amp;IF(Inscriptions!R100=12,"12.1","")&amp;IF(Inscriptions!R100=13,"13.1","")&amp;IF(Inscriptions!R100=14,"14.1","")&amp;IF(Inscriptions!R100=15,"15.1","")&amp;IF(Inscriptions!R100=16,"16.1","")&amp;IF(Inscriptions!R100=17,"17.1","")&amp;IF(Inscriptions!R100=18,"18.1","")&amp;IF(Inscriptions!R100=19,"19.1","")&amp;IF(Inscriptions!R100=20,"20","")</f>
        <v/>
      </c>
      <c r="H100" s="1" t="str">
        <f>IF(Inscriptions!S100=1,"1.1","")&amp;IF(Inscriptions!S100=2,"2.1","")&amp;IF(Inscriptions!S100=3,"3.1","")&amp;IF(Inscriptions!S100=4,"4.1","")&amp;IF(Inscriptions!S100=5,"5.1","")&amp;IF(Inscriptions!S100=6,"6.1","")&amp;IF(Inscriptions!S100=7,"7.1","")&amp;IF(Inscriptions!S100=8,"8.1","")&amp;IF(Inscriptions!S100=9,"9.1","")&amp;IF(Inscriptions!S100=10,"10.1","")&amp;IF(Inscriptions!S100=10,"10.1","")&amp;IF(Inscriptions!S100=11,"11.1","")&amp;IF(Inscriptions!S100=12,"12.1","")&amp;IF(Inscriptions!S100=13,"13.1","")&amp;IF(Inscriptions!S100=14,"14.1","")&amp;IF(Inscriptions!S100=15,"15.1","")&amp;IF(Inscriptions!S100=16,"16.1","")&amp;IF(Inscriptions!S100=17,"17.1","")&amp;IF(Inscriptions!S100=18,"18.1","")&amp;IF(Inscriptions!S100=19,"19.1","")&amp;IF(Inscriptions!S100=20,"20","")</f>
        <v/>
      </c>
      <c r="P100" s="198"/>
      <c r="Q100" s="199"/>
      <c r="R100" s="218"/>
      <c r="T100" s="248" t="str">
        <f t="shared" si="14"/>
        <v/>
      </c>
      <c r="U100" s="248" t="str">
        <f t="shared" si="15"/>
        <v/>
      </c>
      <c r="V100" s="248" t="str">
        <f t="shared" si="16"/>
        <v/>
      </c>
      <c r="X100" s="252"/>
      <c r="Y100" s="253"/>
      <c r="Z100" s="254"/>
    </row>
    <row r="101" spans="1:28" x14ac:dyDescent="0.2">
      <c r="A101" s="197">
        <f>Inscriptions!A101</f>
        <v>100</v>
      </c>
      <c r="B101" s="32">
        <f>Inscriptions!C101</f>
        <v>0</v>
      </c>
      <c r="C101" s="3">
        <f>Inscriptions!D101</f>
        <v>0</v>
      </c>
      <c r="E101" s="1" t="str">
        <f>IF(Inscriptions!P101=1,"1.1","")&amp;IF(Inscriptions!P101=2,"2.1","")&amp;IF(Inscriptions!P101=3,"3.1","")&amp;IF(Inscriptions!P101=4,"4.1","")&amp;IF(Inscriptions!P101=5,"5.1","")&amp;IF(Inscriptions!P101=6,"6.1","")&amp;IF(Inscriptions!P101=7,"7.1","")&amp;IF(Inscriptions!P101=8,"8.1","")&amp;IF(Inscriptions!P101=9,"9.1","")&amp;IF(Inscriptions!P101=10,"10.1","")&amp;IF(Inscriptions!P101=10,"10.1","")&amp;IF(Inscriptions!P101=11,"11.1","")&amp;IF(Inscriptions!P101=12,"12.1","")&amp;IF(Inscriptions!P101=13,"13.1","")&amp;IF(Inscriptions!P101=14,"14.1","")&amp;IF(Inscriptions!P101=15,"15.1","")&amp;IF(Inscriptions!P101=16,"16.1","")&amp;IF(Inscriptions!P101=17,"17.1","")&amp;IF(Inscriptions!P101=18,"18.1","")&amp;IF(Inscriptions!P101=19,"19.1","")&amp;IF(Inscriptions!P101=20,"20","")</f>
        <v/>
      </c>
      <c r="F101" s="1" t="str">
        <f>IF(Inscriptions!Q101=1,"1.1","")&amp;IF(Inscriptions!Q101=2,"2.1","")&amp;IF(Inscriptions!Q101=3,"3.1","")&amp;IF(Inscriptions!Q101=4,"4.1","")&amp;IF(Inscriptions!Q101=5,"5.1","")&amp;IF(Inscriptions!Q101=6,"6.1","")&amp;IF(Inscriptions!Q101=7,"7.1","")&amp;IF(Inscriptions!Q101=8,"8.1","")&amp;IF(Inscriptions!Q101=9,"9.1","")&amp;IF(Inscriptions!Q101=10,"10.1","")&amp;IF(Inscriptions!Q101=10,"10.1","")&amp;IF(Inscriptions!Q101=11,"11.1","")&amp;IF(Inscriptions!Q101=12,"12.1","")&amp;IF(Inscriptions!Q101=13,"13.1","")&amp;IF(Inscriptions!Q101=14,"14.1","")&amp;IF(Inscriptions!Q101=15,"15.1","")&amp;IF(Inscriptions!Q101=16,"16.1","")&amp;IF(Inscriptions!Q101=17,"17.1","")&amp;IF(Inscriptions!Q101=18,"18.1","")&amp;IF(Inscriptions!Q101=19,"19.1","")&amp;IF(Inscriptions!Q101=20,"20","")</f>
        <v/>
      </c>
      <c r="G101" s="1" t="str">
        <f>IF(Inscriptions!R101=1,"1.1","")&amp;IF(Inscriptions!R101=2,"2.1","")&amp;IF(Inscriptions!R101=3,"3.1","")&amp;IF(Inscriptions!R101=4,"4.1","")&amp;IF(Inscriptions!R101=5,"5.1","")&amp;IF(Inscriptions!R101=6,"6.1","")&amp;IF(Inscriptions!R101=7,"7.1","")&amp;IF(Inscriptions!R101=8,"8.1","")&amp;IF(Inscriptions!R101=9,"9.1","")&amp;IF(Inscriptions!R101=10,"10.1","")&amp;IF(Inscriptions!R101=10,"10.1","")&amp;IF(Inscriptions!R101=11,"11.1","")&amp;IF(Inscriptions!R101=12,"12.1","")&amp;IF(Inscriptions!R101=13,"13.1","")&amp;IF(Inscriptions!R101=14,"14.1","")&amp;IF(Inscriptions!R101=15,"15.1","")&amp;IF(Inscriptions!R101=16,"16.1","")&amp;IF(Inscriptions!R101=17,"17.1","")&amp;IF(Inscriptions!R101=18,"18.1","")&amp;IF(Inscriptions!R101=19,"19.1","")&amp;IF(Inscriptions!R101=20,"20","")</f>
        <v/>
      </c>
      <c r="H101" s="1" t="str">
        <f>IF(Inscriptions!S101=1,"1.1","")&amp;IF(Inscriptions!S101=2,"2.1","")&amp;IF(Inscriptions!S101=3,"3.1","")&amp;IF(Inscriptions!S101=4,"4.1","")&amp;IF(Inscriptions!S101=5,"5.1","")&amp;IF(Inscriptions!S101=6,"6.1","")&amp;IF(Inscriptions!S101=7,"7.1","")&amp;IF(Inscriptions!S101=8,"8.1","")&amp;IF(Inscriptions!S101=9,"9.1","")&amp;IF(Inscriptions!S101=10,"10.1","")&amp;IF(Inscriptions!S101=10,"10.1","")&amp;IF(Inscriptions!S101=11,"11.1","")&amp;IF(Inscriptions!S101=12,"12.1","")&amp;IF(Inscriptions!S101=13,"13.1","")&amp;IF(Inscriptions!S101=14,"14.1","")&amp;IF(Inscriptions!S101=15,"15.1","")&amp;IF(Inscriptions!S101=16,"16.1","")&amp;IF(Inscriptions!S101=17,"17.1","")&amp;IF(Inscriptions!S101=18,"18.1","")&amp;IF(Inscriptions!S101=19,"19.1","")&amp;IF(Inscriptions!S101=20,"20","")</f>
        <v/>
      </c>
      <c r="P101" s="198"/>
      <c r="Q101" s="199"/>
      <c r="R101" s="218"/>
      <c r="T101" s="248" t="str">
        <f t="shared" si="14"/>
        <v/>
      </c>
      <c r="U101" s="248" t="str">
        <f t="shared" si="15"/>
        <v/>
      </c>
      <c r="V101" s="248" t="str">
        <f t="shared" si="16"/>
        <v/>
      </c>
      <c r="X101" s="252"/>
      <c r="Y101" s="253"/>
      <c r="Z101" s="254"/>
    </row>
    <row r="102" spans="1:28" x14ac:dyDescent="0.2">
      <c r="A102" s="197">
        <f>Inscriptions!A102</f>
        <v>101</v>
      </c>
      <c r="B102" s="32">
        <f>Inscriptions!C102</f>
        <v>0</v>
      </c>
      <c r="C102" s="3">
        <f>Inscriptions!D102</f>
        <v>0</v>
      </c>
      <c r="E102" s="1" t="str">
        <f>IF(Inscriptions!P102=1,"1.1","")&amp;IF(Inscriptions!P102=2,"2.1","")&amp;IF(Inscriptions!P102=3,"3.1","")&amp;IF(Inscriptions!P102=4,"4.1","")&amp;IF(Inscriptions!P102=5,"5.1","")&amp;IF(Inscriptions!P102=6,"6.1","")&amp;IF(Inscriptions!P102=7,"7.1","")&amp;IF(Inscriptions!P102=8,"8.1","")&amp;IF(Inscriptions!P102=9,"9.1","")&amp;IF(Inscriptions!P102=10,"10.1","")&amp;IF(Inscriptions!P102=10,"10.1","")&amp;IF(Inscriptions!P102=11,"11.1","")&amp;IF(Inscriptions!P102=12,"12.1","")&amp;IF(Inscriptions!P102=13,"13.1","")&amp;IF(Inscriptions!P102=14,"14.1","")&amp;IF(Inscriptions!P102=15,"15.1","")&amp;IF(Inscriptions!P102=16,"16.1","")&amp;IF(Inscriptions!P102=17,"17.1","")&amp;IF(Inscriptions!P102=18,"18.1","")&amp;IF(Inscriptions!P102=19,"19.1","")&amp;IF(Inscriptions!P102=20,"20","")</f>
        <v/>
      </c>
      <c r="F102" s="1" t="str">
        <f>IF(Inscriptions!Q102=1,"1.1","")&amp;IF(Inscriptions!Q102=2,"2.1","")&amp;IF(Inscriptions!Q102=3,"3.1","")&amp;IF(Inscriptions!Q102=4,"4.1","")&amp;IF(Inscriptions!Q102=5,"5.1","")&amp;IF(Inscriptions!Q102=6,"6.1","")&amp;IF(Inscriptions!Q102=7,"7.1","")&amp;IF(Inscriptions!Q102=8,"8.1","")&amp;IF(Inscriptions!Q102=9,"9.1","")&amp;IF(Inscriptions!Q102=10,"10.1","")&amp;IF(Inscriptions!Q102=10,"10.1","")&amp;IF(Inscriptions!Q102=11,"11.1","")&amp;IF(Inscriptions!Q102=12,"12.1","")&amp;IF(Inscriptions!Q102=13,"13.1","")&amp;IF(Inscriptions!Q102=14,"14.1","")&amp;IF(Inscriptions!Q102=15,"15.1","")&amp;IF(Inscriptions!Q102=16,"16.1","")&amp;IF(Inscriptions!Q102=17,"17.1","")&amp;IF(Inscriptions!Q102=18,"18.1","")&amp;IF(Inscriptions!Q102=19,"19.1","")&amp;IF(Inscriptions!Q102=20,"20","")</f>
        <v/>
      </c>
      <c r="G102" s="1" t="str">
        <f>IF(Inscriptions!R102=1,"1.1","")&amp;IF(Inscriptions!R102=2,"2.1","")&amp;IF(Inscriptions!R102=3,"3.1","")&amp;IF(Inscriptions!R102=4,"4.1","")&amp;IF(Inscriptions!R102=5,"5.1","")&amp;IF(Inscriptions!R102=6,"6.1","")&amp;IF(Inscriptions!R102=7,"7.1","")&amp;IF(Inscriptions!R102=8,"8.1","")&amp;IF(Inscriptions!R102=9,"9.1","")&amp;IF(Inscriptions!R102=10,"10.1","")&amp;IF(Inscriptions!R102=10,"10.1","")&amp;IF(Inscriptions!R102=11,"11.1","")&amp;IF(Inscriptions!R102=12,"12.1","")&amp;IF(Inscriptions!R102=13,"13.1","")&amp;IF(Inscriptions!R102=14,"14.1","")&amp;IF(Inscriptions!R102=15,"15.1","")&amp;IF(Inscriptions!R102=16,"16.1","")&amp;IF(Inscriptions!R102=17,"17.1","")&amp;IF(Inscriptions!R102=18,"18.1","")&amp;IF(Inscriptions!R102=19,"19.1","")&amp;IF(Inscriptions!R102=20,"20","")</f>
        <v/>
      </c>
      <c r="H102" s="1" t="str">
        <f>IF(Inscriptions!S102=1,"1.1","")&amp;IF(Inscriptions!S102=2,"2.1","")&amp;IF(Inscriptions!S102=3,"3.1","")&amp;IF(Inscriptions!S102=4,"4.1","")&amp;IF(Inscriptions!S102=5,"5.1","")&amp;IF(Inscriptions!S102=6,"6.1","")&amp;IF(Inscriptions!S102=7,"7.1","")&amp;IF(Inscriptions!S102=8,"8.1","")&amp;IF(Inscriptions!S102=9,"9.1","")&amp;IF(Inscriptions!S102=10,"10.1","")&amp;IF(Inscriptions!S102=10,"10.1","")&amp;IF(Inscriptions!S102=11,"11.1","")&amp;IF(Inscriptions!S102=12,"12.1","")&amp;IF(Inscriptions!S102=13,"13.1","")&amp;IF(Inscriptions!S102=14,"14.1","")&amp;IF(Inscriptions!S102=15,"15.1","")&amp;IF(Inscriptions!S102=16,"16.1","")&amp;IF(Inscriptions!S102=17,"17.1","")&amp;IF(Inscriptions!S102=18,"18.1","")&amp;IF(Inscriptions!S102=19,"19.1","")&amp;IF(Inscriptions!S102=20,"20","")</f>
        <v/>
      </c>
      <c r="P102" s="198"/>
      <c r="Q102" s="199"/>
      <c r="R102" s="218"/>
      <c r="T102" s="248" t="str">
        <f t="shared" si="14"/>
        <v/>
      </c>
      <c r="U102" s="248" t="str">
        <f t="shared" si="15"/>
        <v/>
      </c>
      <c r="V102" s="248" t="str">
        <f t="shared" si="16"/>
        <v/>
      </c>
      <c r="X102" s="252"/>
      <c r="Y102" s="253"/>
      <c r="Z102" s="254"/>
    </row>
    <row r="103" spans="1:28" x14ac:dyDescent="0.2">
      <c r="A103" s="197">
        <f>Inscriptions!A103</f>
        <v>102</v>
      </c>
      <c r="B103" s="32">
        <f>Inscriptions!C103</f>
        <v>0</v>
      </c>
      <c r="C103" s="3">
        <f>Inscriptions!D103</f>
        <v>0</v>
      </c>
      <c r="E103" s="1" t="str">
        <f>IF(Inscriptions!P103=1,"1.1","")&amp;IF(Inscriptions!P103=2,"2.1","")&amp;IF(Inscriptions!P103=3,"3.1","")&amp;IF(Inscriptions!P103=4,"4.1","")&amp;IF(Inscriptions!P103=5,"5.1","")&amp;IF(Inscriptions!P103=6,"6.1","")&amp;IF(Inscriptions!P103=7,"7.1","")&amp;IF(Inscriptions!P103=8,"8.1","")&amp;IF(Inscriptions!P103=9,"9.1","")&amp;IF(Inscriptions!P103=10,"10.1","")&amp;IF(Inscriptions!P103=10,"10.1","")&amp;IF(Inscriptions!P103=11,"11.1","")&amp;IF(Inscriptions!P103=12,"12.1","")&amp;IF(Inscriptions!P103=13,"13.1","")&amp;IF(Inscriptions!P103=14,"14.1","")&amp;IF(Inscriptions!P103=15,"15.1","")&amp;IF(Inscriptions!P103=16,"16.1","")&amp;IF(Inscriptions!P103=17,"17.1","")&amp;IF(Inscriptions!P103=18,"18.1","")&amp;IF(Inscriptions!P103=19,"19.1","")&amp;IF(Inscriptions!P103=20,"20","")</f>
        <v/>
      </c>
      <c r="F103" s="1" t="str">
        <f>IF(Inscriptions!Q103=1,"1.1","")&amp;IF(Inscriptions!Q103=2,"2.1","")&amp;IF(Inscriptions!Q103=3,"3.1","")&amp;IF(Inscriptions!Q103=4,"4.1","")&amp;IF(Inscriptions!Q103=5,"5.1","")&amp;IF(Inscriptions!Q103=6,"6.1","")&amp;IF(Inscriptions!Q103=7,"7.1","")&amp;IF(Inscriptions!Q103=8,"8.1","")&amp;IF(Inscriptions!Q103=9,"9.1","")&amp;IF(Inscriptions!Q103=10,"10.1","")&amp;IF(Inscriptions!Q103=10,"10.1","")&amp;IF(Inscriptions!Q103=11,"11.1","")&amp;IF(Inscriptions!Q103=12,"12.1","")&amp;IF(Inscriptions!Q103=13,"13.1","")&amp;IF(Inscriptions!Q103=14,"14.1","")&amp;IF(Inscriptions!Q103=15,"15.1","")&amp;IF(Inscriptions!Q103=16,"16.1","")&amp;IF(Inscriptions!Q103=17,"17.1","")&amp;IF(Inscriptions!Q103=18,"18.1","")&amp;IF(Inscriptions!Q103=19,"19.1","")&amp;IF(Inscriptions!Q103=20,"20","")</f>
        <v/>
      </c>
      <c r="G103" s="1" t="str">
        <f>IF(Inscriptions!R103=1,"1.1","")&amp;IF(Inscriptions!R103=2,"2.1","")&amp;IF(Inscriptions!R103=3,"3.1","")&amp;IF(Inscriptions!R103=4,"4.1","")&amp;IF(Inscriptions!R103=5,"5.1","")&amp;IF(Inscriptions!R103=6,"6.1","")&amp;IF(Inscriptions!R103=7,"7.1","")&amp;IF(Inscriptions!R103=8,"8.1","")&amp;IF(Inscriptions!R103=9,"9.1","")&amp;IF(Inscriptions!R103=10,"10.1","")&amp;IF(Inscriptions!R103=10,"10.1","")&amp;IF(Inscriptions!R103=11,"11.1","")&amp;IF(Inscriptions!R103=12,"12.1","")&amp;IF(Inscriptions!R103=13,"13.1","")&amp;IF(Inscriptions!R103=14,"14.1","")&amp;IF(Inscriptions!R103=15,"15.1","")&amp;IF(Inscriptions!R103=16,"16.1","")&amp;IF(Inscriptions!R103=17,"17.1","")&amp;IF(Inscriptions!R103=18,"18.1","")&amp;IF(Inscriptions!R103=19,"19.1","")&amp;IF(Inscriptions!R103=20,"20","")</f>
        <v/>
      </c>
      <c r="H103" s="1" t="str">
        <f>IF(Inscriptions!S103=1,"1.1","")&amp;IF(Inscriptions!S103=2,"2.1","")&amp;IF(Inscriptions!S103=3,"3.1","")&amp;IF(Inscriptions!S103=4,"4.1","")&amp;IF(Inscriptions!S103=5,"5.1","")&amp;IF(Inscriptions!S103=6,"6.1","")&amp;IF(Inscriptions!S103=7,"7.1","")&amp;IF(Inscriptions!S103=8,"8.1","")&amp;IF(Inscriptions!S103=9,"9.1","")&amp;IF(Inscriptions!S103=10,"10.1","")&amp;IF(Inscriptions!S103=10,"10.1","")&amp;IF(Inscriptions!S103=11,"11.1","")&amp;IF(Inscriptions!S103=12,"12.1","")&amp;IF(Inscriptions!S103=13,"13.1","")&amp;IF(Inscriptions!S103=14,"14.1","")&amp;IF(Inscriptions!S103=15,"15.1","")&amp;IF(Inscriptions!S103=16,"16.1","")&amp;IF(Inscriptions!S103=17,"17.1","")&amp;IF(Inscriptions!S103=18,"18.1","")&amp;IF(Inscriptions!S103=19,"19.1","")&amp;IF(Inscriptions!S103=20,"20","")</f>
        <v/>
      </c>
      <c r="P103" s="198"/>
      <c r="Q103" s="199"/>
      <c r="R103" s="218"/>
      <c r="T103" s="248" t="str">
        <f t="shared" si="14"/>
        <v/>
      </c>
      <c r="U103" s="248" t="str">
        <f t="shared" si="15"/>
        <v/>
      </c>
      <c r="V103" s="248" t="str">
        <f t="shared" si="16"/>
        <v/>
      </c>
      <c r="X103" s="252"/>
      <c r="Y103" s="253"/>
      <c r="Z103" s="254"/>
    </row>
    <row r="104" spans="1:28" x14ac:dyDescent="0.2">
      <c r="A104" s="197">
        <f>Inscriptions!A104</f>
        <v>103</v>
      </c>
      <c r="B104" s="32">
        <f>Inscriptions!C104</f>
        <v>0</v>
      </c>
      <c r="C104" s="3">
        <f>Inscriptions!D104</f>
        <v>0</v>
      </c>
      <c r="E104" s="1" t="str">
        <f>IF(Inscriptions!P104=1,"1.1","")&amp;IF(Inscriptions!P104=2,"2.1","")&amp;IF(Inscriptions!P104=3,"3.1","")&amp;IF(Inscriptions!P104=4,"4.1","")&amp;IF(Inscriptions!P104=5,"5.1","")&amp;IF(Inscriptions!P104=6,"6.1","")&amp;IF(Inscriptions!P104=7,"7.1","")&amp;IF(Inscriptions!P104=8,"8.1","")&amp;IF(Inscriptions!P104=9,"9.1","")&amp;IF(Inscriptions!P104=10,"10.1","")&amp;IF(Inscriptions!P104=10,"10.1","")&amp;IF(Inscriptions!P104=11,"11.1","")&amp;IF(Inscriptions!P104=12,"12.1","")&amp;IF(Inscriptions!P104=13,"13.1","")&amp;IF(Inscriptions!P104=14,"14.1","")&amp;IF(Inscriptions!P104=15,"15.1","")&amp;IF(Inscriptions!P104=16,"16.1","")&amp;IF(Inscriptions!P104=17,"17.1","")&amp;IF(Inscriptions!P104=18,"18.1","")&amp;IF(Inscriptions!P104=19,"19.1","")&amp;IF(Inscriptions!P104=20,"20","")</f>
        <v/>
      </c>
      <c r="F104" s="1" t="str">
        <f>IF(Inscriptions!Q104=1,"1.1","")&amp;IF(Inscriptions!Q104=2,"2.1","")&amp;IF(Inscriptions!Q104=3,"3.1","")&amp;IF(Inscriptions!Q104=4,"4.1","")&amp;IF(Inscriptions!Q104=5,"5.1","")&amp;IF(Inscriptions!Q104=6,"6.1","")&amp;IF(Inscriptions!Q104=7,"7.1","")&amp;IF(Inscriptions!Q104=8,"8.1","")&amp;IF(Inscriptions!Q104=9,"9.1","")&amp;IF(Inscriptions!Q104=10,"10.1","")&amp;IF(Inscriptions!Q104=10,"10.1","")&amp;IF(Inscriptions!Q104=11,"11.1","")&amp;IF(Inscriptions!Q104=12,"12.1","")&amp;IF(Inscriptions!Q104=13,"13.1","")&amp;IF(Inscriptions!Q104=14,"14.1","")&amp;IF(Inscriptions!Q104=15,"15.1","")&amp;IF(Inscriptions!Q104=16,"16.1","")&amp;IF(Inscriptions!Q104=17,"17.1","")&amp;IF(Inscriptions!Q104=18,"18.1","")&amp;IF(Inscriptions!Q104=19,"19.1","")&amp;IF(Inscriptions!Q104=20,"20","")</f>
        <v/>
      </c>
      <c r="G104" s="1" t="str">
        <f>IF(Inscriptions!R104=1,"1.1","")&amp;IF(Inscriptions!R104=2,"2.1","")&amp;IF(Inscriptions!R104=3,"3.1","")&amp;IF(Inscriptions!R104=4,"4.1","")&amp;IF(Inscriptions!R104=5,"5.1","")&amp;IF(Inscriptions!R104=6,"6.1","")&amp;IF(Inscriptions!R104=7,"7.1","")&amp;IF(Inscriptions!R104=8,"8.1","")&amp;IF(Inscriptions!R104=9,"9.1","")&amp;IF(Inscriptions!R104=10,"10.1","")&amp;IF(Inscriptions!R104=10,"10.1","")&amp;IF(Inscriptions!R104=11,"11.1","")&amp;IF(Inscriptions!R104=12,"12.1","")&amp;IF(Inscriptions!R104=13,"13.1","")&amp;IF(Inscriptions!R104=14,"14.1","")&amp;IF(Inscriptions!R104=15,"15.1","")&amp;IF(Inscriptions!R104=16,"16.1","")&amp;IF(Inscriptions!R104=17,"17.1","")&amp;IF(Inscriptions!R104=18,"18.1","")&amp;IF(Inscriptions!R104=19,"19.1","")&amp;IF(Inscriptions!R104=20,"20","")</f>
        <v/>
      </c>
      <c r="H104" s="1" t="str">
        <f>IF(Inscriptions!S104=1,"1.1","")&amp;IF(Inscriptions!S104=2,"2.1","")&amp;IF(Inscriptions!S104=3,"3.1","")&amp;IF(Inscriptions!S104=4,"4.1","")&amp;IF(Inscriptions!S104=5,"5.1","")&amp;IF(Inscriptions!S104=6,"6.1","")&amp;IF(Inscriptions!S104=7,"7.1","")&amp;IF(Inscriptions!S104=8,"8.1","")&amp;IF(Inscriptions!S104=9,"9.1","")&amp;IF(Inscriptions!S104=10,"10.1","")&amp;IF(Inscriptions!S104=10,"10.1","")&amp;IF(Inscriptions!S104=11,"11.1","")&amp;IF(Inscriptions!S104=12,"12.1","")&amp;IF(Inscriptions!S104=13,"13.1","")&amp;IF(Inscriptions!S104=14,"14.1","")&amp;IF(Inscriptions!S104=15,"15.1","")&amp;IF(Inscriptions!S104=16,"16.1","")&amp;IF(Inscriptions!S104=17,"17.1","")&amp;IF(Inscriptions!S104=18,"18.1","")&amp;IF(Inscriptions!S104=19,"19.1","")&amp;IF(Inscriptions!S104=20,"20","")</f>
        <v/>
      </c>
      <c r="P104" s="198"/>
      <c r="Q104" s="199"/>
      <c r="R104" s="218"/>
      <c r="T104" s="248" t="str">
        <f t="shared" si="14"/>
        <v/>
      </c>
      <c r="U104" s="248" t="str">
        <f t="shared" si="15"/>
        <v/>
      </c>
      <c r="V104" s="248" t="str">
        <f t="shared" si="16"/>
        <v/>
      </c>
      <c r="X104" s="252"/>
      <c r="Y104" s="253"/>
      <c r="Z104" s="254"/>
    </row>
    <row r="105" spans="1:28" x14ac:dyDescent="0.2">
      <c r="A105" s="197">
        <f>Inscriptions!A105</f>
        <v>104</v>
      </c>
      <c r="B105" s="32">
        <f>Inscriptions!C105</f>
        <v>0</v>
      </c>
      <c r="C105" s="3">
        <f>Inscriptions!D105</f>
        <v>0</v>
      </c>
      <c r="E105" s="1" t="str">
        <f>IF(Inscriptions!P105=1,"1.1","")&amp;IF(Inscriptions!P105=2,"2.1","")&amp;IF(Inscriptions!P105=3,"3.1","")&amp;IF(Inscriptions!P105=4,"4.1","")&amp;IF(Inscriptions!P105=5,"5.1","")&amp;IF(Inscriptions!P105=6,"6.1","")&amp;IF(Inscriptions!P105=7,"7.1","")&amp;IF(Inscriptions!P105=8,"8.1","")&amp;IF(Inscriptions!P105=9,"9.1","")&amp;IF(Inscriptions!P105=10,"10.1","")&amp;IF(Inscriptions!P105=10,"10.1","")&amp;IF(Inscriptions!P105=11,"11.1","")&amp;IF(Inscriptions!P105=12,"12.1","")&amp;IF(Inscriptions!P105=13,"13.1","")&amp;IF(Inscriptions!P105=14,"14.1","")&amp;IF(Inscriptions!P105=15,"15.1","")&amp;IF(Inscriptions!P105=16,"16.1","")&amp;IF(Inscriptions!P105=17,"17.1","")&amp;IF(Inscriptions!P105=18,"18.1","")&amp;IF(Inscriptions!P105=19,"19.1","")&amp;IF(Inscriptions!P105=20,"20","")</f>
        <v/>
      </c>
      <c r="F105" s="1" t="str">
        <f>IF(Inscriptions!Q105=1,"1.1","")&amp;IF(Inscriptions!Q105=2,"2.1","")&amp;IF(Inscriptions!Q105=3,"3.1","")&amp;IF(Inscriptions!Q105=4,"4.1","")&amp;IF(Inscriptions!Q105=5,"5.1","")&amp;IF(Inscriptions!Q105=6,"6.1","")&amp;IF(Inscriptions!Q105=7,"7.1","")&amp;IF(Inscriptions!Q105=8,"8.1","")&amp;IF(Inscriptions!Q105=9,"9.1","")&amp;IF(Inscriptions!Q105=10,"10.1","")&amp;IF(Inscriptions!Q105=10,"10.1","")&amp;IF(Inscriptions!Q105=11,"11.1","")&amp;IF(Inscriptions!Q105=12,"12.1","")&amp;IF(Inscriptions!Q105=13,"13.1","")&amp;IF(Inscriptions!Q105=14,"14.1","")&amp;IF(Inscriptions!Q105=15,"15.1","")&amp;IF(Inscriptions!Q105=16,"16.1","")&amp;IF(Inscriptions!Q105=17,"17.1","")&amp;IF(Inscriptions!Q105=18,"18.1","")&amp;IF(Inscriptions!Q105=19,"19.1","")&amp;IF(Inscriptions!Q105=20,"20","")</f>
        <v/>
      </c>
      <c r="G105" s="1" t="str">
        <f>IF(Inscriptions!R105=1,"1.1","")&amp;IF(Inscriptions!R105=2,"2.1","")&amp;IF(Inscriptions!R105=3,"3.1","")&amp;IF(Inscriptions!R105=4,"4.1","")&amp;IF(Inscriptions!R105=5,"5.1","")&amp;IF(Inscriptions!R105=6,"6.1","")&amp;IF(Inscriptions!R105=7,"7.1","")&amp;IF(Inscriptions!R105=8,"8.1","")&amp;IF(Inscriptions!R105=9,"9.1","")&amp;IF(Inscriptions!R105=10,"10.1","")&amp;IF(Inscriptions!R105=10,"10.1","")&amp;IF(Inscriptions!R105=11,"11.1","")&amp;IF(Inscriptions!R105=12,"12.1","")&amp;IF(Inscriptions!R105=13,"13.1","")&amp;IF(Inscriptions!R105=14,"14.1","")&amp;IF(Inscriptions!R105=15,"15.1","")&amp;IF(Inscriptions!R105=16,"16.1","")&amp;IF(Inscriptions!R105=17,"17.1","")&amp;IF(Inscriptions!R105=18,"18.1","")&amp;IF(Inscriptions!R105=19,"19.1","")&amp;IF(Inscriptions!R105=20,"20","")</f>
        <v/>
      </c>
      <c r="H105" s="1" t="str">
        <f>IF(Inscriptions!S105=1,"1.1","")&amp;IF(Inscriptions!S105=2,"2.1","")&amp;IF(Inscriptions!S105=3,"3.1","")&amp;IF(Inscriptions!S105=4,"4.1","")&amp;IF(Inscriptions!S105=5,"5.1","")&amp;IF(Inscriptions!S105=6,"6.1","")&amp;IF(Inscriptions!S105=7,"7.1","")&amp;IF(Inscriptions!S105=8,"8.1","")&amp;IF(Inscriptions!S105=9,"9.1","")&amp;IF(Inscriptions!S105=10,"10.1","")&amp;IF(Inscriptions!S105=10,"10.1","")&amp;IF(Inscriptions!S105=11,"11.1","")&amp;IF(Inscriptions!S105=12,"12.1","")&amp;IF(Inscriptions!S105=13,"13.1","")&amp;IF(Inscriptions!S105=14,"14.1","")&amp;IF(Inscriptions!S105=15,"15.1","")&amp;IF(Inscriptions!S105=16,"16.1","")&amp;IF(Inscriptions!S105=17,"17.1","")&amp;IF(Inscriptions!S105=18,"18.1","")&amp;IF(Inscriptions!S105=19,"19.1","")&amp;IF(Inscriptions!S105=20,"20","")</f>
        <v/>
      </c>
      <c r="P105" s="198"/>
      <c r="Q105" s="199"/>
      <c r="R105" s="218"/>
      <c r="T105" s="248" t="str">
        <f t="shared" si="14"/>
        <v/>
      </c>
      <c r="U105" s="248" t="str">
        <f t="shared" si="15"/>
        <v/>
      </c>
      <c r="V105" s="248" t="str">
        <f t="shared" si="16"/>
        <v/>
      </c>
      <c r="X105" s="252"/>
      <c r="Y105" s="253"/>
      <c r="Z105" s="254"/>
    </row>
    <row r="106" spans="1:28" x14ac:dyDescent="0.2">
      <c r="A106" s="197">
        <f>Inscriptions!A106</f>
        <v>105</v>
      </c>
      <c r="B106" s="32">
        <f>Inscriptions!C106</f>
        <v>0</v>
      </c>
      <c r="C106" s="3">
        <f>Inscriptions!D106</f>
        <v>0</v>
      </c>
      <c r="E106" s="1" t="str">
        <f>IF(Inscriptions!P106=1,"1.1","")&amp;IF(Inscriptions!P106=2,"2.1","")&amp;IF(Inscriptions!P106=3,"3.1","")&amp;IF(Inscriptions!P106=4,"4.1","")&amp;IF(Inscriptions!P106=5,"5.1","")&amp;IF(Inscriptions!P106=6,"6.1","")&amp;IF(Inscriptions!P106=7,"7.1","")&amp;IF(Inscriptions!P106=8,"8.1","")&amp;IF(Inscriptions!P106=9,"9.1","")&amp;IF(Inscriptions!P106=10,"10.1","")&amp;IF(Inscriptions!P106=10,"10.1","")&amp;IF(Inscriptions!P106=11,"11.1","")&amp;IF(Inscriptions!P106=12,"12.1","")&amp;IF(Inscriptions!P106=13,"13.1","")&amp;IF(Inscriptions!P106=14,"14.1","")&amp;IF(Inscriptions!P106=15,"15.1","")&amp;IF(Inscriptions!P106=16,"16.1","")&amp;IF(Inscriptions!P106=17,"17.1","")&amp;IF(Inscriptions!P106=18,"18.1","")&amp;IF(Inscriptions!P106=19,"19.1","")&amp;IF(Inscriptions!P106=20,"20","")</f>
        <v/>
      </c>
      <c r="F106" s="1" t="str">
        <f>IF(Inscriptions!Q106=1,"1.1","")&amp;IF(Inscriptions!Q106=2,"2.1","")&amp;IF(Inscriptions!Q106=3,"3.1","")&amp;IF(Inscriptions!Q106=4,"4.1","")&amp;IF(Inscriptions!Q106=5,"5.1","")&amp;IF(Inscriptions!Q106=6,"6.1","")&amp;IF(Inscriptions!Q106=7,"7.1","")&amp;IF(Inscriptions!Q106=8,"8.1","")&amp;IF(Inscriptions!Q106=9,"9.1","")&amp;IF(Inscriptions!Q106=10,"10.1","")&amp;IF(Inscriptions!Q106=10,"10.1","")&amp;IF(Inscriptions!Q106=11,"11.1","")&amp;IF(Inscriptions!Q106=12,"12.1","")&amp;IF(Inscriptions!Q106=13,"13.1","")&amp;IF(Inscriptions!Q106=14,"14.1","")&amp;IF(Inscriptions!Q106=15,"15.1","")&amp;IF(Inscriptions!Q106=16,"16.1","")&amp;IF(Inscriptions!Q106=17,"17.1","")&amp;IF(Inscriptions!Q106=18,"18.1","")&amp;IF(Inscriptions!Q106=19,"19.1","")&amp;IF(Inscriptions!Q106=20,"20","")</f>
        <v/>
      </c>
      <c r="G106" s="1" t="str">
        <f>IF(Inscriptions!R106=1,"1.1","")&amp;IF(Inscriptions!R106=2,"2.1","")&amp;IF(Inscriptions!R106=3,"3.1","")&amp;IF(Inscriptions!R106=4,"4.1","")&amp;IF(Inscriptions!R106=5,"5.1","")&amp;IF(Inscriptions!R106=6,"6.1","")&amp;IF(Inscriptions!R106=7,"7.1","")&amp;IF(Inscriptions!R106=8,"8.1","")&amp;IF(Inscriptions!R106=9,"9.1","")&amp;IF(Inscriptions!R106=10,"10.1","")&amp;IF(Inscriptions!R106=10,"10.1","")&amp;IF(Inscriptions!R106=11,"11.1","")&amp;IF(Inscriptions!R106=12,"12.1","")&amp;IF(Inscriptions!R106=13,"13.1","")&amp;IF(Inscriptions!R106=14,"14.1","")&amp;IF(Inscriptions!R106=15,"15.1","")&amp;IF(Inscriptions!R106=16,"16.1","")&amp;IF(Inscriptions!R106=17,"17.1","")&amp;IF(Inscriptions!R106=18,"18.1","")&amp;IF(Inscriptions!R106=19,"19.1","")&amp;IF(Inscriptions!R106=20,"20","")</f>
        <v/>
      </c>
      <c r="H106" s="1" t="str">
        <f>IF(Inscriptions!S106=1,"1.1","")&amp;IF(Inscriptions!S106=2,"2.1","")&amp;IF(Inscriptions!S106=3,"3.1","")&amp;IF(Inscriptions!S106=4,"4.1","")&amp;IF(Inscriptions!S106=5,"5.1","")&amp;IF(Inscriptions!S106=6,"6.1","")&amp;IF(Inscriptions!S106=7,"7.1","")&amp;IF(Inscriptions!S106=8,"8.1","")&amp;IF(Inscriptions!S106=9,"9.1","")&amp;IF(Inscriptions!S106=10,"10.1","")&amp;IF(Inscriptions!S106=10,"10.1","")&amp;IF(Inscriptions!S106=11,"11.1","")&amp;IF(Inscriptions!S106=12,"12.1","")&amp;IF(Inscriptions!S106=13,"13.1","")&amp;IF(Inscriptions!S106=14,"14.1","")&amp;IF(Inscriptions!S106=15,"15.1","")&amp;IF(Inscriptions!S106=16,"16.1","")&amp;IF(Inscriptions!S106=17,"17.1","")&amp;IF(Inscriptions!S106=18,"18.1","")&amp;IF(Inscriptions!S106=19,"19.1","")&amp;IF(Inscriptions!S106=20,"20","")</f>
        <v/>
      </c>
      <c r="P106" s="198"/>
      <c r="Q106" s="199"/>
      <c r="R106" s="218"/>
      <c r="T106" s="248" t="str">
        <f t="shared" si="14"/>
        <v/>
      </c>
      <c r="U106" s="248" t="str">
        <f t="shared" si="15"/>
        <v/>
      </c>
      <c r="V106" s="248" t="str">
        <f t="shared" si="16"/>
        <v/>
      </c>
      <c r="X106" s="252"/>
      <c r="Y106" s="253"/>
      <c r="Z106" s="254"/>
    </row>
    <row r="107" spans="1:28" x14ac:dyDescent="0.2">
      <c r="A107" s="197">
        <f>Inscriptions!A107</f>
        <v>106</v>
      </c>
      <c r="B107" s="32">
        <f>Inscriptions!C107</f>
        <v>0</v>
      </c>
      <c r="C107" s="3">
        <f>Inscriptions!D107</f>
        <v>0</v>
      </c>
      <c r="E107" s="1" t="str">
        <f>IF(Inscriptions!P107=1,"1.1","")&amp;IF(Inscriptions!P107=2,"2.1","")&amp;IF(Inscriptions!P107=3,"3.1","")&amp;IF(Inscriptions!P107=4,"4.1","")&amp;IF(Inscriptions!P107=5,"5.1","")&amp;IF(Inscriptions!P107=6,"6.1","")&amp;IF(Inscriptions!P107=7,"7.1","")&amp;IF(Inscriptions!P107=8,"8.1","")&amp;IF(Inscriptions!P107=9,"9.1","")&amp;IF(Inscriptions!P107=10,"10.1","")&amp;IF(Inscriptions!P107=10,"10.1","")&amp;IF(Inscriptions!P107=11,"11.1","")&amp;IF(Inscriptions!P107=12,"12.1","")&amp;IF(Inscriptions!P107=13,"13.1","")&amp;IF(Inscriptions!P107=14,"14.1","")&amp;IF(Inscriptions!P107=15,"15.1","")&amp;IF(Inscriptions!P107=16,"16.1","")&amp;IF(Inscriptions!P107=17,"17.1","")&amp;IF(Inscriptions!P107=18,"18.1","")&amp;IF(Inscriptions!P107=19,"19.1","")&amp;IF(Inscriptions!P107=20,"20","")</f>
        <v/>
      </c>
      <c r="F107" s="1" t="str">
        <f>IF(Inscriptions!Q107=1,"1.1","")&amp;IF(Inscriptions!Q107=2,"2.1","")&amp;IF(Inscriptions!Q107=3,"3.1","")&amp;IF(Inscriptions!Q107=4,"4.1","")&amp;IF(Inscriptions!Q107=5,"5.1","")&amp;IF(Inscriptions!Q107=6,"6.1","")&amp;IF(Inscriptions!Q107=7,"7.1","")&amp;IF(Inscriptions!Q107=8,"8.1","")&amp;IF(Inscriptions!Q107=9,"9.1","")&amp;IF(Inscriptions!Q107=10,"10.1","")&amp;IF(Inscriptions!Q107=10,"10.1","")&amp;IF(Inscriptions!Q107=11,"11.1","")&amp;IF(Inscriptions!Q107=12,"12.1","")&amp;IF(Inscriptions!Q107=13,"13.1","")&amp;IF(Inscriptions!Q107=14,"14.1","")&amp;IF(Inscriptions!Q107=15,"15.1","")&amp;IF(Inscriptions!Q107=16,"16.1","")&amp;IF(Inscriptions!Q107=17,"17.1","")&amp;IF(Inscriptions!Q107=18,"18.1","")&amp;IF(Inscriptions!Q107=19,"19.1","")&amp;IF(Inscriptions!Q107=20,"20","")</f>
        <v/>
      </c>
      <c r="G107" s="1" t="str">
        <f>IF(Inscriptions!R107=1,"1.1","")&amp;IF(Inscriptions!R107=2,"2.1","")&amp;IF(Inscriptions!R107=3,"3.1","")&amp;IF(Inscriptions!R107=4,"4.1","")&amp;IF(Inscriptions!R107=5,"5.1","")&amp;IF(Inscriptions!R107=6,"6.1","")&amp;IF(Inscriptions!R107=7,"7.1","")&amp;IF(Inscriptions!R107=8,"8.1","")&amp;IF(Inscriptions!R107=9,"9.1","")&amp;IF(Inscriptions!R107=10,"10.1","")&amp;IF(Inscriptions!R107=10,"10.1","")&amp;IF(Inscriptions!R107=11,"11.1","")&amp;IF(Inscriptions!R107=12,"12.1","")&amp;IF(Inscriptions!R107=13,"13.1","")&amp;IF(Inscriptions!R107=14,"14.1","")&amp;IF(Inscriptions!R107=15,"15.1","")&amp;IF(Inscriptions!R107=16,"16.1","")&amp;IF(Inscriptions!R107=17,"17.1","")&amp;IF(Inscriptions!R107=18,"18.1","")&amp;IF(Inscriptions!R107=19,"19.1","")&amp;IF(Inscriptions!R107=20,"20","")</f>
        <v/>
      </c>
      <c r="H107" s="1" t="str">
        <f>IF(Inscriptions!S107=1,"1.1","")&amp;IF(Inscriptions!S107=2,"2.1","")&amp;IF(Inscriptions!S107=3,"3.1","")&amp;IF(Inscriptions!S107=4,"4.1","")&amp;IF(Inscriptions!S107=5,"5.1","")&amp;IF(Inscriptions!S107=6,"6.1","")&amp;IF(Inscriptions!S107=7,"7.1","")&amp;IF(Inscriptions!S107=8,"8.1","")&amp;IF(Inscriptions!S107=9,"9.1","")&amp;IF(Inscriptions!S107=10,"10.1","")&amp;IF(Inscriptions!S107=10,"10.1","")&amp;IF(Inscriptions!S107=11,"11.1","")&amp;IF(Inscriptions!S107=12,"12.1","")&amp;IF(Inscriptions!S107=13,"13.1","")&amp;IF(Inscriptions!S107=14,"14.1","")&amp;IF(Inscriptions!S107=15,"15.1","")&amp;IF(Inscriptions!S107=16,"16.1","")&amp;IF(Inscriptions!S107=17,"17.1","")&amp;IF(Inscriptions!S107=18,"18.1","")&amp;IF(Inscriptions!S107=19,"19.1","")&amp;IF(Inscriptions!S107=20,"20","")</f>
        <v/>
      </c>
      <c r="P107" s="198"/>
      <c r="Q107" s="199"/>
      <c r="R107" s="218"/>
      <c r="T107" s="248" t="str">
        <f t="shared" si="14"/>
        <v/>
      </c>
      <c r="U107" s="248" t="str">
        <f t="shared" si="15"/>
        <v/>
      </c>
      <c r="V107" s="248" t="str">
        <f t="shared" si="16"/>
        <v/>
      </c>
      <c r="X107" s="252"/>
      <c r="Y107" s="253"/>
      <c r="Z107" s="254"/>
    </row>
    <row r="108" spans="1:28" x14ac:dyDescent="0.2">
      <c r="A108" s="197">
        <f>Inscriptions!A108</f>
        <v>107</v>
      </c>
      <c r="B108" s="32">
        <f>Inscriptions!C108</f>
        <v>0</v>
      </c>
      <c r="C108" s="3">
        <f>Inscriptions!D108</f>
        <v>0</v>
      </c>
      <c r="E108" s="1" t="str">
        <f>IF(Inscriptions!P108=1,"1.1","")&amp;IF(Inscriptions!P108=2,"2.1","")&amp;IF(Inscriptions!P108=3,"3.1","")&amp;IF(Inscriptions!P108=4,"4.1","")&amp;IF(Inscriptions!P108=5,"5.1","")&amp;IF(Inscriptions!P108=6,"6.1","")&amp;IF(Inscriptions!P108=7,"7.1","")&amp;IF(Inscriptions!P108=8,"8.1","")&amp;IF(Inscriptions!P108=9,"9.1","")&amp;IF(Inscriptions!P108=10,"10.1","")&amp;IF(Inscriptions!P108=10,"10.1","")&amp;IF(Inscriptions!P108=11,"11.1","")&amp;IF(Inscriptions!P108=12,"12.1","")&amp;IF(Inscriptions!P108=13,"13.1","")&amp;IF(Inscriptions!P108=14,"14.1","")&amp;IF(Inscriptions!P108=15,"15.1","")&amp;IF(Inscriptions!P108=16,"16.1","")&amp;IF(Inscriptions!P108=17,"17.1","")&amp;IF(Inscriptions!P108=18,"18.1","")&amp;IF(Inscriptions!P108=19,"19.1","")&amp;IF(Inscriptions!P108=20,"20","")</f>
        <v/>
      </c>
      <c r="F108" s="1" t="str">
        <f>IF(Inscriptions!Q108=1,"1.1","")&amp;IF(Inscriptions!Q108=2,"2.1","")&amp;IF(Inscriptions!Q108=3,"3.1","")&amp;IF(Inscriptions!Q108=4,"4.1","")&amp;IF(Inscriptions!Q108=5,"5.1","")&amp;IF(Inscriptions!Q108=6,"6.1","")&amp;IF(Inscriptions!Q108=7,"7.1","")&amp;IF(Inscriptions!Q108=8,"8.1","")&amp;IF(Inscriptions!Q108=9,"9.1","")&amp;IF(Inscriptions!Q108=10,"10.1","")&amp;IF(Inscriptions!Q108=10,"10.1","")&amp;IF(Inscriptions!Q108=11,"11.1","")&amp;IF(Inscriptions!Q108=12,"12.1","")&amp;IF(Inscriptions!Q108=13,"13.1","")&amp;IF(Inscriptions!Q108=14,"14.1","")&amp;IF(Inscriptions!Q108=15,"15.1","")&amp;IF(Inscriptions!Q108=16,"16.1","")&amp;IF(Inscriptions!Q108=17,"17.1","")&amp;IF(Inscriptions!Q108=18,"18.1","")&amp;IF(Inscriptions!Q108=19,"19.1","")&amp;IF(Inscriptions!Q108=20,"20","")</f>
        <v/>
      </c>
      <c r="G108" s="1" t="str">
        <f>IF(Inscriptions!R108=1,"1.1","")&amp;IF(Inscriptions!R108=2,"2.1","")&amp;IF(Inscriptions!R108=3,"3.1","")&amp;IF(Inscriptions!R108=4,"4.1","")&amp;IF(Inscriptions!R108=5,"5.1","")&amp;IF(Inscriptions!R108=6,"6.1","")&amp;IF(Inscriptions!R108=7,"7.1","")&amp;IF(Inscriptions!R108=8,"8.1","")&amp;IF(Inscriptions!R108=9,"9.1","")&amp;IF(Inscriptions!R108=10,"10.1","")&amp;IF(Inscriptions!R108=10,"10.1","")&amp;IF(Inscriptions!R108=11,"11.1","")&amp;IF(Inscriptions!R108=12,"12.1","")&amp;IF(Inscriptions!R108=13,"13.1","")&amp;IF(Inscriptions!R108=14,"14.1","")&amp;IF(Inscriptions!R108=15,"15.1","")&amp;IF(Inscriptions!R108=16,"16.1","")&amp;IF(Inscriptions!R108=17,"17.1","")&amp;IF(Inscriptions!R108=18,"18.1","")&amp;IF(Inscriptions!R108=19,"19.1","")&amp;IF(Inscriptions!R108=20,"20","")</f>
        <v/>
      </c>
      <c r="H108" s="1" t="str">
        <f>IF(Inscriptions!S108=1,"1.1","")&amp;IF(Inscriptions!S108=2,"2.1","")&amp;IF(Inscriptions!S108=3,"3.1","")&amp;IF(Inscriptions!S108=4,"4.1","")&amp;IF(Inscriptions!S108=5,"5.1","")&amp;IF(Inscriptions!S108=6,"6.1","")&amp;IF(Inscriptions!S108=7,"7.1","")&amp;IF(Inscriptions!S108=8,"8.1","")&amp;IF(Inscriptions!S108=9,"9.1","")&amp;IF(Inscriptions!S108=10,"10.1","")&amp;IF(Inscriptions!S108=10,"10.1","")&amp;IF(Inscriptions!S108=11,"11.1","")&amp;IF(Inscriptions!S108=12,"12.1","")&amp;IF(Inscriptions!S108=13,"13.1","")&amp;IF(Inscriptions!S108=14,"14.1","")&amp;IF(Inscriptions!S108=15,"15.1","")&amp;IF(Inscriptions!S108=16,"16.1","")&amp;IF(Inscriptions!S108=17,"17.1","")&amp;IF(Inscriptions!S108=18,"18.1","")&amp;IF(Inscriptions!S108=19,"19.1","")&amp;IF(Inscriptions!S108=20,"20","")</f>
        <v/>
      </c>
      <c r="P108" s="198"/>
      <c r="Q108" s="199"/>
      <c r="R108" s="218"/>
      <c r="T108" s="248" t="str">
        <f t="shared" si="14"/>
        <v/>
      </c>
      <c r="U108" s="248" t="str">
        <f t="shared" si="15"/>
        <v/>
      </c>
      <c r="V108" s="248" t="str">
        <f t="shared" si="16"/>
        <v/>
      </c>
      <c r="X108" s="252"/>
      <c r="Y108" s="253"/>
      <c r="Z108" s="254"/>
    </row>
    <row r="109" spans="1:28" x14ac:dyDescent="0.2">
      <c r="A109" s="197">
        <f>Inscriptions!A109</f>
        <v>108</v>
      </c>
      <c r="B109" s="32">
        <f>Inscriptions!C109</f>
        <v>0</v>
      </c>
      <c r="C109" s="3">
        <f>Inscriptions!D109</f>
        <v>0</v>
      </c>
      <c r="E109" s="1" t="str">
        <f>IF(Inscriptions!P109=1,"1.1","")&amp;IF(Inscriptions!P109=2,"2.1","")&amp;IF(Inscriptions!P109=3,"3.1","")&amp;IF(Inscriptions!P109=4,"4.1","")&amp;IF(Inscriptions!P109=5,"5.1","")&amp;IF(Inscriptions!P109=6,"6.1","")&amp;IF(Inscriptions!P109=7,"7.1","")&amp;IF(Inscriptions!P109=8,"8.1","")&amp;IF(Inscriptions!P109=9,"9.1","")&amp;IF(Inscriptions!P109=10,"10.1","")&amp;IF(Inscriptions!P109=10,"10.1","")&amp;IF(Inscriptions!P109=11,"11.1","")&amp;IF(Inscriptions!P109=12,"12.1","")&amp;IF(Inscriptions!P109=13,"13.1","")&amp;IF(Inscriptions!P109=14,"14.1","")&amp;IF(Inscriptions!P109=15,"15.1","")&amp;IF(Inscriptions!P109=16,"16.1","")&amp;IF(Inscriptions!P109=17,"17.1","")&amp;IF(Inscriptions!P109=18,"18.1","")&amp;IF(Inscriptions!P109=19,"19.1","")&amp;IF(Inscriptions!P109=20,"20","")</f>
        <v/>
      </c>
      <c r="F109" s="1" t="str">
        <f>IF(Inscriptions!Q109=1,"1.1","")&amp;IF(Inscriptions!Q109=2,"2.1","")&amp;IF(Inscriptions!Q109=3,"3.1","")&amp;IF(Inscriptions!Q109=4,"4.1","")&amp;IF(Inscriptions!Q109=5,"5.1","")&amp;IF(Inscriptions!Q109=6,"6.1","")&amp;IF(Inscriptions!Q109=7,"7.1","")&amp;IF(Inscriptions!Q109=8,"8.1","")&amp;IF(Inscriptions!Q109=9,"9.1","")&amp;IF(Inscriptions!Q109=10,"10.1","")&amp;IF(Inscriptions!Q109=10,"10.1","")&amp;IF(Inscriptions!Q109=11,"11.1","")&amp;IF(Inscriptions!Q109=12,"12.1","")&amp;IF(Inscriptions!Q109=13,"13.1","")&amp;IF(Inscriptions!Q109=14,"14.1","")&amp;IF(Inscriptions!Q109=15,"15.1","")&amp;IF(Inscriptions!Q109=16,"16.1","")&amp;IF(Inscriptions!Q109=17,"17.1","")&amp;IF(Inscriptions!Q109=18,"18.1","")&amp;IF(Inscriptions!Q109=19,"19.1","")&amp;IF(Inscriptions!Q109=20,"20","")</f>
        <v/>
      </c>
      <c r="G109" s="1" t="str">
        <f>IF(Inscriptions!R109=1,"1.1","")&amp;IF(Inscriptions!R109=2,"2.1","")&amp;IF(Inscriptions!R109=3,"3.1","")&amp;IF(Inscriptions!R109=4,"4.1","")&amp;IF(Inscriptions!R109=5,"5.1","")&amp;IF(Inscriptions!R109=6,"6.1","")&amp;IF(Inscriptions!R109=7,"7.1","")&amp;IF(Inscriptions!R109=8,"8.1","")&amp;IF(Inscriptions!R109=9,"9.1","")&amp;IF(Inscriptions!R109=10,"10.1","")&amp;IF(Inscriptions!R109=10,"10.1","")&amp;IF(Inscriptions!R109=11,"11.1","")&amp;IF(Inscriptions!R109=12,"12.1","")&amp;IF(Inscriptions!R109=13,"13.1","")&amp;IF(Inscriptions!R109=14,"14.1","")&amp;IF(Inscriptions!R109=15,"15.1","")&amp;IF(Inscriptions!R109=16,"16.1","")&amp;IF(Inscriptions!R109=17,"17.1","")&amp;IF(Inscriptions!R109=18,"18.1","")&amp;IF(Inscriptions!R109=19,"19.1","")&amp;IF(Inscriptions!R109=20,"20","")</f>
        <v/>
      </c>
      <c r="H109" s="1" t="str">
        <f>IF(Inscriptions!S109=1,"1.1","")&amp;IF(Inscriptions!S109=2,"2.1","")&amp;IF(Inscriptions!S109=3,"3.1","")&amp;IF(Inscriptions!S109=4,"4.1","")&amp;IF(Inscriptions!S109=5,"5.1","")&amp;IF(Inscriptions!S109=6,"6.1","")&amp;IF(Inscriptions!S109=7,"7.1","")&amp;IF(Inscriptions!S109=8,"8.1","")&amp;IF(Inscriptions!S109=9,"9.1","")&amp;IF(Inscriptions!S109=10,"10.1","")&amp;IF(Inscriptions!S109=10,"10.1","")&amp;IF(Inscriptions!S109=11,"11.1","")&amp;IF(Inscriptions!S109=12,"12.1","")&amp;IF(Inscriptions!S109=13,"13.1","")&amp;IF(Inscriptions!S109=14,"14.1","")&amp;IF(Inscriptions!S109=15,"15.1","")&amp;IF(Inscriptions!S109=16,"16.1","")&amp;IF(Inscriptions!S109=17,"17.1","")&amp;IF(Inscriptions!S109=18,"18.1","")&amp;IF(Inscriptions!S109=19,"19.1","")&amp;IF(Inscriptions!S109=20,"20","")</f>
        <v/>
      </c>
      <c r="P109" s="198"/>
      <c r="Q109" s="199"/>
      <c r="R109" s="218"/>
      <c r="T109" s="248" t="str">
        <f t="shared" si="14"/>
        <v/>
      </c>
      <c r="U109" s="248" t="str">
        <f t="shared" si="15"/>
        <v/>
      </c>
      <c r="V109" s="248" t="str">
        <f t="shared" si="16"/>
        <v/>
      </c>
      <c r="X109" s="252"/>
      <c r="Y109" s="253"/>
      <c r="Z109" s="254"/>
    </row>
    <row r="110" spans="1:28" x14ac:dyDescent="0.2">
      <c r="A110" s="197">
        <f>Inscriptions!A110</f>
        <v>109</v>
      </c>
      <c r="B110" s="32">
        <f>Inscriptions!C110</f>
        <v>0</v>
      </c>
      <c r="C110" s="3">
        <f>Inscriptions!D110</f>
        <v>0</v>
      </c>
      <c r="E110" s="1" t="str">
        <f>IF(Inscriptions!P110=1,"1.1","")&amp;IF(Inscriptions!P110=2,"2.1","")&amp;IF(Inscriptions!P110=3,"3.1","")&amp;IF(Inscriptions!P110=4,"4.1","")&amp;IF(Inscriptions!P110=5,"5.1","")&amp;IF(Inscriptions!P110=6,"6.1","")&amp;IF(Inscriptions!P110=7,"7.1","")&amp;IF(Inscriptions!P110=8,"8.1","")&amp;IF(Inscriptions!P110=9,"9.1","")&amp;IF(Inscriptions!P110=10,"10.1","")&amp;IF(Inscriptions!P110=10,"10.1","")&amp;IF(Inscriptions!P110=11,"11.1","")&amp;IF(Inscriptions!P110=12,"12.1","")&amp;IF(Inscriptions!P110=13,"13.1","")&amp;IF(Inscriptions!P110=14,"14.1","")&amp;IF(Inscriptions!P110=15,"15.1","")&amp;IF(Inscriptions!P110=16,"16.1","")&amp;IF(Inscriptions!P110=17,"17.1","")&amp;IF(Inscriptions!P110=18,"18.1","")&amp;IF(Inscriptions!P110=19,"19.1","")&amp;IF(Inscriptions!P110=20,"20","")</f>
        <v/>
      </c>
      <c r="F110" s="1" t="str">
        <f>IF(Inscriptions!Q110=1,"1.1","")&amp;IF(Inscriptions!Q110=2,"2.1","")&amp;IF(Inscriptions!Q110=3,"3.1","")&amp;IF(Inscriptions!Q110=4,"4.1","")&amp;IF(Inscriptions!Q110=5,"5.1","")&amp;IF(Inscriptions!Q110=6,"6.1","")&amp;IF(Inscriptions!Q110=7,"7.1","")&amp;IF(Inscriptions!Q110=8,"8.1","")&amp;IF(Inscriptions!Q110=9,"9.1","")&amp;IF(Inscriptions!Q110=10,"10.1","")&amp;IF(Inscriptions!Q110=10,"10.1","")&amp;IF(Inscriptions!Q110=11,"11.1","")&amp;IF(Inscriptions!Q110=12,"12.1","")&amp;IF(Inscriptions!Q110=13,"13.1","")&amp;IF(Inscriptions!Q110=14,"14.1","")&amp;IF(Inscriptions!Q110=15,"15.1","")&amp;IF(Inscriptions!Q110=16,"16.1","")&amp;IF(Inscriptions!Q110=17,"17.1","")&amp;IF(Inscriptions!Q110=18,"18.1","")&amp;IF(Inscriptions!Q110=19,"19.1","")&amp;IF(Inscriptions!Q110=20,"20","")</f>
        <v/>
      </c>
      <c r="G110" s="1" t="str">
        <f>IF(Inscriptions!R110=1,"1.1","")&amp;IF(Inscriptions!R110=2,"2.1","")&amp;IF(Inscriptions!R110=3,"3.1","")&amp;IF(Inscriptions!R110=4,"4.1","")&amp;IF(Inscriptions!R110=5,"5.1","")&amp;IF(Inscriptions!R110=6,"6.1","")&amp;IF(Inscriptions!R110=7,"7.1","")&amp;IF(Inscriptions!R110=8,"8.1","")&amp;IF(Inscriptions!R110=9,"9.1","")&amp;IF(Inscriptions!R110=10,"10.1","")&amp;IF(Inscriptions!R110=10,"10.1","")&amp;IF(Inscriptions!R110=11,"11.1","")&amp;IF(Inscriptions!R110=12,"12.1","")&amp;IF(Inscriptions!R110=13,"13.1","")&amp;IF(Inscriptions!R110=14,"14.1","")&amp;IF(Inscriptions!R110=15,"15.1","")&amp;IF(Inscriptions!R110=16,"16.1","")&amp;IF(Inscriptions!R110=17,"17.1","")&amp;IF(Inscriptions!R110=18,"18.1","")&amp;IF(Inscriptions!R110=19,"19.1","")&amp;IF(Inscriptions!R110=20,"20","")</f>
        <v/>
      </c>
      <c r="H110" s="1" t="str">
        <f>IF(Inscriptions!S110=1,"1.1","")&amp;IF(Inscriptions!S110=2,"2.1","")&amp;IF(Inscriptions!S110=3,"3.1","")&amp;IF(Inscriptions!S110=4,"4.1","")&amp;IF(Inscriptions!S110=5,"5.1","")&amp;IF(Inscriptions!S110=6,"6.1","")&amp;IF(Inscriptions!S110=7,"7.1","")&amp;IF(Inscriptions!S110=8,"8.1","")&amp;IF(Inscriptions!S110=9,"9.1","")&amp;IF(Inscriptions!S110=10,"10.1","")&amp;IF(Inscriptions!S110=10,"10.1","")&amp;IF(Inscriptions!S110=11,"11.1","")&amp;IF(Inscriptions!S110=12,"12.1","")&amp;IF(Inscriptions!S110=13,"13.1","")&amp;IF(Inscriptions!S110=14,"14.1","")&amp;IF(Inscriptions!S110=15,"15.1","")&amp;IF(Inscriptions!S110=16,"16.1","")&amp;IF(Inscriptions!S110=17,"17.1","")&amp;IF(Inscriptions!S110=18,"18.1","")&amp;IF(Inscriptions!S110=19,"19.1","")&amp;IF(Inscriptions!S110=20,"20","")</f>
        <v/>
      </c>
      <c r="P110" s="198"/>
      <c r="Q110" s="199"/>
      <c r="R110" s="218"/>
      <c r="T110" s="248" t="str">
        <f t="shared" si="14"/>
        <v/>
      </c>
      <c r="U110" s="248" t="str">
        <f t="shared" si="15"/>
        <v/>
      </c>
      <c r="V110" s="248" t="str">
        <f t="shared" si="16"/>
        <v/>
      </c>
      <c r="X110" s="252"/>
      <c r="Y110" s="253"/>
      <c r="Z110" s="254"/>
    </row>
    <row r="111" spans="1:28" x14ac:dyDescent="0.2">
      <c r="A111" s="197">
        <f>Inscriptions!A111</f>
        <v>110</v>
      </c>
      <c r="B111" s="32">
        <f>Inscriptions!C111</f>
        <v>0</v>
      </c>
      <c r="C111" s="3">
        <f>Inscriptions!D111</f>
        <v>0</v>
      </c>
      <c r="E111" s="1" t="str">
        <f>IF(Inscriptions!P111=1,"1.1","")&amp;IF(Inscriptions!P111=2,"2.1","")&amp;IF(Inscriptions!P111=3,"3.1","")&amp;IF(Inscriptions!P111=4,"4.1","")&amp;IF(Inscriptions!P111=5,"5.1","")&amp;IF(Inscriptions!P111=6,"6.1","")&amp;IF(Inscriptions!P111=7,"7.1","")&amp;IF(Inscriptions!P111=8,"8.1","")&amp;IF(Inscriptions!P111=9,"9.1","")&amp;IF(Inscriptions!P111=10,"10.1","")&amp;IF(Inscriptions!P111=10,"10.1","")&amp;IF(Inscriptions!P111=11,"11.1","")&amp;IF(Inscriptions!P111=12,"12.1","")&amp;IF(Inscriptions!P111=13,"13.1","")&amp;IF(Inscriptions!P111=14,"14.1","")&amp;IF(Inscriptions!P111=15,"15.1","")&amp;IF(Inscriptions!P111=16,"16.1","")&amp;IF(Inscriptions!P111=17,"17.1","")&amp;IF(Inscriptions!P111=18,"18.1","")&amp;IF(Inscriptions!P111=19,"19.1","")&amp;IF(Inscriptions!P111=20,"20","")</f>
        <v/>
      </c>
      <c r="F111" s="1" t="str">
        <f>IF(Inscriptions!Q111=1,"1.1","")&amp;IF(Inscriptions!Q111=2,"2.1","")&amp;IF(Inscriptions!Q111=3,"3.1","")&amp;IF(Inscriptions!Q111=4,"4.1","")&amp;IF(Inscriptions!Q111=5,"5.1","")&amp;IF(Inscriptions!Q111=6,"6.1","")&amp;IF(Inscriptions!Q111=7,"7.1","")&amp;IF(Inscriptions!Q111=8,"8.1","")&amp;IF(Inscriptions!Q111=9,"9.1","")&amp;IF(Inscriptions!Q111=10,"10.1","")&amp;IF(Inscriptions!Q111=10,"10.1","")&amp;IF(Inscriptions!Q111=11,"11.1","")&amp;IF(Inscriptions!Q111=12,"12.1","")&amp;IF(Inscriptions!Q111=13,"13.1","")&amp;IF(Inscriptions!Q111=14,"14.1","")&amp;IF(Inscriptions!Q111=15,"15.1","")&amp;IF(Inscriptions!Q111=16,"16.1","")&amp;IF(Inscriptions!Q111=17,"17.1","")&amp;IF(Inscriptions!Q111=18,"18.1","")&amp;IF(Inscriptions!Q111=19,"19.1","")&amp;IF(Inscriptions!Q111=20,"20","")</f>
        <v/>
      </c>
      <c r="G111" s="1" t="str">
        <f>IF(Inscriptions!R111=1,"1.1","")&amp;IF(Inscriptions!R111=2,"2.1","")&amp;IF(Inscriptions!R111=3,"3.1","")&amp;IF(Inscriptions!R111=4,"4.1","")&amp;IF(Inscriptions!R111=5,"5.1","")&amp;IF(Inscriptions!R111=6,"6.1","")&amp;IF(Inscriptions!R111=7,"7.1","")&amp;IF(Inscriptions!R111=8,"8.1","")&amp;IF(Inscriptions!R111=9,"9.1","")&amp;IF(Inscriptions!R111=10,"10.1","")&amp;IF(Inscriptions!R111=10,"10.1","")&amp;IF(Inscriptions!R111=11,"11.1","")&amp;IF(Inscriptions!R111=12,"12.1","")&amp;IF(Inscriptions!R111=13,"13.1","")&amp;IF(Inscriptions!R111=14,"14.1","")&amp;IF(Inscriptions!R111=15,"15.1","")&amp;IF(Inscriptions!R111=16,"16.1","")&amp;IF(Inscriptions!R111=17,"17.1","")&amp;IF(Inscriptions!R111=18,"18.1","")&amp;IF(Inscriptions!R111=19,"19.1","")&amp;IF(Inscriptions!R111=20,"20","")</f>
        <v/>
      </c>
      <c r="H111" s="1" t="str">
        <f>IF(Inscriptions!S111=1,"1.1","")&amp;IF(Inscriptions!S111=2,"2.1","")&amp;IF(Inscriptions!S111=3,"3.1","")&amp;IF(Inscriptions!S111=4,"4.1","")&amp;IF(Inscriptions!S111=5,"5.1","")&amp;IF(Inscriptions!S111=6,"6.1","")&amp;IF(Inscriptions!S111=7,"7.1","")&amp;IF(Inscriptions!S111=8,"8.1","")&amp;IF(Inscriptions!S111=9,"9.1","")&amp;IF(Inscriptions!S111=10,"10.1","")&amp;IF(Inscriptions!S111=10,"10.1","")&amp;IF(Inscriptions!S111=11,"11.1","")&amp;IF(Inscriptions!S111=12,"12.1","")&amp;IF(Inscriptions!S111=13,"13.1","")&amp;IF(Inscriptions!S111=14,"14.1","")&amp;IF(Inscriptions!S111=15,"15.1","")&amp;IF(Inscriptions!S111=16,"16.1","")&amp;IF(Inscriptions!S111=17,"17.1","")&amp;IF(Inscriptions!S111=18,"18.1","")&amp;IF(Inscriptions!S111=19,"19.1","")&amp;IF(Inscriptions!S111=20,"20","")</f>
        <v/>
      </c>
      <c r="P111" s="198"/>
      <c r="Q111" s="199"/>
      <c r="R111" s="218"/>
      <c r="T111" s="248" t="str">
        <f t="shared" si="14"/>
        <v/>
      </c>
      <c r="U111" s="248" t="str">
        <f t="shared" si="15"/>
        <v/>
      </c>
      <c r="V111" s="248" t="str">
        <f t="shared" si="16"/>
        <v/>
      </c>
      <c r="X111" s="252"/>
      <c r="Y111" s="253"/>
      <c r="Z111" s="254"/>
    </row>
    <row r="112" spans="1:28" s="2" customFormat="1" x14ac:dyDescent="0.2">
      <c r="A112" s="197">
        <f>Inscriptions!A112</f>
        <v>111</v>
      </c>
      <c r="B112" s="32">
        <f>Inscriptions!C112</f>
        <v>0</v>
      </c>
      <c r="C112" s="3">
        <f>Inscriptions!D112</f>
        <v>0</v>
      </c>
      <c r="D112" s="196"/>
      <c r="E112" s="1" t="str">
        <f>IF(Inscriptions!P112=1,"1.1","")&amp;IF(Inscriptions!P112=2,"2.1","")&amp;IF(Inscriptions!P112=3,"3.1","")&amp;IF(Inscriptions!P112=4,"4.1","")&amp;IF(Inscriptions!P112=5,"5.1","")&amp;IF(Inscriptions!P112=6,"6.1","")&amp;IF(Inscriptions!P112=7,"7.1","")&amp;IF(Inscriptions!P112=8,"8.1","")&amp;IF(Inscriptions!P112=9,"9.1","")&amp;IF(Inscriptions!P112=10,"10.1","")&amp;IF(Inscriptions!P112=10,"10.1","")&amp;IF(Inscriptions!P112=11,"11.1","")&amp;IF(Inscriptions!P112=12,"12.1","")&amp;IF(Inscriptions!P112=13,"13.1","")&amp;IF(Inscriptions!P112=14,"14.1","")&amp;IF(Inscriptions!P112=15,"15.1","")&amp;IF(Inscriptions!P112=16,"16.1","")&amp;IF(Inscriptions!P112=17,"17.1","")&amp;IF(Inscriptions!P112=18,"18.1","")&amp;IF(Inscriptions!P112=19,"19.1","")&amp;IF(Inscriptions!P112=20,"20","")</f>
        <v/>
      </c>
      <c r="F112" s="1" t="str">
        <f>IF(Inscriptions!Q112=1,"1.1","")&amp;IF(Inscriptions!Q112=2,"2.1","")&amp;IF(Inscriptions!Q112=3,"3.1","")&amp;IF(Inscriptions!Q112=4,"4.1","")&amp;IF(Inscriptions!Q112=5,"5.1","")&amp;IF(Inscriptions!Q112=6,"6.1","")&amp;IF(Inscriptions!Q112=7,"7.1","")&amp;IF(Inscriptions!Q112=8,"8.1","")&amp;IF(Inscriptions!Q112=9,"9.1","")&amp;IF(Inscriptions!Q112=10,"10.1","")&amp;IF(Inscriptions!Q112=10,"10.1","")&amp;IF(Inscriptions!Q112=11,"11.1","")&amp;IF(Inscriptions!Q112=12,"12.1","")&amp;IF(Inscriptions!Q112=13,"13.1","")&amp;IF(Inscriptions!Q112=14,"14.1","")&amp;IF(Inscriptions!Q112=15,"15.1","")&amp;IF(Inscriptions!Q112=16,"16.1","")&amp;IF(Inscriptions!Q112=17,"17.1","")&amp;IF(Inscriptions!Q112=18,"18.1","")&amp;IF(Inscriptions!Q112=19,"19.1","")&amp;IF(Inscriptions!Q112=20,"20","")</f>
        <v/>
      </c>
      <c r="G112" s="1" t="str">
        <f>IF(Inscriptions!R112=1,"1.1","")&amp;IF(Inscriptions!R112=2,"2.1","")&amp;IF(Inscriptions!R112=3,"3.1","")&amp;IF(Inscriptions!R112=4,"4.1","")&amp;IF(Inscriptions!R112=5,"5.1","")&amp;IF(Inscriptions!R112=6,"6.1","")&amp;IF(Inscriptions!R112=7,"7.1","")&amp;IF(Inscriptions!R112=8,"8.1","")&amp;IF(Inscriptions!R112=9,"9.1","")&amp;IF(Inscriptions!R112=10,"10.1","")&amp;IF(Inscriptions!R112=10,"10.1","")&amp;IF(Inscriptions!R112=11,"11.1","")&amp;IF(Inscriptions!R112=12,"12.1","")&amp;IF(Inscriptions!R112=13,"13.1","")&amp;IF(Inscriptions!R112=14,"14.1","")&amp;IF(Inscriptions!R112=15,"15.1","")&amp;IF(Inscriptions!R112=16,"16.1","")&amp;IF(Inscriptions!R112=17,"17.1","")&amp;IF(Inscriptions!R112=18,"18.1","")&amp;IF(Inscriptions!R112=19,"19.1","")&amp;IF(Inscriptions!R112=20,"20","")</f>
        <v/>
      </c>
      <c r="H112" s="1" t="str">
        <f>IF(Inscriptions!S112=1,"1.1","")&amp;IF(Inscriptions!S112=2,"2.1","")&amp;IF(Inscriptions!S112=3,"3.1","")&amp;IF(Inscriptions!S112=4,"4.1","")&amp;IF(Inscriptions!S112=5,"5.1","")&amp;IF(Inscriptions!S112=6,"6.1","")&amp;IF(Inscriptions!S112=7,"7.1","")&amp;IF(Inscriptions!S112=8,"8.1","")&amp;IF(Inscriptions!S112=9,"9.1","")&amp;IF(Inscriptions!S112=10,"10.1","")&amp;IF(Inscriptions!S112=10,"10.1","")&amp;IF(Inscriptions!S112=11,"11.1","")&amp;IF(Inscriptions!S112=12,"12.1","")&amp;IF(Inscriptions!S112=13,"13.1","")&amp;IF(Inscriptions!S112=14,"14.1","")&amp;IF(Inscriptions!S112=15,"15.1","")&amp;IF(Inscriptions!S112=16,"16.1","")&amp;IF(Inscriptions!S112=17,"17.1","")&amp;IF(Inscriptions!S112=18,"18.1","")&amp;IF(Inscriptions!S112=19,"19.1","")&amp;IF(Inscriptions!S112=20,"20","")</f>
        <v/>
      </c>
      <c r="I112" s="224"/>
      <c r="J112" s="256"/>
      <c r="K112" s="256"/>
      <c r="L112" s="256"/>
      <c r="M112" s="256"/>
      <c r="N112" s="224"/>
      <c r="O112" s="32"/>
      <c r="P112" s="198"/>
      <c r="Q112" s="199"/>
      <c r="R112" s="218"/>
      <c r="S112" s="224"/>
      <c r="T112" s="248" t="str">
        <f t="shared" si="14"/>
        <v/>
      </c>
      <c r="U112" s="248" t="str">
        <f t="shared" si="15"/>
        <v/>
      </c>
      <c r="V112" s="248" t="str">
        <f t="shared" si="16"/>
        <v/>
      </c>
      <c r="W112" s="224"/>
      <c r="X112" s="252"/>
      <c r="Y112" s="253"/>
      <c r="Z112" s="254"/>
      <c r="AA112" s="240"/>
      <c r="AB112" s="37"/>
    </row>
    <row r="113" spans="1:26" x14ac:dyDescent="0.2">
      <c r="A113" s="197">
        <f>Inscriptions!A113</f>
        <v>112</v>
      </c>
      <c r="B113" s="32">
        <f>Inscriptions!C113</f>
        <v>0</v>
      </c>
      <c r="C113" s="3">
        <f>Inscriptions!D113</f>
        <v>0</v>
      </c>
      <c r="E113" s="1" t="str">
        <f>IF(Inscriptions!P113=1,"1.1","")&amp;IF(Inscriptions!P113=2,"2.1","")&amp;IF(Inscriptions!P113=3,"3.1","")&amp;IF(Inscriptions!P113=4,"4.1","")&amp;IF(Inscriptions!P113=5,"5.1","")&amp;IF(Inscriptions!P113=6,"6.1","")&amp;IF(Inscriptions!P113=7,"7.1","")&amp;IF(Inscriptions!P113=8,"8.1","")&amp;IF(Inscriptions!P113=9,"9.1","")&amp;IF(Inscriptions!P113=10,"10.1","")&amp;IF(Inscriptions!P113=10,"10.1","")&amp;IF(Inscriptions!P113=11,"11.1","")&amp;IF(Inscriptions!P113=12,"12.1","")&amp;IF(Inscriptions!P113=13,"13.1","")&amp;IF(Inscriptions!P113=14,"14.1","")&amp;IF(Inscriptions!P113=15,"15.1","")&amp;IF(Inscriptions!P113=16,"16.1","")&amp;IF(Inscriptions!P113=17,"17.1","")&amp;IF(Inscriptions!P113=18,"18.1","")&amp;IF(Inscriptions!P113=19,"19.1","")&amp;IF(Inscriptions!P113=20,"20","")</f>
        <v/>
      </c>
      <c r="F113" s="1" t="str">
        <f>IF(Inscriptions!Q113=1,"1.1","")&amp;IF(Inscriptions!Q113=2,"2.1","")&amp;IF(Inscriptions!Q113=3,"3.1","")&amp;IF(Inscriptions!Q113=4,"4.1","")&amp;IF(Inscriptions!Q113=5,"5.1","")&amp;IF(Inscriptions!Q113=6,"6.1","")&amp;IF(Inscriptions!Q113=7,"7.1","")&amp;IF(Inscriptions!Q113=8,"8.1","")&amp;IF(Inscriptions!Q113=9,"9.1","")&amp;IF(Inscriptions!Q113=10,"10.1","")&amp;IF(Inscriptions!Q113=10,"10.1","")&amp;IF(Inscriptions!Q113=11,"11.1","")&amp;IF(Inscriptions!Q113=12,"12.1","")&amp;IF(Inscriptions!Q113=13,"13.1","")&amp;IF(Inscriptions!Q113=14,"14.1","")&amp;IF(Inscriptions!Q113=15,"15.1","")&amp;IF(Inscriptions!Q113=16,"16.1","")&amp;IF(Inscriptions!Q113=17,"17.1","")&amp;IF(Inscriptions!Q113=18,"18.1","")&amp;IF(Inscriptions!Q113=19,"19.1","")&amp;IF(Inscriptions!Q113=20,"20","")</f>
        <v/>
      </c>
      <c r="G113" s="1" t="str">
        <f>IF(Inscriptions!R113=1,"1.1","")&amp;IF(Inscriptions!R113=2,"2.1","")&amp;IF(Inscriptions!R113=3,"3.1","")&amp;IF(Inscriptions!R113=4,"4.1","")&amp;IF(Inscriptions!R113=5,"5.1","")&amp;IF(Inscriptions!R113=6,"6.1","")&amp;IF(Inscriptions!R113=7,"7.1","")&amp;IF(Inscriptions!R113=8,"8.1","")&amp;IF(Inscriptions!R113=9,"9.1","")&amp;IF(Inscriptions!R113=10,"10.1","")&amp;IF(Inscriptions!R113=10,"10.1","")&amp;IF(Inscriptions!R113=11,"11.1","")&amp;IF(Inscriptions!R113=12,"12.1","")&amp;IF(Inscriptions!R113=13,"13.1","")&amp;IF(Inscriptions!R113=14,"14.1","")&amp;IF(Inscriptions!R113=15,"15.1","")&amp;IF(Inscriptions!R113=16,"16.1","")&amp;IF(Inscriptions!R113=17,"17.1","")&amp;IF(Inscriptions!R113=18,"18.1","")&amp;IF(Inscriptions!R113=19,"19.1","")&amp;IF(Inscriptions!R113=20,"20","")</f>
        <v/>
      </c>
      <c r="H113" s="1" t="str">
        <f>IF(Inscriptions!S113=1,"1.1","")&amp;IF(Inscriptions!S113=2,"2.1","")&amp;IF(Inscriptions!S113=3,"3.1","")&amp;IF(Inscriptions!S113=4,"4.1","")&amp;IF(Inscriptions!S113=5,"5.1","")&amp;IF(Inscriptions!S113=6,"6.1","")&amp;IF(Inscriptions!S113=7,"7.1","")&amp;IF(Inscriptions!S113=8,"8.1","")&amp;IF(Inscriptions!S113=9,"9.1","")&amp;IF(Inscriptions!S113=10,"10.1","")&amp;IF(Inscriptions!S113=10,"10.1","")&amp;IF(Inscriptions!S113=11,"11.1","")&amp;IF(Inscriptions!S113=12,"12.1","")&amp;IF(Inscriptions!S113=13,"13.1","")&amp;IF(Inscriptions!S113=14,"14.1","")&amp;IF(Inscriptions!S113=15,"15.1","")&amp;IF(Inscriptions!S113=16,"16.1","")&amp;IF(Inscriptions!S113=17,"17.1","")&amp;IF(Inscriptions!S113=18,"18.1","")&amp;IF(Inscriptions!S113=19,"19.1","")&amp;IF(Inscriptions!S113=20,"20","")</f>
        <v/>
      </c>
      <c r="P113" s="198"/>
      <c r="Q113" s="199"/>
      <c r="R113" s="218"/>
      <c r="T113" s="248" t="str">
        <f t="shared" si="14"/>
        <v/>
      </c>
      <c r="U113" s="248" t="str">
        <f t="shared" si="15"/>
        <v/>
      </c>
      <c r="V113" s="248" t="str">
        <f t="shared" si="16"/>
        <v/>
      </c>
      <c r="X113" s="252"/>
      <c r="Y113" s="253"/>
      <c r="Z113" s="254"/>
    </row>
    <row r="114" spans="1:26" x14ac:dyDescent="0.2">
      <c r="A114" s="197">
        <f>Inscriptions!A114</f>
        <v>113</v>
      </c>
      <c r="B114" s="32">
        <f>Inscriptions!C114</f>
        <v>0</v>
      </c>
      <c r="C114" s="3">
        <f>Inscriptions!D114</f>
        <v>0</v>
      </c>
      <c r="E114" s="1" t="str">
        <f>IF(Inscriptions!P114=1,"1.1","")&amp;IF(Inscriptions!P114=2,"2.1","")&amp;IF(Inscriptions!P114=3,"3.1","")&amp;IF(Inscriptions!P114=4,"4.1","")&amp;IF(Inscriptions!P114=5,"5.1","")&amp;IF(Inscriptions!P114=6,"6.1","")&amp;IF(Inscriptions!P114=7,"7.1","")&amp;IF(Inscriptions!P114=8,"8.1","")&amp;IF(Inscriptions!P114=9,"9.1","")&amp;IF(Inscriptions!P114=10,"10.1","")&amp;IF(Inscriptions!P114=10,"10.1","")&amp;IF(Inscriptions!P114=11,"11.1","")&amp;IF(Inscriptions!P114=12,"12.1","")&amp;IF(Inscriptions!P114=13,"13.1","")&amp;IF(Inscriptions!P114=14,"14.1","")&amp;IF(Inscriptions!P114=15,"15.1","")&amp;IF(Inscriptions!P114=16,"16.1","")&amp;IF(Inscriptions!P114=17,"17.1","")&amp;IF(Inscriptions!P114=18,"18.1","")&amp;IF(Inscriptions!P114=19,"19.1","")&amp;IF(Inscriptions!P114=20,"20","")</f>
        <v/>
      </c>
      <c r="F114" s="1" t="str">
        <f>IF(Inscriptions!Q114=1,"1.1","")&amp;IF(Inscriptions!Q114=2,"2.1","")&amp;IF(Inscriptions!Q114=3,"3.1","")&amp;IF(Inscriptions!Q114=4,"4.1","")&amp;IF(Inscriptions!Q114=5,"5.1","")&amp;IF(Inscriptions!Q114=6,"6.1","")&amp;IF(Inscriptions!Q114=7,"7.1","")&amp;IF(Inscriptions!Q114=8,"8.1","")&amp;IF(Inscriptions!Q114=9,"9.1","")&amp;IF(Inscriptions!Q114=10,"10.1","")&amp;IF(Inscriptions!Q114=10,"10.1","")&amp;IF(Inscriptions!Q114=11,"11.1","")&amp;IF(Inscriptions!Q114=12,"12.1","")&amp;IF(Inscriptions!Q114=13,"13.1","")&amp;IF(Inscriptions!Q114=14,"14.1","")&amp;IF(Inscriptions!Q114=15,"15.1","")&amp;IF(Inscriptions!Q114=16,"16.1","")&amp;IF(Inscriptions!Q114=17,"17.1","")&amp;IF(Inscriptions!Q114=18,"18.1","")&amp;IF(Inscriptions!Q114=19,"19.1","")&amp;IF(Inscriptions!Q114=20,"20","")</f>
        <v/>
      </c>
      <c r="G114" s="1" t="str">
        <f>IF(Inscriptions!R114=1,"1.1","")&amp;IF(Inscriptions!R114=2,"2.1","")&amp;IF(Inscriptions!R114=3,"3.1","")&amp;IF(Inscriptions!R114=4,"4.1","")&amp;IF(Inscriptions!R114=5,"5.1","")&amp;IF(Inscriptions!R114=6,"6.1","")&amp;IF(Inscriptions!R114=7,"7.1","")&amp;IF(Inscriptions!R114=8,"8.1","")&amp;IF(Inscriptions!R114=9,"9.1","")&amp;IF(Inscriptions!R114=10,"10.1","")&amp;IF(Inscriptions!R114=10,"10.1","")&amp;IF(Inscriptions!R114=11,"11.1","")&amp;IF(Inscriptions!R114=12,"12.1","")&amp;IF(Inscriptions!R114=13,"13.1","")&amp;IF(Inscriptions!R114=14,"14.1","")&amp;IF(Inscriptions!R114=15,"15.1","")&amp;IF(Inscriptions!R114=16,"16.1","")&amp;IF(Inscriptions!R114=17,"17.1","")&amp;IF(Inscriptions!R114=18,"18.1","")&amp;IF(Inscriptions!R114=19,"19.1","")&amp;IF(Inscriptions!R114=20,"20","")</f>
        <v/>
      </c>
      <c r="H114" s="1" t="str">
        <f>IF(Inscriptions!S114=1,"1.1","")&amp;IF(Inscriptions!S114=2,"2.1","")&amp;IF(Inscriptions!S114=3,"3.1","")&amp;IF(Inscriptions!S114=4,"4.1","")&amp;IF(Inscriptions!S114=5,"5.1","")&amp;IF(Inscriptions!S114=6,"6.1","")&amp;IF(Inscriptions!S114=7,"7.1","")&amp;IF(Inscriptions!S114=8,"8.1","")&amp;IF(Inscriptions!S114=9,"9.1","")&amp;IF(Inscriptions!S114=10,"10.1","")&amp;IF(Inscriptions!S114=10,"10.1","")&amp;IF(Inscriptions!S114=11,"11.1","")&amp;IF(Inscriptions!S114=12,"12.1","")&amp;IF(Inscriptions!S114=13,"13.1","")&amp;IF(Inscriptions!S114=14,"14.1","")&amp;IF(Inscriptions!S114=15,"15.1","")&amp;IF(Inscriptions!S114=16,"16.1","")&amp;IF(Inscriptions!S114=17,"17.1","")&amp;IF(Inscriptions!S114=18,"18.1","")&amp;IF(Inscriptions!S114=19,"19.1","")&amp;IF(Inscriptions!S114=20,"20","")</f>
        <v/>
      </c>
      <c r="P114" s="198"/>
      <c r="Q114" s="199"/>
      <c r="R114" s="218"/>
      <c r="T114" s="248" t="str">
        <f t="shared" si="14"/>
        <v/>
      </c>
      <c r="U114" s="248" t="str">
        <f t="shared" si="15"/>
        <v/>
      </c>
      <c r="V114" s="248" t="str">
        <f t="shared" si="16"/>
        <v/>
      </c>
      <c r="X114" s="252"/>
      <c r="Y114" s="253"/>
      <c r="Z114" s="254"/>
    </row>
    <row r="115" spans="1:26" x14ac:dyDescent="0.2">
      <c r="A115" s="197">
        <f>Inscriptions!A115</f>
        <v>114</v>
      </c>
      <c r="B115" s="32">
        <f>Inscriptions!C115</f>
        <v>0</v>
      </c>
      <c r="C115" s="3">
        <f>Inscriptions!D115</f>
        <v>0</v>
      </c>
      <c r="E115" s="1" t="str">
        <f>IF(Inscriptions!P115=1,"1.1","")&amp;IF(Inscriptions!P115=2,"2.1","")&amp;IF(Inscriptions!P115=3,"3.1","")&amp;IF(Inscriptions!P115=4,"4.1","")&amp;IF(Inscriptions!P115=5,"5.1","")&amp;IF(Inscriptions!P115=6,"6.1","")&amp;IF(Inscriptions!P115=7,"7.1","")&amp;IF(Inscriptions!P115=8,"8.1","")&amp;IF(Inscriptions!P115=9,"9.1","")&amp;IF(Inscriptions!P115=10,"10.1","")&amp;IF(Inscriptions!P115=10,"10.1","")&amp;IF(Inscriptions!P115=11,"11.1","")&amp;IF(Inscriptions!P115=12,"12.1","")&amp;IF(Inscriptions!P115=13,"13.1","")&amp;IF(Inscriptions!P115=14,"14.1","")&amp;IF(Inscriptions!P115=15,"15.1","")&amp;IF(Inscriptions!P115=16,"16.1","")&amp;IF(Inscriptions!P115=17,"17.1","")&amp;IF(Inscriptions!P115=18,"18.1","")&amp;IF(Inscriptions!P115=19,"19.1","")&amp;IF(Inscriptions!P115=20,"20","")</f>
        <v/>
      </c>
      <c r="F115" s="1" t="str">
        <f>IF(Inscriptions!Q115=1,"1.1","")&amp;IF(Inscriptions!Q115=2,"2.1","")&amp;IF(Inscriptions!Q115=3,"3.1","")&amp;IF(Inscriptions!Q115=4,"4.1","")&amp;IF(Inscriptions!Q115=5,"5.1","")&amp;IF(Inscriptions!Q115=6,"6.1","")&amp;IF(Inscriptions!Q115=7,"7.1","")&amp;IF(Inscriptions!Q115=8,"8.1","")&amp;IF(Inscriptions!Q115=9,"9.1","")&amp;IF(Inscriptions!Q115=10,"10.1","")&amp;IF(Inscriptions!Q115=10,"10.1","")&amp;IF(Inscriptions!Q115=11,"11.1","")&amp;IF(Inscriptions!Q115=12,"12.1","")&amp;IF(Inscriptions!Q115=13,"13.1","")&amp;IF(Inscriptions!Q115=14,"14.1","")&amp;IF(Inscriptions!Q115=15,"15.1","")&amp;IF(Inscriptions!Q115=16,"16.1","")&amp;IF(Inscriptions!Q115=17,"17.1","")&amp;IF(Inscriptions!Q115=18,"18.1","")&amp;IF(Inscriptions!Q115=19,"19.1","")&amp;IF(Inscriptions!Q115=20,"20","")</f>
        <v/>
      </c>
      <c r="G115" s="1" t="str">
        <f>IF(Inscriptions!R115=1,"1.1","")&amp;IF(Inscriptions!R115=2,"2.1","")&amp;IF(Inscriptions!R115=3,"3.1","")&amp;IF(Inscriptions!R115=4,"4.1","")&amp;IF(Inscriptions!R115=5,"5.1","")&amp;IF(Inscriptions!R115=6,"6.1","")&amp;IF(Inscriptions!R115=7,"7.1","")&amp;IF(Inscriptions!R115=8,"8.1","")&amp;IF(Inscriptions!R115=9,"9.1","")&amp;IF(Inscriptions!R115=10,"10.1","")&amp;IF(Inscriptions!R115=10,"10.1","")&amp;IF(Inscriptions!R115=11,"11.1","")&amp;IF(Inscriptions!R115=12,"12.1","")&amp;IF(Inscriptions!R115=13,"13.1","")&amp;IF(Inscriptions!R115=14,"14.1","")&amp;IF(Inscriptions!R115=15,"15.1","")&amp;IF(Inscriptions!R115=16,"16.1","")&amp;IF(Inscriptions!R115=17,"17.1","")&amp;IF(Inscriptions!R115=18,"18.1","")&amp;IF(Inscriptions!R115=19,"19.1","")&amp;IF(Inscriptions!R115=20,"20","")</f>
        <v/>
      </c>
      <c r="H115" s="1" t="str">
        <f>IF(Inscriptions!S115=1,"1.1","")&amp;IF(Inscriptions!S115=2,"2.1","")&amp;IF(Inscriptions!S115=3,"3.1","")&amp;IF(Inscriptions!S115=4,"4.1","")&amp;IF(Inscriptions!S115=5,"5.1","")&amp;IF(Inscriptions!S115=6,"6.1","")&amp;IF(Inscriptions!S115=7,"7.1","")&amp;IF(Inscriptions!S115=8,"8.1","")&amp;IF(Inscriptions!S115=9,"9.1","")&amp;IF(Inscriptions!S115=10,"10.1","")&amp;IF(Inscriptions!S115=10,"10.1","")&amp;IF(Inscriptions!S115=11,"11.1","")&amp;IF(Inscriptions!S115=12,"12.1","")&amp;IF(Inscriptions!S115=13,"13.1","")&amp;IF(Inscriptions!S115=14,"14.1","")&amp;IF(Inscriptions!S115=15,"15.1","")&amp;IF(Inscriptions!S115=16,"16.1","")&amp;IF(Inscriptions!S115=17,"17.1","")&amp;IF(Inscriptions!S115=18,"18.1","")&amp;IF(Inscriptions!S115=19,"19.1","")&amp;IF(Inscriptions!S115=20,"20","")</f>
        <v/>
      </c>
      <c r="P115" s="198"/>
      <c r="Q115" s="199"/>
      <c r="R115" s="218"/>
      <c r="T115" s="248" t="str">
        <f t="shared" si="14"/>
        <v/>
      </c>
      <c r="U115" s="248" t="str">
        <f t="shared" si="15"/>
        <v/>
      </c>
      <c r="V115" s="248" t="str">
        <f t="shared" si="16"/>
        <v/>
      </c>
      <c r="X115" s="252"/>
      <c r="Y115" s="253"/>
      <c r="Z115" s="254"/>
    </row>
    <row r="116" spans="1:26" x14ac:dyDescent="0.2">
      <c r="A116" s="197">
        <f>Inscriptions!A116</f>
        <v>115</v>
      </c>
      <c r="B116" s="32">
        <f>Inscriptions!C116</f>
        <v>0</v>
      </c>
      <c r="C116" s="3">
        <f>Inscriptions!D116</f>
        <v>0</v>
      </c>
      <c r="E116" s="1" t="str">
        <f>IF(Inscriptions!P116=1,"1.1","")&amp;IF(Inscriptions!P116=2,"2.1","")&amp;IF(Inscriptions!P116=3,"3.1","")&amp;IF(Inscriptions!P116=4,"4.1","")&amp;IF(Inscriptions!P116=5,"5.1","")&amp;IF(Inscriptions!P116=6,"6.1","")&amp;IF(Inscriptions!P116=7,"7.1","")&amp;IF(Inscriptions!P116=8,"8.1","")&amp;IF(Inscriptions!P116=9,"9.1","")&amp;IF(Inscriptions!P116=10,"10.1","")&amp;IF(Inscriptions!P116=10,"10.1","")&amp;IF(Inscriptions!P116=11,"11.1","")&amp;IF(Inscriptions!P116=12,"12.1","")&amp;IF(Inscriptions!P116=13,"13.1","")&amp;IF(Inscriptions!P116=14,"14.1","")&amp;IF(Inscriptions!P116=15,"15.1","")&amp;IF(Inscriptions!P116=16,"16.1","")&amp;IF(Inscriptions!P116=17,"17.1","")&amp;IF(Inscriptions!P116=18,"18.1","")&amp;IF(Inscriptions!P116=19,"19.1","")&amp;IF(Inscriptions!P116=20,"20","")</f>
        <v/>
      </c>
      <c r="F116" s="1" t="str">
        <f>IF(Inscriptions!Q116=1,"1.1","")&amp;IF(Inscriptions!Q116=2,"2.1","")&amp;IF(Inscriptions!Q116=3,"3.1","")&amp;IF(Inscriptions!Q116=4,"4.1","")&amp;IF(Inscriptions!Q116=5,"5.1","")&amp;IF(Inscriptions!Q116=6,"6.1","")&amp;IF(Inscriptions!Q116=7,"7.1","")&amp;IF(Inscriptions!Q116=8,"8.1","")&amp;IF(Inscriptions!Q116=9,"9.1","")&amp;IF(Inscriptions!Q116=10,"10.1","")&amp;IF(Inscriptions!Q116=10,"10.1","")&amp;IF(Inscriptions!Q116=11,"11.1","")&amp;IF(Inscriptions!Q116=12,"12.1","")&amp;IF(Inscriptions!Q116=13,"13.1","")&amp;IF(Inscriptions!Q116=14,"14.1","")&amp;IF(Inscriptions!Q116=15,"15.1","")&amp;IF(Inscriptions!Q116=16,"16.1","")&amp;IF(Inscriptions!Q116=17,"17.1","")&amp;IF(Inscriptions!Q116=18,"18.1","")&amp;IF(Inscriptions!Q116=19,"19.1","")&amp;IF(Inscriptions!Q116=20,"20","")</f>
        <v/>
      </c>
      <c r="G116" s="1" t="str">
        <f>IF(Inscriptions!R116=1,"1.1","")&amp;IF(Inscriptions!R116=2,"2.1","")&amp;IF(Inscriptions!R116=3,"3.1","")&amp;IF(Inscriptions!R116=4,"4.1","")&amp;IF(Inscriptions!R116=5,"5.1","")&amp;IF(Inscriptions!R116=6,"6.1","")&amp;IF(Inscriptions!R116=7,"7.1","")&amp;IF(Inscriptions!R116=8,"8.1","")&amp;IF(Inscriptions!R116=9,"9.1","")&amp;IF(Inscriptions!R116=10,"10.1","")&amp;IF(Inscriptions!R116=10,"10.1","")&amp;IF(Inscriptions!R116=11,"11.1","")&amp;IF(Inscriptions!R116=12,"12.1","")&amp;IF(Inscriptions!R116=13,"13.1","")&amp;IF(Inscriptions!R116=14,"14.1","")&amp;IF(Inscriptions!R116=15,"15.1","")&amp;IF(Inscriptions!R116=16,"16.1","")&amp;IF(Inscriptions!R116=17,"17.1","")&amp;IF(Inscriptions!R116=18,"18.1","")&amp;IF(Inscriptions!R116=19,"19.1","")&amp;IF(Inscriptions!R116=20,"20","")</f>
        <v/>
      </c>
      <c r="H116" s="1" t="str">
        <f>IF(Inscriptions!S116=1,"1.1","")&amp;IF(Inscriptions!S116=2,"2.1","")&amp;IF(Inscriptions!S116=3,"3.1","")&amp;IF(Inscriptions!S116=4,"4.1","")&amp;IF(Inscriptions!S116=5,"5.1","")&amp;IF(Inscriptions!S116=6,"6.1","")&amp;IF(Inscriptions!S116=7,"7.1","")&amp;IF(Inscriptions!S116=8,"8.1","")&amp;IF(Inscriptions!S116=9,"9.1","")&amp;IF(Inscriptions!S116=10,"10.1","")&amp;IF(Inscriptions!S116=10,"10.1","")&amp;IF(Inscriptions!S116=11,"11.1","")&amp;IF(Inscriptions!S116=12,"12.1","")&amp;IF(Inscriptions!S116=13,"13.1","")&amp;IF(Inscriptions!S116=14,"14.1","")&amp;IF(Inscriptions!S116=15,"15.1","")&amp;IF(Inscriptions!S116=16,"16.1","")&amp;IF(Inscriptions!S116=17,"17.1","")&amp;IF(Inscriptions!S116=18,"18.1","")&amp;IF(Inscriptions!S116=19,"19.1","")&amp;IF(Inscriptions!S116=20,"20","")</f>
        <v/>
      </c>
      <c r="P116" s="198"/>
      <c r="Q116" s="199"/>
      <c r="R116" s="218"/>
      <c r="T116" s="248" t="str">
        <f t="shared" si="14"/>
        <v/>
      </c>
      <c r="U116" s="248" t="str">
        <f t="shared" si="15"/>
        <v/>
      </c>
      <c r="V116" s="248" t="str">
        <f t="shared" si="16"/>
        <v/>
      </c>
      <c r="X116" s="252"/>
      <c r="Y116" s="253"/>
      <c r="Z116" s="254"/>
    </row>
    <row r="117" spans="1:26" x14ac:dyDescent="0.2">
      <c r="A117" s="197">
        <f>Inscriptions!A117</f>
        <v>116</v>
      </c>
      <c r="B117" s="32">
        <f>Inscriptions!C117</f>
        <v>0</v>
      </c>
      <c r="C117" s="3">
        <f>Inscriptions!D117</f>
        <v>0</v>
      </c>
      <c r="E117" s="1" t="str">
        <f>IF(Inscriptions!P117=1,"1.1","")&amp;IF(Inscriptions!P117=2,"2.1","")&amp;IF(Inscriptions!P117=3,"3.1","")&amp;IF(Inscriptions!P117=4,"4.1","")&amp;IF(Inscriptions!P117=5,"5.1","")&amp;IF(Inscriptions!P117=6,"6.1","")&amp;IF(Inscriptions!P117=7,"7.1","")&amp;IF(Inscriptions!P117=8,"8.1","")&amp;IF(Inscriptions!P117=9,"9.1","")&amp;IF(Inscriptions!P117=10,"10.1","")&amp;IF(Inscriptions!P117=10,"10.1","")&amp;IF(Inscriptions!P117=11,"11.1","")&amp;IF(Inscriptions!P117=12,"12.1","")&amp;IF(Inscriptions!P117=13,"13.1","")&amp;IF(Inscriptions!P117=14,"14.1","")&amp;IF(Inscriptions!P117=15,"15.1","")&amp;IF(Inscriptions!P117=16,"16.1","")&amp;IF(Inscriptions!P117=17,"17.1","")&amp;IF(Inscriptions!P117=18,"18.1","")&amp;IF(Inscriptions!P117=19,"19.1","")&amp;IF(Inscriptions!P117=20,"20","")</f>
        <v/>
      </c>
      <c r="F117" s="1" t="str">
        <f>IF(Inscriptions!Q117=1,"1.1","")&amp;IF(Inscriptions!Q117=2,"2.1","")&amp;IF(Inscriptions!Q117=3,"3.1","")&amp;IF(Inscriptions!Q117=4,"4.1","")&amp;IF(Inscriptions!Q117=5,"5.1","")&amp;IF(Inscriptions!Q117=6,"6.1","")&amp;IF(Inscriptions!Q117=7,"7.1","")&amp;IF(Inscriptions!Q117=8,"8.1","")&amp;IF(Inscriptions!Q117=9,"9.1","")&amp;IF(Inscriptions!Q117=10,"10.1","")&amp;IF(Inscriptions!Q117=10,"10.1","")&amp;IF(Inscriptions!Q117=11,"11.1","")&amp;IF(Inscriptions!Q117=12,"12.1","")&amp;IF(Inscriptions!Q117=13,"13.1","")&amp;IF(Inscriptions!Q117=14,"14.1","")&amp;IF(Inscriptions!Q117=15,"15.1","")&amp;IF(Inscriptions!Q117=16,"16.1","")&amp;IF(Inscriptions!Q117=17,"17.1","")&amp;IF(Inscriptions!Q117=18,"18.1","")&amp;IF(Inscriptions!Q117=19,"19.1","")&amp;IF(Inscriptions!Q117=20,"20","")</f>
        <v/>
      </c>
      <c r="G117" s="1" t="str">
        <f>IF(Inscriptions!R117=1,"1.1","")&amp;IF(Inscriptions!R117=2,"2.1","")&amp;IF(Inscriptions!R117=3,"3.1","")&amp;IF(Inscriptions!R117=4,"4.1","")&amp;IF(Inscriptions!R117=5,"5.1","")&amp;IF(Inscriptions!R117=6,"6.1","")&amp;IF(Inscriptions!R117=7,"7.1","")&amp;IF(Inscriptions!R117=8,"8.1","")&amp;IF(Inscriptions!R117=9,"9.1","")&amp;IF(Inscriptions!R117=10,"10.1","")&amp;IF(Inscriptions!R117=10,"10.1","")&amp;IF(Inscriptions!R117=11,"11.1","")&amp;IF(Inscriptions!R117=12,"12.1","")&amp;IF(Inscriptions!R117=13,"13.1","")&amp;IF(Inscriptions!R117=14,"14.1","")&amp;IF(Inscriptions!R117=15,"15.1","")&amp;IF(Inscriptions!R117=16,"16.1","")&amp;IF(Inscriptions!R117=17,"17.1","")&amp;IF(Inscriptions!R117=18,"18.1","")&amp;IF(Inscriptions!R117=19,"19.1","")&amp;IF(Inscriptions!R117=20,"20","")</f>
        <v/>
      </c>
      <c r="H117" s="1" t="str">
        <f>IF(Inscriptions!S117=1,"1.1","")&amp;IF(Inscriptions!S117=2,"2.1","")&amp;IF(Inscriptions!S117=3,"3.1","")&amp;IF(Inscriptions!S117=4,"4.1","")&amp;IF(Inscriptions!S117=5,"5.1","")&amp;IF(Inscriptions!S117=6,"6.1","")&amp;IF(Inscriptions!S117=7,"7.1","")&amp;IF(Inscriptions!S117=8,"8.1","")&amp;IF(Inscriptions!S117=9,"9.1","")&amp;IF(Inscriptions!S117=10,"10.1","")&amp;IF(Inscriptions!S117=10,"10.1","")&amp;IF(Inscriptions!S117=11,"11.1","")&amp;IF(Inscriptions!S117=12,"12.1","")&amp;IF(Inscriptions!S117=13,"13.1","")&amp;IF(Inscriptions!S117=14,"14.1","")&amp;IF(Inscriptions!S117=15,"15.1","")&amp;IF(Inscriptions!S117=16,"16.1","")&amp;IF(Inscriptions!S117=17,"17.1","")&amp;IF(Inscriptions!S117=18,"18.1","")&amp;IF(Inscriptions!S117=19,"19.1","")&amp;IF(Inscriptions!S117=20,"20","")</f>
        <v/>
      </c>
      <c r="P117" s="198"/>
      <c r="Q117" s="199"/>
      <c r="R117" s="218"/>
      <c r="T117" s="248" t="str">
        <f t="shared" si="14"/>
        <v/>
      </c>
      <c r="U117" s="248" t="str">
        <f t="shared" si="15"/>
        <v/>
      </c>
      <c r="V117" s="248" t="str">
        <f t="shared" si="16"/>
        <v/>
      </c>
      <c r="X117" s="252"/>
      <c r="Y117" s="253"/>
      <c r="Z117" s="254"/>
    </row>
    <row r="118" spans="1:26" x14ac:dyDescent="0.2">
      <c r="A118" s="197">
        <f>Inscriptions!A118</f>
        <v>117</v>
      </c>
      <c r="B118" s="32">
        <f>Inscriptions!C118</f>
        <v>0</v>
      </c>
      <c r="C118" s="3">
        <f>Inscriptions!D118</f>
        <v>0</v>
      </c>
      <c r="E118" s="1" t="str">
        <f>IF(Inscriptions!P118=1,"1.1","")&amp;IF(Inscriptions!P118=2,"2.1","")&amp;IF(Inscriptions!P118=3,"3.1","")&amp;IF(Inscriptions!P118=4,"4.1","")&amp;IF(Inscriptions!P118=5,"5.1","")&amp;IF(Inscriptions!P118=6,"6.1","")&amp;IF(Inscriptions!P118=7,"7.1","")&amp;IF(Inscriptions!P118=8,"8.1","")&amp;IF(Inscriptions!P118=9,"9.1","")&amp;IF(Inscriptions!P118=10,"10.1","")&amp;IF(Inscriptions!P118=10,"10.1","")&amp;IF(Inscriptions!P118=11,"11.1","")&amp;IF(Inscriptions!P118=12,"12.1","")&amp;IF(Inscriptions!P118=13,"13.1","")&amp;IF(Inscriptions!P118=14,"14.1","")&amp;IF(Inscriptions!P118=15,"15.1","")&amp;IF(Inscriptions!P118=16,"16.1","")&amp;IF(Inscriptions!P118=17,"17.1","")&amp;IF(Inscriptions!P118=18,"18.1","")&amp;IF(Inscriptions!P118=19,"19.1","")&amp;IF(Inscriptions!P118=20,"20","")</f>
        <v/>
      </c>
      <c r="F118" s="1" t="str">
        <f>IF(Inscriptions!Q118=1,"1.1","")&amp;IF(Inscriptions!Q118=2,"2.1","")&amp;IF(Inscriptions!Q118=3,"3.1","")&amp;IF(Inscriptions!Q118=4,"4.1","")&amp;IF(Inscriptions!Q118=5,"5.1","")&amp;IF(Inscriptions!Q118=6,"6.1","")&amp;IF(Inscriptions!Q118=7,"7.1","")&amp;IF(Inscriptions!Q118=8,"8.1","")&amp;IF(Inscriptions!Q118=9,"9.1","")&amp;IF(Inscriptions!Q118=10,"10.1","")&amp;IF(Inscriptions!Q118=10,"10.1","")&amp;IF(Inscriptions!Q118=11,"11.1","")&amp;IF(Inscriptions!Q118=12,"12.1","")&amp;IF(Inscriptions!Q118=13,"13.1","")&amp;IF(Inscriptions!Q118=14,"14.1","")&amp;IF(Inscriptions!Q118=15,"15.1","")&amp;IF(Inscriptions!Q118=16,"16.1","")&amp;IF(Inscriptions!Q118=17,"17.1","")&amp;IF(Inscriptions!Q118=18,"18.1","")&amp;IF(Inscriptions!Q118=19,"19.1","")&amp;IF(Inscriptions!Q118=20,"20","")</f>
        <v/>
      </c>
      <c r="G118" s="1" t="str">
        <f>IF(Inscriptions!R118=1,"1.1","")&amp;IF(Inscriptions!R118=2,"2.1","")&amp;IF(Inscriptions!R118=3,"3.1","")&amp;IF(Inscriptions!R118=4,"4.1","")&amp;IF(Inscriptions!R118=5,"5.1","")&amp;IF(Inscriptions!R118=6,"6.1","")&amp;IF(Inscriptions!R118=7,"7.1","")&amp;IF(Inscriptions!R118=8,"8.1","")&amp;IF(Inscriptions!R118=9,"9.1","")&amp;IF(Inscriptions!R118=10,"10.1","")&amp;IF(Inscriptions!R118=10,"10.1","")&amp;IF(Inscriptions!R118=11,"11.1","")&amp;IF(Inscriptions!R118=12,"12.1","")&amp;IF(Inscriptions!R118=13,"13.1","")&amp;IF(Inscriptions!R118=14,"14.1","")&amp;IF(Inscriptions!R118=15,"15.1","")&amp;IF(Inscriptions!R118=16,"16.1","")&amp;IF(Inscriptions!R118=17,"17.1","")&amp;IF(Inscriptions!R118=18,"18.1","")&amp;IF(Inscriptions!R118=19,"19.1","")&amp;IF(Inscriptions!R118=20,"20","")</f>
        <v/>
      </c>
      <c r="H118" s="1" t="str">
        <f>IF(Inscriptions!S118=1,"1.1","")&amp;IF(Inscriptions!S118=2,"2.1","")&amp;IF(Inscriptions!S118=3,"3.1","")&amp;IF(Inscriptions!S118=4,"4.1","")&amp;IF(Inscriptions!S118=5,"5.1","")&amp;IF(Inscriptions!S118=6,"6.1","")&amp;IF(Inscriptions!S118=7,"7.1","")&amp;IF(Inscriptions!S118=8,"8.1","")&amp;IF(Inscriptions!S118=9,"9.1","")&amp;IF(Inscriptions!S118=10,"10.1","")&amp;IF(Inscriptions!S118=10,"10.1","")&amp;IF(Inscriptions!S118=11,"11.1","")&amp;IF(Inscriptions!S118=12,"12.1","")&amp;IF(Inscriptions!S118=13,"13.1","")&amp;IF(Inscriptions!S118=14,"14.1","")&amp;IF(Inscriptions!S118=15,"15.1","")&amp;IF(Inscriptions!S118=16,"16.1","")&amp;IF(Inscriptions!S118=17,"17.1","")&amp;IF(Inscriptions!S118=18,"18.1","")&amp;IF(Inscriptions!S118=19,"19.1","")&amp;IF(Inscriptions!S118=20,"20","")</f>
        <v/>
      </c>
      <c r="P118" s="198"/>
      <c r="Q118" s="199"/>
      <c r="R118" s="218"/>
      <c r="T118" s="248" t="str">
        <f t="shared" si="14"/>
        <v/>
      </c>
      <c r="U118" s="248" t="str">
        <f t="shared" si="15"/>
        <v/>
      </c>
      <c r="V118" s="248" t="str">
        <f t="shared" si="16"/>
        <v/>
      </c>
      <c r="X118" s="252"/>
      <c r="Y118" s="253"/>
      <c r="Z118" s="254"/>
    </row>
    <row r="119" spans="1:26" x14ac:dyDescent="0.2">
      <c r="A119" s="197">
        <f>Inscriptions!A119</f>
        <v>118</v>
      </c>
      <c r="B119" s="32">
        <f>Inscriptions!C119</f>
        <v>0</v>
      </c>
      <c r="C119" s="3">
        <f>Inscriptions!D119</f>
        <v>0</v>
      </c>
      <c r="E119" s="1" t="str">
        <f>IF(Inscriptions!P119=1,"1.1","")&amp;IF(Inscriptions!P119=2,"2.1","")&amp;IF(Inscriptions!P119=3,"3.1","")&amp;IF(Inscriptions!P119=4,"4.1","")&amp;IF(Inscriptions!P119=5,"5.1","")&amp;IF(Inscriptions!P119=6,"6.1","")&amp;IF(Inscriptions!P119=7,"7.1","")&amp;IF(Inscriptions!P119=8,"8.1","")&amp;IF(Inscriptions!P119=9,"9.1","")&amp;IF(Inscriptions!P119=10,"10.1","")&amp;IF(Inscriptions!P119=10,"10.1","")&amp;IF(Inscriptions!P119=11,"11.1","")&amp;IF(Inscriptions!P119=12,"12.1","")&amp;IF(Inscriptions!P119=13,"13.1","")&amp;IF(Inscriptions!P119=14,"14.1","")&amp;IF(Inscriptions!P119=15,"15.1","")&amp;IF(Inscriptions!P119=16,"16.1","")&amp;IF(Inscriptions!P119=17,"17.1","")&amp;IF(Inscriptions!P119=18,"18.1","")&amp;IF(Inscriptions!P119=19,"19.1","")&amp;IF(Inscriptions!P119=20,"20","")</f>
        <v/>
      </c>
      <c r="F119" s="1" t="str">
        <f>IF(Inscriptions!Q119=1,"1.1","")&amp;IF(Inscriptions!Q119=2,"2.1","")&amp;IF(Inscriptions!Q119=3,"3.1","")&amp;IF(Inscriptions!Q119=4,"4.1","")&amp;IF(Inscriptions!Q119=5,"5.1","")&amp;IF(Inscriptions!Q119=6,"6.1","")&amp;IF(Inscriptions!Q119=7,"7.1","")&amp;IF(Inscriptions!Q119=8,"8.1","")&amp;IF(Inscriptions!Q119=9,"9.1","")&amp;IF(Inscriptions!Q119=10,"10.1","")&amp;IF(Inscriptions!Q119=10,"10.1","")&amp;IF(Inscriptions!Q119=11,"11.1","")&amp;IF(Inscriptions!Q119=12,"12.1","")&amp;IF(Inscriptions!Q119=13,"13.1","")&amp;IF(Inscriptions!Q119=14,"14.1","")&amp;IF(Inscriptions!Q119=15,"15.1","")&amp;IF(Inscriptions!Q119=16,"16.1","")&amp;IF(Inscriptions!Q119=17,"17.1","")&amp;IF(Inscriptions!Q119=18,"18.1","")&amp;IF(Inscriptions!Q119=19,"19.1","")&amp;IF(Inscriptions!Q119=20,"20","")</f>
        <v/>
      </c>
      <c r="G119" s="1" t="str">
        <f>IF(Inscriptions!R119=1,"1.1","")&amp;IF(Inscriptions!R119=2,"2.1","")&amp;IF(Inscriptions!R119=3,"3.1","")&amp;IF(Inscriptions!R119=4,"4.1","")&amp;IF(Inscriptions!R119=5,"5.1","")&amp;IF(Inscriptions!R119=6,"6.1","")&amp;IF(Inscriptions!R119=7,"7.1","")&amp;IF(Inscriptions!R119=8,"8.1","")&amp;IF(Inscriptions!R119=9,"9.1","")&amp;IF(Inscriptions!R119=10,"10.1","")&amp;IF(Inscriptions!R119=10,"10.1","")&amp;IF(Inscriptions!R119=11,"11.1","")&amp;IF(Inscriptions!R119=12,"12.1","")&amp;IF(Inscriptions!R119=13,"13.1","")&amp;IF(Inscriptions!R119=14,"14.1","")&amp;IF(Inscriptions!R119=15,"15.1","")&amp;IF(Inscriptions!R119=16,"16.1","")&amp;IF(Inscriptions!R119=17,"17.1","")&amp;IF(Inscriptions!R119=18,"18.1","")&amp;IF(Inscriptions!R119=19,"19.1","")&amp;IF(Inscriptions!R119=20,"20","")</f>
        <v/>
      </c>
      <c r="H119" s="1" t="str">
        <f>IF(Inscriptions!S119=1,"1.1","")&amp;IF(Inscriptions!S119=2,"2.1","")&amp;IF(Inscriptions!S119=3,"3.1","")&amp;IF(Inscriptions!S119=4,"4.1","")&amp;IF(Inscriptions!S119=5,"5.1","")&amp;IF(Inscriptions!S119=6,"6.1","")&amp;IF(Inscriptions!S119=7,"7.1","")&amp;IF(Inscriptions!S119=8,"8.1","")&amp;IF(Inscriptions!S119=9,"9.1","")&amp;IF(Inscriptions!S119=10,"10.1","")&amp;IF(Inscriptions!S119=10,"10.1","")&amp;IF(Inscriptions!S119=11,"11.1","")&amp;IF(Inscriptions!S119=12,"12.1","")&amp;IF(Inscriptions!S119=13,"13.1","")&amp;IF(Inscriptions!S119=14,"14.1","")&amp;IF(Inscriptions!S119=15,"15.1","")&amp;IF(Inscriptions!S119=16,"16.1","")&amp;IF(Inscriptions!S119=17,"17.1","")&amp;IF(Inscriptions!S119=18,"18.1","")&amp;IF(Inscriptions!S119=19,"19.1","")&amp;IF(Inscriptions!S119=20,"20","")</f>
        <v/>
      </c>
      <c r="P119" s="198"/>
      <c r="Q119" s="199"/>
      <c r="R119" s="218"/>
      <c r="T119" s="248" t="str">
        <f t="shared" si="14"/>
        <v/>
      </c>
      <c r="U119" s="248" t="str">
        <f t="shared" si="15"/>
        <v/>
      </c>
      <c r="V119" s="248" t="str">
        <f t="shared" si="16"/>
        <v/>
      </c>
      <c r="X119" s="252"/>
      <c r="Y119" s="253"/>
      <c r="Z119" s="254"/>
    </row>
    <row r="120" spans="1:26" x14ac:dyDescent="0.2">
      <c r="A120" s="197">
        <f>Inscriptions!A120</f>
        <v>119</v>
      </c>
      <c r="B120" s="32">
        <f>Inscriptions!C120</f>
        <v>0</v>
      </c>
      <c r="C120" s="3">
        <f>Inscriptions!D120</f>
        <v>0</v>
      </c>
      <c r="E120" s="1" t="str">
        <f>IF(Inscriptions!P120=1,"1.1","")&amp;IF(Inscriptions!P120=2,"2.1","")&amp;IF(Inscriptions!P120=3,"3.1","")&amp;IF(Inscriptions!P120=4,"4.1","")&amp;IF(Inscriptions!P120=5,"5.1","")&amp;IF(Inscriptions!P120=6,"6.1","")&amp;IF(Inscriptions!P120=7,"7.1","")&amp;IF(Inscriptions!P120=8,"8.1","")&amp;IF(Inscriptions!P120=9,"9.1","")&amp;IF(Inscriptions!P120=10,"10.1","")&amp;IF(Inscriptions!P120=10,"10.1","")&amp;IF(Inscriptions!P120=11,"11.1","")&amp;IF(Inscriptions!P120=12,"12.1","")&amp;IF(Inscriptions!P120=13,"13.1","")&amp;IF(Inscriptions!P120=14,"14.1","")&amp;IF(Inscriptions!P120=15,"15.1","")&amp;IF(Inscriptions!P120=16,"16.1","")&amp;IF(Inscriptions!P120=17,"17.1","")&amp;IF(Inscriptions!P120=18,"18.1","")&amp;IF(Inscriptions!P120=19,"19.1","")&amp;IF(Inscriptions!P120=20,"20","")</f>
        <v/>
      </c>
      <c r="F120" s="1" t="str">
        <f>IF(Inscriptions!Q120=1,"1.1","")&amp;IF(Inscriptions!Q120=2,"2.1","")&amp;IF(Inscriptions!Q120=3,"3.1","")&amp;IF(Inscriptions!Q120=4,"4.1","")&amp;IF(Inscriptions!Q120=5,"5.1","")&amp;IF(Inscriptions!Q120=6,"6.1","")&amp;IF(Inscriptions!Q120=7,"7.1","")&amp;IF(Inscriptions!Q120=8,"8.1","")&amp;IF(Inscriptions!Q120=9,"9.1","")&amp;IF(Inscriptions!Q120=10,"10.1","")&amp;IF(Inscriptions!Q120=10,"10.1","")&amp;IF(Inscriptions!Q120=11,"11.1","")&amp;IF(Inscriptions!Q120=12,"12.1","")&amp;IF(Inscriptions!Q120=13,"13.1","")&amp;IF(Inscriptions!Q120=14,"14.1","")&amp;IF(Inscriptions!Q120=15,"15.1","")&amp;IF(Inscriptions!Q120=16,"16.1","")&amp;IF(Inscriptions!Q120=17,"17.1","")&amp;IF(Inscriptions!Q120=18,"18.1","")&amp;IF(Inscriptions!Q120=19,"19.1","")&amp;IF(Inscriptions!Q120=20,"20","")</f>
        <v/>
      </c>
      <c r="G120" s="1" t="str">
        <f>IF(Inscriptions!R120=1,"1.1","")&amp;IF(Inscriptions!R120=2,"2.1","")&amp;IF(Inscriptions!R120=3,"3.1","")&amp;IF(Inscriptions!R120=4,"4.1","")&amp;IF(Inscriptions!R120=5,"5.1","")&amp;IF(Inscriptions!R120=6,"6.1","")&amp;IF(Inscriptions!R120=7,"7.1","")&amp;IF(Inscriptions!R120=8,"8.1","")&amp;IF(Inscriptions!R120=9,"9.1","")&amp;IF(Inscriptions!R120=10,"10.1","")&amp;IF(Inscriptions!R120=10,"10.1","")&amp;IF(Inscriptions!R120=11,"11.1","")&amp;IF(Inscriptions!R120=12,"12.1","")&amp;IF(Inscriptions!R120=13,"13.1","")&amp;IF(Inscriptions!R120=14,"14.1","")&amp;IF(Inscriptions!R120=15,"15.1","")&amp;IF(Inscriptions!R120=16,"16.1","")&amp;IF(Inscriptions!R120=17,"17.1","")&amp;IF(Inscriptions!R120=18,"18.1","")&amp;IF(Inscriptions!R120=19,"19.1","")&amp;IF(Inscriptions!R120=20,"20","")</f>
        <v/>
      </c>
      <c r="H120" s="1" t="str">
        <f>IF(Inscriptions!S120=1,"1.1","")&amp;IF(Inscriptions!S120=2,"2.1","")&amp;IF(Inscriptions!S120=3,"3.1","")&amp;IF(Inscriptions!S120=4,"4.1","")&amp;IF(Inscriptions!S120=5,"5.1","")&amp;IF(Inscriptions!S120=6,"6.1","")&amp;IF(Inscriptions!S120=7,"7.1","")&amp;IF(Inscriptions!S120=8,"8.1","")&amp;IF(Inscriptions!S120=9,"9.1","")&amp;IF(Inscriptions!S120=10,"10.1","")&amp;IF(Inscriptions!S120=10,"10.1","")&amp;IF(Inscriptions!S120=11,"11.1","")&amp;IF(Inscriptions!S120=12,"12.1","")&amp;IF(Inscriptions!S120=13,"13.1","")&amp;IF(Inscriptions!S120=14,"14.1","")&amp;IF(Inscriptions!S120=15,"15.1","")&amp;IF(Inscriptions!S120=16,"16.1","")&amp;IF(Inscriptions!S120=17,"17.1","")&amp;IF(Inscriptions!S120=18,"18.1","")&amp;IF(Inscriptions!S120=19,"19.1","")&amp;IF(Inscriptions!S120=20,"20","")</f>
        <v/>
      </c>
      <c r="P120" s="198"/>
      <c r="Q120" s="199"/>
      <c r="R120" s="218"/>
      <c r="T120" s="248" t="str">
        <f t="shared" si="14"/>
        <v/>
      </c>
      <c r="U120" s="248" t="str">
        <f t="shared" si="15"/>
        <v/>
      </c>
      <c r="V120" s="248" t="str">
        <f t="shared" si="16"/>
        <v/>
      </c>
      <c r="X120" s="252"/>
      <c r="Y120" s="253"/>
      <c r="Z120" s="254"/>
    </row>
    <row r="121" spans="1:26" x14ac:dyDescent="0.2">
      <c r="A121" s="197">
        <f>Inscriptions!A121</f>
        <v>120</v>
      </c>
      <c r="B121" s="32">
        <f>Inscriptions!C121</f>
        <v>0</v>
      </c>
      <c r="C121" s="3">
        <f>Inscriptions!D121</f>
        <v>0</v>
      </c>
      <c r="E121" s="1" t="str">
        <f>IF(Inscriptions!P121=1,"1.1","")&amp;IF(Inscriptions!P121=2,"2.1","")&amp;IF(Inscriptions!P121=3,"3.1","")&amp;IF(Inscriptions!P121=4,"4.1","")&amp;IF(Inscriptions!P121=5,"5.1","")&amp;IF(Inscriptions!P121=6,"6.1","")&amp;IF(Inscriptions!P121=7,"7.1","")&amp;IF(Inscriptions!P121=8,"8.1","")&amp;IF(Inscriptions!P121=9,"9.1","")&amp;IF(Inscriptions!P121=10,"10.1","")&amp;IF(Inscriptions!P121=10,"10.1","")&amp;IF(Inscriptions!P121=11,"11.1","")&amp;IF(Inscriptions!P121=12,"12.1","")&amp;IF(Inscriptions!P121=13,"13.1","")&amp;IF(Inscriptions!P121=14,"14.1","")&amp;IF(Inscriptions!P121=15,"15.1","")&amp;IF(Inscriptions!P121=16,"16.1","")&amp;IF(Inscriptions!P121=17,"17.1","")&amp;IF(Inscriptions!P121=18,"18.1","")&amp;IF(Inscriptions!P121=19,"19.1","")&amp;IF(Inscriptions!P121=20,"20","")</f>
        <v/>
      </c>
      <c r="F121" s="1" t="str">
        <f>IF(Inscriptions!Q121=1,"1.1","")&amp;IF(Inscriptions!Q121=2,"2.1","")&amp;IF(Inscriptions!Q121=3,"3.1","")&amp;IF(Inscriptions!Q121=4,"4.1","")&amp;IF(Inscriptions!Q121=5,"5.1","")&amp;IF(Inscriptions!Q121=6,"6.1","")&amp;IF(Inscriptions!Q121=7,"7.1","")&amp;IF(Inscriptions!Q121=8,"8.1","")&amp;IF(Inscriptions!Q121=9,"9.1","")&amp;IF(Inscriptions!Q121=10,"10.1","")&amp;IF(Inscriptions!Q121=10,"10.1","")&amp;IF(Inscriptions!Q121=11,"11.1","")&amp;IF(Inscriptions!Q121=12,"12.1","")&amp;IF(Inscriptions!Q121=13,"13.1","")&amp;IF(Inscriptions!Q121=14,"14.1","")&amp;IF(Inscriptions!Q121=15,"15.1","")&amp;IF(Inscriptions!Q121=16,"16.1","")&amp;IF(Inscriptions!Q121=17,"17.1","")&amp;IF(Inscriptions!Q121=18,"18.1","")&amp;IF(Inscriptions!Q121=19,"19.1","")&amp;IF(Inscriptions!Q121=20,"20","")</f>
        <v/>
      </c>
      <c r="G121" s="1" t="str">
        <f>IF(Inscriptions!R121=1,"1.1","")&amp;IF(Inscriptions!R121=2,"2.1","")&amp;IF(Inscriptions!R121=3,"3.1","")&amp;IF(Inscriptions!R121=4,"4.1","")&amp;IF(Inscriptions!R121=5,"5.1","")&amp;IF(Inscriptions!R121=6,"6.1","")&amp;IF(Inscriptions!R121=7,"7.1","")&amp;IF(Inscriptions!R121=8,"8.1","")&amp;IF(Inscriptions!R121=9,"9.1","")&amp;IF(Inscriptions!R121=10,"10.1","")&amp;IF(Inscriptions!R121=10,"10.1","")&amp;IF(Inscriptions!R121=11,"11.1","")&amp;IF(Inscriptions!R121=12,"12.1","")&amp;IF(Inscriptions!R121=13,"13.1","")&amp;IF(Inscriptions!R121=14,"14.1","")&amp;IF(Inscriptions!R121=15,"15.1","")&amp;IF(Inscriptions!R121=16,"16.1","")&amp;IF(Inscriptions!R121=17,"17.1","")&amp;IF(Inscriptions!R121=18,"18.1","")&amp;IF(Inscriptions!R121=19,"19.1","")&amp;IF(Inscriptions!R121=20,"20","")</f>
        <v/>
      </c>
      <c r="H121" s="1" t="str">
        <f>IF(Inscriptions!S121=1,"1.1","")&amp;IF(Inscriptions!S121=2,"2.1","")&amp;IF(Inscriptions!S121=3,"3.1","")&amp;IF(Inscriptions!S121=4,"4.1","")&amp;IF(Inscriptions!S121=5,"5.1","")&amp;IF(Inscriptions!S121=6,"6.1","")&amp;IF(Inscriptions!S121=7,"7.1","")&amp;IF(Inscriptions!S121=8,"8.1","")&amp;IF(Inscriptions!S121=9,"9.1","")&amp;IF(Inscriptions!S121=10,"10.1","")&amp;IF(Inscriptions!S121=10,"10.1","")&amp;IF(Inscriptions!S121=11,"11.1","")&amp;IF(Inscriptions!S121=12,"12.1","")&amp;IF(Inscriptions!S121=13,"13.1","")&amp;IF(Inscriptions!S121=14,"14.1","")&amp;IF(Inscriptions!S121=15,"15.1","")&amp;IF(Inscriptions!S121=16,"16.1","")&amp;IF(Inscriptions!S121=17,"17.1","")&amp;IF(Inscriptions!S121=18,"18.1","")&amp;IF(Inscriptions!S121=19,"19.1","")&amp;IF(Inscriptions!S121=20,"20","")</f>
        <v/>
      </c>
      <c r="P121" s="198"/>
      <c r="Q121" s="199"/>
      <c r="R121" s="218"/>
      <c r="T121" s="248" t="str">
        <f t="shared" si="14"/>
        <v/>
      </c>
      <c r="U121" s="248" t="str">
        <f t="shared" si="15"/>
        <v/>
      </c>
      <c r="V121" s="248" t="str">
        <f t="shared" si="16"/>
        <v/>
      </c>
      <c r="X121" s="252"/>
      <c r="Y121" s="253"/>
      <c r="Z121" s="254"/>
    </row>
    <row r="122" spans="1:26" x14ac:dyDescent="0.2">
      <c r="A122" s="197">
        <f>Inscriptions!A122</f>
        <v>121</v>
      </c>
      <c r="B122" s="32">
        <f>Inscriptions!C122</f>
        <v>0</v>
      </c>
      <c r="C122" s="3">
        <f>Inscriptions!D122</f>
        <v>0</v>
      </c>
      <c r="E122" s="1" t="str">
        <f>IF(Inscriptions!P122=1,"1.1","")&amp;IF(Inscriptions!P122=2,"2.1","")&amp;IF(Inscriptions!P122=3,"3.1","")&amp;IF(Inscriptions!P122=4,"4.1","")&amp;IF(Inscriptions!P122=5,"5.1","")&amp;IF(Inscriptions!P122=6,"6.1","")&amp;IF(Inscriptions!P122=7,"7.1","")&amp;IF(Inscriptions!P122=8,"8.1","")&amp;IF(Inscriptions!P122=9,"9.1","")&amp;IF(Inscriptions!P122=10,"10.1","")&amp;IF(Inscriptions!P122=10,"10.1","")&amp;IF(Inscriptions!P122=11,"11.1","")&amp;IF(Inscriptions!P122=12,"12.1","")&amp;IF(Inscriptions!P122=13,"13.1","")&amp;IF(Inscriptions!P122=14,"14.1","")&amp;IF(Inscriptions!P122=15,"15.1","")&amp;IF(Inscriptions!P122=16,"16.1","")&amp;IF(Inscriptions!P122=17,"17.1","")&amp;IF(Inscriptions!P122=18,"18.1","")&amp;IF(Inscriptions!P122=19,"19.1","")&amp;IF(Inscriptions!P122=20,"20","")</f>
        <v/>
      </c>
      <c r="F122" s="1" t="str">
        <f>IF(Inscriptions!Q122=1,"1.1","")&amp;IF(Inscriptions!Q122=2,"2.1","")&amp;IF(Inscriptions!Q122=3,"3.1","")&amp;IF(Inscriptions!Q122=4,"4.1","")&amp;IF(Inscriptions!Q122=5,"5.1","")&amp;IF(Inscriptions!Q122=6,"6.1","")&amp;IF(Inscriptions!Q122=7,"7.1","")&amp;IF(Inscriptions!Q122=8,"8.1","")&amp;IF(Inscriptions!Q122=9,"9.1","")&amp;IF(Inscriptions!Q122=10,"10.1","")&amp;IF(Inscriptions!Q122=10,"10.1","")&amp;IF(Inscriptions!Q122=11,"11.1","")&amp;IF(Inscriptions!Q122=12,"12.1","")&amp;IF(Inscriptions!Q122=13,"13.1","")&amp;IF(Inscriptions!Q122=14,"14.1","")&amp;IF(Inscriptions!Q122=15,"15.1","")&amp;IF(Inscriptions!Q122=16,"16.1","")&amp;IF(Inscriptions!Q122=17,"17.1","")&amp;IF(Inscriptions!Q122=18,"18.1","")&amp;IF(Inscriptions!Q122=19,"19.1","")&amp;IF(Inscriptions!Q122=20,"20","")</f>
        <v/>
      </c>
      <c r="G122" s="1" t="str">
        <f>IF(Inscriptions!R122=1,"1.1","")&amp;IF(Inscriptions!R122=2,"2.1","")&amp;IF(Inscriptions!R122=3,"3.1","")&amp;IF(Inscriptions!R122=4,"4.1","")&amp;IF(Inscriptions!R122=5,"5.1","")&amp;IF(Inscriptions!R122=6,"6.1","")&amp;IF(Inscriptions!R122=7,"7.1","")&amp;IF(Inscriptions!R122=8,"8.1","")&amp;IF(Inscriptions!R122=9,"9.1","")&amp;IF(Inscriptions!R122=10,"10.1","")&amp;IF(Inscriptions!R122=10,"10.1","")&amp;IF(Inscriptions!R122=11,"11.1","")&amp;IF(Inscriptions!R122=12,"12.1","")&amp;IF(Inscriptions!R122=13,"13.1","")&amp;IF(Inscriptions!R122=14,"14.1","")&amp;IF(Inscriptions!R122=15,"15.1","")&amp;IF(Inscriptions!R122=16,"16.1","")&amp;IF(Inscriptions!R122=17,"17.1","")&amp;IF(Inscriptions!R122=18,"18.1","")&amp;IF(Inscriptions!R122=19,"19.1","")&amp;IF(Inscriptions!R122=20,"20","")</f>
        <v/>
      </c>
      <c r="H122" s="1" t="str">
        <f>IF(Inscriptions!S122=1,"1.1","")&amp;IF(Inscriptions!S122=2,"2.1","")&amp;IF(Inscriptions!S122=3,"3.1","")&amp;IF(Inscriptions!S122=4,"4.1","")&amp;IF(Inscriptions!S122=5,"5.1","")&amp;IF(Inscriptions!S122=6,"6.1","")&amp;IF(Inscriptions!S122=7,"7.1","")&amp;IF(Inscriptions!S122=8,"8.1","")&amp;IF(Inscriptions!S122=9,"9.1","")&amp;IF(Inscriptions!S122=10,"10.1","")&amp;IF(Inscriptions!S122=10,"10.1","")&amp;IF(Inscriptions!S122=11,"11.1","")&amp;IF(Inscriptions!S122=12,"12.1","")&amp;IF(Inscriptions!S122=13,"13.1","")&amp;IF(Inscriptions!S122=14,"14.1","")&amp;IF(Inscriptions!S122=15,"15.1","")&amp;IF(Inscriptions!S122=16,"16.1","")&amp;IF(Inscriptions!S122=17,"17.1","")&amp;IF(Inscriptions!S122=18,"18.1","")&amp;IF(Inscriptions!S122=19,"19.1","")&amp;IF(Inscriptions!S122=20,"20","")</f>
        <v/>
      </c>
      <c r="P122" s="198"/>
      <c r="Q122" s="199"/>
      <c r="R122" s="218"/>
      <c r="T122" s="248" t="str">
        <f t="shared" si="14"/>
        <v/>
      </c>
      <c r="U122" s="248" t="str">
        <f t="shared" si="15"/>
        <v/>
      </c>
      <c r="V122" s="248" t="str">
        <f t="shared" si="16"/>
        <v/>
      </c>
      <c r="X122" s="252"/>
      <c r="Y122" s="253"/>
      <c r="Z122" s="254"/>
    </row>
    <row r="123" spans="1:26" x14ac:dyDescent="0.2">
      <c r="A123" s="197">
        <f>Inscriptions!A123</f>
        <v>122</v>
      </c>
      <c r="B123" s="32">
        <f>Inscriptions!C123</f>
        <v>0</v>
      </c>
      <c r="C123" s="3">
        <f>Inscriptions!D123</f>
        <v>0</v>
      </c>
      <c r="E123" s="1" t="str">
        <f>IF(Inscriptions!P123=1,"1.1","")&amp;IF(Inscriptions!P123=2,"2.1","")&amp;IF(Inscriptions!P123=3,"3.1","")&amp;IF(Inscriptions!P123=4,"4.1","")&amp;IF(Inscriptions!P123=5,"5.1","")&amp;IF(Inscriptions!P123=6,"6.1","")&amp;IF(Inscriptions!P123=7,"7.1","")&amp;IF(Inscriptions!P123=8,"8.1","")&amp;IF(Inscriptions!P123=9,"9.1","")&amp;IF(Inscriptions!P123=10,"10.1","")&amp;IF(Inscriptions!P123=10,"10.1","")&amp;IF(Inscriptions!P123=11,"11.1","")&amp;IF(Inscriptions!P123=12,"12.1","")&amp;IF(Inscriptions!P123=13,"13.1","")&amp;IF(Inscriptions!P123=14,"14.1","")&amp;IF(Inscriptions!P123=15,"15.1","")&amp;IF(Inscriptions!P123=16,"16.1","")&amp;IF(Inscriptions!P123=17,"17.1","")&amp;IF(Inscriptions!P123=18,"18.1","")&amp;IF(Inscriptions!P123=19,"19.1","")&amp;IF(Inscriptions!P123=20,"20","")</f>
        <v/>
      </c>
      <c r="F123" s="1" t="str">
        <f>IF(Inscriptions!Q123=1,"1.1","")&amp;IF(Inscriptions!Q123=2,"2.1","")&amp;IF(Inscriptions!Q123=3,"3.1","")&amp;IF(Inscriptions!Q123=4,"4.1","")&amp;IF(Inscriptions!Q123=5,"5.1","")&amp;IF(Inscriptions!Q123=6,"6.1","")&amp;IF(Inscriptions!Q123=7,"7.1","")&amp;IF(Inscriptions!Q123=8,"8.1","")&amp;IF(Inscriptions!Q123=9,"9.1","")&amp;IF(Inscriptions!Q123=10,"10.1","")&amp;IF(Inscriptions!Q123=10,"10.1","")&amp;IF(Inscriptions!Q123=11,"11.1","")&amp;IF(Inscriptions!Q123=12,"12.1","")&amp;IF(Inscriptions!Q123=13,"13.1","")&amp;IF(Inscriptions!Q123=14,"14.1","")&amp;IF(Inscriptions!Q123=15,"15.1","")&amp;IF(Inscriptions!Q123=16,"16.1","")&amp;IF(Inscriptions!Q123=17,"17.1","")&amp;IF(Inscriptions!Q123=18,"18.1","")&amp;IF(Inscriptions!Q123=19,"19.1","")&amp;IF(Inscriptions!Q123=20,"20","")</f>
        <v/>
      </c>
      <c r="G123" s="1" t="str">
        <f>IF(Inscriptions!R123=1,"1.1","")&amp;IF(Inscriptions!R123=2,"2.1","")&amp;IF(Inscriptions!R123=3,"3.1","")&amp;IF(Inscriptions!R123=4,"4.1","")&amp;IF(Inscriptions!R123=5,"5.1","")&amp;IF(Inscriptions!R123=6,"6.1","")&amp;IF(Inscriptions!R123=7,"7.1","")&amp;IF(Inscriptions!R123=8,"8.1","")&amp;IF(Inscriptions!R123=9,"9.1","")&amp;IF(Inscriptions!R123=10,"10.1","")&amp;IF(Inscriptions!R123=10,"10.1","")&amp;IF(Inscriptions!R123=11,"11.1","")&amp;IF(Inscriptions!R123=12,"12.1","")&amp;IF(Inscriptions!R123=13,"13.1","")&amp;IF(Inscriptions!R123=14,"14.1","")&amp;IF(Inscriptions!R123=15,"15.1","")&amp;IF(Inscriptions!R123=16,"16.1","")&amp;IF(Inscriptions!R123=17,"17.1","")&amp;IF(Inscriptions!R123=18,"18.1","")&amp;IF(Inscriptions!R123=19,"19.1","")&amp;IF(Inscriptions!R123=20,"20","")</f>
        <v/>
      </c>
      <c r="H123" s="1" t="str">
        <f>IF(Inscriptions!S123=1,"1.1","")&amp;IF(Inscriptions!S123=2,"2.1","")&amp;IF(Inscriptions!S123=3,"3.1","")&amp;IF(Inscriptions!S123=4,"4.1","")&amp;IF(Inscriptions!S123=5,"5.1","")&amp;IF(Inscriptions!S123=6,"6.1","")&amp;IF(Inscriptions!S123=7,"7.1","")&amp;IF(Inscriptions!S123=8,"8.1","")&amp;IF(Inscriptions!S123=9,"9.1","")&amp;IF(Inscriptions!S123=10,"10.1","")&amp;IF(Inscriptions!S123=10,"10.1","")&amp;IF(Inscriptions!S123=11,"11.1","")&amp;IF(Inscriptions!S123=12,"12.1","")&amp;IF(Inscriptions!S123=13,"13.1","")&amp;IF(Inscriptions!S123=14,"14.1","")&amp;IF(Inscriptions!S123=15,"15.1","")&amp;IF(Inscriptions!S123=16,"16.1","")&amp;IF(Inscriptions!S123=17,"17.1","")&amp;IF(Inscriptions!S123=18,"18.1","")&amp;IF(Inscriptions!S123=19,"19.1","")&amp;IF(Inscriptions!S123=20,"20","")</f>
        <v/>
      </c>
      <c r="P123" s="198"/>
      <c r="Q123" s="199"/>
      <c r="R123" s="218"/>
      <c r="T123" s="248" t="str">
        <f t="shared" si="14"/>
        <v/>
      </c>
      <c r="U123" s="248" t="str">
        <f t="shared" si="15"/>
        <v/>
      </c>
      <c r="V123" s="248" t="str">
        <f t="shared" si="16"/>
        <v/>
      </c>
      <c r="X123" s="252"/>
      <c r="Y123" s="253"/>
      <c r="Z123" s="254"/>
    </row>
    <row r="124" spans="1:26" x14ac:dyDescent="0.2">
      <c r="A124" s="197">
        <f>Inscriptions!A124</f>
        <v>123</v>
      </c>
      <c r="B124" s="32">
        <f>Inscriptions!C124</f>
        <v>0</v>
      </c>
      <c r="C124" s="3">
        <f>Inscriptions!D124</f>
        <v>0</v>
      </c>
      <c r="E124" s="1" t="str">
        <f>IF(Inscriptions!P124=1,"1.1","")&amp;IF(Inscriptions!P124=2,"2.1","")&amp;IF(Inscriptions!P124=3,"3.1","")&amp;IF(Inscriptions!P124=4,"4.1","")&amp;IF(Inscriptions!P124=5,"5.1","")&amp;IF(Inscriptions!P124=6,"6.1","")&amp;IF(Inscriptions!P124=7,"7.1","")&amp;IF(Inscriptions!P124=8,"8.1","")&amp;IF(Inscriptions!P124=9,"9.1","")&amp;IF(Inscriptions!P124=10,"10.1","")&amp;IF(Inscriptions!P124=10,"10.1","")&amp;IF(Inscriptions!P124=11,"11.1","")&amp;IF(Inscriptions!P124=12,"12.1","")&amp;IF(Inscriptions!P124=13,"13.1","")&amp;IF(Inscriptions!P124=14,"14.1","")&amp;IF(Inscriptions!P124=15,"15.1","")&amp;IF(Inscriptions!P124=16,"16.1","")&amp;IF(Inscriptions!P124=17,"17.1","")&amp;IF(Inscriptions!P124=18,"18.1","")&amp;IF(Inscriptions!P124=19,"19.1","")&amp;IF(Inscriptions!P124=20,"20","")</f>
        <v/>
      </c>
      <c r="F124" s="1" t="str">
        <f>IF(Inscriptions!Q124=1,"1.1","")&amp;IF(Inscriptions!Q124=2,"2.1","")&amp;IF(Inscriptions!Q124=3,"3.1","")&amp;IF(Inscriptions!Q124=4,"4.1","")&amp;IF(Inscriptions!Q124=5,"5.1","")&amp;IF(Inscriptions!Q124=6,"6.1","")&amp;IF(Inscriptions!Q124=7,"7.1","")&amp;IF(Inscriptions!Q124=8,"8.1","")&amp;IF(Inscriptions!Q124=9,"9.1","")&amp;IF(Inscriptions!Q124=10,"10.1","")&amp;IF(Inscriptions!Q124=10,"10.1","")&amp;IF(Inscriptions!Q124=11,"11.1","")&amp;IF(Inscriptions!Q124=12,"12.1","")&amp;IF(Inscriptions!Q124=13,"13.1","")&amp;IF(Inscriptions!Q124=14,"14.1","")&amp;IF(Inscriptions!Q124=15,"15.1","")&amp;IF(Inscriptions!Q124=16,"16.1","")&amp;IF(Inscriptions!Q124=17,"17.1","")&amp;IF(Inscriptions!Q124=18,"18.1","")&amp;IF(Inscriptions!Q124=19,"19.1","")&amp;IF(Inscriptions!Q124=20,"20","")</f>
        <v/>
      </c>
      <c r="G124" s="1" t="str">
        <f>IF(Inscriptions!R124=1,"1.1","")&amp;IF(Inscriptions!R124=2,"2.1","")&amp;IF(Inscriptions!R124=3,"3.1","")&amp;IF(Inscriptions!R124=4,"4.1","")&amp;IF(Inscriptions!R124=5,"5.1","")&amp;IF(Inscriptions!R124=6,"6.1","")&amp;IF(Inscriptions!R124=7,"7.1","")&amp;IF(Inscriptions!R124=8,"8.1","")&amp;IF(Inscriptions!R124=9,"9.1","")&amp;IF(Inscriptions!R124=10,"10.1","")&amp;IF(Inscriptions!R124=10,"10.1","")&amp;IF(Inscriptions!R124=11,"11.1","")&amp;IF(Inscriptions!R124=12,"12.1","")&amp;IF(Inscriptions!R124=13,"13.1","")&amp;IF(Inscriptions!R124=14,"14.1","")&amp;IF(Inscriptions!R124=15,"15.1","")&amp;IF(Inscriptions!R124=16,"16.1","")&amp;IF(Inscriptions!R124=17,"17.1","")&amp;IF(Inscriptions!R124=18,"18.1","")&amp;IF(Inscriptions!R124=19,"19.1","")&amp;IF(Inscriptions!R124=20,"20","")</f>
        <v/>
      </c>
      <c r="H124" s="1" t="str">
        <f>IF(Inscriptions!S124=1,"1.1","")&amp;IF(Inscriptions!S124=2,"2.1","")&amp;IF(Inscriptions!S124=3,"3.1","")&amp;IF(Inscriptions!S124=4,"4.1","")&amp;IF(Inscriptions!S124=5,"5.1","")&amp;IF(Inscriptions!S124=6,"6.1","")&amp;IF(Inscriptions!S124=7,"7.1","")&amp;IF(Inscriptions!S124=8,"8.1","")&amp;IF(Inscriptions!S124=9,"9.1","")&amp;IF(Inscriptions!S124=10,"10.1","")&amp;IF(Inscriptions!S124=10,"10.1","")&amp;IF(Inscriptions!S124=11,"11.1","")&amp;IF(Inscriptions!S124=12,"12.1","")&amp;IF(Inscriptions!S124=13,"13.1","")&amp;IF(Inscriptions!S124=14,"14.1","")&amp;IF(Inscriptions!S124=15,"15.1","")&amp;IF(Inscriptions!S124=16,"16.1","")&amp;IF(Inscriptions!S124=17,"17.1","")&amp;IF(Inscriptions!S124=18,"18.1","")&amp;IF(Inscriptions!S124=19,"19.1","")&amp;IF(Inscriptions!S124=20,"20","")</f>
        <v/>
      </c>
      <c r="P124" s="198"/>
      <c r="Q124" s="199"/>
      <c r="R124" s="218"/>
      <c r="T124" s="248" t="str">
        <f t="shared" si="14"/>
        <v/>
      </c>
      <c r="U124" s="248" t="str">
        <f t="shared" si="15"/>
        <v/>
      </c>
      <c r="V124" s="248" t="str">
        <f t="shared" si="16"/>
        <v/>
      </c>
      <c r="X124" s="252"/>
      <c r="Y124" s="253"/>
      <c r="Z124" s="254"/>
    </row>
    <row r="125" spans="1:26" x14ac:dyDescent="0.2">
      <c r="A125" s="197">
        <f>Inscriptions!A125</f>
        <v>124</v>
      </c>
      <c r="B125" s="32">
        <f>Inscriptions!C125</f>
        <v>0</v>
      </c>
      <c r="C125" s="3">
        <f>Inscriptions!D125</f>
        <v>0</v>
      </c>
      <c r="E125" s="1" t="str">
        <f>IF(Inscriptions!P125=1,"1.1","")&amp;IF(Inscriptions!P125=2,"2.1","")&amp;IF(Inscriptions!P125=3,"3.1","")&amp;IF(Inscriptions!P125=4,"4.1","")&amp;IF(Inscriptions!P125=5,"5.1","")&amp;IF(Inscriptions!P125=6,"6.1","")&amp;IF(Inscriptions!P125=7,"7.1","")&amp;IF(Inscriptions!P125=8,"8.1","")&amp;IF(Inscriptions!P125=9,"9.1","")&amp;IF(Inscriptions!P125=10,"10.1","")&amp;IF(Inscriptions!P125=10,"10.1","")&amp;IF(Inscriptions!P125=11,"11.1","")&amp;IF(Inscriptions!P125=12,"12.1","")&amp;IF(Inscriptions!P125=13,"13.1","")&amp;IF(Inscriptions!P125=14,"14.1","")&amp;IF(Inscriptions!P125=15,"15.1","")&amp;IF(Inscriptions!P125=16,"16.1","")&amp;IF(Inscriptions!P125=17,"17.1","")&amp;IF(Inscriptions!P125=18,"18.1","")&amp;IF(Inscriptions!P125=19,"19.1","")&amp;IF(Inscriptions!P125=20,"20","")</f>
        <v/>
      </c>
      <c r="F125" s="1" t="str">
        <f>IF(Inscriptions!Q125=1,"1.1","")&amp;IF(Inscriptions!Q125=2,"2.1","")&amp;IF(Inscriptions!Q125=3,"3.1","")&amp;IF(Inscriptions!Q125=4,"4.1","")&amp;IF(Inscriptions!Q125=5,"5.1","")&amp;IF(Inscriptions!Q125=6,"6.1","")&amp;IF(Inscriptions!Q125=7,"7.1","")&amp;IF(Inscriptions!Q125=8,"8.1","")&amp;IF(Inscriptions!Q125=9,"9.1","")&amp;IF(Inscriptions!Q125=10,"10.1","")&amp;IF(Inscriptions!Q125=10,"10.1","")&amp;IF(Inscriptions!Q125=11,"11.1","")&amp;IF(Inscriptions!Q125=12,"12.1","")&amp;IF(Inscriptions!Q125=13,"13.1","")&amp;IF(Inscriptions!Q125=14,"14.1","")&amp;IF(Inscriptions!Q125=15,"15.1","")&amp;IF(Inscriptions!Q125=16,"16.1","")&amp;IF(Inscriptions!Q125=17,"17.1","")&amp;IF(Inscriptions!Q125=18,"18.1","")&amp;IF(Inscriptions!Q125=19,"19.1","")&amp;IF(Inscriptions!Q125=20,"20","")</f>
        <v/>
      </c>
      <c r="G125" s="1" t="str">
        <f>IF(Inscriptions!R125=1,"1.1","")&amp;IF(Inscriptions!R125=2,"2.1","")&amp;IF(Inscriptions!R125=3,"3.1","")&amp;IF(Inscriptions!R125=4,"4.1","")&amp;IF(Inscriptions!R125=5,"5.1","")&amp;IF(Inscriptions!R125=6,"6.1","")&amp;IF(Inscriptions!R125=7,"7.1","")&amp;IF(Inscriptions!R125=8,"8.1","")&amp;IF(Inscriptions!R125=9,"9.1","")&amp;IF(Inscriptions!R125=10,"10.1","")&amp;IF(Inscriptions!R125=10,"10.1","")&amp;IF(Inscriptions!R125=11,"11.1","")&amp;IF(Inscriptions!R125=12,"12.1","")&amp;IF(Inscriptions!R125=13,"13.1","")&amp;IF(Inscriptions!R125=14,"14.1","")&amp;IF(Inscriptions!R125=15,"15.1","")&amp;IF(Inscriptions!R125=16,"16.1","")&amp;IF(Inscriptions!R125=17,"17.1","")&amp;IF(Inscriptions!R125=18,"18.1","")&amp;IF(Inscriptions!R125=19,"19.1","")&amp;IF(Inscriptions!R125=20,"20","")</f>
        <v/>
      </c>
      <c r="H125" s="1" t="str">
        <f>IF(Inscriptions!S125=1,"1.1","")&amp;IF(Inscriptions!S125=2,"2.1","")&amp;IF(Inscriptions!S125=3,"3.1","")&amp;IF(Inscriptions!S125=4,"4.1","")&amp;IF(Inscriptions!S125=5,"5.1","")&amp;IF(Inscriptions!S125=6,"6.1","")&amp;IF(Inscriptions!S125=7,"7.1","")&amp;IF(Inscriptions!S125=8,"8.1","")&amp;IF(Inscriptions!S125=9,"9.1","")&amp;IF(Inscriptions!S125=10,"10.1","")&amp;IF(Inscriptions!S125=10,"10.1","")&amp;IF(Inscriptions!S125=11,"11.1","")&amp;IF(Inscriptions!S125=12,"12.1","")&amp;IF(Inscriptions!S125=13,"13.1","")&amp;IF(Inscriptions!S125=14,"14.1","")&amp;IF(Inscriptions!S125=15,"15.1","")&amp;IF(Inscriptions!S125=16,"16.1","")&amp;IF(Inscriptions!S125=17,"17.1","")&amp;IF(Inscriptions!S125=18,"18.1","")&amp;IF(Inscriptions!S125=19,"19.1","")&amp;IF(Inscriptions!S125=20,"20","")</f>
        <v/>
      </c>
      <c r="P125" s="198"/>
      <c r="Q125" s="199"/>
      <c r="R125" s="218"/>
      <c r="T125" s="248" t="str">
        <f t="shared" si="14"/>
        <v/>
      </c>
      <c r="U125" s="248" t="str">
        <f t="shared" si="15"/>
        <v/>
      </c>
      <c r="V125" s="248" t="str">
        <f t="shared" si="16"/>
        <v/>
      </c>
      <c r="X125" s="252"/>
      <c r="Y125" s="253"/>
      <c r="Z125" s="254"/>
    </row>
    <row r="126" spans="1:26" x14ac:dyDescent="0.2">
      <c r="A126" s="197">
        <f>Inscriptions!A126</f>
        <v>125</v>
      </c>
      <c r="B126" s="32">
        <f>Inscriptions!C126</f>
        <v>0</v>
      </c>
      <c r="C126" s="3">
        <f>Inscriptions!D126</f>
        <v>0</v>
      </c>
      <c r="E126" s="1" t="str">
        <f>IF(Inscriptions!P126=1,"1.1","")&amp;IF(Inscriptions!P126=2,"2.1","")&amp;IF(Inscriptions!P126=3,"3.1","")&amp;IF(Inscriptions!P126=4,"4.1","")&amp;IF(Inscriptions!P126=5,"5.1","")&amp;IF(Inscriptions!P126=6,"6.1","")&amp;IF(Inscriptions!P126=7,"7.1","")&amp;IF(Inscriptions!P126=8,"8.1","")&amp;IF(Inscriptions!P126=9,"9.1","")&amp;IF(Inscriptions!P126=10,"10.1","")&amp;IF(Inscriptions!P126=10,"10.1","")&amp;IF(Inscriptions!P126=11,"11.1","")&amp;IF(Inscriptions!P126=12,"12.1","")&amp;IF(Inscriptions!P126=13,"13.1","")&amp;IF(Inscriptions!P126=14,"14.1","")&amp;IF(Inscriptions!P126=15,"15.1","")&amp;IF(Inscriptions!P126=16,"16.1","")&amp;IF(Inscriptions!P126=17,"17.1","")&amp;IF(Inscriptions!P126=18,"18.1","")&amp;IF(Inscriptions!P126=19,"19.1","")&amp;IF(Inscriptions!P126=20,"20","")</f>
        <v/>
      </c>
      <c r="F126" s="1" t="str">
        <f>IF(Inscriptions!Q126=1,"1.1","")&amp;IF(Inscriptions!Q126=2,"2.1","")&amp;IF(Inscriptions!Q126=3,"3.1","")&amp;IF(Inscriptions!Q126=4,"4.1","")&amp;IF(Inscriptions!Q126=5,"5.1","")&amp;IF(Inscriptions!Q126=6,"6.1","")&amp;IF(Inscriptions!Q126=7,"7.1","")&amp;IF(Inscriptions!Q126=8,"8.1","")&amp;IF(Inscriptions!Q126=9,"9.1","")&amp;IF(Inscriptions!Q126=10,"10.1","")&amp;IF(Inscriptions!Q126=10,"10.1","")&amp;IF(Inscriptions!Q126=11,"11.1","")&amp;IF(Inscriptions!Q126=12,"12.1","")&amp;IF(Inscriptions!Q126=13,"13.1","")&amp;IF(Inscriptions!Q126=14,"14.1","")&amp;IF(Inscriptions!Q126=15,"15.1","")&amp;IF(Inscriptions!Q126=16,"16.1","")&amp;IF(Inscriptions!Q126=17,"17.1","")&amp;IF(Inscriptions!Q126=18,"18.1","")&amp;IF(Inscriptions!Q126=19,"19.1","")&amp;IF(Inscriptions!Q126=20,"20","")</f>
        <v/>
      </c>
      <c r="G126" s="1" t="str">
        <f>IF(Inscriptions!R126=1,"1.1","")&amp;IF(Inscriptions!R126=2,"2.1","")&amp;IF(Inscriptions!R126=3,"3.1","")&amp;IF(Inscriptions!R126=4,"4.1","")&amp;IF(Inscriptions!R126=5,"5.1","")&amp;IF(Inscriptions!R126=6,"6.1","")&amp;IF(Inscriptions!R126=7,"7.1","")&amp;IF(Inscriptions!R126=8,"8.1","")&amp;IF(Inscriptions!R126=9,"9.1","")&amp;IF(Inscriptions!R126=10,"10.1","")&amp;IF(Inscriptions!R126=10,"10.1","")&amp;IF(Inscriptions!R126=11,"11.1","")&amp;IF(Inscriptions!R126=12,"12.1","")&amp;IF(Inscriptions!R126=13,"13.1","")&amp;IF(Inscriptions!R126=14,"14.1","")&amp;IF(Inscriptions!R126=15,"15.1","")&amp;IF(Inscriptions!R126=16,"16.1","")&amp;IF(Inscriptions!R126=17,"17.1","")&amp;IF(Inscriptions!R126=18,"18.1","")&amp;IF(Inscriptions!R126=19,"19.1","")&amp;IF(Inscriptions!R126=20,"20","")</f>
        <v/>
      </c>
      <c r="H126" s="1" t="str">
        <f>IF(Inscriptions!S126=1,"1.1","")&amp;IF(Inscriptions!S126=2,"2.1","")&amp;IF(Inscriptions!S126=3,"3.1","")&amp;IF(Inscriptions!S126=4,"4.1","")&amp;IF(Inscriptions!S126=5,"5.1","")&amp;IF(Inscriptions!S126=6,"6.1","")&amp;IF(Inscriptions!S126=7,"7.1","")&amp;IF(Inscriptions!S126=8,"8.1","")&amp;IF(Inscriptions!S126=9,"9.1","")&amp;IF(Inscriptions!S126=10,"10.1","")&amp;IF(Inscriptions!S126=10,"10.1","")&amp;IF(Inscriptions!S126=11,"11.1","")&amp;IF(Inscriptions!S126=12,"12.1","")&amp;IF(Inscriptions!S126=13,"13.1","")&amp;IF(Inscriptions!S126=14,"14.1","")&amp;IF(Inscriptions!S126=15,"15.1","")&amp;IF(Inscriptions!S126=16,"16.1","")&amp;IF(Inscriptions!S126=17,"17.1","")&amp;IF(Inscriptions!S126=18,"18.1","")&amp;IF(Inscriptions!S126=19,"19.1","")&amp;IF(Inscriptions!S126=20,"20","")</f>
        <v/>
      </c>
      <c r="P126" s="198"/>
      <c r="Q126" s="199"/>
      <c r="R126" s="218"/>
      <c r="T126" s="248" t="str">
        <f t="shared" si="14"/>
        <v/>
      </c>
      <c r="U126" s="248" t="str">
        <f t="shared" si="15"/>
        <v/>
      </c>
      <c r="V126" s="248" t="str">
        <f t="shared" si="16"/>
        <v/>
      </c>
      <c r="X126" s="252"/>
      <c r="Y126" s="253"/>
      <c r="Z126" s="254"/>
    </row>
    <row r="127" spans="1:26" x14ac:dyDescent="0.2">
      <c r="A127" s="197">
        <f>Inscriptions!A127</f>
        <v>126</v>
      </c>
      <c r="B127" s="32">
        <f>Inscriptions!C127</f>
        <v>0</v>
      </c>
      <c r="C127" s="3">
        <f>Inscriptions!D127</f>
        <v>0</v>
      </c>
      <c r="E127" s="1" t="str">
        <f>IF(Inscriptions!P127=1,"1.1","")&amp;IF(Inscriptions!P127=2,"2.1","")&amp;IF(Inscriptions!P127=3,"3.1","")&amp;IF(Inscriptions!P127=4,"4.1","")&amp;IF(Inscriptions!P127=5,"5.1","")&amp;IF(Inscriptions!P127=6,"6.1","")&amp;IF(Inscriptions!P127=7,"7.1","")&amp;IF(Inscriptions!P127=8,"8.1","")&amp;IF(Inscriptions!P127=9,"9.1","")&amp;IF(Inscriptions!P127=10,"10.1","")&amp;IF(Inscriptions!P127=10,"10.1","")&amp;IF(Inscriptions!P127=11,"11.1","")&amp;IF(Inscriptions!P127=12,"12.1","")&amp;IF(Inscriptions!P127=13,"13.1","")&amp;IF(Inscriptions!P127=14,"14.1","")&amp;IF(Inscriptions!P127=15,"15.1","")&amp;IF(Inscriptions!P127=16,"16.1","")&amp;IF(Inscriptions!P127=17,"17.1","")&amp;IF(Inscriptions!P127=18,"18.1","")&amp;IF(Inscriptions!P127=19,"19.1","")&amp;IF(Inscriptions!P127=20,"20","")</f>
        <v/>
      </c>
      <c r="F127" s="1" t="str">
        <f>IF(Inscriptions!Q127=1,"1.1","")&amp;IF(Inscriptions!Q127=2,"2.1","")&amp;IF(Inscriptions!Q127=3,"3.1","")&amp;IF(Inscriptions!Q127=4,"4.1","")&amp;IF(Inscriptions!Q127=5,"5.1","")&amp;IF(Inscriptions!Q127=6,"6.1","")&amp;IF(Inscriptions!Q127=7,"7.1","")&amp;IF(Inscriptions!Q127=8,"8.1","")&amp;IF(Inscriptions!Q127=9,"9.1","")&amp;IF(Inscriptions!Q127=10,"10.1","")&amp;IF(Inscriptions!Q127=10,"10.1","")&amp;IF(Inscriptions!Q127=11,"11.1","")&amp;IF(Inscriptions!Q127=12,"12.1","")&amp;IF(Inscriptions!Q127=13,"13.1","")&amp;IF(Inscriptions!Q127=14,"14.1","")&amp;IF(Inscriptions!Q127=15,"15.1","")&amp;IF(Inscriptions!Q127=16,"16.1","")&amp;IF(Inscriptions!Q127=17,"17.1","")&amp;IF(Inscriptions!Q127=18,"18.1","")&amp;IF(Inscriptions!Q127=19,"19.1","")&amp;IF(Inscriptions!Q127=20,"20","")</f>
        <v/>
      </c>
      <c r="G127" s="1" t="str">
        <f>IF(Inscriptions!R127=1,"1.1","")&amp;IF(Inscriptions!R127=2,"2.1","")&amp;IF(Inscriptions!R127=3,"3.1","")&amp;IF(Inscriptions!R127=4,"4.1","")&amp;IF(Inscriptions!R127=5,"5.1","")&amp;IF(Inscriptions!R127=6,"6.1","")&amp;IF(Inscriptions!R127=7,"7.1","")&amp;IF(Inscriptions!R127=8,"8.1","")&amp;IF(Inscriptions!R127=9,"9.1","")&amp;IF(Inscriptions!R127=10,"10.1","")&amp;IF(Inscriptions!R127=10,"10.1","")&amp;IF(Inscriptions!R127=11,"11.1","")&amp;IF(Inscriptions!R127=12,"12.1","")&amp;IF(Inscriptions!R127=13,"13.1","")&amp;IF(Inscriptions!R127=14,"14.1","")&amp;IF(Inscriptions!R127=15,"15.1","")&amp;IF(Inscriptions!R127=16,"16.1","")&amp;IF(Inscriptions!R127=17,"17.1","")&amp;IF(Inscriptions!R127=18,"18.1","")&amp;IF(Inscriptions!R127=19,"19.1","")&amp;IF(Inscriptions!R127=20,"20","")</f>
        <v/>
      </c>
      <c r="H127" s="1" t="str">
        <f>IF(Inscriptions!S127=1,"1.1","")&amp;IF(Inscriptions!S127=2,"2.1","")&amp;IF(Inscriptions!S127=3,"3.1","")&amp;IF(Inscriptions!S127=4,"4.1","")&amp;IF(Inscriptions!S127=5,"5.1","")&amp;IF(Inscriptions!S127=6,"6.1","")&amp;IF(Inscriptions!S127=7,"7.1","")&amp;IF(Inscriptions!S127=8,"8.1","")&amp;IF(Inscriptions!S127=9,"9.1","")&amp;IF(Inscriptions!S127=10,"10.1","")&amp;IF(Inscriptions!S127=10,"10.1","")&amp;IF(Inscriptions!S127=11,"11.1","")&amp;IF(Inscriptions!S127=12,"12.1","")&amp;IF(Inscriptions!S127=13,"13.1","")&amp;IF(Inscriptions!S127=14,"14.1","")&amp;IF(Inscriptions!S127=15,"15.1","")&amp;IF(Inscriptions!S127=16,"16.1","")&amp;IF(Inscriptions!S127=17,"17.1","")&amp;IF(Inscriptions!S127=18,"18.1","")&amp;IF(Inscriptions!S127=19,"19.1","")&amp;IF(Inscriptions!S127=20,"20","")</f>
        <v/>
      </c>
      <c r="P127" s="198"/>
      <c r="Q127" s="199"/>
      <c r="R127" s="218"/>
      <c r="T127" s="248" t="str">
        <f t="shared" si="14"/>
        <v/>
      </c>
      <c r="U127" s="248" t="str">
        <f t="shared" si="15"/>
        <v/>
      </c>
      <c r="V127" s="248" t="str">
        <f t="shared" si="16"/>
        <v/>
      </c>
      <c r="X127" s="252"/>
      <c r="Y127" s="253"/>
      <c r="Z127" s="254"/>
    </row>
    <row r="128" spans="1:26" x14ac:dyDescent="0.2">
      <c r="A128" s="197">
        <f>Inscriptions!A128</f>
        <v>127</v>
      </c>
      <c r="B128" s="32">
        <f>Inscriptions!C128</f>
        <v>0</v>
      </c>
      <c r="C128" s="3">
        <f>Inscriptions!D128</f>
        <v>0</v>
      </c>
      <c r="E128" s="1" t="str">
        <f>IF(Inscriptions!P128=1,"1.1","")&amp;IF(Inscriptions!P128=2,"2.1","")&amp;IF(Inscriptions!P128=3,"3.1","")&amp;IF(Inscriptions!P128=4,"4.1","")&amp;IF(Inscriptions!P128=5,"5.1","")&amp;IF(Inscriptions!P128=6,"6.1","")&amp;IF(Inscriptions!P128=7,"7.1","")&amp;IF(Inscriptions!P128=8,"8.1","")&amp;IF(Inscriptions!P128=9,"9.1","")&amp;IF(Inscriptions!P128=10,"10.1","")&amp;IF(Inscriptions!P128=10,"10.1","")&amp;IF(Inscriptions!P128=11,"11.1","")&amp;IF(Inscriptions!P128=12,"12.1","")&amp;IF(Inscriptions!P128=13,"13.1","")&amp;IF(Inscriptions!P128=14,"14.1","")&amp;IF(Inscriptions!P128=15,"15.1","")&amp;IF(Inscriptions!P128=16,"16.1","")&amp;IF(Inscriptions!P128=17,"17.1","")&amp;IF(Inscriptions!P128=18,"18.1","")&amp;IF(Inscriptions!P128=19,"19.1","")&amp;IF(Inscriptions!P128=20,"20","")</f>
        <v/>
      </c>
      <c r="F128" s="1" t="str">
        <f>IF(Inscriptions!Q128=1,"1.1","")&amp;IF(Inscriptions!Q128=2,"2.1","")&amp;IF(Inscriptions!Q128=3,"3.1","")&amp;IF(Inscriptions!Q128=4,"4.1","")&amp;IF(Inscriptions!Q128=5,"5.1","")&amp;IF(Inscriptions!Q128=6,"6.1","")&amp;IF(Inscriptions!Q128=7,"7.1","")&amp;IF(Inscriptions!Q128=8,"8.1","")&amp;IF(Inscriptions!Q128=9,"9.1","")&amp;IF(Inscriptions!Q128=10,"10.1","")&amp;IF(Inscriptions!Q128=10,"10.1","")&amp;IF(Inscriptions!Q128=11,"11.1","")&amp;IF(Inscriptions!Q128=12,"12.1","")&amp;IF(Inscriptions!Q128=13,"13.1","")&amp;IF(Inscriptions!Q128=14,"14.1","")&amp;IF(Inscriptions!Q128=15,"15.1","")&amp;IF(Inscriptions!Q128=16,"16.1","")&amp;IF(Inscriptions!Q128=17,"17.1","")&amp;IF(Inscriptions!Q128=18,"18.1","")&amp;IF(Inscriptions!Q128=19,"19.1","")&amp;IF(Inscriptions!Q128=20,"20","")</f>
        <v/>
      </c>
      <c r="G128" s="1" t="str">
        <f>IF(Inscriptions!R128=1,"1.1","")&amp;IF(Inscriptions!R128=2,"2.1","")&amp;IF(Inscriptions!R128=3,"3.1","")&amp;IF(Inscriptions!R128=4,"4.1","")&amp;IF(Inscriptions!R128=5,"5.1","")&amp;IF(Inscriptions!R128=6,"6.1","")&amp;IF(Inscriptions!R128=7,"7.1","")&amp;IF(Inscriptions!R128=8,"8.1","")&amp;IF(Inscriptions!R128=9,"9.1","")&amp;IF(Inscriptions!R128=10,"10.1","")&amp;IF(Inscriptions!R128=10,"10.1","")&amp;IF(Inscriptions!R128=11,"11.1","")&amp;IF(Inscriptions!R128=12,"12.1","")&amp;IF(Inscriptions!R128=13,"13.1","")&amp;IF(Inscriptions!R128=14,"14.1","")&amp;IF(Inscriptions!R128=15,"15.1","")&amp;IF(Inscriptions!R128=16,"16.1","")&amp;IF(Inscriptions!R128=17,"17.1","")&amp;IF(Inscriptions!R128=18,"18.1","")&amp;IF(Inscriptions!R128=19,"19.1","")&amp;IF(Inscriptions!R128=20,"20","")</f>
        <v/>
      </c>
      <c r="H128" s="1" t="str">
        <f>IF(Inscriptions!S128=1,"1.1","")&amp;IF(Inscriptions!S128=2,"2.1","")&amp;IF(Inscriptions!S128=3,"3.1","")&amp;IF(Inscriptions!S128=4,"4.1","")&amp;IF(Inscriptions!S128=5,"5.1","")&amp;IF(Inscriptions!S128=6,"6.1","")&amp;IF(Inscriptions!S128=7,"7.1","")&amp;IF(Inscriptions!S128=8,"8.1","")&amp;IF(Inscriptions!S128=9,"9.1","")&amp;IF(Inscriptions!S128=10,"10.1","")&amp;IF(Inscriptions!S128=10,"10.1","")&amp;IF(Inscriptions!S128=11,"11.1","")&amp;IF(Inscriptions!S128=12,"12.1","")&amp;IF(Inscriptions!S128=13,"13.1","")&amp;IF(Inscriptions!S128=14,"14.1","")&amp;IF(Inscriptions!S128=15,"15.1","")&amp;IF(Inscriptions!S128=16,"16.1","")&amp;IF(Inscriptions!S128=17,"17.1","")&amp;IF(Inscriptions!S128=18,"18.1","")&amp;IF(Inscriptions!S128=19,"19.1","")&amp;IF(Inscriptions!S128=20,"20","")</f>
        <v/>
      </c>
      <c r="P128" s="198"/>
      <c r="Q128" s="199"/>
      <c r="R128" s="218"/>
      <c r="T128" s="248" t="str">
        <f t="shared" si="14"/>
        <v/>
      </c>
      <c r="U128" s="248" t="str">
        <f t="shared" si="15"/>
        <v/>
      </c>
      <c r="V128" s="248" t="str">
        <f t="shared" si="16"/>
        <v/>
      </c>
    </row>
    <row r="129" spans="1:28" x14ac:dyDescent="0.2">
      <c r="A129" s="197">
        <f>Inscriptions!A129</f>
        <v>128</v>
      </c>
      <c r="B129" s="32">
        <f>Inscriptions!C129</f>
        <v>0</v>
      </c>
      <c r="C129" s="3">
        <f>Inscriptions!D129</f>
        <v>0</v>
      </c>
      <c r="E129" s="1" t="str">
        <f>IF(Inscriptions!P129=1,"1.1","")&amp;IF(Inscriptions!P129=2,"2.1","")&amp;IF(Inscriptions!P129=3,"3.1","")&amp;IF(Inscriptions!P129=4,"4.1","")&amp;IF(Inscriptions!P129=5,"5.1","")&amp;IF(Inscriptions!P129=6,"6.1","")&amp;IF(Inscriptions!P129=7,"7.1","")&amp;IF(Inscriptions!P129=8,"8.1","")&amp;IF(Inscriptions!P129=9,"9.1","")&amp;IF(Inscriptions!P129=10,"10.1","")&amp;IF(Inscriptions!P129=10,"10.1","")&amp;IF(Inscriptions!P129=11,"11.1","")&amp;IF(Inscriptions!P129=12,"12.1","")&amp;IF(Inscriptions!P129=13,"13.1","")&amp;IF(Inscriptions!P129=14,"14.1","")&amp;IF(Inscriptions!P129=15,"15.1","")&amp;IF(Inscriptions!P129=16,"16.1","")&amp;IF(Inscriptions!P129=17,"17.1","")&amp;IF(Inscriptions!P129=18,"18.1","")&amp;IF(Inscriptions!P129=19,"19.1","")&amp;IF(Inscriptions!P129=20,"20","")</f>
        <v/>
      </c>
      <c r="F129" s="1" t="str">
        <f>IF(Inscriptions!Q129=1,"1.1","")&amp;IF(Inscriptions!Q129=2,"2.1","")&amp;IF(Inscriptions!Q129=3,"3.1","")&amp;IF(Inscriptions!Q129=4,"4.1","")&amp;IF(Inscriptions!Q129=5,"5.1","")&amp;IF(Inscriptions!Q129=6,"6.1","")&amp;IF(Inscriptions!Q129=7,"7.1","")&amp;IF(Inscriptions!Q129=8,"8.1","")&amp;IF(Inscriptions!Q129=9,"9.1","")&amp;IF(Inscriptions!Q129=10,"10.1","")&amp;IF(Inscriptions!Q129=10,"10.1","")&amp;IF(Inscriptions!Q129=11,"11.1","")&amp;IF(Inscriptions!Q129=12,"12.1","")&amp;IF(Inscriptions!Q129=13,"13.1","")&amp;IF(Inscriptions!Q129=14,"14.1","")&amp;IF(Inscriptions!Q129=15,"15.1","")&amp;IF(Inscriptions!Q129=16,"16.1","")&amp;IF(Inscriptions!Q129=17,"17.1","")&amp;IF(Inscriptions!Q129=18,"18.1","")&amp;IF(Inscriptions!Q129=19,"19.1","")&amp;IF(Inscriptions!Q129=20,"20","")</f>
        <v/>
      </c>
      <c r="G129" s="1" t="str">
        <f>IF(Inscriptions!R129=1,"1.1","")&amp;IF(Inscriptions!R129=2,"2.1","")&amp;IF(Inscriptions!R129=3,"3.1","")&amp;IF(Inscriptions!R129=4,"4.1","")&amp;IF(Inscriptions!R129=5,"5.1","")&amp;IF(Inscriptions!R129=6,"6.1","")&amp;IF(Inscriptions!R129=7,"7.1","")&amp;IF(Inscriptions!R129=8,"8.1","")&amp;IF(Inscriptions!R129=9,"9.1","")&amp;IF(Inscriptions!R129=10,"10.1","")&amp;IF(Inscriptions!R129=10,"10.1","")&amp;IF(Inscriptions!R129=11,"11.1","")&amp;IF(Inscriptions!R129=12,"12.1","")&amp;IF(Inscriptions!R129=13,"13.1","")&amp;IF(Inscriptions!R129=14,"14.1","")&amp;IF(Inscriptions!R129=15,"15.1","")&amp;IF(Inscriptions!R129=16,"16.1","")&amp;IF(Inscriptions!R129=17,"17.1","")&amp;IF(Inscriptions!R129=18,"18.1","")&amp;IF(Inscriptions!R129=19,"19.1","")&amp;IF(Inscriptions!R129=20,"20","")</f>
        <v/>
      </c>
      <c r="H129" s="1" t="str">
        <f>IF(Inscriptions!S129=1,"1.1","")&amp;IF(Inscriptions!S129=2,"2.1","")&amp;IF(Inscriptions!S129=3,"3.1","")&amp;IF(Inscriptions!S129=4,"4.1","")&amp;IF(Inscriptions!S129=5,"5.1","")&amp;IF(Inscriptions!S129=6,"6.1","")&amp;IF(Inscriptions!S129=7,"7.1","")&amp;IF(Inscriptions!S129=8,"8.1","")&amp;IF(Inscriptions!S129=9,"9.1","")&amp;IF(Inscriptions!S129=10,"10.1","")&amp;IF(Inscriptions!S129=10,"10.1","")&amp;IF(Inscriptions!S129=11,"11.1","")&amp;IF(Inscriptions!S129=12,"12.1","")&amp;IF(Inscriptions!S129=13,"13.1","")&amp;IF(Inscriptions!S129=14,"14.1","")&amp;IF(Inscriptions!S129=15,"15.1","")&amp;IF(Inscriptions!S129=16,"16.1","")&amp;IF(Inscriptions!S129=17,"17.1","")&amp;IF(Inscriptions!S129=18,"18.1","")&amp;IF(Inscriptions!S129=19,"19.1","")&amp;IF(Inscriptions!S129=20,"20","")</f>
        <v/>
      </c>
      <c r="P129" s="198"/>
      <c r="Q129" s="199"/>
      <c r="R129" s="218"/>
      <c r="T129" s="248" t="str">
        <f t="shared" si="14"/>
        <v/>
      </c>
      <c r="U129" s="248" t="str">
        <f t="shared" si="15"/>
        <v/>
      </c>
      <c r="V129" s="248" t="str">
        <f t="shared" si="16"/>
        <v/>
      </c>
    </row>
    <row r="130" spans="1:28" x14ac:dyDescent="0.2">
      <c r="A130" s="197">
        <f>Inscriptions!A130</f>
        <v>129</v>
      </c>
      <c r="B130" s="32">
        <f>Inscriptions!C130</f>
        <v>0</v>
      </c>
      <c r="C130" s="3">
        <f>Inscriptions!D130</f>
        <v>0</v>
      </c>
      <c r="E130" s="1" t="str">
        <f>IF(Inscriptions!P130=1,"1.1","")&amp;IF(Inscriptions!P130=2,"2.1","")&amp;IF(Inscriptions!P130=3,"3.1","")&amp;IF(Inscriptions!P130=4,"4.1","")&amp;IF(Inscriptions!P130=5,"5.1","")&amp;IF(Inscriptions!P130=6,"6.1","")&amp;IF(Inscriptions!P130=7,"7.1","")&amp;IF(Inscriptions!P130=8,"8.1","")&amp;IF(Inscriptions!P130=9,"9.1","")&amp;IF(Inscriptions!P130=10,"10.1","")&amp;IF(Inscriptions!P130=10,"10.1","")&amp;IF(Inscriptions!P130=11,"11.1","")&amp;IF(Inscriptions!P130=12,"12.1","")&amp;IF(Inscriptions!P130=13,"13.1","")&amp;IF(Inscriptions!P130=14,"14.1","")&amp;IF(Inscriptions!P130=15,"15.1","")&amp;IF(Inscriptions!P130=16,"16.1","")&amp;IF(Inscriptions!P130=17,"17.1","")&amp;IF(Inscriptions!P130=18,"18.1","")&amp;IF(Inscriptions!P130=19,"19.1","")&amp;IF(Inscriptions!P130=20,"20","")</f>
        <v/>
      </c>
      <c r="F130" s="1" t="str">
        <f>IF(Inscriptions!Q130=1,"1.1","")&amp;IF(Inscriptions!Q130=2,"2.1","")&amp;IF(Inscriptions!Q130=3,"3.1","")&amp;IF(Inscriptions!Q130=4,"4.1","")&amp;IF(Inscriptions!Q130=5,"5.1","")&amp;IF(Inscriptions!Q130=6,"6.1","")&amp;IF(Inscriptions!Q130=7,"7.1","")&amp;IF(Inscriptions!Q130=8,"8.1","")&amp;IF(Inscriptions!Q130=9,"9.1","")&amp;IF(Inscriptions!Q130=10,"10.1","")&amp;IF(Inscriptions!Q130=10,"10.1","")&amp;IF(Inscriptions!Q130=11,"11.1","")&amp;IF(Inscriptions!Q130=12,"12.1","")&amp;IF(Inscriptions!Q130=13,"13.1","")&amp;IF(Inscriptions!Q130=14,"14.1","")&amp;IF(Inscriptions!Q130=15,"15.1","")&amp;IF(Inscriptions!Q130=16,"16.1","")&amp;IF(Inscriptions!Q130=17,"17.1","")&amp;IF(Inscriptions!Q130=18,"18.1","")&amp;IF(Inscriptions!Q130=19,"19.1","")&amp;IF(Inscriptions!Q130=20,"20","")</f>
        <v/>
      </c>
      <c r="G130" s="1" t="str">
        <f>IF(Inscriptions!R130=1,"1.1","")&amp;IF(Inscriptions!R130=2,"2.1","")&amp;IF(Inscriptions!R130=3,"3.1","")&amp;IF(Inscriptions!R130=4,"4.1","")&amp;IF(Inscriptions!R130=5,"5.1","")&amp;IF(Inscriptions!R130=6,"6.1","")&amp;IF(Inscriptions!R130=7,"7.1","")&amp;IF(Inscriptions!R130=8,"8.1","")&amp;IF(Inscriptions!R130=9,"9.1","")&amp;IF(Inscriptions!R130=10,"10.1","")&amp;IF(Inscriptions!R130=10,"10.1","")&amp;IF(Inscriptions!R130=11,"11.1","")&amp;IF(Inscriptions!R130=12,"12.1","")&amp;IF(Inscriptions!R130=13,"13.1","")&amp;IF(Inscriptions!R130=14,"14.1","")&amp;IF(Inscriptions!R130=15,"15.1","")&amp;IF(Inscriptions!R130=16,"16.1","")&amp;IF(Inscriptions!R130=17,"17.1","")&amp;IF(Inscriptions!R130=18,"18.1","")&amp;IF(Inscriptions!R130=19,"19.1","")&amp;IF(Inscriptions!R130=20,"20","")</f>
        <v/>
      </c>
      <c r="H130" s="1" t="str">
        <f>IF(Inscriptions!S130=1,"1.1","")&amp;IF(Inscriptions!S130=2,"2.1","")&amp;IF(Inscriptions!S130=3,"3.1","")&amp;IF(Inscriptions!S130=4,"4.1","")&amp;IF(Inscriptions!S130=5,"5.1","")&amp;IF(Inscriptions!S130=6,"6.1","")&amp;IF(Inscriptions!S130=7,"7.1","")&amp;IF(Inscriptions!S130=8,"8.1","")&amp;IF(Inscriptions!S130=9,"9.1","")&amp;IF(Inscriptions!S130=10,"10.1","")&amp;IF(Inscriptions!S130=10,"10.1","")&amp;IF(Inscriptions!S130=11,"11.1","")&amp;IF(Inscriptions!S130=12,"12.1","")&amp;IF(Inscriptions!S130=13,"13.1","")&amp;IF(Inscriptions!S130=14,"14.1","")&amp;IF(Inscriptions!S130=15,"15.1","")&amp;IF(Inscriptions!S130=16,"16.1","")&amp;IF(Inscriptions!S130=17,"17.1","")&amp;IF(Inscriptions!S130=18,"18.1","")&amp;IF(Inscriptions!S130=19,"19.1","")&amp;IF(Inscriptions!S130=20,"20","")</f>
        <v/>
      </c>
      <c r="P130" s="198"/>
      <c r="Q130" s="199"/>
      <c r="R130" s="218"/>
      <c r="T130" s="248" t="str">
        <f t="shared" si="14"/>
        <v/>
      </c>
      <c r="U130" s="248" t="str">
        <f t="shared" si="15"/>
        <v/>
      </c>
      <c r="V130" s="248" t="str">
        <f t="shared" si="16"/>
        <v/>
      </c>
    </row>
    <row r="131" spans="1:28" s="2" customFormat="1" x14ac:dyDescent="0.2">
      <c r="A131" s="197">
        <f>Inscriptions!A131</f>
        <v>130</v>
      </c>
      <c r="B131" s="32">
        <f>Inscriptions!C131</f>
        <v>0</v>
      </c>
      <c r="C131" s="3">
        <f>Inscriptions!D131</f>
        <v>0</v>
      </c>
      <c r="D131" s="196"/>
      <c r="E131" s="1" t="str">
        <f>IF(Inscriptions!P131=1,"1.1","")&amp;IF(Inscriptions!P131=2,"2.1","")&amp;IF(Inscriptions!P131=3,"3.1","")&amp;IF(Inscriptions!P131=4,"4.1","")&amp;IF(Inscriptions!P131=5,"5.1","")&amp;IF(Inscriptions!P131=6,"6.1","")&amp;IF(Inscriptions!P131=7,"7.1","")&amp;IF(Inscriptions!P131=8,"8.1","")&amp;IF(Inscriptions!P131=9,"9.1","")&amp;IF(Inscriptions!P131=10,"10.1","")&amp;IF(Inscriptions!P131=10,"10.1","")&amp;IF(Inscriptions!P131=11,"11.1","")&amp;IF(Inscriptions!P131=12,"12.1","")&amp;IF(Inscriptions!P131=13,"13.1","")&amp;IF(Inscriptions!P131=14,"14.1","")&amp;IF(Inscriptions!P131=15,"15.1","")&amp;IF(Inscriptions!P131=16,"16.1","")&amp;IF(Inscriptions!P131=17,"17.1","")&amp;IF(Inscriptions!P131=18,"18.1","")&amp;IF(Inscriptions!P131=19,"19.1","")&amp;IF(Inscriptions!P131=20,"20","")</f>
        <v/>
      </c>
      <c r="F131" s="1" t="str">
        <f>IF(Inscriptions!Q131=1,"1.1","")&amp;IF(Inscriptions!Q131=2,"2.1","")&amp;IF(Inscriptions!Q131=3,"3.1","")&amp;IF(Inscriptions!Q131=4,"4.1","")&amp;IF(Inscriptions!Q131=5,"5.1","")&amp;IF(Inscriptions!Q131=6,"6.1","")&amp;IF(Inscriptions!Q131=7,"7.1","")&amp;IF(Inscriptions!Q131=8,"8.1","")&amp;IF(Inscriptions!Q131=9,"9.1","")&amp;IF(Inscriptions!Q131=10,"10.1","")&amp;IF(Inscriptions!Q131=10,"10.1","")&amp;IF(Inscriptions!Q131=11,"11.1","")&amp;IF(Inscriptions!Q131=12,"12.1","")&amp;IF(Inscriptions!Q131=13,"13.1","")&amp;IF(Inscriptions!Q131=14,"14.1","")&amp;IF(Inscriptions!Q131=15,"15.1","")&amp;IF(Inscriptions!Q131=16,"16.1","")&amp;IF(Inscriptions!Q131=17,"17.1","")&amp;IF(Inscriptions!Q131=18,"18.1","")&amp;IF(Inscriptions!Q131=19,"19.1","")&amp;IF(Inscriptions!Q131=20,"20","")</f>
        <v/>
      </c>
      <c r="G131" s="1" t="str">
        <f>IF(Inscriptions!R131=1,"1.1","")&amp;IF(Inscriptions!R131=2,"2.1","")&amp;IF(Inscriptions!R131=3,"3.1","")&amp;IF(Inscriptions!R131=4,"4.1","")&amp;IF(Inscriptions!R131=5,"5.1","")&amp;IF(Inscriptions!R131=6,"6.1","")&amp;IF(Inscriptions!R131=7,"7.1","")&amp;IF(Inscriptions!R131=8,"8.1","")&amp;IF(Inscriptions!R131=9,"9.1","")&amp;IF(Inscriptions!R131=10,"10.1","")&amp;IF(Inscriptions!R131=10,"10.1","")&amp;IF(Inscriptions!R131=11,"11.1","")&amp;IF(Inscriptions!R131=12,"12.1","")&amp;IF(Inscriptions!R131=13,"13.1","")&amp;IF(Inscriptions!R131=14,"14.1","")&amp;IF(Inscriptions!R131=15,"15.1","")&amp;IF(Inscriptions!R131=16,"16.1","")&amp;IF(Inscriptions!R131=17,"17.1","")&amp;IF(Inscriptions!R131=18,"18.1","")&amp;IF(Inscriptions!R131=19,"19.1","")&amp;IF(Inscriptions!R131=20,"20","")</f>
        <v/>
      </c>
      <c r="H131" s="1" t="str">
        <f>IF(Inscriptions!S131=1,"1.1","")&amp;IF(Inscriptions!S131=2,"2.1","")&amp;IF(Inscriptions!S131=3,"3.1","")&amp;IF(Inscriptions!S131=4,"4.1","")&amp;IF(Inscriptions!S131=5,"5.1","")&amp;IF(Inscriptions!S131=6,"6.1","")&amp;IF(Inscriptions!S131=7,"7.1","")&amp;IF(Inscriptions!S131=8,"8.1","")&amp;IF(Inscriptions!S131=9,"9.1","")&amp;IF(Inscriptions!S131=10,"10.1","")&amp;IF(Inscriptions!S131=10,"10.1","")&amp;IF(Inscriptions!S131=11,"11.1","")&amp;IF(Inscriptions!S131=12,"12.1","")&amp;IF(Inscriptions!S131=13,"13.1","")&amp;IF(Inscriptions!S131=14,"14.1","")&amp;IF(Inscriptions!S131=15,"15.1","")&amp;IF(Inscriptions!S131=16,"16.1","")&amp;IF(Inscriptions!S131=17,"17.1","")&amp;IF(Inscriptions!S131=18,"18.1","")&amp;IF(Inscriptions!S131=19,"19.1","")&amp;IF(Inscriptions!S131=20,"20","")</f>
        <v/>
      </c>
      <c r="I131" s="224"/>
      <c r="J131" s="256"/>
      <c r="K131" s="256"/>
      <c r="L131" s="256"/>
      <c r="M131" s="256"/>
      <c r="N131" s="224"/>
      <c r="O131" s="32"/>
      <c r="P131" s="198"/>
      <c r="Q131" s="199"/>
      <c r="R131" s="218"/>
      <c r="S131" s="224"/>
      <c r="T131" s="248" t="str">
        <f t="shared" ref="T131:T194" si="17">IF(COUNTIF(P:P,$J131),$J131&amp;" - ","")&amp;IF(COUNTIF(P:P,$K131),$K131&amp;" - ","")&amp;IF(COUNTIF(P:P,$L131),$L131&amp;" - ","")&amp;IF(COUNTIF(P:P,$M131),$M131&amp;" - ","")</f>
        <v/>
      </c>
      <c r="U131" s="248" t="str">
        <f t="shared" ref="U131:U194" si="18">IF(COUNTIF(Q:Q,$J131),$J131&amp;" - ","")&amp;IF(COUNTIF(Q:Q,$K131),$K131&amp;" - ","")&amp;IF(COUNTIF(Q:Q,$L131),$L131&amp;" - ","")&amp;IF(COUNTIF(Q:Q,$M131),$M131&amp;" - ","")</f>
        <v/>
      </c>
      <c r="V131" s="248" t="str">
        <f t="shared" ref="V131:V194" si="19">IF(COUNTIF(R:R,$J131),$J131&amp;" - ","")&amp;IF(COUNTIF(R:R,$K131),$K131&amp;" - ","")&amp;IF(COUNTIF(R:R,$L131),$L131&amp;" - ","")&amp;IF(COUNTIF(R:R,$M131),$M131&amp;" - ","")</f>
        <v/>
      </c>
      <c r="W131" s="224"/>
      <c r="X131" s="258"/>
      <c r="Y131" s="259"/>
      <c r="Z131" s="260"/>
      <c r="AA131" s="240"/>
      <c r="AB131" s="37"/>
    </row>
    <row r="132" spans="1:28" x14ac:dyDescent="0.2">
      <c r="A132" s="197">
        <f>Inscriptions!A132</f>
        <v>131</v>
      </c>
      <c r="B132" s="32">
        <f>Inscriptions!C132</f>
        <v>0</v>
      </c>
      <c r="C132" s="3">
        <f>Inscriptions!D132</f>
        <v>0</v>
      </c>
      <c r="E132" s="1" t="str">
        <f>IF(Inscriptions!P132=1,"1.1","")&amp;IF(Inscriptions!P132=2,"2.1","")&amp;IF(Inscriptions!P132=3,"3.1","")&amp;IF(Inscriptions!P132=4,"4.1","")&amp;IF(Inscriptions!P132=5,"5.1","")&amp;IF(Inscriptions!P132=6,"6.1","")&amp;IF(Inscriptions!P132=7,"7.1","")&amp;IF(Inscriptions!P132=8,"8.1","")&amp;IF(Inscriptions!P132=9,"9.1","")&amp;IF(Inscriptions!P132=10,"10.1","")&amp;IF(Inscriptions!P132=10,"10.1","")&amp;IF(Inscriptions!P132=11,"11.1","")&amp;IF(Inscriptions!P132=12,"12.1","")&amp;IF(Inscriptions!P132=13,"13.1","")&amp;IF(Inscriptions!P132=14,"14.1","")&amp;IF(Inscriptions!P132=15,"15.1","")&amp;IF(Inscriptions!P132=16,"16.1","")&amp;IF(Inscriptions!P132=17,"17.1","")&amp;IF(Inscriptions!P132=18,"18.1","")&amp;IF(Inscriptions!P132=19,"19.1","")&amp;IF(Inscriptions!P132=20,"20","")</f>
        <v/>
      </c>
      <c r="F132" s="1" t="str">
        <f>IF(Inscriptions!Q132=1,"1.1","")&amp;IF(Inscriptions!Q132=2,"2.1","")&amp;IF(Inscriptions!Q132=3,"3.1","")&amp;IF(Inscriptions!Q132=4,"4.1","")&amp;IF(Inscriptions!Q132=5,"5.1","")&amp;IF(Inscriptions!Q132=6,"6.1","")&amp;IF(Inscriptions!Q132=7,"7.1","")&amp;IF(Inscriptions!Q132=8,"8.1","")&amp;IF(Inscriptions!Q132=9,"9.1","")&amp;IF(Inscriptions!Q132=10,"10.1","")&amp;IF(Inscriptions!Q132=10,"10.1","")&amp;IF(Inscriptions!Q132=11,"11.1","")&amp;IF(Inscriptions!Q132=12,"12.1","")&amp;IF(Inscriptions!Q132=13,"13.1","")&amp;IF(Inscriptions!Q132=14,"14.1","")&amp;IF(Inscriptions!Q132=15,"15.1","")&amp;IF(Inscriptions!Q132=16,"16.1","")&amp;IF(Inscriptions!Q132=17,"17.1","")&amp;IF(Inscriptions!Q132=18,"18.1","")&amp;IF(Inscriptions!Q132=19,"19.1","")&amp;IF(Inscriptions!Q132=20,"20","")</f>
        <v/>
      </c>
      <c r="G132" s="1" t="str">
        <f>IF(Inscriptions!R132=1,"1.1","")&amp;IF(Inscriptions!R132=2,"2.1","")&amp;IF(Inscriptions!R132=3,"3.1","")&amp;IF(Inscriptions!R132=4,"4.1","")&amp;IF(Inscriptions!R132=5,"5.1","")&amp;IF(Inscriptions!R132=6,"6.1","")&amp;IF(Inscriptions!R132=7,"7.1","")&amp;IF(Inscriptions!R132=8,"8.1","")&amp;IF(Inscriptions!R132=9,"9.1","")&amp;IF(Inscriptions!R132=10,"10.1","")&amp;IF(Inscriptions!R132=10,"10.1","")&amp;IF(Inscriptions!R132=11,"11.1","")&amp;IF(Inscriptions!R132=12,"12.1","")&amp;IF(Inscriptions!R132=13,"13.1","")&amp;IF(Inscriptions!R132=14,"14.1","")&amp;IF(Inscriptions!R132=15,"15.1","")&amp;IF(Inscriptions!R132=16,"16.1","")&amp;IF(Inscriptions!R132=17,"17.1","")&amp;IF(Inscriptions!R132=18,"18.1","")&amp;IF(Inscriptions!R132=19,"19.1","")&amp;IF(Inscriptions!R132=20,"20","")</f>
        <v/>
      </c>
      <c r="H132" s="1" t="str">
        <f>IF(Inscriptions!S132=1,"1.1","")&amp;IF(Inscriptions!S132=2,"2.1","")&amp;IF(Inscriptions!S132=3,"3.1","")&amp;IF(Inscriptions!S132=4,"4.1","")&amp;IF(Inscriptions!S132=5,"5.1","")&amp;IF(Inscriptions!S132=6,"6.1","")&amp;IF(Inscriptions!S132=7,"7.1","")&amp;IF(Inscriptions!S132=8,"8.1","")&amp;IF(Inscriptions!S132=9,"9.1","")&amp;IF(Inscriptions!S132=10,"10.1","")&amp;IF(Inscriptions!S132=10,"10.1","")&amp;IF(Inscriptions!S132=11,"11.1","")&amp;IF(Inscriptions!S132=12,"12.1","")&amp;IF(Inscriptions!S132=13,"13.1","")&amp;IF(Inscriptions!S132=14,"14.1","")&amp;IF(Inscriptions!S132=15,"15.1","")&amp;IF(Inscriptions!S132=16,"16.1","")&amp;IF(Inscriptions!S132=17,"17.1","")&amp;IF(Inscriptions!S132=18,"18.1","")&amp;IF(Inscriptions!S132=19,"19.1","")&amp;IF(Inscriptions!S132=20,"20","")</f>
        <v/>
      </c>
      <c r="P132" s="198"/>
      <c r="Q132" s="199"/>
      <c r="R132" s="218"/>
      <c r="T132" s="248" t="str">
        <f t="shared" si="17"/>
        <v/>
      </c>
      <c r="U132" s="248" t="str">
        <f t="shared" si="18"/>
        <v/>
      </c>
      <c r="V132" s="248" t="str">
        <f t="shared" si="19"/>
        <v/>
      </c>
    </row>
    <row r="133" spans="1:28" x14ac:dyDescent="0.2">
      <c r="A133" s="197">
        <f>Inscriptions!A133</f>
        <v>132</v>
      </c>
      <c r="B133" s="32">
        <f>Inscriptions!C133</f>
        <v>0</v>
      </c>
      <c r="C133" s="3">
        <f>Inscriptions!D133</f>
        <v>0</v>
      </c>
      <c r="E133" s="1" t="str">
        <f>IF(Inscriptions!P133=1,"1.1","")&amp;IF(Inscriptions!P133=2,"2.1","")&amp;IF(Inscriptions!P133=3,"3.1","")&amp;IF(Inscriptions!P133=4,"4.1","")&amp;IF(Inscriptions!P133=5,"5.1","")&amp;IF(Inscriptions!P133=6,"6.1","")&amp;IF(Inscriptions!P133=7,"7.1","")&amp;IF(Inscriptions!P133=8,"8.1","")&amp;IF(Inscriptions!P133=9,"9.1","")&amp;IF(Inscriptions!P133=10,"10.1","")&amp;IF(Inscriptions!P133=10,"10.1","")&amp;IF(Inscriptions!P133=11,"11.1","")&amp;IF(Inscriptions!P133=12,"12.1","")&amp;IF(Inscriptions!P133=13,"13.1","")&amp;IF(Inscriptions!P133=14,"14.1","")&amp;IF(Inscriptions!P133=15,"15.1","")&amp;IF(Inscriptions!P133=16,"16.1","")&amp;IF(Inscriptions!P133=17,"17.1","")&amp;IF(Inscriptions!P133=18,"18.1","")&amp;IF(Inscriptions!P133=19,"19.1","")&amp;IF(Inscriptions!P133=20,"20","")</f>
        <v/>
      </c>
      <c r="F133" s="1" t="str">
        <f>IF(Inscriptions!Q133=1,"1.1","")&amp;IF(Inscriptions!Q133=2,"2.1","")&amp;IF(Inscriptions!Q133=3,"3.1","")&amp;IF(Inscriptions!Q133=4,"4.1","")&amp;IF(Inscriptions!Q133=5,"5.1","")&amp;IF(Inscriptions!Q133=6,"6.1","")&amp;IF(Inscriptions!Q133=7,"7.1","")&amp;IF(Inscriptions!Q133=8,"8.1","")&amp;IF(Inscriptions!Q133=9,"9.1","")&amp;IF(Inscriptions!Q133=10,"10.1","")&amp;IF(Inscriptions!Q133=10,"10.1","")&amp;IF(Inscriptions!Q133=11,"11.1","")&amp;IF(Inscriptions!Q133=12,"12.1","")&amp;IF(Inscriptions!Q133=13,"13.1","")&amp;IF(Inscriptions!Q133=14,"14.1","")&amp;IF(Inscriptions!Q133=15,"15.1","")&amp;IF(Inscriptions!Q133=16,"16.1","")&amp;IF(Inscriptions!Q133=17,"17.1","")&amp;IF(Inscriptions!Q133=18,"18.1","")&amp;IF(Inscriptions!Q133=19,"19.1","")&amp;IF(Inscriptions!Q133=20,"20","")</f>
        <v/>
      </c>
      <c r="G133" s="1" t="str">
        <f>IF(Inscriptions!R133=1,"1.1","")&amp;IF(Inscriptions!R133=2,"2.1","")&amp;IF(Inscriptions!R133=3,"3.1","")&amp;IF(Inscriptions!R133=4,"4.1","")&amp;IF(Inscriptions!R133=5,"5.1","")&amp;IF(Inscriptions!R133=6,"6.1","")&amp;IF(Inscriptions!R133=7,"7.1","")&amp;IF(Inscriptions!R133=8,"8.1","")&amp;IF(Inscriptions!R133=9,"9.1","")&amp;IF(Inscriptions!R133=10,"10.1","")&amp;IF(Inscriptions!R133=10,"10.1","")&amp;IF(Inscriptions!R133=11,"11.1","")&amp;IF(Inscriptions!R133=12,"12.1","")&amp;IF(Inscriptions!R133=13,"13.1","")&amp;IF(Inscriptions!R133=14,"14.1","")&amp;IF(Inscriptions!R133=15,"15.1","")&amp;IF(Inscriptions!R133=16,"16.1","")&amp;IF(Inscriptions!R133=17,"17.1","")&amp;IF(Inscriptions!R133=18,"18.1","")&amp;IF(Inscriptions!R133=19,"19.1","")&amp;IF(Inscriptions!R133=20,"20","")</f>
        <v/>
      </c>
      <c r="H133" s="1" t="str">
        <f>IF(Inscriptions!S133=1,"1.1","")&amp;IF(Inscriptions!S133=2,"2.1","")&amp;IF(Inscriptions!S133=3,"3.1","")&amp;IF(Inscriptions!S133=4,"4.1","")&amp;IF(Inscriptions!S133=5,"5.1","")&amp;IF(Inscriptions!S133=6,"6.1","")&amp;IF(Inscriptions!S133=7,"7.1","")&amp;IF(Inscriptions!S133=8,"8.1","")&amp;IF(Inscriptions!S133=9,"9.1","")&amp;IF(Inscriptions!S133=10,"10.1","")&amp;IF(Inscriptions!S133=10,"10.1","")&amp;IF(Inscriptions!S133=11,"11.1","")&amp;IF(Inscriptions!S133=12,"12.1","")&amp;IF(Inscriptions!S133=13,"13.1","")&amp;IF(Inscriptions!S133=14,"14.1","")&amp;IF(Inscriptions!S133=15,"15.1","")&amp;IF(Inscriptions!S133=16,"16.1","")&amp;IF(Inscriptions!S133=17,"17.1","")&amp;IF(Inscriptions!S133=18,"18.1","")&amp;IF(Inscriptions!S133=19,"19.1","")&amp;IF(Inscriptions!S133=20,"20","")</f>
        <v/>
      </c>
      <c r="P133" s="198"/>
      <c r="Q133" s="199"/>
      <c r="R133" s="218"/>
      <c r="T133" s="248" t="str">
        <f t="shared" si="17"/>
        <v/>
      </c>
      <c r="U133" s="248" t="str">
        <f t="shared" si="18"/>
        <v/>
      </c>
      <c r="V133" s="248" t="str">
        <f t="shared" si="19"/>
        <v/>
      </c>
    </row>
    <row r="134" spans="1:28" x14ac:dyDescent="0.2">
      <c r="A134" s="197">
        <f>Inscriptions!A134</f>
        <v>133</v>
      </c>
      <c r="B134" s="32">
        <f>Inscriptions!C134</f>
        <v>0</v>
      </c>
      <c r="C134" s="3">
        <f>Inscriptions!D134</f>
        <v>0</v>
      </c>
      <c r="E134" s="1" t="str">
        <f>IF(Inscriptions!P134=1,"1.1","")&amp;IF(Inscriptions!P134=2,"2.1","")&amp;IF(Inscriptions!P134=3,"3.1","")&amp;IF(Inscriptions!P134=4,"4.1","")&amp;IF(Inscriptions!P134=5,"5.1","")&amp;IF(Inscriptions!P134=6,"6.1","")&amp;IF(Inscriptions!P134=7,"7.1","")&amp;IF(Inscriptions!P134=8,"8.1","")&amp;IF(Inscriptions!P134=9,"9.1","")&amp;IF(Inscriptions!P134=10,"10.1","")&amp;IF(Inscriptions!P134=10,"10.1","")&amp;IF(Inscriptions!P134=11,"11.1","")&amp;IF(Inscriptions!P134=12,"12.1","")&amp;IF(Inscriptions!P134=13,"13.1","")&amp;IF(Inscriptions!P134=14,"14.1","")&amp;IF(Inscriptions!P134=15,"15.1","")&amp;IF(Inscriptions!P134=16,"16.1","")&amp;IF(Inscriptions!P134=17,"17.1","")&amp;IF(Inscriptions!P134=18,"18.1","")&amp;IF(Inscriptions!P134=19,"19.1","")&amp;IF(Inscriptions!P134=20,"20","")</f>
        <v/>
      </c>
      <c r="F134" s="1" t="str">
        <f>IF(Inscriptions!Q134=1,"1.1","")&amp;IF(Inscriptions!Q134=2,"2.1","")&amp;IF(Inscriptions!Q134=3,"3.1","")&amp;IF(Inscriptions!Q134=4,"4.1","")&amp;IF(Inscriptions!Q134=5,"5.1","")&amp;IF(Inscriptions!Q134=6,"6.1","")&amp;IF(Inscriptions!Q134=7,"7.1","")&amp;IF(Inscriptions!Q134=8,"8.1","")&amp;IF(Inscriptions!Q134=9,"9.1","")&amp;IF(Inscriptions!Q134=10,"10.1","")&amp;IF(Inscriptions!Q134=10,"10.1","")&amp;IF(Inscriptions!Q134=11,"11.1","")&amp;IF(Inscriptions!Q134=12,"12.1","")&amp;IF(Inscriptions!Q134=13,"13.1","")&amp;IF(Inscriptions!Q134=14,"14.1","")&amp;IF(Inscriptions!Q134=15,"15.1","")&amp;IF(Inscriptions!Q134=16,"16.1","")&amp;IF(Inscriptions!Q134=17,"17.1","")&amp;IF(Inscriptions!Q134=18,"18.1","")&amp;IF(Inscriptions!Q134=19,"19.1","")&amp;IF(Inscriptions!Q134=20,"20","")</f>
        <v/>
      </c>
      <c r="G134" s="1" t="str">
        <f>IF(Inscriptions!R134=1,"1.1","")&amp;IF(Inscriptions!R134=2,"2.1","")&amp;IF(Inscriptions!R134=3,"3.1","")&amp;IF(Inscriptions!R134=4,"4.1","")&amp;IF(Inscriptions!R134=5,"5.1","")&amp;IF(Inscriptions!R134=6,"6.1","")&amp;IF(Inscriptions!R134=7,"7.1","")&amp;IF(Inscriptions!R134=8,"8.1","")&amp;IF(Inscriptions!R134=9,"9.1","")&amp;IF(Inscriptions!R134=10,"10.1","")&amp;IF(Inscriptions!R134=10,"10.1","")&amp;IF(Inscriptions!R134=11,"11.1","")&amp;IF(Inscriptions!R134=12,"12.1","")&amp;IF(Inscriptions!R134=13,"13.1","")&amp;IF(Inscriptions!R134=14,"14.1","")&amp;IF(Inscriptions!R134=15,"15.1","")&amp;IF(Inscriptions!R134=16,"16.1","")&amp;IF(Inscriptions!R134=17,"17.1","")&amp;IF(Inscriptions!R134=18,"18.1","")&amp;IF(Inscriptions!R134=19,"19.1","")&amp;IF(Inscriptions!R134=20,"20","")</f>
        <v/>
      </c>
      <c r="H134" s="1" t="str">
        <f>IF(Inscriptions!S134=1,"1.1","")&amp;IF(Inscriptions!S134=2,"2.1","")&amp;IF(Inscriptions!S134=3,"3.1","")&amp;IF(Inscriptions!S134=4,"4.1","")&amp;IF(Inscriptions!S134=5,"5.1","")&amp;IF(Inscriptions!S134=6,"6.1","")&amp;IF(Inscriptions!S134=7,"7.1","")&amp;IF(Inscriptions!S134=8,"8.1","")&amp;IF(Inscriptions!S134=9,"9.1","")&amp;IF(Inscriptions!S134=10,"10.1","")&amp;IF(Inscriptions!S134=10,"10.1","")&amp;IF(Inscriptions!S134=11,"11.1","")&amp;IF(Inscriptions!S134=12,"12.1","")&amp;IF(Inscriptions!S134=13,"13.1","")&amp;IF(Inscriptions!S134=14,"14.1","")&amp;IF(Inscriptions!S134=15,"15.1","")&amp;IF(Inscriptions!S134=16,"16.1","")&amp;IF(Inscriptions!S134=17,"17.1","")&amp;IF(Inscriptions!S134=18,"18.1","")&amp;IF(Inscriptions!S134=19,"19.1","")&amp;IF(Inscriptions!S134=20,"20","")</f>
        <v/>
      </c>
      <c r="P134" s="198"/>
      <c r="Q134" s="199"/>
      <c r="R134" s="218"/>
      <c r="T134" s="248" t="str">
        <f t="shared" si="17"/>
        <v/>
      </c>
      <c r="U134" s="248" t="str">
        <f t="shared" si="18"/>
        <v/>
      </c>
      <c r="V134" s="248" t="str">
        <f t="shared" si="19"/>
        <v/>
      </c>
    </row>
    <row r="135" spans="1:28" x14ac:dyDescent="0.2">
      <c r="A135" s="197">
        <f>Inscriptions!A135</f>
        <v>134</v>
      </c>
      <c r="B135" s="32">
        <f>Inscriptions!C135</f>
        <v>0</v>
      </c>
      <c r="C135" s="3">
        <f>Inscriptions!D135</f>
        <v>0</v>
      </c>
      <c r="E135" s="1" t="str">
        <f>IF(Inscriptions!P135=1,"1.1","")&amp;IF(Inscriptions!P135=2,"2.1","")&amp;IF(Inscriptions!P135=3,"3.1","")&amp;IF(Inscriptions!P135=4,"4.1","")&amp;IF(Inscriptions!P135=5,"5.1","")&amp;IF(Inscriptions!P135=6,"6.1","")&amp;IF(Inscriptions!P135=7,"7.1","")&amp;IF(Inscriptions!P135=8,"8.1","")&amp;IF(Inscriptions!P135=9,"9.1","")&amp;IF(Inscriptions!P135=10,"10.1","")&amp;IF(Inscriptions!P135=10,"10.1","")&amp;IF(Inscriptions!P135=11,"11.1","")&amp;IF(Inscriptions!P135=12,"12.1","")&amp;IF(Inscriptions!P135=13,"13.1","")&amp;IF(Inscriptions!P135=14,"14.1","")&amp;IF(Inscriptions!P135=15,"15.1","")&amp;IF(Inscriptions!P135=16,"16.1","")&amp;IF(Inscriptions!P135=17,"17.1","")&amp;IF(Inscriptions!P135=18,"18.1","")&amp;IF(Inscriptions!P135=19,"19.1","")&amp;IF(Inscriptions!P135=20,"20","")</f>
        <v/>
      </c>
      <c r="F135" s="1" t="str">
        <f>IF(Inscriptions!Q135=1,"1.1","")&amp;IF(Inscriptions!Q135=2,"2.1","")&amp;IF(Inscriptions!Q135=3,"3.1","")&amp;IF(Inscriptions!Q135=4,"4.1","")&amp;IF(Inscriptions!Q135=5,"5.1","")&amp;IF(Inscriptions!Q135=6,"6.1","")&amp;IF(Inscriptions!Q135=7,"7.1","")&amp;IF(Inscriptions!Q135=8,"8.1","")&amp;IF(Inscriptions!Q135=9,"9.1","")&amp;IF(Inscriptions!Q135=10,"10.1","")&amp;IF(Inscriptions!Q135=10,"10.1","")&amp;IF(Inscriptions!Q135=11,"11.1","")&amp;IF(Inscriptions!Q135=12,"12.1","")&amp;IF(Inscriptions!Q135=13,"13.1","")&amp;IF(Inscriptions!Q135=14,"14.1","")&amp;IF(Inscriptions!Q135=15,"15.1","")&amp;IF(Inscriptions!Q135=16,"16.1","")&amp;IF(Inscriptions!Q135=17,"17.1","")&amp;IF(Inscriptions!Q135=18,"18.1","")&amp;IF(Inscriptions!Q135=19,"19.1","")&amp;IF(Inscriptions!Q135=20,"20","")</f>
        <v/>
      </c>
      <c r="G135" s="1" t="str">
        <f>IF(Inscriptions!R135=1,"1.1","")&amp;IF(Inscriptions!R135=2,"2.1","")&amp;IF(Inscriptions!R135=3,"3.1","")&amp;IF(Inscriptions!R135=4,"4.1","")&amp;IF(Inscriptions!R135=5,"5.1","")&amp;IF(Inscriptions!R135=6,"6.1","")&amp;IF(Inscriptions!R135=7,"7.1","")&amp;IF(Inscriptions!R135=8,"8.1","")&amp;IF(Inscriptions!R135=9,"9.1","")&amp;IF(Inscriptions!R135=10,"10.1","")&amp;IF(Inscriptions!R135=10,"10.1","")&amp;IF(Inscriptions!R135=11,"11.1","")&amp;IF(Inscriptions!R135=12,"12.1","")&amp;IF(Inscriptions!R135=13,"13.1","")&amp;IF(Inscriptions!R135=14,"14.1","")&amp;IF(Inscriptions!R135=15,"15.1","")&amp;IF(Inscriptions!R135=16,"16.1","")&amp;IF(Inscriptions!R135=17,"17.1","")&amp;IF(Inscriptions!R135=18,"18.1","")&amp;IF(Inscriptions!R135=19,"19.1","")&amp;IF(Inscriptions!R135=20,"20","")</f>
        <v/>
      </c>
      <c r="H135" s="1" t="str">
        <f>IF(Inscriptions!S135=1,"1.1","")&amp;IF(Inscriptions!S135=2,"2.1","")&amp;IF(Inscriptions!S135=3,"3.1","")&amp;IF(Inscriptions!S135=4,"4.1","")&amp;IF(Inscriptions!S135=5,"5.1","")&amp;IF(Inscriptions!S135=6,"6.1","")&amp;IF(Inscriptions!S135=7,"7.1","")&amp;IF(Inscriptions!S135=8,"8.1","")&amp;IF(Inscriptions!S135=9,"9.1","")&amp;IF(Inscriptions!S135=10,"10.1","")&amp;IF(Inscriptions!S135=10,"10.1","")&amp;IF(Inscriptions!S135=11,"11.1","")&amp;IF(Inscriptions!S135=12,"12.1","")&amp;IF(Inscriptions!S135=13,"13.1","")&amp;IF(Inscriptions!S135=14,"14.1","")&amp;IF(Inscriptions!S135=15,"15.1","")&amp;IF(Inscriptions!S135=16,"16.1","")&amp;IF(Inscriptions!S135=17,"17.1","")&amp;IF(Inscriptions!S135=18,"18.1","")&amp;IF(Inscriptions!S135=19,"19.1","")&amp;IF(Inscriptions!S135=20,"20","")</f>
        <v/>
      </c>
      <c r="P135" s="198"/>
      <c r="Q135" s="199"/>
      <c r="R135" s="218"/>
      <c r="T135" s="248" t="str">
        <f t="shared" si="17"/>
        <v/>
      </c>
      <c r="U135" s="248" t="str">
        <f t="shared" si="18"/>
        <v/>
      </c>
      <c r="V135" s="248" t="str">
        <f t="shared" si="19"/>
        <v/>
      </c>
    </row>
    <row r="136" spans="1:28" x14ac:dyDescent="0.2">
      <c r="A136" s="197">
        <f>Inscriptions!A136</f>
        <v>135</v>
      </c>
      <c r="B136" s="32">
        <f>Inscriptions!C136</f>
        <v>0</v>
      </c>
      <c r="C136" s="3">
        <f>Inscriptions!D136</f>
        <v>0</v>
      </c>
      <c r="E136" s="1" t="str">
        <f>IF(Inscriptions!P136=1,"1.1","")&amp;IF(Inscriptions!P136=2,"2.1","")&amp;IF(Inscriptions!P136=3,"3.1","")&amp;IF(Inscriptions!P136=4,"4.1","")&amp;IF(Inscriptions!P136=5,"5.1","")&amp;IF(Inscriptions!P136=6,"6.1","")&amp;IF(Inscriptions!P136=7,"7.1","")&amp;IF(Inscriptions!P136=8,"8.1","")&amp;IF(Inscriptions!P136=9,"9.1","")&amp;IF(Inscriptions!P136=10,"10.1","")&amp;IF(Inscriptions!P136=10,"10.1","")&amp;IF(Inscriptions!P136=11,"11.1","")&amp;IF(Inscriptions!P136=12,"12.1","")&amp;IF(Inscriptions!P136=13,"13.1","")&amp;IF(Inscriptions!P136=14,"14.1","")&amp;IF(Inscriptions!P136=15,"15.1","")&amp;IF(Inscriptions!P136=16,"16.1","")&amp;IF(Inscriptions!P136=17,"17.1","")&amp;IF(Inscriptions!P136=18,"18.1","")&amp;IF(Inscriptions!P136=19,"19.1","")&amp;IF(Inscriptions!P136=20,"20","")</f>
        <v/>
      </c>
      <c r="F136" s="1" t="str">
        <f>IF(Inscriptions!Q136=1,"1.1","")&amp;IF(Inscriptions!Q136=2,"2.1","")&amp;IF(Inscriptions!Q136=3,"3.1","")&amp;IF(Inscriptions!Q136=4,"4.1","")&amp;IF(Inscriptions!Q136=5,"5.1","")&amp;IF(Inscriptions!Q136=6,"6.1","")&amp;IF(Inscriptions!Q136=7,"7.1","")&amp;IF(Inscriptions!Q136=8,"8.1","")&amp;IF(Inscriptions!Q136=9,"9.1","")&amp;IF(Inscriptions!Q136=10,"10.1","")&amp;IF(Inscriptions!Q136=10,"10.1","")&amp;IF(Inscriptions!Q136=11,"11.1","")&amp;IF(Inscriptions!Q136=12,"12.1","")&amp;IF(Inscriptions!Q136=13,"13.1","")&amp;IF(Inscriptions!Q136=14,"14.1","")&amp;IF(Inscriptions!Q136=15,"15.1","")&amp;IF(Inscriptions!Q136=16,"16.1","")&amp;IF(Inscriptions!Q136=17,"17.1","")&amp;IF(Inscriptions!Q136=18,"18.1","")&amp;IF(Inscriptions!Q136=19,"19.1","")&amp;IF(Inscriptions!Q136=20,"20","")</f>
        <v/>
      </c>
      <c r="G136" s="1" t="str">
        <f>IF(Inscriptions!R136=1,"1.1","")&amp;IF(Inscriptions!R136=2,"2.1","")&amp;IF(Inscriptions!R136=3,"3.1","")&amp;IF(Inscriptions!R136=4,"4.1","")&amp;IF(Inscriptions!R136=5,"5.1","")&amp;IF(Inscriptions!R136=6,"6.1","")&amp;IF(Inscriptions!R136=7,"7.1","")&amp;IF(Inscriptions!R136=8,"8.1","")&amp;IF(Inscriptions!R136=9,"9.1","")&amp;IF(Inscriptions!R136=10,"10.1","")&amp;IF(Inscriptions!R136=10,"10.1","")&amp;IF(Inscriptions!R136=11,"11.1","")&amp;IF(Inscriptions!R136=12,"12.1","")&amp;IF(Inscriptions!R136=13,"13.1","")&amp;IF(Inscriptions!R136=14,"14.1","")&amp;IF(Inscriptions!R136=15,"15.1","")&amp;IF(Inscriptions!R136=16,"16.1","")&amp;IF(Inscriptions!R136=17,"17.1","")&amp;IF(Inscriptions!R136=18,"18.1","")&amp;IF(Inscriptions!R136=19,"19.1","")&amp;IF(Inscriptions!R136=20,"20","")</f>
        <v/>
      </c>
      <c r="H136" s="1" t="str">
        <f>IF(Inscriptions!S136=1,"1.1","")&amp;IF(Inscriptions!S136=2,"2.1","")&amp;IF(Inscriptions!S136=3,"3.1","")&amp;IF(Inscriptions!S136=4,"4.1","")&amp;IF(Inscriptions!S136=5,"5.1","")&amp;IF(Inscriptions!S136=6,"6.1","")&amp;IF(Inscriptions!S136=7,"7.1","")&amp;IF(Inscriptions!S136=8,"8.1","")&amp;IF(Inscriptions!S136=9,"9.1","")&amp;IF(Inscriptions!S136=10,"10.1","")&amp;IF(Inscriptions!S136=10,"10.1","")&amp;IF(Inscriptions!S136=11,"11.1","")&amp;IF(Inscriptions!S136=12,"12.1","")&amp;IF(Inscriptions!S136=13,"13.1","")&amp;IF(Inscriptions!S136=14,"14.1","")&amp;IF(Inscriptions!S136=15,"15.1","")&amp;IF(Inscriptions!S136=16,"16.1","")&amp;IF(Inscriptions!S136=17,"17.1","")&amp;IF(Inscriptions!S136=18,"18.1","")&amp;IF(Inscriptions!S136=19,"19.1","")&amp;IF(Inscriptions!S136=20,"20","")</f>
        <v/>
      </c>
      <c r="P136" s="198"/>
      <c r="Q136" s="199"/>
      <c r="R136" s="218"/>
      <c r="T136" s="248" t="str">
        <f t="shared" si="17"/>
        <v/>
      </c>
      <c r="U136" s="248" t="str">
        <f t="shared" si="18"/>
        <v/>
      </c>
      <c r="V136" s="248" t="str">
        <f t="shared" si="19"/>
        <v/>
      </c>
    </row>
    <row r="137" spans="1:28" x14ac:dyDescent="0.2">
      <c r="A137" s="197">
        <f>Inscriptions!A137</f>
        <v>136</v>
      </c>
      <c r="B137" s="32">
        <f>Inscriptions!C137</f>
        <v>0</v>
      </c>
      <c r="C137" s="3">
        <f>Inscriptions!D137</f>
        <v>0</v>
      </c>
      <c r="E137" s="1" t="str">
        <f>IF(Inscriptions!P137=1,"1.1","")&amp;IF(Inscriptions!P137=2,"2.1","")&amp;IF(Inscriptions!P137=3,"3.1","")&amp;IF(Inscriptions!P137=4,"4.1","")&amp;IF(Inscriptions!P137=5,"5.1","")&amp;IF(Inscriptions!P137=6,"6.1","")&amp;IF(Inscriptions!P137=7,"7.1","")&amp;IF(Inscriptions!P137=8,"8.1","")&amp;IF(Inscriptions!P137=9,"9.1","")&amp;IF(Inscriptions!P137=10,"10.1","")&amp;IF(Inscriptions!P137=10,"10.1","")&amp;IF(Inscriptions!P137=11,"11.1","")&amp;IF(Inscriptions!P137=12,"12.1","")&amp;IF(Inscriptions!P137=13,"13.1","")&amp;IF(Inscriptions!P137=14,"14.1","")&amp;IF(Inscriptions!P137=15,"15.1","")&amp;IF(Inscriptions!P137=16,"16.1","")&amp;IF(Inscriptions!P137=17,"17.1","")&amp;IF(Inscriptions!P137=18,"18.1","")&amp;IF(Inscriptions!P137=19,"19.1","")&amp;IF(Inscriptions!P137=20,"20","")</f>
        <v/>
      </c>
      <c r="F137" s="1" t="str">
        <f>IF(Inscriptions!Q137=1,"1.1","")&amp;IF(Inscriptions!Q137=2,"2.1","")&amp;IF(Inscriptions!Q137=3,"3.1","")&amp;IF(Inscriptions!Q137=4,"4.1","")&amp;IF(Inscriptions!Q137=5,"5.1","")&amp;IF(Inscriptions!Q137=6,"6.1","")&amp;IF(Inscriptions!Q137=7,"7.1","")&amp;IF(Inscriptions!Q137=8,"8.1","")&amp;IF(Inscriptions!Q137=9,"9.1","")&amp;IF(Inscriptions!Q137=10,"10.1","")&amp;IF(Inscriptions!Q137=10,"10.1","")&amp;IF(Inscriptions!Q137=11,"11.1","")&amp;IF(Inscriptions!Q137=12,"12.1","")&amp;IF(Inscriptions!Q137=13,"13.1","")&amp;IF(Inscriptions!Q137=14,"14.1","")&amp;IF(Inscriptions!Q137=15,"15.1","")&amp;IF(Inscriptions!Q137=16,"16.1","")&amp;IF(Inscriptions!Q137=17,"17.1","")&amp;IF(Inscriptions!Q137=18,"18.1","")&amp;IF(Inscriptions!Q137=19,"19.1","")&amp;IF(Inscriptions!Q137=20,"20","")</f>
        <v/>
      </c>
      <c r="G137" s="1" t="str">
        <f>IF(Inscriptions!R137=1,"1.1","")&amp;IF(Inscriptions!R137=2,"2.1","")&amp;IF(Inscriptions!R137=3,"3.1","")&amp;IF(Inscriptions!R137=4,"4.1","")&amp;IF(Inscriptions!R137=5,"5.1","")&amp;IF(Inscriptions!R137=6,"6.1","")&amp;IF(Inscriptions!R137=7,"7.1","")&amp;IF(Inscriptions!R137=8,"8.1","")&amp;IF(Inscriptions!R137=9,"9.1","")&amp;IF(Inscriptions!R137=10,"10.1","")&amp;IF(Inscriptions!R137=10,"10.1","")&amp;IF(Inscriptions!R137=11,"11.1","")&amp;IF(Inscriptions!R137=12,"12.1","")&amp;IF(Inscriptions!R137=13,"13.1","")&amp;IF(Inscriptions!R137=14,"14.1","")&amp;IF(Inscriptions!R137=15,"15.1","")&amp;IF(Inscriptions!R137=16,"16.1","")&amp;IF(Inscriptions!R137=17,"17.1","")&amp;IF(Inscriptions!R137=18,"18.1","")&amp;IF(Inscriptions!R137=19,"19.1","")&amp;IF(Inscriptions!R137=20,"20","")</f>
        <v/>
      </c>
      <c r="H137" s="1" t="str">
        <f>IF(Inscriptions!S137=1,"1.1","")&amp;IF(Inscriptions!S137=2,"2.1","")&amp;IF(Inscriptions!S137=3,"3.1","")&amp;IF(Inscriptions!S137=4,"4.1","")&amp;IF(Inscriptions!S137=5,"5.1","")&amp;IF(Inscriptions!S137=6,"6.1","")&amp;IF(Inscriptions!S137=7,"7.1","")&amp;IF(Inscriptions!S137=8,"8.1","")&amp;IF(Inscriptions!S137=9,"9.1","")&amp;IF(Inscriptions!S137=10,"10.1","")&amp;IF(Inscriptions!S137=10,"10.1","")&amp;IF(Inscriptions!S137=11,"11.1","")&amp;IF(Inscriptions!S137=12,"12.1","")&amp;IF(Inscriptions!S137=13,"13.1","")&amp;IF(Inscriptions!S137=14,"14.1","")&amp;IF(Inscriptions!S137=15,"15.1","")&amp;IF(Inscriptions!S137=16,"16.1","")&amp;IF(Inscriptions!S137=17,"17.1","")&amp;IF(Inscriptions!S137=18,"18.1","")&amp;IF(Inscriptions!S137=19,"19.1","")&amp;IF(Inscriptions!S137=20,"20","")</f>
        <v/>
      </c>
      <c r="P137" s="198"/>
      <c r="Q137" s="199"/>
      <c r="R137" s="218"/>
      <c r="T137" s="248" t="str">
        <f t="shared" si="17"/>
        <v/>
      </c>
      <c r="U137" s="248" t="str">
        <f t="shared" si="18"/>
        <v/>
      </c>
      <c r="V137" s="248" t="str">
        <f t="shared" si="19"/>
        <v/>
      </c>
    </row>
    <row r="138" spans="1:28" x14ac:dyDescent="0.2">
      <c r="A138" s="197">
        <f>Inscriptions!A138</f>
        <v>137</v>
      </c>
      <c r="B138" s="32">
        <f>Inscriptions!C138</f>
        <v>0</v>
      </c>
      <c r="C138" s="3">
        <f>Inscriptions!D138</f>
        <v>0</v>
      </c>
      <c r="E138" s="1" t="str">
        <f>IF(Inscriptions!P138=1,"1.1","")&amp;IF(Inscriptions!P138=2,"2.1","")&amp;IF(Inscriptions!P138=3,"3.1","")&amp;IF(Inscriptions!P138=4,"4.1","")&amp;IF(Inscriptions!P138=5,"5.1","")&amp;IF(Inscriptions!P138=6,"6.1","")&amp;IF(Inscriptions!P138=7,"7.1","")&amp;IF(Inscriptions!P138=8,"8.1","")&amp;IF(Inscriptions!P138=9,"9.1","")&amp;IF(Inscriptions!P138=10,"10.1","")&amp;IF(Inscriptions!P138=10,"10.1","")&amp;IF(Inscriptions!P138=11,"11.1","")&amp;IF(Inscriptions!P138=12,"12.1","")&amp;IF(Inscriptions!P138=13,"13.1","")&amp;IF(Inscriptions!P138=14,"14.1","")&amp;IF(Inscriptions!P138=15,"15.1","")&amp;IF(Inscriptions!P138=16,"16.1","")&amp;IF(Inscriptions!P138=17,"17.1","")&amp;IF(Inscriptions!P138=18,"18.1","")&amp;IF(Inscriptions!P138=19,"19.1","")&amp;IF(Inscriptions!P138=20,"20","")</f>
        <v/>
      </c>
      <c r="F138" s="1" t="str">
        <f>IF(Inscriptions!Q138=1,"1.1","")&amp;IF(Inscriptions!Q138=2,"2.1","")&amp;IF(Inscriptions!Q138=3,"3.1","")&amp;IF(Inscriptions!Q138=4,"4.1","")&amp;IF(Inscriptions!Q138=5,"5.1","")&amp;IF(Inscriptions!Q138=6,"6.1","")&amp;IF(Inscriptions!Q138=7,"7.1","")&amp;IF(Inscriptions!Q138=8,"8.1","")&amp;IF(Inscriptions!Q138=9,"9.1","")&amp;IF(Inscriptions!Q138=10,"10.1","")&amp;IF(Inscriptions!Q138=10,"10.1","")&amp;IF(Inscriptions!Q138=11,"11.1","")&amp;IF(Inscriptions!Q138=12,"12.1","")&amp;IF(Inscriptions!Q138=13,"13.1","")&amp;IF(Inscriptions!Q138=14,"14.1","")&amp;IF(Inscriptions!Q138=15,"15.1","")&amp;IF(Inscriptions!Q138=16,"16.1","")&amp;IF(Inscriptions!Q138=17,"17.1","")&amp;IF(Inscriptions!Q138=18,"18.1","")&amp;IF(Inscriptions!Q138=19,"19.1","")&amp;IF(Inscriptions!Q138=20,"20","")</f>
        <v/>
      </c>
      <c r="G138" s="1" t="str">
        <f>IF(Inscriptions!R138=1,"1.1","")&amp;IF(Inscriptions!R138=2,"2.1","")&amp;IF(Inscriptions!R138=3,"3.1","")&amp;IF(Inscriptions!R138=4,"4.1","")&amp;IF(Inscriptions!R138=5,"5.1","")&amp;IF(Inscriptions!R138=6,"6.1","")&amp;IF(Inscriptions!R138=7,"7.1","")&amp;IF(Inscriptions!R138=8,"8.1","")&amp;IF(Inscriptions!R138=9,"9.1","")&amp;IF(Inscriptions!R138=10,"10.1","")&amp;IF(Inscriptions!R138=10,"10.1","")&amp;IF(Inscriptions!R138=11,"11.1","")&amp;IF(Inscriptions!R138=12,"12.1","")&amp;IF(Inscriptions!R138=13,"13.1","")&amp;IF(Inscriptions!R138=14,"14.1","")&amp;IF(Inscriptions!R138=15,"15.1","")&amp;IF(Inscriptions!R138=16,"16.1","")&amp;IF(Inscriptions!R138=17,"17.1","")&amp;IF(Inscriptions!R138=18,"18.1","")&amp;IF(Inscriptions!R138=19,"19.1","")&amp;IF(Inscriptions!R138=20,"20","")</f>
        <v/>
      </c>
      <c r="H138" s="1" t="str">
        <f>IF(Inscriptions!S138=1,"1.1","")&amp;IF(Inscriptions!S138=2,"2.1","")&amp;IF(Inscriptions!S138=3,"3.1","")&amp;IF(Inscriptions!S138=4,"4.1","")&amp;IF(Inscriptions!S138=5,"5.1","")&amp;IF(Inscriptions!S138=6,"6.1","")&amp;IF(Inscriptions!S138=7,"7.1","")&amp;IF(Inscriptions!S138=8,"8.1","")&amp;IF(Inscriptions!S138=9,"9.1","")&amp;IF(Inscriptions!S138=10,"10.1","")&amp;IF(Inscriptions!S138=10,"10.1","")&amp;IF(Inscriptions!S138=11,"11.1","")&amp;IF(Inscriptions!S138=12,"12.1","")&amp;IF(Inscriptions!S138=13,"13.1","")&amp;IF(Inscriptions!S138=14,"14.1","")&amp;IF(Inscriptions!S138=15,"15.1","")&amp;IF(Inscriptions!S138=16,"16.1","")&amp;IF(Inscriptions!S138=17,"17.1","")&amp;IF(Inscriptions!S138=18,"18.1","")&amp;IF(Inscriptions!S138=19,"19.1","")&amp;IF(Inscriptions!S138=20,"20","")</f>
        <v/>
      </c>
      <c r="P138" s="198"/>
      <c r="Q138" s="199"/>
      <c r="R138" s="218"/>
      <c r="T138" s="248" t="str">
        <f t="shared" si="17"/>
        <v/>
      </c>
      <c r="U138" s="248" t="str">
        <f t="shared" si="18"/>
        <v/>
      </c>
      <c r="V138" s="248" t="str">
        <f t="shared" si="19"/>
        <v/>
      </c>
    </row>
    <row r="139" spans="1:28" x14ac:dyDescent="0.2">
      <c r="A139" s="197">
        <f>Inscriptions!A139</f>
        <v>138</v>
      </c>
      <c r="B139" s="32">
        <f>Inscriptions!C139</f>
        <v>0</v>
      </c>
      <c r="C139" s="3">
        <f>Inscriptions!D139</f>
        <v>0</v>
      </c>
      <c r="E139" s="1" t="str">
        <f>IF(Inscriptions!P139=1,"1.1","")&amp;IF(Inscriptions!P139=2,"2.1","")&amp;IF(Inscriptions!P139=3,"3.1","")&amp;IF(Inscriptions!P139=4,"4.1","")&amp;IF(Inscriptions!P139=5,"5.1","")&amp;IF(Inscriptions!P139=6,"6.1","")&amp;IF(Inscriptions!P139=7,"7.1","")&amp;IF(Inscriptions!P139=8,"8.1","")&amp;IF(Inscriptions!P139=9,"9.1","")&amp;IF(Inscriptions!P139=10,"10.1","")&amp;IF(Inscriptions!P139=10,"10.1","")&amp;IF(Inscriptions!P139=11,"11.1","")&amp;IF(Inscriptions!P139=12,"12.1","")&amp;IF(Inscriptions!P139=13,"13.1","")&amp;IF(Inscriptions!P139=14,"14.1","")&amp;IF(Inscriptions!P139=15,"15.1","")&amp;IF(Inscriptions!P139=16,"16.1","")&amp;IF(Inscriptions!P139=17,"17.1","")&amp;IF(Inscriptions!P139=18,"18.1","")&amp;IF(Inscriptions!P139=19,"19.1","")&amp;IF(Inscriptions!P139=20,"20","")</f>
        <v/>
      </c>
      <c r="F139" s="1" t="str">
        <f>IF(Inscriptions!Q139=1,"1.1","")&amp;IF(Inscriptions!Q139=2,"2.1","")&amp;IF(Inscriptions!Q139=3,"3.1","")&amp;IF(Inscriptions!Q139=4,"4.1","")&amp;IF(Inscriptions!Q139=5,"5.1","")&amp;IF(Inscriptions!Q139=6,"6.1","")&amp;IF(Inscriptions!Q139=7,"7.1","")&amp;IF(Inscriptions!Q139=8,"8.1","")&amp;IF(Inscriptions!Q139=9,"9.1","")&amp;IF(Inscriptions!Q139=10,"10.1","")&amp;IF(Inscriptions!Q139=10,"10.1","")&amp;IF(Inscriptions!Q139=11,"11.1","")&amp;IF(Inscriptions!Q139=12,"12.1","")&amp;IF(Inscriptions!Q139=13,"13.1","")&amp;IF(Inscriptions!Q139=14,"14.1","")&amp;IF(Inscriptions!Q139=15,"15.1","")&amp;IF(Inscriptions!Q139=16,"16.1","")&amp;IF(Inscriptions!Q139=17,"17.1","")&amp;IF(Inscriptions!Q139=18,"18.1","")&amp;IF(Inscriptions!Q139=19,"19.1","")&amp;IF(Inscriptions!Q139=20,"20","")</f>
        <v/>
      </c>
      <c r="G139" s="1" t="str">
        <f>IF(Inscriptions!R139=1,"1.1","")&amp;IF(Inscriptions!R139=2,"2.1","")&amp;IF(Inscriptions!R139=3,"3.1","")&amp;IF(Inscriptions!R139=4,"4.1","")&amp;IF(Inscriptions!R139=5,"5.1","")&amp;IF(Inscriptions!R139=6,"6.1","")&amp;IF(Inscriptions!R139=7,"7.1","")&amp;IF(Inscriptions!R139=8,"8.1","")&amp;IF(Inscriptions!R139=9,"9.1","")&amp;IF(Inscriptions!R139=10,"10.1","")&amp;IF(Inscriptions!R139=10,"10.1","")&amp;IF(Inscriptions!R139=11,"11.1","")&amp;IF(Inscriptions!R139=12,"12.1","")&amp;IF(Inscriptions!R139=13,"13.1","")&amp;IF(Inscriptions!R139=14,"14.1","")&amp;IF(Inscriptions!R139=15,"15.1","")&amp;IF(Inscriptions!R139=16,"16.1","")&amp;IF(Inscriptions!R139=17,"17.1","")&amp;IF(Inscriptions!R139=18,"18.1","")&amp;IF(Inscriptions!R139=19,"19.1","")&amp;IF(Inscriptions!R139=20,"20","")</f>
        <v/>
      </c>
      <c r="H139" s="1" t="str">
        <f>IF(Inscriptions!S139=1,"1.1","")&amp;IF(Inscriptions!S139=2,"2.1","")&amp;IF(Inscriptions!S139=3,"3.1","")&amp;IF(Inscriptions!S139=4,"4.1","")&amp;IF(Inscriptions!S139=5,"5.1","")&amp;IF(Inscriptions!S139=6,"6.1","")&amp;IF(Inscriptions!S139=7,"7.1","")&amp;IF(Inscriptions!S139=8,"8.1","")&amp;IF(Inscriptions!S139=9,"9.1","")&amp;IF(Inscriptions!S139=10,"10.1","")&amp;IF(Inscriptions!S139=10,"10.1","")&amp;IF(Inscriptions!S139=11,"11.1","")&amp;IF(Inscriptions!S139=12,"12.1","")&amp;IF(Inscriptions!S139=13,"13.1","")&amp;IF(Inscriptions!S139=14,"14.1","")&amp;IF(Inscriptions!S139=15,"15.1","")&amp;IF(Inscriptions!S139=16,"16.1","")&amp;IF(Inscriptions!S139=17,"17.1","")&amp;IF(Inscriptions!S139=18,"18.1","")&amp;IF(Inscriptions!S139=19,"19.1","")&amp;IF(Inscriptions!S139=20,"20","")</f>
        <v/>
      </c>
      <c r="P139" s="198"/>
      <c r="Q139" s="199"/>
      <c r="R139" s="218"/>
      <c r="T139" s="248" t="str">
        <f t="shared" si="17"/>
        <v/>
      </c>
      <c r="U139" s="248" t="str">
        <f t="shared" si="18"/>
        <v/>
      </c>
      <c r="V139" s="248" t="str">
        <f t="shared" si="19"/>
        <v/>
      </c>
    </row>
    <row r="140" spans="1:28" x14ac:dyDescent="0.2">
      <c r="A140" s="197">
        <f>Inscriptions!A140</f>
        <v>139</v>
      </c>
      <c r="B140" s="32">
        <f>Inscriptions!C140</f>
        <v>0</v>
      </c>
      <c r="C140" s="3">
        <f>Inscriptions!D140</f>
        <v>0</v>
      </c>
      <c r="E140" s="1" t="str">
        <f>IF(Inscriptions!P140=1,"1.1","")&amp;IF(Inscriptions!P140=2,"2.1","")&amp;IF(Inscriptions!P140=3,"3.1","")&amp;IF(Inscriptions!P140=4,"4.1","")&amp;IF(Inscriptions!P140=5,"5.1","")&amp;IF(Inscriptions!P140=6,"6.1","")&amp;IF(Inscriptions!P140=7,"7.1","")&amp;IF(Inscriptions!P140=8,"8.1","")&amp;IF(Inscriptions!P140=9,"9.1","")&amp;IF(Inscriptions!P140=10,"10.1","")&amp;IF(Inscriptions!P140=10,"10.1","")&amp;IF(Inscriptions!P140=11,"11.1","")&amp;IF(Inscriptions!P140=12,"12.1","")&amp;IF(Inscriptions!P140=13,"13.1","")&amp;IF(Inscriptions!P140=14,"14.1","")&amp;IF(Inscriptions!P140=15,"15.1","")&amp;IF(Inscriptions!P140=16,"16.1","")&amp;IF(Inscriptions!P140=17,"17.1","")&amp;IF(Inscriptions!P140=18,"18.1","")&amp;IF(Inscriptions!P140=19,"19.1","")&amp;IF(Inscriptions!P140=20,"20","")</f>
        <v/>
      </c>
      <c r="F140" s="1" t="str">
        <f>IF(Inscriptions!Q140=1,"1.1","")&amp;IF(Inscriptions!Q140=2,"2.1","")&amp;IF(Inscriptions!Q140=3,"3.1","")&amp;IF(Inscriptions!Q140=4,"4.1","")&amp;IF(Inscriptions!Q140=5,"5.1","")&amp;IF(Inscriptions!Q140=6,"6.1","")&amp;IF(Inscriptions!Q140=7,"7.1","")&amp;IF(Inscriptions!Q140=8,"8.1","")&amp;IF(Inscriptions!Q140=9,"9.1","")&amp;IF(Inscriptions!Q140=10,"10.1","")&amp;IF(Inscriptions!Q140=10,"10.1","")&amp;IF(Inscriptions!Q140=11,"11.1","")&amp;IF(Inscriptions!Q140=12,"12.1","")&amp;IF(Inscriptions!Q140=13,"13.1","")&amp;IF(Inscriptions!Q140=14,"14.1","")&amp;IF(Inscriptions!Q140=15,"15.1","")&amp;IF(Inscriptions!Q140=16,"16.1","")&amp;IF(Inscriptions!Q140=17,"17.1","")&amp;IF(Inscriptions!Q140=18,"18.1","")&amp;IF(Inscriptions!Q140=19,"19.1","")&amp;IF(Inscriptions!Q140=20,"20","")</f>
        <v/>
      </c>
      <c r="G140" s="1" t="str">
        <f>IF(Inscriptions!R140=1,"1.1","")&amp;IF(Inscriptions!R140=2,"2.1","")&amp;IF(Inscriptions!R140=3,"3.1","")&amp;IF(Inscriptions!R140=4,"4.1","")&amp;IF(Inscriptions!R140=5,"5.1","")&amp;IF(Inscriptions!R140=6,"6.1","")&amp;IF(Inscriptions!R140=7,"7.1","")&amp;IF(Inscriptions!R140=8,"8.1","")&amp;IF(Inscriptions!R140=9,"9.1","")&amp;IF(Inscriptions!R140=10,"10.1","")&amp;IF(Inscriptions!R140=10,"10.1","")&amp;IF(Inscriptions!R140=11,"11.1","")&amp;IF(Inscriptions!R140=12,"12.1","")&amp;IF(Inscriptions!R140=13,"13.1","")&amp;IF(Inscriptions!R140=14,"14.1","")&amp;IF(Inscriptions!R140=15,"15.1","")&amp;IF(Inscriptions!R140=16,"16.1","")&amp;IF(Inscriptions!R140=17,"17.1","")&amp;IF(Inscriptions!R140=18,"18.1","")&amp;IF(Inscriptions!R140=19,"19.1","")&amp;IF(Inscriptions!R140=20,"20","")</f>
        <v/>
      </c>
      <c r="H140" s="1" t="str">
        <f>IF(Inscriptions!S140=1,"1.1","")&amp;IF(Inscriptions!S140=2,"2.1","")&amp;IF(Inscriptions!S140=3,"3.1","")&amp;IF(Inscriptions!S140=4,"4.1","")&amp;IF(Inscriptions!S140=5,"5.1","")&amp;IF(Inscriptions!S140=6,"6.1","")&amp;IF(Inscriptions!S140=7,"7.1","")&amp;IF(Inscriptions!S140=8,"8.1","")&amp;IF(Inscriptions!S140=9,"9.1","")&amp;IF(Inscriptions!S140=10,"10.1","")&amp;IF(Inscriptions!S140=10,"10.1","")&amp;IF(Inscriptions!S140=11,"11.1","")&amp;IF(Inscriptions!S140=12,"12.1","")&amp;IF(Inscriptions!S140=13,"13.1","")&amp;IF(Inscriptions!S140=14,"14.1","")&amp;IF(Inscriptions!S140=15,"15.1","")&amp;IF(Inscriptions!S140=16,"16.1","")&amp;IF(Inscriptions!S140=17,"17.1","")&amp;IF(Inscriptions!S140=18,"18.1","")&amp;IF(Inscriptions!S140=19,"19.1","")&amp;IF(Inscriptions!S140=20,"20","")</f>
        <v/>
      </c>
      <c r="P140" s="198"/>
      <c r="Q140" s="199"/>
      <c r="R140" s="218"/>
      <c r="T140" s="248" t="str">
        <f t="shared" si="17"/>
        <v/>
      </c>
      <c r="U140" s="248" t="str">
        <f t="shared" si="18"/>
        <v/>
      </c>
      <c r="V140" s="248" t="str">
        <f t="shared" si="19"/>
        <v/>
      </c>
    </row>
    <row r="141" spans="1:28" x14ac:dyDescent="0.2">
      <c r="A141" s="197">
        <f>Inscriptions!A141</f>
        <v>140</v>
      </c>
      <c r="B141" s="32">
        <f>Inscriptions!C141</f>
        <v>0</v>
      </c>
      <c r="C141" s="3">
        <f>Inscriptions!D141</f>
        <v>0</v>
      </c>
      <c r="E141" s="1" t="str">
        <f>IF(Inscriptions!P141=1,"1.1","")&amp;IF(Inscriptions!P141=2,"2.1","")&amp;IF(Inscriptions!P141=3,"3.1","")&amp;IF(Inscriptions!P141=4,"4.1","")&amp;IF(Inscriptions!P141=5,"5.1","")&amp;IF(Inscriptions!P141=6,"6.1","")&amp;IF(Inscriptions!P141=7,"7.1","")&amp;IF(Inscriptions!P141=8,"8.1","")&amp;IF(Inscriptions!P141=9,"9.1","")&amp;IF(Inscriptions!P141=10,"10.1","")&amp;IF(Inscriptions!P141=10,"10.1","")&amp;IF(Inscriptions!P141=11,"11.1","")&amp;IF(Inscriptions!P141=12,"12.1","")&amp;IF(Inscriptions!P141=13,"13.1","")&amp;IF(Inscriptions!P141=14,"14.1","")&amp;IF(Inscriptions!P141=15,"15.1","")&amp;IF(Inscriptions!P141=16,"16.1","")&amp;IF(Inscriptions!P141=17,"17.1","")&amp;IF(Inscriptions!P141=18,"18.1","")&amp;IF(Inscriptions!P141=19,"19.1","")&amp;IF(Inscriptions!P141=20,"20","")</f>
        <v/>
      </c>
      <c r="F141" s="1" t="str">
        <f>IF(Inscriptions!Q141=1,"1.1","")&amp;IF(Inscriptions!Q141=2,"2.1","")&amp;IF(Inscriptions!Q141=3,"3.1","")&amp;IF(Inscriptions!Q141=4,"4.1","")&amp;IF(Inscriptions!Q141=5,"5.1","")&amp;IF(Inscriptions!Q141=6,"6.1","")&amp;IF(Inscriptions!Q141=7,"7.1","")&amp;IF(Inscriptions!Q141=8,"8.1","")&amp;IF(Inscriptions!Q141=9,"9.1","")&amp;IF(Inscriptions!Q141=10,"10.1","")&amp;IF(Inscriptions!Q141=10,"10.1","")&amp;IF(Inscriptions!Q141=11,"11.1","")&amp;IF(Inscriptions!Q141=12,"12.1","")&amp;IF(Inscriptions!Q141=13,"13.1","")&amp;IF(Inscriptions!Q141=14,"14.1","")&amp;IF(Inscriptions!Q141=15,"15.1","")&amp;IF(Inscriptions!Q141=16,"16.1","")&amp;IF(Inscriptions!Q141=17,"17.1","")&amp;IF(Inscriptions!Q141=18,"18.1","")&amp;IF(Inscriptions!Q141=19,"19.1","")&amp;IF(Inscriptions!Q141=20,"20","")</f>
        <v/>
      </c>
      <c r="G141" s="1" t="str">
        <f>IF(Inscriptions!R141=1,"1.1","")&amp;IF(Inscriptions!R141=2,"2.1","")&amp;IF(Inscriptions!R141=3,"3.1","")&amp;IF(Inscriptions!R141=4,"4.1","")&amp;IF(Inscriptions!R141=5,"5.1","")&amp;IF(Inscriptions!R141=6,"6.1","")&amp;IF(Inscriptions!R141=7,"7.1","")&amp;IF(Inscriptions!R141=8,"8.1","")&amp;IF(Inscriptions!R141=9,"9.1","")&amp;IF(Inscriptions!R141=10,"10.1","")&amp;IF(Inscriptions!R141=10,"10.1","")&amp;IF(Inscriptions!R141=11,"11.1","")&amp;IF(Inscriptions!R141=12,"12.1","")&amp;IF(Inscriptions!R141=13,"13.1","")&amp;IF(Inscriptions!R141=14,"14.1","")&amp;IF(Inscriptions!R141=15,"15.1","")&amp;IF(Inscriptions!R141=16,"16.1","")&amp;IF(Inscriptions!R141=17,"17.1","")&amp;IF(Inscriptions!R141=18,"18.1","")&amp;IF(Inscriptions!R141=19,"19.1","")&amp;IF(Inscriptions!R141=20,"20","")</f>
        <v/>
      </c>
      <c r="H141" s="1" t="str">
        <f>IF(Inscriptions!S141=1,"1.1","")&amp;IF(Inscriptions!S141=2,"2.1","")&amp;IF(Inscriptions!S141=3,"3.1","")&amp;IF(Inscriptions!S141=4,"4.1","")&amp;IF(Inscriptions!S141=5,"5.1","")&amp;IF(Inscriptions!S141=6,"6.1","")&amp;IF(Inscriptions!S141=7,"7.1","")&amp;IF(Inscriptions!S141=8,"8.1","")&amp;IF(Inscriptions!S141=9,"9.1","")&amp;IF(Inscriptions!S141=10,"10.1","")&amp;IF(Inscriptions!S141=10,"10.1","")&amp;IF(Inscriptions!S141=11,"11.1","")&amp;IF(Inscriptions!S141=12,"12.1","")&amp;IF(Inscriptions!S141=13,"13.1","")&amp;IF(Inscriptions!S141=14,"14.1","")&amp;IF(Inscriptions!S141=15,"15.1","")&amp;IF(Inscriptions!S141=16,"16.1","")&amp;IF(Inscriptions!S141=17,"17.1","")&amp;IF(Inscriptions!S141=18,"18.1","")&amp;IF(Inscriptions!S141=19,"19.1","")&amp;IF(Inscriptions!S141=20,"20","")</f>
        <v/>
      </c>
      <c r="P141" s="198"/>
      <c r="Q141" s="199"/>
      <c r="R141" s="218"/>
      <c r="T141" s="248" t="str">
        <f t="shared" si="17"/>
        <v/>
      </c>
      <c r="U141" s="248" t="str">
        <f t="shared" si="18"/>
        <v/>
      </c>
      <c r="V141" s="248" t="str">
        <f t="shared" si="19"/>
        <v/>
      </c>
    </row>
    <row r="142" spans="1:28" x14ac:dyDescent="0.2">
      <c r="A142" s="197">
        <f>Inscriptions!A142</f>
        <v>141</v>
      </c>
      <c r="B142" s="32">
        <f>Inscriptions!C142</f>
        <v>0</v>
      </c>
      <c r="C142" s="3">
        <f>Inscriptions!D142</f>
        <v>0</v>
      </c>
      <c r="E142" s="1" t="str">
        <f>IF(Inscriptions!P142=1,"1.1","")&amp;IF(Inscriptions!P142=2,"2.1","")&amp;IF(Inscriptions!P142=3,"3.1","")&amp;IF(Inscriptions!P142=4,"4.1","")&amp;IF(Inscriptions!P142=5,"5.1","")&amp;IF(Inscriptions!P142=6,"6.1","")&amp;IF(Inscriptions!P142=7,"7.1","")&amp;IF(Inscriptions!P142=8,"8.1","")&amp;IF(Inscriptions!P142=9,"9.1","")&amp;IF(Inscriptions!P142=10,"10.1","")&amp;IF(Inscriptions!P142=10,"10.1","")&amp;IF(Inscriptions!P142=11,"11.1","")&amp;IF(Inscriptions!P142=12,"12.1","")&amp;IF(Inscriptions!P142=13,"13.1","")&amp;IF(Inscriptions!P142=14,"14.1","")&amp;IF(Inscriptions!P142=15,"15.1","")&amp;IF(Inscriptions!P142=16,"16.1","")&amp;IF(Inscriptions!P142=17,"17.1","")&amp;IF(Inscriptions!P142=18,"18.1","")&amp;IF(Inscriptions!P142=19,"19.1","")&amp;IF(Inscriptions!P142=20,"20","")</f>
        <v/>
      </c>
      <c r="F142" s="1" t="str">
        <f>IF(Inscriptions!Q142=1,"1.1","")&amp;IF(Inscriptions!Q142=2,"2.1","")&amp;IF(Inscriptions!Q142=3,"3.1","")&amp;IF(Inscriptions!Q142=4,"4.1","")&amp;IF(Inscriptions!Q142=5,"5.1","")&amp;IF(Inscriptions!Q142=6,"6.1","")&amp;IF(Inscriptions!Q142=7,"7.1","")&amp;IF(Inscriptions!Q142=8,"8.1","")&amp;IF(Inscriptions!Q142=9,"9.1","")&amp;IF(Inscriptions!Q142=10,"10.1","")&amp;IF(Inscriptions!Q142=10,"10.1","")&amp;IF(Inscriptions!Q142=11,"11.1","")&amp;IF(Inscriptions!Q142=12,"12.1","")&amp;IF(Inscriptions!Q142=13,"13.1","")&amp;IF(Inscriptions!Q142=14,"14.1","")&amp;IF(Inscriptions!Q142=15,"15.1","")&amp;IF(Inscriptions!Q142=16,"16.1","")&amp;IF(Inscriptions!Q142=17,"17.1","")&amp;IF(Inscriptions!Q142=18,"18.1","")&amp;IF(Inscriptions!Q142=19,"19.1","")&amp;IF(Inscriptions!Q142=20,"20","")</f>
        <v/>
      </c>
      <c r="G142" s="1" t="str">
        <f>IF(Inscriptions!R142=1,"1.1","")&amp;IF(Inscriptions!R142=2,"2.1","")&amp;IF(Inscriptions!R142=3,"3.1","")&amp;IF(Inscriptions!R142=4,"4.1","")&amp;IF(Inscriptions!R142=5,"5.1","")&amp;IF(Inscriptions!R142=6,"6.1","")&amp;IF(Inscriptions!R142=7,"7.1","")&amp;IF(Inscriptions!R142=8,"8.1","")&amp;IF(Inscriptions!R142=9,"9.1","")&amp;IF(Inscriptions!R142=10,"10.1","")&amp;IF(Inscriptions!R142=10,"10.1","")&amp;IF(Inscriptions!R142=11,"11.1","")&amp;IF(Inscriptions!R142=12,"12.1","")&amp;IF(Inscriptions!R142=13,"13.1","")&amp;IF(Inscriptions!R142=14,"14.1","")&amp;IF(Inscriptions!R142=15,"15.1","")&amp;IF(Inscriptions!R142=16,"16.1","")&amp;IF(Inscriptions!R142=17,"17.1","")&amp;IF(Inscriptions!R142=18,"18.1","")&amp;IF(Inscriptions!R142=19,"19.1","")&amp;IF(Inscriptions!R142=20,"20","")</f>
        <v/>
      </c>
      <c r="H142" s="1" t="str">
        <f>IF(Inscriptions!S142=1,"1.1","")&amp;IF(Inscriptions!S142=2,"2.1","")&amp;IF(Inscriptions!S142=3,"3.1","")&amp;IF(Inscriptions!S142=4,"4.1","")&amp;IF(Inscriptions!S142=5,"5.1","")&amp;IF(Inscriptions!S142=6,"6.1","")&amp;IF(Inscriptions!S142=7,"7.1","")&amp;IF(Inscriptions!S142=8,"8.1","")&amp;IF(Inscriptions!S142=9,"9.1","")&amp;IF(Inscriptions!S142=10,"10.1","")&amp;IF(Inscriptions!S142=10,"10.1","")&amp;IF(Inscriptions!S142=11,"11.1","")&amp;IF(Inscriptions!S142=12,"12.1","")&amp;IF(Inscriptions!S142=13,"13.1","")&amp;IF(Inscriptions!S142=14,"14.1","")&amp;IF(Inscriptions!S142=15,"15.1","")&amp;IF(Inscriptions!S142=16,"16.1","")&amp;IF(Inscriptions!S142=17,"17.1","")&amp;IF(Inscriptions!S142=18,"18.1","")&amp;IF(Inscriptions!S142=19,"19.1","")&amp;IF(Inscriptions!S142=20,"20","")</f>
        <v/>
      </c>
      <c r="P142" s="198"/>
      <c r="Q142" s="199"/>
      <c r="R142" s="218"/>
      <c r="T142" s="248" t="str">
        <f t="shared" si="17"/>
        <v/>
      </c>
      <c r="U142" s="248" t="str">
        <f t="shared" si="18"/>
        <v/>
      </c>
      <c r="V142" s="248" t="str">
        <f t="shared" si="19"/>
        <v/>
      </c>
    </row>
    <row r="143" spans="1:28" x14ac:dyDescent="0.2">
      <c r="A143" s="197">
        <f>Inscriptions!A143</f>
        <v>142</v>
      </c>
      <c r="B143" s="32">
        <f>Inscriptions!C143</f>
        <v>0</v>
      </c>
      <c r="C143" s="3">
        <f>Inscriptions!D143</f>
        <v>0</v>
      </c>
      <c r="E143" s="1" t="str">
        <f>IF(Inscriptions!P143=1,"1.1","")&amp;IF(Inscriptions!P143=2,"2.1","")&amp;IF(Inscriptions!P143=3,"3.1","")&amp;IF(Inscriptions!P143=4,"4.1","")&amp;IF(Inscriptions!P143=5,"5.1","")&amp;IF(Inscriptions!P143=6,"6.1","")&amp;IF(Inscriptions!P143=7,"7.1","")&amp;IF(Inscriptions!P143=8,"8.1","")&amp;IF(Inscriptions!P143=9,"9.1","")&amp;IF(Inscriptions!P143=10,"10.1","")&amp;IF(Inscriptions!P143=10,"10.1","")&amp;IF(Inscriptions!P143=11,"11.1","")&amp;IF(Inscriptions!P143=12,"12.1","")&amp;IF(Inscriptions!P143=13,"13.1","")&amp;IF(Inscriptions!P143=14,"14.1","")&amp;IF(Inscriptions!P143=15,"15.1","")&amp;IF(Inscriptions!P143=16,"16.1","")&amp;IF(Inscriptions!P143=17,"17.1","")&amp;IF(Inscriptions!P143=18,"18.1","")&amp;IF(Inscriptions!P143=19,"19.1","")&amp;IF(Inscriptions!P143=20,"20","")</f>
        <v/>
      </c>
      <c r="F143" s="1" t="str">
        <f>IF(Inscriptions!Q143=1,"1.1","")&amp;IF(Inscriptions!Q143=2,"2.1","")&amp;IF(Inscriptions!Q143=3,"3.1","")&amp;IF(Inscriptions!Q143=4,"4.1","")&amp;IF(Inscriptions!Q143=5,"5.1","")&amp;IF(Inscriptions!Q143=6,"6.1","")&amp;IF(Inscriptions!Q143=7,"7.1","")&amp;IF(Inscriptions!Q143=8,"8.1","")&amp;IF(Inscriptions!Q143=9,"9.1","")&amp;IF(Inscriptions!Q143=10,"10.1","")&amp;IF(Inscriptions!Q143=10,"10.1","")&amp;IF(Inscriptions!Q143=11,"11.1","")&amp;IF(Inscriptions!Q143=12,"12.1","")&amp;IF(Inscriptions!Q143=13,"13.1","")&amp;IF(Inscriptions!Q143=14,"14.1","")&amp;IF(Inscriptions!Q143=15,"15.1","")&amp;IF(Inscriptions!Q143=16,"16.1","")&amp;IF(Inscriptions!Q143=17,"17.1","")&amp;IF(Inscriptions!Q143=18,"18.1","")&amp;IF(Inscriptions!Q143=19,"19.1","")&amp;IF(Inscriptions!Q143=20,"20","")</f>
        <v/>
      </c>
      <c r="G143" s="1" t="str">
        <f>IF(Inscriptions!R143=1,"1.1","")&amp;IF(Inscriptions!R143=2,"2.1","")&amp;IF(Inscriptions!R143=3,"3.1","")&amp;IF(Inscriptions!R143=4,"4.1","")&amp;IF(Inscriptions!R143=5,"5.1","")&amp;IF(Inscriptions!R143=6,"6.1","")&amp;IF(Inscriptions!R143=7,"7.1","")&amp;IF(Inscriptions!R143=8,"8.1","")&amp;IF(Inscriptions!R143=9,"9.1","")&amp;IF(Inscriptions!R143=10,"10.1","")&amp;IF(Inscriptions!R143=10,"10.1","")&amp;IF(Inscriptions!R143=11,"11.1","")&amp;IF(Inscriptions!R143=12,"12.1","")&amp;IF(Inscriptions!R143=13,"13.1","")&amp;IF(Inscriptions!R143=14,"14.1","")&amp;IF(Inscriptions!R143=15,"15.1","")&amp;IF(Inscriptions!R143=16,"16.1","")&amp;IF(Inscriptions!R143=17,"17.1","")&amp;IF(Inscriptions!R143=18,"18.1","")&amp;IF(Inscriptions!R143=19,"19.1","")&amp;IF(Inscriptions!R143=20,"20","")</f>
        <v/>
      </c>
      <c r="H143" s="1" t="str">
        <f>IF(Inscriptions!S143=1,"1.1","")&amp;IF(Inscriptions!S143=2,"2.1","")&amp;IF(Inscriptions!S143=3,"3.1","")&amp;IF(Inscriptions!S143=4,"4.1","")&amp;IF(Inscriptions!S143=5,"5.1","")&amp;IF(Inscriptions!S143=6,"6.1","")&amp;IF(Inscriptions!S143=7,"7.1","")&amp;IF(Inscriptions!S143=8,"8.1","")&amp;IF(Inscriptions!S143=9,"9.1","")&amp;IF(Inscriptions!S143=10,"10.1","")&amp;IF(Inscriptions!S143=10,"10.1","")&amp;IF(Inscriptions!S143=11,"11.1","")&amp;IF(Inscriptions!S143=12,"12.1","")&amp;IF(Inscriptions!S143=13,"13.1","")&amp;IF(Inscriptions!S143=14,"14.1","")&amp;IF(Inscriptions!S143=15,"15.1","")&amp;IF(Inscriptions!S143=16,"16.1","")&amp;IF(Inscriptions!S143=17,"17.1","")&amp;IF(Inscriptions!S143=18,"18.1","")&amp;IF(Inscriptions!S143=19,"19.1","")&amp;IF(Inscriptions!S143=20,"20","")</f>
        <v/>
      </c>
      <c r="P143" s="198"/>
      <c r="Q143" s="199"/>
      <c r="R143" s="218"/>
      <c r="T143" s="248" t="str">
        <f t="shared" si="17"/>
        <v/>
      </c>
      <c r="U143" s="248" t="str">
        <f t="shared" si="18"/>
        <v/>
      </c>
      <c r="V143" s="248" t="str">
        <f t="shared" si="19"/>
        <v/>
      </c>
    </row>
    <row r="144" spans="1:28" x14ac:dyDescent="0.2">
      <c r="A144" s="197">
        <f>Inscriptions!A144</f>
        <v>143</v>
      </c>
      <c r="B144" s="32">
        <f>Inscriptions!C144</f>
        <v>0</v>
      </c>
      <c r="C144" s="3">
        <f>Inscriptions!D144</f>
        <v>0</v>
      </c>
      <c r="E144" s="1" t="str">
        <f>IF(Inscriptions!P144=1,"1.1","")&amp;IF(Inscriptions!P144=2,"2.1","")&amp;IF(Inscriptions!P144=3,"3.1","")&amp;IF(Inscriptions!P144=4,"4.1","")&amp;IF(Inscriptions!P144=5,"5.1","")&amp;IF(Inscriptions!P144=6,"6.1","")&amp;IF(Inscriptions!P144=7,"7.1","")&amp;IF(Inscriptions!P144=8,"8.1","")&amp;IF(Inscriptions!P144=9,"9.1","")&amp;IF(Inscriptions!P144=10,"10.1","")&amp;IF(Inscriptions!P144=10,"10.1","")&amp;IF(Inscriptions!P144=11,"11.1","")&amp;IF(Inscriptions!P144=12,"12.1","")&amp;IF(Inscriptions!P144=13,"13.1","")&amp;IF(Inscriptions!P144=14,"14.1","")&amp;IF(Inscriptions!P144=15,"15.1","")&amp;IF(Inscriptions!P144=16,"16.1","")&amp;IF(Inscriptions!P144=17,"17.1","")&amp;IF(Inscriptions!P144=18,"18.1","")&amp;IF(Inscriptions!P144=19,"19.1","")&amp;IF(Inscriptions!P144=20,"20","")</f>
        <v/>
      </c>
      <c r="F144" s="1" t="str">
        <f>IF(Inscriptions!Q144=1,"1.1","")&amp;IF(Inscriptions!Q144=2,"2.1","")&amp;IF(Inscriptions!Q144=3,"3.1","")&amp;IF(Inscriptions!Q144=4,"4.1","")&amp;IF(Inscriptions!Q144=5,"5.1","")&amp;IF(Inscriptions!Q144=6,"6.1","")&amp;IF(Inscriptions!Q144=7,"7.1","")&amp;IF(Inscriptions!Q144=8,"8.1","")&amp;IF(Inscriptions!Q144=9,"9.1","")&amp;IF(Inscriptions!Q144=10,"10.1","")&amp;IF(Inscriptions!Q144=10,"10.1","")&amp;IF(Inscriptions!Q144=11,"11.1","")&amp;IF(Inscriptions!Q144=12,"12.1","")&amp;IF(Inscriptions!Q144=13,"13.1","")&amp;IF(Inscriptions!Q144=14,"14.1","")&amp;IF(Inscriptions!Q144=15,"15.1","")&amp;IF(Inscriptions!Q144=16,"16.1","")&amp;IF(Inscriptions!Q144=17,"17.1","")&amp;IF(Inscriptions!Q144=18,"18.1","")&amp;IF(Inscriptions!Q144=19,"19.1","")&amp;IF(Inscriptions!Q144=20,"20","")</f>
        <v/>
      </c>
      <c r="G144" s="1" t="str">
        <f>IF(Inscriptions!R144=1,"1.1","")&amp;IF(Inscriptions!R144=2,"2.1","")&amp;IF(Inscriptions!R144=3,"3.1","")&amp;IF(Inscriptions!R144=4,"4.1","")&amp;IF(Inscriptions!R144=5,"5.1","")&amp;IF(Inscriptions!R144=6,"6.1","")&amp;IF(Inscriptions!R144=7,"7.1","")&amp;IF(Inscriptions!R144=8,"8.1","")&amp;IF(Inscriptions!R144=9,"9.1","")&amp;IF(Inscriptions!R144=10,"10.1","")&amp;IF(Inscriptions!R144=10,"10.1","")&amp;IF(Inscriptions!R144=11,"11.1","")&amp;IF(Inscriptions!R144=12,"12.1","")&amp;IF(Inscriptions!R144=13,"13.1","")&amp;IF(Inscriptions!R144=14,"14.1","")&amp;IF(Inscriptions!R144=15,"15.1","")&amp;IF(Inscriptions!R144=16,"16.1","")&amp;IF(Inscriptions!R144=17,"17.1","")&amp;IF(Inscriptions!R144=18,"18.1","")&amp;IF(Inscriptions!R144=19,"19.1","")&amp;IF(Inscriptions!R144=20,"20","")</f>
        <v/>
      </c>
      <c r="H144" s="1" t="str">
        <f>IF(Inscriptions!S144=1,"1.1","")&amp;IF(Inscriptions!S144=2,"2.1","")&amp;IF(Inscriptions!S144=3,"3.1","")&amp;IF(Inscriptions!S144=4,"4.1","")&amp;IF(Inscriptions!S144=5,"5.1","")&amp;IF(Inscriptions!S144=6,"6.1","")&amp;IF(Inscriptions!S144=7,"7.1","")&amp;IF(Inscriptions!S144=8,"8.1","")&amp;IF(Inscriptions!S144=9,"9.1","")&amp;IF(Inscriptions!S144=10,"10.1","")&amp;IF(Inscriptions!S144=10,"10.1","")&amp;IF(Inscriptions!S144=11,"11.1","")&amp;IF(Inscriptions!S144=12,"12.1","")&amp;IF(Inscriptions!S144=13,"13.1","")&amp;IF(Inscriptions!S144=14,"14.1","")&amp;IF(Inscriptions!S144=15,"15.1","")&amp;IF(Inscriptions!S144=16,"16.1","")&amp;IF(Inscriptions!S144=17,"17.1","")&amp;IF(Inscriptions!S144=18,"18.1","")&amp;IF(Inscriptions!S144=19,"19.1","")&amp;IF(Inscriptions!S144=20,"20","")</f>
        <v/>
      </c>
      <c r="P144" s="198"/>
      <c r="Q144" s="199"/>
      <c r="R144" s="218"/>
      <c r="T144" s="248" t="str">
        <f t="shared" si="17"/>
        <v/>
      </c>
      <c r="U144" s="248" t="str">
        <f t="shared" si="18"/>
        <v/>
      </c>
      <c r="V144" s="248" t="str">
        <f t="shared" si="19"/>
        <v/>
      </c>
    </row>
    <row r="145" spans="1:22" x14ac:dyDescent="0.2">
      <c r="A145" s="197">
        <f>Inscriptions!A145</f>
        <v>144</v>
      </c>
      <c r="B145" s="32">
        <f>Inscriptions!C145</f>
        <v>0</v>
      </c>
      <c r="C145" s="3">
        <f>Inscriptions!D145</f>
        <v>0</v>
      </c>
      <c r="E145" s="1" t="str">
        <f>IF(Inscriptions!P145=1,"1.1","")&amp;IF(Inscriptions!P145=2,"2.1","")&amp;IF(Inscriptions!P145=3,"3.1","")&amp;IF(Inscriptions!P145=4,"4.1","")&amp;IF(Inscriptions!P145=5,"5.1","")&amp;IF(Inscriptions!P145=6,"6.1","")&amp;IF(Inscriptions!P145=7,"7.1","")&amp;IF(Inscriptions!P145=8,"8.1","")&amp;IF(Inscriptions!P145=9,"9.1","")&amp;IF(Inscriptions!P145=10,"10.1","")&amp;IF(Inscriptions!P145=10,"10.1","")&amp;IF(Inscriptions!P145=11,"11.1","")&amp;IF(Inscriptions!P145=12,"12.1","")&amp;IF(Inscriptions!P145=13,"13.1","")&amp;IF(Inscriptions!P145=14,"14.1","")&amp;IF(Inscriptions!P145=15,"15.1","")&amp;IF(Inscriptions!P145=16,"16.1","")&amp;IF(Inscriptions!P145=17,"17.1","")&amp;IF(Inscriptions!P145=18,"18.1","")&amp;IF(Inscriptions!P145=19,"19.1","")&amp;IF(Inscriptions!P145=20,"20","")</f>
        <v/>
      </c>
      <c r="F145" s="1" t="str">
        <f>IF(Inscriptions!Q145=1,"1.1","")&amp;IF(Inscriptions!Q145=2,"2.1","")&amp;IF(Inscriptions!Q145=3,"3.1","")&amp;IF(Inscriptions!Q145=4,"4.1","")&amp;IF(Inscriptions!Q145=5,"5.1","")&amp;IF(Inscriptions!Q145=6,"6.1","")&amp;IF(Inscriptions!Q145=7,"7.1","")&amp;IF(Inscriptions!Q145=8,"8.1","")&amp;IF(Inscriptions!Q145=9,"9.1","")&amp;IF(Inscriptions!Q145=10,"10.1","")&amp;IF(Inscriptions!Q145=10,"10.1","")&amp;IF(Inscriptions!Q145=11,"11.1","")&amp;IF(Inscriptions!Q145=12,"12.1","")&amp;IF(Inscriptions!Q145=13,"13.1","")&amp;IF(Inscriptions!Q145=14,"14.1","")&amp;IF(Inscriptions!Q145=15,"15.1","")&amp;IF(Inscriptions!Q145=16,"16.1","")&amp;IF(Inscriptions!Q145=17,"17.1","")&amp;IF(Inscriptions!Q145=18,"18.1","")&amp;IF(Inscriptions!Q145=19,"19.1","")&amp;IF(Inscriptions!Q145=20,"20","")</f>
        <v/>
      </c>
      <c r="G145" s="1" t="str">
        <f>IF(Inscriptions!R145=1,"1.1","")&amp;IF(Inscriptions!R145=2,"2.1","")&amp;IF(Inscriptions!R145=3,"3.1","")&amp;IF(Inscriptions!R145=4,"4.1","")&amp;IF(Inscriptions!R145=5,"5.1","")&amp;IF(Inscriptions!R145=6,"6.1","")&amp;IF(Inscriptions!R145=7,"7.1","")&amp;IF(Inscriptions!R145=8,"8.1","")&amp;IF(Inscriptions!R145=9,"9.1","")&amp;IF(Inscriptions!R145=10,"10.1","")&amp;IF(Inscriptions!R145=10,"10.1","")&amp;IF(Inscriptions!R145=11,"11.1","")&amp;IF(Inscriptions!R145=12,"12.1","")&amp;IF(Inscriptions!R145=13,"13.1","")&amp;IF(Inscriptions!R145=14,"14.1","")&amp;IF(Inscriptions!R145=15,"15.1","")&amp;IF(Inscriptions!R145=16,"16.1","")&amp;IF(Inscriptions!R145=17,"17.1","")&amp;IF(Inscriptions!R145=18,"18.1","")&amp;IF(Inscriptions!R145=19,"19.1","")&amp;IF(Inscriptions!R145=20,"20","")</f>
        <v/>
      </c>
      <c r="H145" s="1" t="str">
        <f>IF(Inscriptions!S145=1,"1.1","")&amp;IF(Inscriptions!S145=2,"2.1","")&amp;IF(Inscriptions!S145=3,"3.1","")&amp;IF(Inscriptions!S145=4,"4.1","")&amp;IF(Inscriptions!S145=5,"5.1","")&amp;IF(Inscriptions!S145=6,"6.1","")&amp;IF(Inscriptions!S145=7,"7.1","")&amp;IF(Inscriptions!S145=8,"8.1","")&amp;IF(Inscriptions!S145=9,"9.1","")&amp;IF(Inscriptions!S145=10,"10.1","")&amp;IF(Inscriptions!S145=10,"10.1","")&amp;IF(Inscriptions!S145=11,"11.1","")&amp;IF(Inscriptions!S145=12,"12.1","")&amp;IF(Inscriptions!S145=13,"13.1","")&amp;IF(Inscriptions!S145=14,"14.1","")&amp;IF(Inscriptions!S145=15,"15.1","")&amp;IF(Inscriptions!S145=16,"16.1","")&amp;IF(Inscriptions!S145=17,"17.1","")&amp;IF(Inscriptions!S145=18,"18.1","")&amp;IF(Inscriptions!S145=19,"19.1","")&amp;IF(Inscriptions!S145=20,"20","")</f>
        <v/>
      </c>
      <c r="P145" s="198"/>
      <c r="Q145" s="199"/>
      <c r="R145" s="218"/>
      <c r="T145" s="248" t="str">
        <f t="shared" si="17"/>
        <v/>
      </c>
      <c r="U145" s="248" t="str">
        <f t="shared" si="18"/>
        <v/>
      </c>
      <c r="V145" s="248" t="str">
        <f t="shared" si="19"/>
        <v/>
      </c>
    </row>
    <row r="146" spans="1:22" x14ac:dyDescent="0.2">
      <c r="A146" s="197">
        <f>Inscriptions!A146</f>
        <v>145</v>
      </c>
      <c r="B146" s="32">
        <f>Inscriptions!C146</f>
        <v>0</v>
      </c>
      <c r="C146" s="3">
        <f>Inscriptions!D146</f>
        <v>0</v>
      </c>
      <c r="E146" s="1" t="str">
        <f>IF(Inscriptions!P146=1,"1.1","")&amp;IF(Inscriptions!P146=2,"2.1","")&amp;IF(Inscriptions!P146=3,"3.1","")&amp;IF(Inscriptions!P146=4,"4.1","")&amp;IF(Inscriptions!P146=5,"5.1","")&amp;IF(Inscriptions!P146=6,"6.1","")&amp;IF(Inscriptions!P146=7,"7.1","")&amp;IF(Inscriptions!P146=8,"8.1","")&amp;IF(Inscriptions!P146=9,"9.1","")&amp;IF(Inscriptions!P146=10,"10.1","")&amp;IF(Inscriptions!P146=10,"10.1","")&amp;IF(Inscriptions!P146=11,"11.1","")&amp;IF(Inscriptions!P146=12,"12.1","")&amp;IF(Inscriptions!P146=13,"13.1","")&amp;IF(Inscriptions!P146=14,"14.1","")&amp;IF(Inscriptions!P146=15,"15.1","")&amp;IF(Inscriptions!P146=16,"16.1","")&amp;IF(Inscriptions!P146=17,"17.1","")&amp;IF(Inscriptions!P146=18,"18.1","")&amp;IF(Inscriptions!P146=19,"19.1","")&amp;IF(Inscriptions!P146=20,"20","")</f>
        <v/>
      </c>
      <c r="F146" s="1" t="str">
        <f>IF(Inscriptions!Q146=1,"1.1","")&amp;IF(Inscriptions!Q146=2,"2.1","")&amp;IF(Inscriptions!Q146=3,"3.1","")&amp;IF(Inscriptions!Q146=4,"4.1","")&amp;IF(Inscriptions!Q146=5,"5.1","")&amp;IF(Inscriptions!Q146=6,"6.1","")&amp;IF(Inscriptions!Q146=7,"7.1","")&amp;IF(Inscriptions!Q146=8,"8.1","")&amp;IF(Inscriptions!Q146=9,"9.1","")&amp;IF(Inscriptions!Q146=10,"10.1","")&amp;IF(Inscriptions!Q146=10,"10.1","")&amp;IF(Inscriptions!Q146=11,"11.1","")&amp;IF(Inscriptions!Q146=12,"12.1","")&amp;IF(Inscriptions!Q146=13,"13.1","")&amp;IF(Inscriptions!Q146=14,"14.1","")&amp;IF(Inscriptions!Q146=15,"15.1","")&amp;IF(Inscriptions!Q146=16,"16.1","")&amp;IF(Inscriptions!Q146=17,"17.1","")&amp;IF(Inscriptions!Q146=18,"18.1","")&amp;IF(Inscriptions!Q146=19,"19.1","")&amp;IF(Inscriptions!Q146=20,"20","")</f>
        <v/>
      </c>
      <c r="G146" s="1" t="str">
        <f>IF(Inscriptions!R146=1,"1.1","")&amp;IF(Inscriptions!R146=2,"2.1","")&amp;IF(Inscriptions!R146=3,"3.1","")&amp;IF(Inscriptions!R146=4,"4.1","")&amp;IF(Inscriptions!R146=5,"5.1","")&amp;IF(Inscriptions!R146=6,"6.1","")&amp;IF(Inscriptions!R146=7,"7.1","")&amp;IF(Inscriptions!R146=8,"8.1","")&amp;IF(Inscriptions!R146=9,"9.1","")&amp;IF(Inscriptions!R146=10,"10.1","")&amp;IF(Inscriptions!R146=10,"10.1","")&amp;IF(Inscriptions!R146=11,"11.1","")&amp;IF(Inscriptions!R146=12,"12.1","")&amp;IF(Inscriptions!R146=13,"13.1","")&amp;IF(Inscriptions!R146=14,"14.1","")&amp;IF(Inscriptions!R146=15,"15.1","")&amp;IF(Inscriptions!R146=16,"16.1","")&amp;IF(Inscriptions!R146=17,"17.1","")&amp;IF(Inscriptions!R146=18,"18.1","")&amp;IF(Inscriptions!R146=19,"19.1","")&amp;IF(Inscriptions!R146=20,"20","")</f>
        <v/>
      </c>
      <c r="H146" s="1" t="str">
        <f>IF(Inscriptions!S146=1,"1.1","")&amp;IF(Inscriptions!S146=2,"2.1","")&amp;IF(Inscriptions!S146=3,"3.1","")&amp;IF(Inscriptions!S146=4,"4.1","")&amp;IF(Inscriptions!S146=5,"5.1","")&amp;IF(Inscriptions!S146=6,"6.1","")&amp;IF(Inscriptions!S146=7,"7.1","")&amp;IF(Inscriptions!S146=8,"8.1","")&amp;IF(Inscriptions!S146=9,"9.1","")&amp;IF(Inscriptions!S146=10,"10.1","")&amp;IF(Inscriptions!S146=10,"10.1","")&amp;IF(Inscriptions!S146=11,"11.1","")&amp;IF(Inscriptions!S146=12,"12.1","")&amp;IF(Inscriptions!S146=13,"13.1","")&amp;IF(Inscriptions!S146=14,"14.1","")&amp;IF(Inscriptions!S146=15,"15.1","")&amp;IF(Inscriptions!S146=16,"16.1","")&amp;IF(Inscriptions!S146=17,"17.1","")&amp;IF(Inscriptions!S146=18,"18.1","")&amp;IF(Inscriptions!S146=19,"19.1","")&amp;IF(Inscriptions!S146=20,"20","")</f>
        <v/>
      </c>
      <c r="P146" s="198"/>
      <c r="Q146" s="199"/>
      <c r="R146" s="218"/>
      <c r="T146" s="248" t="str">
        <f t="shared" si="17"/>
        <v/>
      </c>
      <c r="U146" s="248" t="str">
        <f t="shared" si="18"/>
        <v/>
      </c>
      <c r="V146" s="248" t="str">
        <f t="shared" si="19"/>
        <v/>
      </c>
    </row>
    <row r="147" spans="1:22" x14ac:dyDescent="0.2">
      <c r="A147" s="197">
        <f>Inscriptions!A147</f>
        <v>146</v>
      </c>
      <c r="B147" s="32">
        <f>Inscriptions!C147</f>
        <v>0</v>
      </c>
      <c r="C147" s="3">
        <f>Inscriptions!D147</f>
        <v>0</v>
      </c>
      <c r="E147" s="1" t="str">
        <f>IF(Inscriptions!P147=1,"1.1","")&amp;IF(Inscriptions!P147=2,"2.1","")&amp;IF(Inscriptions!P147=3,"3.1","")&amp;IF(Inscriptions!P147=4,"4.1","")&amp;IF(Inscriptions!P147=5,"5.1","")&amp;IF(Inscriptions!P147=6,"6.1","")&amp;IF(Inscriptions!P147=7,"7.1","")&amp;IF(Inscriptions!P147=8,"8.1","")&amp;IF(Inscriptions!P147=9,"9.1","")&amp;IF(Inscriptions!P147=10,"10.1","")&amp;IF(Inscriptions!P147=10,"10.1","")&amp;IF(Inscriptions!P147=11,"11.1","")&amp;IF(Inscriptions!P147=12,"12.1","")&amp;IF(Inscriptions!P147=13,"13.1","")&amp;IF(Inscriptions!P147=14,"14.1","")&amp;IF(Inscriptions!P147=15,"15.1","")&amp;IF(Inscriptions!P147=16,"16.1","")&amp;IF(Inscriptions!P147=17,"17.1","")&amp;IF(Inscriptions!P147=18,"18.1","")&amp;IF(Inscriptions!P147=19,"19.1","")&amp;IF(Inscriptions!P147=20,"20","")</f>
        <v/>
      </c>
      <c r="F147" s="1" t="str">
        <f>IF(Inscriptions!Q147=1,"1.1","")&amp;IF(Inscriptions!Q147=2,"2.1","")&amp;IF(Inscriptions!Q147=3,"3.1","")&amp;IF(Inscriptions!Q147=4,"4.1","")&amp;IF(Inscriptions!Q147=5,"5.1","")&amp;IF(Inscriptions!Q147=6,"6.1","")&amp;IF(Inscriptions!Q147=7,"7.1","")&amp;IF(Inscriptions!Q147=8,"8.1","")&amp;IF(Inscriptions!Q147=9,"9.1","")&amp;IF(Inscriptions!Q147=10,"10.1","")&amp;IF(Inscriptions!Q147=10,"10.1","")&amp;IF(Inscriptions!Q147=11,"11.1","")&amp;IF(Inscriptions!Q147=12,"12.1","")&amp;IF(Inscriptions!Q147=13,"13.1","")&amp;IF(Inscriptions!Q147=14,"14.1","")&amp;IF(Inscriptions!Q147=15,"15.1","")&amp;IF(Inscriptions!Q147=16,"16.1","")&amp;IF(Inscriptions!Q147=17,"17.1","")&amp;IF(Inscriptions!Q147=18,"18.1","")&amp;IF(Inscriptions!Q147=19,"19.1","")&amp;IF(Inscriptions!Q147=20,"20","")</f>
        <v/>
      </c>
      <c r="G147" s="1" t="str">
        <f>IF(Inscriptions!R147=1,"1.1","")&amp;IF(Inscriptions!R147=2,"2.1","")&amp;IF(Inscriptions!R147=3,"3.1","")&amp;IF(Inscriptions!R147=4,"4.1","")&amp;IF(Inscriptions!R147=5,"5.1","")&amp;IF(Inscriptions!R147=6,"6.1","")&amp;IF(Inscriptions!R147=7,"7.1","")&amp;IF(Inscriptions!R147=8,"8.1","")&amp;IF(Inscriptions!R147=9,"9.1","")&amp;IF(Inscriptions!R147=10,"10.1","")&amp;IF(Inscriptions!R147=10,"10.1","")&amp;IF(Inscriptions!R147=11,"11.1","")&amp;IF(Inscriptions!R147=12,"12.1","")&amp;IF(Inscriptions!R147=13,"13.1","")&amp;IF(Inscriptions!R147=14,"14.1","")&amp;IF(Inscriptions!R147=15,"15.1","")&amp;IF(Inscriptions!R147=16,"16.1","")&amp;IF(Inscriptions!R147=17,"17.1","")&amp;IF(Inscriptions!R147=18,"18.1","")&amp;IF(Inscriptions!R147=19,"19.1","")&amp;IF(Inscriptions!R147=20,"20","")</f>
        <v/>
      </c>
      <c r="H147" s="1" t="str">
        <f>IF(Inscriptions!S147=1,"1.1","")&amp;IF(Inscriptions!S147=2,"2.1","")&amp;IF(Inscriptions!S147=3,"3.1","")&amp;IF(Inscriptions!S147=4,"4.1","")&amp;IF(Inscriptions!S147=5,"5.1","")&amp;IF(Inscriptions!S147=6,"6.1","")&amp;IF(Inscriptions!S147=7,"7.1","")&amp;IF(Inscriptions!S147=8,"8.1","")&amp;IF(Inscriptions!S147=9,"9.1","")&amp;IF(Inscriptions!S147=10,"10.1","")&amp;IF(Inscriptions!S147=10,"10.1","")&amp;IF(Inscriptions!S147=11,"11.1","")&amp;IF(Inscriptions!S147=12,"12.1","")&amp;IF(Inscriptions!S147=13,"13.1","")&amp;IF(Inscriptions!S147=14,"14.1","")&amp;IF(Inscriptions!S147=15,"15.1","")&amp;IF(Inscriptions!S147=16,"16.1","")&amp;IF(Inscriptions!S147=17,"17.1","")&amp;IF(Inscriptions!S147=18,"18.1","")&amp;IF(Inscriptions!S147=19,"19.1","")&amp;IF(Inscriptions!S147=20,"20","")</f>
        <v/>
      </c>
      <c r="P147" s="198"/>
      <c r="Q147" s="199"/>
      <c r="R147" s="218"/>
      <c r="T147" s="248" t="str">
        <f t="shared" si="17"/>
        <v/>
      </c>
      <c r="U147" s="248" t="str">
        <f t="shared" si="18"/>
        <v/>
      </c>
      <c r="V147" s="248" t="str">
        <f t="shared" si="19"/>
        <v/>
      </c>
    </row>
    <row r="148" spans="1:22" x14ac:dyDescent="0.2">
      <c r="A148" s="197">
        <f>Inscriptions!A148</f>
        <v>147</v>
      </c>
      <c r="B148" s="32">
        <f>Inscriptions!C148</f>
        <v>0</v>
      </c>
      <c r="C148" s="3">
        <f>Inscriptions!D148</f>
        <v>0</v>
      </c>
      <c r="E148" s="1" t="str">
        <f>IF(Inscriptions!P148=1,"1.1","")&amp;IF(Inscriptions!P148=2,"2.1","")&amp;IF(Inscriptions!P148=3,"3.1","")&amp;IF(Inscriptions!P148=4,"4.1","")&amp;IF(Inscriptions!P148=5,"5.1","")&amp;IF(Inscriptions!P148=6,"6.1","")&amp;IF(Inscriptions!P148=7,"7.1","")&amp;IF(Inscriptions!P148=8,"8.1","")&amp;IF(Inscriptions!P148=9,"9.1","")&amp;IF(Inscriptions!P148=10,"10.1","")&amp;IF(Inscriptions!P148=10,"10.1","")&amp;IF(Inscriptions!P148=11,"11.1","")&amp;IF(Inscriptions!P148=12,"12.1","")&amp;IF(Inscriptions!P148=13,"13.1","")&amp;IF(Inscriptions!P148=14,"14.1","")&amp;IF(Inscriptions!P148=15,"15.1","")&amp;IF(Inscriptions!P148=16,"16.1","")&amp;IF(Inscriptions!P148=17,"17.1","")&amp;IF(Inscriptions!P148=18,"18.1","")&amp;IF(Inscriptions!P148=19,"19.1","")&amp;IF(Inscriptions!P148=20,"20","")</f>
        <v/>
      </c>
      <c r="F148" s="1" t="str">
        <f>IF(Inscriptions!Q148=1,"1.1","")&amp;IF(Inscriptions!Q148=2,"2.1","")&amp;IF(Inscriptions!Q148=3,"3.1","")&amp;IF(Inscriptions!Q148=4,"4.1","")&amp;IF(Inscriptions!Q148=5,"5.1","")&amp;IF(Inscriptions!Q148=6,"6.1","")&amp;IF(Inscriptions!Q148=7,"7.1","")&amp;IF(Inscriptions!Q148=8,"8.1","")&amp;IF(Inscriptions!Q148=9,"9.1","")&amp;IF(Inscriptions!Q148=10,"10.1","")&amp;IF(Inscriptions!Q148=10,"10.1","")&amp;IF(Inscriptions!Q148=11,"11.1","")&amp;IF(Inscriptions!Q148=12,"12.1","")&amp;IF(Inscriptions!Q148=13,"13.1","")&amp;IF(Inscriptions!Q148=14,"14.1","")&amp;IF(Inscriptions!Q148=15,"15.1","")&amp;IF(Inscriptions!Q148=16,"16.1","")&amp;IF(Inscriptions!Q148=17,"17.1","")&amp;IF(Inscriptions!Q148=18,"18.1","")&amp;IF(Inscriptions!Q148=19,"19.1","")&amp;IF(Inscriptions!Q148=20,"20","")</f>
        <v/>
      </c>
      <c r="G148" s="1" t="str">
        <f>IF(Inscriptions!R148=1,"1.1","")&amp;IF(Inscriptions!R148=2,"2.1","")&amp;IF(Inscriptions!R148=3,"3.1","")&amp;IF(Inscriptions!R148=4,"4.1","")&amp;IF(Inscriptions!R148=5,"5.1","")&amp;IF(Inscriptions!R148=6,"6.1","")&amp;IF(Inscriptions!R148=7,"7.1","")&amp;IF(Inscriptions!R148=8,"8.1","")&amp;IF(Inscriptions!R148=9,"9.1","")&amp;IF(Inscriptions!R148=10,"10.1","")&amp;IF(Inscriptions!R148=10,"10.1","")&amp;IF(Inscriptions!R148=11,"11.1","")&amp;IF(Inscriptions!R148=12,"12.1","")&amp;IF(Inscriptions!R148=13,"13.1","")&amp;IF(Inscriptions!R148=14,"14.1","")&amp;IF(Inscriptions!R148=15,"15.1","")&amp;IF(Inscriptions!R148=16,"16.1","")&amp;IF(Inscriptions!R148=17,"17.1","")&amp;IF(Inscriptions!R148=18,"18.1","")&amp;IF(Inscriptions!R148=19,"19.1","")&amp;IF(Inscriptions!R148=20,"20","")</f>
        <v/>
      </c>
      <c r="H148" s="1" t="str">
        <f>IF(Inscriptions!S148=1,"1.1","")&amp;IF(Inscriptions!S148=2,"2.1","")&amp;IF(Inscriptions!S148=3,"3.1","")&amp;IF(Inscriptions!S148=4,"4.1","")&amp;IF(Inscriptions!S148=5,"5.1","")&amp;IF(Inscriptions!S148=6,"6.1","")&amp;IF(Inscriptions!S148=7,"7.1","")&amp;IF(Inscriptions!S148=8,"8.1","")&amp;IF(Inscriptions!S148=9,"9.1","")&amp;IF(Inscriptions!S148=10,"10.1","")&amp;IF(Inscriptions!S148=10,"10.1","")&amp;IF(Inscriptions!S148=11,"11.1","")&amp;IF(Inscriptions!S148=12,"12.1","")&amp;IF(Inscriptions!S148=13,"13.1","")&amp;IF(Inscriptions!S148=14,"14.1","")&amp;IF(Inscriptions!S148=15,"15.1","")&amp;IF(Inscriptions!S148=16,"16.1","")&amp;IF(Inscriptions!S148=17,"17.1","")&amp;IF(Inscriptions!S148=18,"18.1","")&amp;IF(Inscriptions!S148=19,"19.1","")&amp;IF(Inscriptions!S148=20,"20","")</f>
        <v/>
      </c>
      <c r="P148" s="198"/>
      <c r="Q148" s="199"/>
      <c r="R148" s="218"/>
      <c r="T148" s="248" t="str">
        <f t="shared" si="17"/>
        <v/>
      </c>
      <c r="U148" s="248" t="str">
        <f t="shared" si="18"/>
        <v/>
      </c>
      <c r="V148" s="248" t="str">
        <f t="shared" si="19"/>
        <v/>
      </c>
    </row>
    <row r="149" spans="1:22" x14ac:dyDescent="0.2">
      <c r="A149" s="197">
        <f>Inscriptions!A149</f>
        <v>148</v>
      </c>
      <c r="B149" s="32">
        <f>Inscriptions!C149</f>
        <v>0</v>
      </c>
      <c r="C149" s="3">
        <f>Inscriptions!D149</f>
        <v>0</v>
      </c>
      <c r="E149" s="1" t="str">
        <f>IF(Inscriptions!P149=1,"1.1","")&amp;IF(Inscriptions!P149=2,"2.1","")&amp;IF(Inscriptions!P149=3,"3.1","")&amp;IF(Inscriptions!P149=4,"4.1","")&amp;IF(Inscriptions!P149=5,"5.1","")&amp;IF(Inscriptions!P149=6,"6.1","")&amp;IF(Inscriptions!P149=7,"7.1","")&amp;IF(Inscriptions!P149=8,"8.1","")&amp;IF(Inscriptions!P149=9,"9.1","")&amp;IF(Inscriptions!P149=10,"10.1","")&amp;IF(Inscriptions!P149=10,"10.1","")&amp;IF(Inscriptions!P149=11,"11.1","")&amp;IF(Inscriptions!P149=12,"12.1","")&amp;IF(Inscriptions!P149=13,"13.1","")&amp;IF(Inscriptions!P149=14,"14.1","")&amp;IF(Inscriptions!P149=15,"15.1","")&amp;IF(Inscriptions!P149=16,"16.1","")&amp;IF(Inscriptions!P149=17,"17.1","")&amp;IF(Inscriptions!P149=18,"18.1","")&amp;IF(Inscriptions!P149=19,"19.1","")&amp;IF(Inscriptions!P149=20,"20","")</f>
        <v/>
      </c>
      <c r="F149" s="1" t="str">
        <f>IF(Inscriptions!Q149=1,"1.1","")&amp;IF(Inscriptions!Q149=2,"2.1","")&amp;IF(Inscriptions!Q149=3,"3.1","")&amp;IF(Inscriptions!Q149=4,"4.1","")&amp;IF(Inscriptions!Q149=5,"5.1","")&amp;IF(Inscriptions!Q149=6,"6.1","")&amp;IF(Inscriptions!Q149=7,"7.1","")&amp;IF(Inscriptions!Q149=8,"8.1","")&amp;IF(Inscriptions!Q149=9,"9.1","")&amp;IF(Inscriptions!Q149=10,"10.1","")&amp;IF(Inscriptions!Q149=10,"10.1","")&amp;IF(Inscriptions!Q149=11,"11.1","")&amp;IF(Inscriptions!Q149=12,"12.1","")&amp;IF(Inscriptions!Q149=13,"13.1","")&amp;IF(Inscriptions!Q149=14,"14.1","")&amp;IF(Inscriptions!Q149=15,"15.1","")&amp;IF(Inscriptions!Q149=16,"16.1","")&amp;IF(Inscriptions!Q149=17,"17.1","")&amp;IF(Inscriptions!Q149=18,"18.1","")&amp;IF(Inscriptions!Q149=19,"19.1","")&amp;IF(Inscriptions!Q149=20,"20","")</f>
        <v/>
      </c>
      <c r="G149" s="1" t="str">
        <f>IF(Inscriptions!R149=1,"1.1","")&amp;IF(Inscriptions!R149=2,"2.1","")&amp;IF(Inscriptions!R149=3,"3.1","")&amp;IF(Inscriptions!R149=4,"4.1","")&amp;IF(Inscriptions!R149=5,"5.1","")&amp;IF(Inscriptions!R149=6,"6.1","")&amp;IF(Inscriptions!R149=7,"7.1","")&amp;IF(Inscriptions!R149=8,"8.1","")&amp;IF(Inscriptions!R149=9,"9.1","")&amp;IF(Inscriptions!R149=10,"10.1","")&amp;IF(Inscriptions!R149=10,"10.1","")&amp;IF(Inscriptions!R149=11,"11.1","")&amp;IF(Inscriptions!R149=12,"12.1","")&amp;IF(Inscriptions!R149=13,"13.1","")&amp;IF(Inscriptions!R149=14,"14.1","")&amp;IF(Inscriptions!R149=15,"15.1","")&amp;IF(Inscriptions!R149=16,"16.1","")&amp;IF(Inscriptions!R149=17,"17.1","")&amp;IF(Inscriptions!R149=18,"18.1","")&amp;IF(Inscriptions!R149=19,"19.1","")&amp;IF(Inscriptions!R149=20,"20","")</f>
        <v/>
      </c>
      <c r="H149" s="1" t="str">
        <f>IF(Inscriptions!S149=1,"1.1","")&amp;IF(Inscriptions!S149=2,"2.1","")&amp;IF(Inscriptions!S149=3,"3.1","")&amp;IF(Inscriptions!S149=4,"4.1","")&amp;IF(Inscriptions!S149=5,"5.1","")&amp;IF(Inscriptions!S149=6,"6.1","")&amp;IF(Inscriptions!S149=7,"7.1","")&amp;IF(Inscriptions!S149=8,"8.1","")&amp;IF(Inscriptions!S149=9,"9.1","")&amp;IF(Inscriptions!S149=10,"10.1","")&amp;IF(Inscriptions!S149=10,"10.1","")&amp;IF(Inscriptions!S149=11,"11.1","")&amp;IF(Inscriptions!S149=12,"12.1","")&amp;IF(Inscriptions!S149=13,"13.1","")&amp;IF(Inscriptions!S149=14,"14.1","")&amp;IF(Inscriptions!S149=15,"15.1","")&amp;IF(Inscriptions!S149=16,"16.1","")&amp;IF(Inscriptions!S149=17,"17.1","")&amp;IF(Inscriptions!S149=18,"18.1","")&amp;IF(Inscriptions!S149=19,"19.1","")&amp;IF(Inscriptions!S149=20,"20","")</f>
        <v/>
      </c>
      <c r="P149" s="198"/>
      <c r="Q149" s="199"/>
      <c r="R149" s="218"/>
      <c r="T149" s="248" t="str">
        <f t="shared" si="17"/>
        <v/>
      </c>
      <c r="U149" s="248" t="str">
        <f t="shared" si="18"/>
        <v/>
      </c>
      <c r="V149" s="248" t="str">
        <f t="shared" si="19"/>
        <v/>
      </c>
    </row>
    <row r="150" spans="1:22" x14ac:dyDescent="0.2">
      <c r="A150" s="197">
        <f>Inscriptions!A150</f>
        <v>149</v>
      </c>
      <c r="B150" s="32">
        <f>Inscriptions!C150</f>
        <v>0</v>
      </c>
      <c r="C150" s="3">
        <f>Inscriptions!D150</f>
        <v>0</v>
      </c>
      <c r="E150" s="1" t="str">
        <f>IF(Inscriptions!P150=1,"1.1","")&amp;IF(Inscriptions!P150=2,"2.1","")&amp;IF(Inscriptions!P150=3,"3.1","")&amp;IF(Inscriptions!P150=4,"4.1","")&amp;IF(Inscriptions!P150=5,"5.1","")&amp;IF(Inscriptions!P150=6,"6.1","")&amp;IF(Inscriptions!P150=7,"7.1","")&amp;IF(Inscriptions!P150=8,"8.1","")&amp;IF(Inscriptions!P150=9,"9.1","")&amp;IF(Inscriptions!P150=10,"10.1","")&amp;IF(Inscriptions!P150=10,"10.1","")&amp;IF(Inscriptions!P150=11,"11.1","")&amp;IF(Inscriptions!P150=12,"12.1","")&amp;IF(Inscriptions!P150=13,"13.1","")&amp;IF(Inscriptions!P150=14,"14.1","")&amp;IF(Inscriptions!P150=15,"15.1","")&amp;IF(Inscriptions!P150=16,"16.1","")&amp;IF(Inscriptions!P150=17,"17.1","")&amp;IF(Inscriptions!P150=18,"18.1","")&amp;IF(Inscriptions!P150=19,"19.1","")&amp;IF(Inscriptions!P150=20,"20","")</f>
        <v/>
      </c>
      <c r="F150" s="1" t="str">
        <f>IF(Inscriptions!Q150=1,"1.1","")&amp;IF(Inscriptions!Q150=2,"2.1","")&amp;IF(Inscriptions!Q150=3,"3.1","")&amp;IF(Inscriptions!Q150=4,"4.1","")&amp;IF(Inscriptions!Q150=5,"5.1","")&amp;IF(Inscriptions!Q150=6,"6.1","")&amp;IF(Inscriptions!Q150=7,"7.1","")&amp;IF(Inscriptions!Q150=8,"8.1","")&amp;IF(Inscriptions!Q150=9,"9.1","")&amp;IF(Inscriptions!Q150=10,"10.1","")&amp;IF(Inscriptions!Q150=10,"10.1","")&amp;IF(Inscriptions!Q150=11,"11.1","")&amp;IF(Inscriptions!Q150=12,"12.1","")&amp;IF(Inscriptions!Q150=13,"13.1","")&amp;IF(Inscriptions!Q150=14,"14.1","")&amp;IF(Inscriptions!Q150=15,"15.1","")&amp;IF(Inscriptions!Q150=16,"16.1","")&amp;IF(Inscriptions!Q150=17,"17.1","")&amp;IF(Inscriptions!Q150=18,"18.1","")&amp;IF(Inscriptions!Q150=19,"19.1","")&amp;IF(Inscriptions!Q150=20,"20","")</f>
        <v/>
      </c>
      <c r="G150" s="1" t="str">
        <f>IF(Inscriptions!R150=1,"1.1","")&amp;IF(Inscriptions!R150=2,"2.1","")&amp;IF(Inscriptions!R150=3,"3.1","")&amp;IF(Inscriptions!R150=4,"4.1","")&amp;IF(Inscriptions!R150=5,"5.1","")&amp;IF(Inscriptions!R150=6,"6.1","")&amp;IF(Inscriptions!R150=7,"7.1","")&amp;IF(Inscriptions!R150=8,"8.1","")&amp;IF(Inscriptions!R150=9,"9.1","")&amp;IF(Inscriptions!R150=10,"10.1","")&amp;IF(Inscriptions!R150=10,"10.1","")&amp;IF(Inscriptions!R150=11,"11.1","")&amp;IF(Inscriptions!R150=12,"12.1","")&amp;IF(Inscriptions!R150=13,"13.1","")&amp;IF(Inscriptions!R150=14,"14.1","")&amp;IF(Inscriptions!R150=15,"15.1","")&amp;IF(Inscriptions!R150=16,"16.1","")&amp;IF(Inscriptions!R150=17,"17.1","")&amp;IF(Inscriptions!R150=18,"18.1","")&amp;IF(Inscriptions!R150=19,"19.1","")&amp;IF(Inscriptions!R150=20,"20","")</f>
        <v/>
      </c>
      <c r="H150" s="1" t="str">
        <f>IF(Inscriptions!S150=1,"1.1","")&amp;IF(Inscriptions!S150=2,"2.1","")&amp;IF(Inscriptions!S150=3,"3.1","")&amp;IF(Inscriptions!S150=4,"4.1","")&amp;IF(Inscriptions!S150=5,"5.1","")&amp;IF(Inscriptions!S150=6,"6.1","")&amp;IF(Inscriptions!S150=7,"7.1","")&amp;IF(Inscriptions!S150=8,"8.1","")&amp;IF(Inscriptions!S150=9,"9.1","")&amp;IF(Inscriptions!S150=10,"10.1","")&amp;IF(Inscriptions!S150=10,"10.1","")&amp;IF(Inscriptions!S150=11,"11.1","")&amp;IF(Inscriptions!S150=12,"12.1","")&amp;IF(Inscriptions!S150=13,"13.1","")&amp;IF(Inscriptions!S150=14,"14.1","")&amp;IF(Inscriptions!S150=15,"15.1","")&amp;IF(Inscriptions!S150=16,"16.1","")&amp;IF(Inscriptions!S150=17,"17.1","")&amp;IF(Inscriptions!S150=18,"18.1","")&amp;IF(Inscriptions!S150=19,"19.1","")&amp;IF(Inscriptions!S150=20,"20","")</f>
        <v/>
      </c>
      <c r="P150" s="198"/>
      <c r="Q150" s="199"/>
      <c r="R150" s="218"/>
      <c r="T150" s="248" t="str">
        <f t="shared" si="17"/>
        <v/>
      </c>
      <c r="U150" s="248" t="str">
        <f t="shared" si="18"/>
        <v/>
      </c>
      <c r="V150" s="248" t="str">
        <f t="shared" si="19"/>
        <v/>
      </c>
    </row>
    <row r="151" spans="1:22" x14ac:dyDescent="0.2">
      <c r="A151" s="197">
        <f>Inscriptions!A151</f>
        <v>150</v>
      </c>
      <c r="B151" s="32">
        <f>Inscriptions!C151</f>
        <v>0</v>
      </c>
      <c r="C151" s="3">
        <f>Inscriptions!D151</f>
        <v>0</v>
      </c>
      <c r="E151" s="1" t="str">
        <f>IF(Inscriptions!P151=1,"1.1","")&amp;IF(Inscriptions!P151=2,"2.1","")&amp;IF(Inscriptions!P151=3,"3.1","")&amp;IF(Inscriptions!P151=4,"4.1","")&amp;IF(Inscriptions!P151=5,"5.1","")&amp;IF(Inscriptions!P151=6,"6.1","")&amp;IF(Inscriptions!P151=7,"7.1","")&amp;IF(Inscriptions!P151=8,"8.1","")&amp;IF(Inscriptions!P151=9,"9.1","")&amp;IF(Inscriptions!P151=10,"10.1","")&amp;IF(Inscriptions!P151=10,"10.1","")&amp;IF(Inscriptions!P151=11,"11.1","")&amp;IF(Inscriptions!P151=12,"12.1","")&amp;IF(Inscriptions!P151=13,"13.1","")&amp;IF(Inscriptions!P151=14,"14.1","")&amp;IF(Inscriptions!P151=15,"15.1","")&amp;IF(Inscriptions!P151=16,"16.1","")&amp;IF(Inscriptions!P151=17,"17.1","")&amp;IF(Inscriptions!P151=18,"18.1","")&amp;IF(Inscriptions!P151=19,"19.1","")&amp;IF(Inscriptions!P151=20,"20","")</f>
        <v/>
      </c>
      <c r="F151" s="1" t="str">
        <f>IF(Inscriptions!Q151=1,"1.1","")&amp;IF(Inscriptions!Q151=2,"2.1","")&amp;IF(Inscriptions!Q151=3,"3.1","")&amp;IF(Inscriptions!Q151=4,"4.1","")&amp;IF(Inscriptions!Q151=5,"5.1","")&amp;IF(Inscriptions!Q151=6,"6.1","")&amp;IF(Inscriptions!Q151=7,"7.1","")&amp;IF(Inscriptions!Q151=8,"8.1","")&amp;IF(Inscriptions!Q151=9,"9.1","")&amp;IF(Inscriptions!Q151=10,"10.1","")&amp;IF(Inscriptions!Q151=10,"10.1","")&amp;IF(Inscriptions!Q151=11,"11.1","")&amp;IF(Inscriptions!Q151=12,"12.1","")&amp;IF(Inscriptions!Q151=13,"13.1","")&amp;IF(Inscriptions!Q151=14,"14.1","")&amp;IF(Inscriptions!Q151=15,"15.1","")&amp;IF(Inscriptions!Q151=16,"16.1","")&amp;IF(Inscriptions!Q151=17,"17.1","")&amp;IF(Inscriptions!Q151=18,"18.1","")&amp;IF(Inscriptions!Q151=19,"19.1","")&amp;IF(Inscriptions!Q151=20,"20","")</f>
        <v/>
      </c>
      <c r="G151" s="1" t="str">
        <f>IF(Inscriptions!R151=1,"1.1","")&amp;IF(Inscriptions!R151=2,"2.1","")&amp;IF(Inscriptions!R151=3,"3.1","")&amp;IF(Inscriptions!R151=4,"4.1","")&amp;IF(Inscriptions!R151=5,"5.1","")&amp;IF(Inscriptions!R151=6,"6.1","")&amp;IF(Inscriptions!R151=7,"7.1","")&amp;IF(Inscriptions!R151=8,"8.1","")&amp;IF(Inscriptions!R151=9,"9.1","")&amp;IF(Inscriptions!R151=10,"10.1","")&amp;IF(Inscriptions!R151=10,"10.1","")&amp;IF(Inscriptions!R151=11,"11.1","")&amp;IF(Inscriptions!R151=12,"12.1","")&amp;IF(Inscriptions!R151=13,"13.1","")&amp;IF(Inscriptions!R151=14,"14.1","")&amp;IF(Inscriptions!R151=15,"15.1","")&amp;IF(Inscriptions!R151=16,"16.1","")&amp;IF(Inscriptions!R151=17,"17.1","")&amp;IF(Inscriptions!R151=18,"18.1","")&amp;IF(Inscriptions!R151=19,"19.1","")&amp;IF(Inscriptions!R151=20,"20","")</f>
        <v/>
      </c>
      <c r="H151" s="1" t="str">
        <f>IF(Inscriptions!S151=1,"1.1","")&amp;IF(Inscriptions!S151=2,"2.1","")&amp;IF(Inscriptions!S151=3,"3.1","")&amp;IF(Inscriptions!S151=4,"4.1","")&amp;IF(Inscriptions!S151=5,"5.1","")&amp;IF(Inscriptions!S151=6,"6.1","")&amp;IF(Inscriptions!S151=7,"7.1","")&amp;IF(Inscriptions!S151=8,"8.1","")&amp;IF(Inscriptions!S151=9,"9.1","")&amp;IF(Inscriptions!S151=10,"10.1","")&amp;IF(Inscriptions!S151=10,"10.1","")&amp;IF(Inscriptions!S151=11,"11.1","")&amp;IF(Inscriptions!S151=12,"12.1","")&amp;IF(Inscriptions!S151=13,"13.1","")&amp;IF(Inscriptions!S151=14,"14.1","")&amp;IF(Inscriptions!S151=15,"15.1","")&amp;IF(Inscriptions!S151=16,"16.1","")&amp;IF(Inscriptions!S151=17,"17.1","")&amp;IF(Inscriptions!S151=18,"18.1","")&amp;IF(Inscriptions!S151=19,"19.1","")&amp;IF(Inscriptions!S151=20,"20","")</f>
        <v/>
      </c>
      <c r="P151" s="198"/>
      <c r="Q151" s="199"/>
      <c r="R151" s="218"/>
      <c r="T151" s="248" t="str">
        <f t="shared" si="17"/>
        <v/>
      </c>
      <c r="U151" s="248" t="str">
        <f t="shared" si="18"/>
        <v/>
      </c>
      <c r="V151" s="248" t="str">
        <f t="shared" si="19"/>
        <v/>
      </c>
    </row>
    <row r="152" spans="1:22" x14ac:dyDescent="0.2">
      <c r="A152" s="197">
        <f>Inscriptions!A152</f>
        <v>151</v>
      </c>
      <c r="B152" s="32">
        <f>Inscriptions!C152</f>
        <v>0</v>
      </c>
      <c r="C152" s="3">
        <f>Inscriptions!D152</f>
        <v>0</v>
      </c>
      <c r="E152" s="1" t="str">
        <f>IF(Inscriptions!P152=1,"1.1","")&amp;IF(Inscriptions!P152=2,"2.1","")&amp;IF(Inscriptions!P152=3,"3.1","")&amp;IF(Inscriptions!P152=4,"4.1","")&amp;IF(Inscriptions!P152=5,"5.1","")&amp;IF(Inscriptions!P152=6,"6.1","")&amp;IF(Inscriptions!P152=7,"7.1","")&amp;IF(Inscriptions!P152=8,"8.1","")&amp;IF(Inscriptions!P152=9,"9.1","")&amp;IF(Inscriptions!P152=10,"10.1","")&amp;IF(Inscriptions!P152=10,"10.1","")&amp;IF(Inscriptions!P152=11,"11.1","")&amp;IF(Inscriptions!P152=12,"12.1","")&amp;IF(Inscriptions!P152=13,"13.1","")&amp;IF(Inscriptions!P152=14,"14.1","")&amp;IF(Inscriptions!P152=15,"15.1","")&amp;IF(Inscriptions!P152=16,"16.1","")&amp;IF(Inscriptions!P152=17,"17.1","")&amp;IF(Inscriptions!P152=18,"18.1","")&amp;IF(Inscriptions!P152=19,"19.1","")&amp;IF(Inscriptions!P152=20,"20","")</f>
        <v/>
      </c>
      <c r="F152" s="1" t="str">
        <f>IF(Inscriptions!Q152=1,"1.1","")&amp;IF(Inscriptions!Q152=2,"2.1","")&amp;IF(Inscriptions!Q152=3,"3.1","")&amp;IF(Inscriptions!Q152=4,"4.1","")&amp;IF(Inscriptions!Q152=5,"5.1","")&amp;IF(Inscriptions!Q152=6,"6.1","")&amp;IF(Inscriptions!Q152=7,"7.1","")&amp;IF(Inscriptions!Q152=8,"8.1","")&amp;IF(Inscriptions!Q152=9,"9.1","")&amp;IF(Inscriptions!Q152=10,"10.1","")&amp;IF(Inscriptions!Q152=10,"10.1","")&amp;IF(Inscriptions!Q152=11,"11.1","")&amp;IF(Inscriptions!Q152=12,"12.1","")&amp;IF(Inscriptions!Q152=13,"13.1","")&amp;IF(Inscriptions!Q152=14,"14.1","")&amp;IF(Inscriptions!Q152=15,"15.1","")&amp;IF(Inscriptions!Q152=16,"16.1","")&amp;IF(Inscriptions!Q152=17,"17.1","")&amp;IF(Inscriptions!Q152=18,"18.1","")&amp;IF(Inscriptions!Q152=19,"19.1","")&amp;IF(Inscriptions!Q152=20,"20","")</f>
        <v/>
      </c>
      <c r="G152" s="1" t="str">
        <f>IF(Inscriptions!R152=1,"1.1","")&amp;IF(Inscriptions!R152=2,"2.1","")&amp;IF(Inscriptions!R152=3,"3.1","")&amp;IF(Inscriptions!R152=4,"4.1","")&amp;IF(Inscriptions!R152=5,"5.1","")&amp;IF(Inscriptions!R152=6,"6.1","")&amp;IF(Inscriptions!R152=7,"7.1","")&amp;IF(Inscriptions!R152=8,"8.1","")&amp;IF(Inscriptions!R152=9,"9.1","")&amp;IF(Inscriptions!R152=10,"10.1","")&amp;IF(Inscriptions!R152=10,"10.1","")&amp;IF(Inscriptions!R152=11,"11.1","")&amp;IF(Inscriptions!R152=12,"12.1","")&amp;IF(Inscriptions!R152=13,"13.1","")&amp;IF(Inscriptions!R152=14,"14.1","")&amp;IF(Inscriptions!R152=15,"15.1","")&amp;IF(Inscriptions!R152=16,"16.1","")&amp;IF(Inscriptions!R152=17,"17.1","")&amp;IF(Inscriptions!R152=18,"18.1","")&amp;IF(Inscriptions!R152=19,"19.1","")&amp;IF(Inscriptions!R152=20,"20","")</f>
        <v/>
      </c>
      <c r="H152" s="1" t="str">
        <f>IF(Inscriptions!S152=1,"1.1","")&amp;IF(Inscriptions!S152=2,"2.1","")&amp;IF(Inscriptions!S152=3,"3.1","")&amp;IF(Inscriptions!S152=4,"4.1","")&amp;IF(Inscriptions!S152=5,"5.1","")&amp;IF(Inscriptions!S152=6,"6.1","")&amp;IF(Inscriptions!S152=7,"7.1","")&amp;IF(Inscriptions!S152=8,"8.1","")&amp;IF(Inscriptions!S152=9,"9.1","")&amp;IF(Inscriptions!S152=10,"10.1","")&amp;IF(Inscriptions!S152=10,"10.1","")&amp;IF(Inscriptions!S152=11,"11.1","")&amp;IF(Inscriptions!S152=12,"12.1","")&amp;IF(Inscriptions!S152=13,"13.1","")&amp;IF(Inscriptions!S152=14,"14.1","")&amp;IF(Inscriptions!S152=15,"15.1","")&amp;IF(Inscriptions!S152=16,"16.1","")&amp;IF(Inscriptions!S152=17,"17.1","")&amp;IF(Inscriptions!S152=18,"18.1","")&amp;IF(Inscriptions!S152=19,"19.1","")&amp;IF(Inscriptions!S152=20,"20","")</f>
        <v/>
      </c>
      <c r="P152" s="198"/>
      <c r="Q152" s="199"/>
      <c r="R152" s="218"/>
      <c r="T152" s="248" t="str">
        <f t="shared" si="17"/>
        <v/>
      </c>
      <c r="U152" s="248" t="str">
        <f t="shared" si="18"/>
        <v/>
      </c>
      <c r="V152" s="248" t="str">
        <f t="shared" si="19"/>
        <v/>
      </c>
    </row>
    <row r="153" spans="1:22" x14ac:dyDescent="0.2">
      <c r="A153" s="197">
        <f>Inscriptions!A153</f>
        <v>152</v>
      </c>
      <c r="B153" s="32">
        <f>Inscriptions!C153</f>
        <v>0</v>
      </c>
      <c r="C153" s="3">
        <f>Inscriptions!D153</f>
        <v>0</v>
      </c>
      <c r="E153" s="1" t="str">
        <f>IF(Inscriptions!P153=1,"1.1","")&amp;IF(Inscriptions!P153=2,"2.1","")&amp;IF(Inscriptions!P153=3,"3.1","")&amp;IF(Inscriptions!P153=4,"4.1","")&amp;IF(Inscriptions!P153=5,"5.1","")&amp;IF(Inscriptions!P153=6,"6.1","")&amp;IF(Inscriptions!P153=7,"7.1","")&amp;IF(Inscriptions!P153=8,"8.1","")&amp;IF(Inscriptions!P153=9,"9.1","")&amp;IF(Inscriptions!P153=10,"10.1","")&amp;IF(Inscriptions!P153=10,"10.1","")&amp;IF(Inscriptions!P153=11,"11.1","")&amp;IF(Inscriptions!P153=12,"12.1","")&amp;IF(Inscriptions!P153=13,"13.1","")&amp;IF(Inscriptions!P153=14,"14.1","")&amp;IF(Inscriptions!P153=15,"15.1","")&amp;IF(Inscriptions!P153=16,"16.1","")&amp;IF(Inscriptions!P153=17,"17.1","")&amp;IF(Inscriptions!P153=18,"18.1","")&amp;IF(Inscriptions!P153=19,"19.1","")&amp;IF(Inscriptions!P153=20,"20","")</f>
        <v/>
      </c>
      <c r="F153" s="1" t="str">
        <f>IF(Inscriptions!Q153=1,"1.1","")&amp;IF(Inscriptions!Q153=2,"2.1","")&amp;IF(Inscriptions!Q153=3,"3.1","")&amp;IF(Inscriptions!Q153=4,"4.1","")&amp;IF(Inscriptions!Q153=5,"5.1","")&amp;IF(Inscriptions!Q153=6,"6.1","")&amp;IF(Inscriptions!Q153=7,"7.1","")&amp;IF(Inscriptions!Q153=8,"8.1","")&amp;IF(Inscriptions!Q153=9,"9.1","")&amp;IF(Inscriptions!Q153=10,"10.1","")&amp;IF(Inscriptions!Q153=10,"10.1","")&amp;IF(Inscriptions!Q153=11,"11.1","")&amp;IF(Inscriptions!Q153=12,"12.1","")&amp;IF(Inscriptions!Q153=13,"13.1","")&amp;IF(Inscriptions!Q153=14,"14.1","")&amp;IF(Inscriptions!Q153=15,"15.1","")&amp;IF(Inscriptions!Q153=16,"16.1","")&amp;IF(Inscriptions!Q153=17,"17.1","")&amp;IF(Inscriptions!Q153=18,"18.1","")&amp;IF(Inscriptions!Q153=19,"19.1","")&amp;IF(Inscriptions!Q153=20,"20","")</f>
        <v/>
      </c>
      <c r="G153" s="1" t="str">
        <f>IF(Inscriptions!R153=1,"1.1","")&amp;IF(Inscriptions!R153=2,"2.1","")&amp;IF(Inscriptions!R153=3,"3.1","")&amp;IF(Inscriptions!R153=4,"4.1","")&amp;IF(Inscriptions!R153=5,"5.1","")&amp;IF(Inscriptions!R153=6,"6.1","")&amp;IF(Inscriptions!R153=7,"7.1","")&amp;IF(Inscriptions!R153=8,"8.1","")&amp;IF(Inscriptions!R153=9,"9.1","")&amp;IF(Inscriptions!R153=10,"10.1","")&amp;IF(Inscriptions!R153=10,"10.1","")&amp;IF(Inscriptions!R153=11,"11.1","")&amp;IF(Inscriptions!R153=12,"12.1","")&amp;IF(Inscriptions!R153=13,"13.1","")&amp;IF(Inscriptions!R153=14,"14.1","")&amp;IF(Inscriptions!R153=15,"15.1","")&amp;IF(Inscriptions!R153=16,"16.1","")&amp;IF(Inscriptions!R153=17,"17.1","")&amp;IF(Inscriptions!R153=18,"18.1","")&amp;IF(Inscriptions!R153=19,"19.1","")&amp;IF(Inscriptions!R153=20,"20","")</f>
        <v/>
      </c>
      <c r="H153" s="1" t="str">
        <f>IF(Inscriptions!S153=1,"1.1","")&amp;IF(Inscriptions!S153=2,"2.1","")&amp;IF(Inscriptions!S153=3,"3.1","")&amp;IF(Inscriptions!S153=4,"4.1","")&amp;IF(Inscriptions!S153=5,"5.1","")&amp;IF(Inscriptions!S153=6,"6.1","")&amp;IF(Inscriptions!S153=7,"7.1","")&amp;IF(Inscriptions!S153=8,"8.1","")&amp;IF(Inscriptions!S153=9,"9.1","")&amp;IF(Inscriptions!S153=10,"10.1","")&amp;IF(Inscriptions!S153=10,"10.1","")&amp;IF(Inscriptions!S153=11,"11.1","")&amp;IF(Inscriptions!S153=12,"12.1","")&amp;IF(Inscriptions!S153=13,"13.1","")&amp;IF(Inscriptions!S153=14,"14.1","")&amp;IF(Inscriptions!S153=15,"15.1","")&amp;IF(Inscriptions!S153=16,"16.1","")&amp;IF(Inscriptions!S153=17,"17.1","")&amp;IF(Inscriptions!S153=18,"18.1","")&amp;IF(Inscriptions!S153=19,"19.1","")&amp;IF(Inscriptions!S153=20,"20","")</f>
        <v/>
      </c>
      <c r="P153" s="198"/>
      <c r="Q153" s="199"/>
      <c r="R153" s="218"/>
      <c r="T153" s="248" t="str">
        <f t="shared" si="17"/>
        <v/>
      </c>
      <c r="U153" s="248" t="str">
        <f t="shared" si="18"/>
        <v/>
      </c>
      <c r="V153" s="248" t="str">
        <f t="shared" si="19"/>
        <v/>
      </c>
    </row>
    <row r="154" spans="1:22" x14ac:dyDescent="0.2">
      <c r="A154" s="197">
        <f>Inscriptions!A154</f>
        <v>153</v>
      </c>
      <c r="B154" s="32">
        <f>Inscriptions!C154</f>
        <v>0</v>
      </c>
      <c r="C154" s="3">
        <f>Inscriptions!D154</f>
        <v>0</v>
      </c>
      <c r="E154" s="1" t="str">
        <f>IF(Inscriptions!P154=1,"1.1","")&amp;IF(Inscriptions!P154=2,"2.1","")&amp;IF(Inscriptions!P154=3,"3.1","")&amp;IF(Inscriptions!P154=4,"4.1","")&amp;IF(Inscriptions!P154=5,"5.1","")&amp;IF(Inscriptions!P154=6,"6.1","")&amp;IF(Inscriptions!P154=7,"7.1","")&amp;IF(Inscriptions!P154=8,"8.1","")&amp;IF(Inscriptions!P154=9,"9.1","")&amp;IF(Inscriptions!P154=10,"10.1","")&amp;IF(Inscriptions!P154=10,"10.1","")&amp;IF(Inscriptions!P154=11,"11.1","")&amp;IF(Inscriptions!P154=12,"12.1","")&amp;IF(Inscriptions!P154=13,"13.1","")&amp;IF(Inscriptions!P154=14,"14.1","")&amp;IF(Inscriptions!P154=15,"15.1","")&amp;IF(Inscriptions!P154=16,"16.1","")&amp;IF(Inscriptions!P154=17,"17.1","")&amp;IF(Inscriptions!P154=18,"18.1","")&amp;IF(Inscriptions!P154=19,"19.1","")&amp;IF(Inscriptions!P154=20,"20","")</f>
        <v/>
      </c>
      <c r="F154" s="1" t="str">
        <f>IF(Inscriptions!Q154=1,"1.1","")&amp;IF(Inscriptions!Q154=2,"2.1","")&amp;IF(Inscriptions!Q154=3,"3.1","")&amp;IF(Inscriptions!Q154=4,"4.1","")&amp;IF(Inscriptions!Q154=5,"5.1","")&amp;IF(Inscriptions!Q154=6,"6.1","")&amp;IF(Inscriptions!Q154=7,"7.1","")&amp;IF(Inscriptions!Q154=8,"8.1","")&amp;IF(Inscriptions!Q154=9,"9.1","")&amp;IF(Inscriptions!Q154=10,"10.1","")&amp;IF(Inscriptions!Q154=10,"10.1","")&amp;IF(Inscriptions!Q154=11,"11.1","")&amp;IF(Inscriptions!Q154=12,"12.1","")&amp;IF(Inscriptions!Q154=13,"13.1","")&amp;IF(Inscriptions!Q154=14,"14.1","")&amp;IF(Inscriptions!Q154=15,"15.1","")&amp;IF(Inscriptions!Q154=16,"16.1","")&amp;IF(Inscriptions!Q154=17,"17.1","")&amp;IF(Inscriptions!Q154=18,"18.1","")&amp;IF(Inscriptions!Q154=19,"19.1","")&amp;IF(Inscriptions!Q154=20,"20","")</f>
        <v/>
      </c>
      <c r="G154" s="1" t="str">
        <f>IF(Inscriptions!R154=1,"1.1","")&amp;IF(Inscriptions!R154=2,"2.1","")&amp;IF(Inscriptions!R154=3,"3.1","")&amp;IF(Inscriptions!R154=4,"4.1","")&amp;IF(Inscriptions!R154=5,"5.1","")&amp;IF(Inscriptions!R154=6,"6.1","")&amp;IF(Inscriptions!R154=7,"7.1","")&amp;IF(Inscriptions!R154=8,"8.1","")&amp;IF(Inscriptions!R154=9,"9.1","")&amp;IF(Inscriptions!R154=10,"10.1","")&amp;IF(Inscriptions!R154=10,"10.1","")&amp;IF(Inscriptions!R154=11,"11.1","")&amp;IF(Inscriptions!R154=12,"12.1","")&amp;IF(Inscriptions!R154=13,"13.1","")&amp;IF(Inscriptions!R154=14,"14.1","")&amp;IF(Inscriptions!R154=15,"15.1","")&amp;IF(Inscriptions!R154=16,"16.1","")&amp;IF(Inscriptions!R154=17,"17.1","")&amp;IF(Inscriptions!R154=18,"18.1","")&amp;IF(Inscriptions!R154=19,"19.1","")&amp;IF(Inscriptions!R154=20,"20","")</f>
        <v/>
      </c>
      <c r="H154" s="1" t="str">
        <f>IF(Inscriptions!S154=1,"1.1","")&amp;IF(Inscriptions!S154=2,"2.1","")&amp;IF(Inscriptions!S154=3,"3.1","")&amp;IF(Inscriptions!S154=4,"4.1","")&amp;IF(Inscriptions!S154=5,"5.1","")&amp;IF(Inscriptions!S154=6,"6.1","")&amp;IF(Inscriptions!S154=7,"7.1","")&amp;IF(Inscriptions!S154=8,"8.1","")&amp;IF(Inscriptions!S154=9,"9.1","")&amp;IF(Inscriptions!S154=10,"10.1","")&amp;IF(Inscriptions!S154=10,"10.1","")&amp;IF(Inscriptions!S154=11,"11.1","")&amp;IF(Inscriptions!S154=12,"12.1","")&amp;IF(Inscriptions!S154=13,"13.1","")&amp;IF(Inscriptions!S154=14,"14.1","")&amp;IF(Inscriptions!S154=15,"15.1","")&amp;IF(Inscriptions!S154=16,"16.1","")&amp;IF(Inscriptions!S154=17,"17.1","")&amp;IF(Inscriptions!S154=18,"18.1","")&amp;IF(Inscriptions!S154=19,"19.1","")&amp;IF(Inscriptions!S154=20,"20","")</f>
        <v/>
      </c>
      <c r="P154" s="198"/>
      <c r="Q154" s="199"/>
      <c r="R154" s="218"/>
      <c r="T154" s="248" t="str">
        <f t="shared" si="17"/>
        <v/>
      </c>
      <c r="U154" s="248" t="str">
        <f t="shared" si="18"/>
        <v/>
      </c>
      <c r="V154" s="248" t="str">
        <f t="shared" si="19"/>
        <v/>
      </c>
    </row>
    <row r="155" spans="1:22" x14ac:dyDescent="0.2">
      <c r="A155" s="197">
        <f>Inscriptions!A155</f>
        <v>154</v>
      </c>
      <c r="B155" s="32">
        <f>Inscriptions!C155</f>
        <v>0</v>
      </c>
      <c r="C155" s="3">
        <f>Inscriptions!D155</f>
        <v>0</v>
      </c>
      <c r="E155" s="1" t="str">
        <f>IF(Inscriptions!P155=1,"1.1","")&amp;IF(Inscriptions!P155=2,"2.1","")&amp;IF(Inscriptions!P155=3,"3.1","")&amp;IF(Inscriptions!P155=4,"4.1","")&amp;IF(Inscriptions!P155=5,"5.1","")&amp;IF(Inscriptions!P155=6,"6.1","")&amp;IF(Inscriptions!P155=7,"7.1","")&amp;IF(Inscriptions!P155=8,"8.1","")&amp;IF(Inscriptions!P155=9,"9.1","")&amp;IF(Inscriptions!P155=10,"10.1","")&amp;IF(Inscriptions!P155=10,"10.1","")&amp;IF(Inscriptions!P155=11,"11.1","")&amp;IF(Inscriptions!P155=12,"12.1","")&amp;IF(Inscriptions!P155=13,"13.1","")&amp;IF(Inscriptions!P155=14,"14.1","")&amp;IF(Inscriptions!P155=15,"15.1","")&amp;IF(Inscriptions!P155=16,"16.1","")&amp;IF(Inscriptions!P155=17,"17.1","")&amp;IF(Inscriptions!P155=18,"18.1","")&amp;IF(Inscriptions!P155=19,"19.1","")&amp;IF(Inscriptions!P155=20,"20","")</f>
        <v/>
      </c>
      <c r="F155" s="1" t="str">
        <f>IF(Inscriptions!Q155=1,"1.1","")&amp;IF(Inscriptions!Q155=2,"2.1","")&amp;IF(Inscriptions!Q155=3,"3.1","")&amp;IF(Inscriptions!Q155=4,"4.1","")&amp;IF(Inscriptions!Q155=5,"5.1","")&amp;IF(Inscriptions!Q155=6,"6.1","")&amp;IF(Inscriptions!Q155=7,"7.1","")&amp;IF(Inscriptions!Q155=8,"8.1","")&amp;IF(Inscriptions!Q155=9,"9.1","")&amp;IF(Inscriptions!Q155=10,"10.1","")&amp;IF(Inscriptions!Q155=10,"10.1","")&amp;IF(Inscriptions!Q155=11,"11.1","")&amp;IF(Inscriptions!Q155=12,"12.1","")&amp;IF(Inscriptions!Q155=13,"13.1","")&amp;IF(Inscriptions!Q155=14,"14.1","")&amp;IF(Inscriptions!Q155=15,"15.1","")&amp;IF(Inscriptions!Q155=16,"16.1","")&amp;IF(Inscriptions!Q155=17,"17.1","")&amp;IF(Inscriptions!Q155=18,"18.1","")&amp;IF(Inscriptions!Q155=19,"19.1","")&amp;IF(Inscriptions!Q155=20,"20","")</f>
        <v/>
      </c>
      <c r="G155" s="1" t="str">
        <f>IF(Inscriptions!R155=1,"1.1","")&amp;IF(Inscriptions!R155=2,"2.1","")&amp;IF(Inscriptions!R155=3,"3.1","")&amp;IF(Inscriptions!R155=4,"4.1","")&amp;IF(Inscriptions!R155=5,"5.1","")&amp;IF(Inscriptions!R155=6,"6.1","")&amp;IF(Inscriptions!R155=7,"7.1","")&amp;IF(Inscriptions!R155=8,"8.1","")&amp;IF(Inscriptions!R155=9,"9.1","")&amp;IF(Inscriptions!R155=10,"10.1","")&amp;IF(Inscriptions!R155=10,"10.1","")&amp;IF(Inscriptions!R155=11,"11.1","")&amp;IF(Inscriptions!R155=12,"12.1","")&amp;IF(Inscriptions!R155=13,"13.1","")&amp;IF(Inscriptions!R155=14,"14.1","")&amp;IF(Inscriptions!R155=15,"15.1","")&amp;IF(Inscriptions!R155=16,"16.1","")&amp;IF(Inscriptions!R155=17,"17.1","")&amp;IF(Inscriptions!R155=18,"18.1","")&amp;IF(Inscriptions!R155=19,"19.1","")&amp;IF(Inscriptions!R155=20,"20","")</f>
        <v/>
      </c>
      <c r="H155" s="1" t="str">
        <f>IF(Inscriptions!S155=1,"1.1","")&amp;IF(Inscriptions!S155=2,"2.1","")&amp;IF(Inscriptions!S155=3,"3.1","")&amp;IF(Inscriptions!S155=4,"4.1","")&amp;IF(Inscriptions!S155=5,"5.1","")&amp;IF(Inscriptions!S155=6,"6.1","")&amp;IF(Inscriptions!S155=7,"7.1","")&amp;IF(Inscriptions!S155=8,"8.1","")&amp;IF(Inscriptions!S155=9,"9.1","")&amp;IF(Inscriptions!S155=10,"10.1","")&amp;IF(Inscriptions!S155=10,"10.1","")&amp;IF(Inscriptions!S155=11,"11.1","")&amp;IF(Inscriptions!S155=12,"12.1","")&amp;IF(Inscriptions!S155=13,"13.1","")&amp;IF(Inscriptions!S155=14,"14.1","")&amp;IF(Inscriptions!S155=15,"15.1","")&amp;IF(Inscriptions!S155=16,"16.1","")&amp;IF(Inscriptions!S155=17,"17.1","")&amp;IF(Inscriptions!S155=18,"18.1","")&amp;IF(Inscriptions!S155=19,"19.1","")&amp;IF(Inscriptions!S155=20,"20","")</f>
        <v/>
      </c>
      <c r="P155" s="198"/>
      <c r="Q155" s="199"/>
      <c r="R155" s="218"/>
      <c r="T155" s="248" t="str">
        <f t="shared" si="17"/>
        <v/>
      </c>
      <c r="U155" s="248" t="str">
        <f t="shared" si="18"/>
        <v/>
      </c>
      <c r="V155" s="248" t="str">
        <f t="shared" si="19"/>
        <v/>
      </c>
    </row>
    <row r="156" spans="1:22" x14ac:dyDescent="0.2">
      <c r="A156" s="197">
        <f>Inscriptions!A156</f>
        <v>155</v>
      </c>
      <c r="B156" s="32">
        <f>Inscriptions!C156</f>
        <v>0</v>
      </c>
      <c r="C156" s="3">
        <f>Inscriptions!D156</f>
        <v>0</v>
      </c>
      <c r="E156" s="1" t="str">
        <f>IF(Inscriptions!P156=1,"1.1","")&amp;IF(Inscriptions!P156=2,"2.1","")&amp;IF(Inscriptions!P156=3,"3.1","")&amp;IF(Inscriptions!P156=4,"4.1","")&amp;IF(Inscriptions!P156=5,"5.1","")&amp;IF(Inscriptions!P156=6,"6.1","")&amp;IF(Inscriptions!P156=7,"7.1","")&amp;IF(Inscriptions!P156=8,"8.1","")&amp;IF(Inscriptions!P156=9,"9.1","")&amp;IF(Inscriptions!P156=10,"10.1","")&amp;IF(Inscriptions!P156=10,"10.1","")&amp;IF(Inscriptions!P156=11,"11.1","")&amp;IF(Inscriptions!P156=12,"12.1","")&amp;IF(Inscriptions!P156=13,"13.1","")&amp;IF(Inscriptions!P156=14,"14.1","")&amp;IF(Inscriptions!P156=15,"15.1","")&amp;IF(Inscriptions!P156=16,"16.1","")&amp;IF(Inscriptions!P156=17,"17.1","")&amp;IF(Inscriptions!P156=18,"18.1","")&amp;IF(Inscriptions!P156=19,"19.1","")&amp;IF(Inscriptions!P156=20,"20","")</f>
        <v/>
      </c>
      <c r="F156" s="1" t="str">
        <f>IF(Inscriptions!Q156=1,"1.1","")&amp;IF(Inscriptions!Q156=2,"2.1","")&amp;IF(Inscriptions!Q156=3,"3.1","")&amp;IF(Inscriptions!Q156=4,"4.1","")&amp;IF(Inscriptions!Q156=5,"5.1","")&amp;IF(Inscriptions!Q156=6,"6.1","")&amp;IF(Inscriptions!Q156=7,"7.1","")&amp;IF(Inscriptions!Q156=8,"8.1","")&amp;IF(Inscriptions!Q156=9,"9.1","")&amp;IF(Inscriptions!Q156=10,"10.1","")&amp;IF(Inscriptions!Q156=10,"10.1","")&amp;IF(Inscriptions!Q156=11,"11.1","")&amp;IF(Inscriptions!Q156=12,"12.1","")&amp;IF(Inscriptions!Q156=13,"13.1","")&amp;IF(Inscriptions!Q156=14,"14.1","")&amp;IF(Inscriptions!Q156=15,"15.1","")&amp;IF(Inscriptions!Q156=16,"16.1","")&amp;IF(Inscriptions!Q156=17,"17.1","")&amp;IF(Inscriptions!Q156=18,"18.1","")&amp;IF(Inscriptions!Q156=19,"19.1","")&amp;IF(Inscriptions!Q156=20,"20","")</f>
        <v/>
      </c>
      <c r="G156" s="1" t="str">
        <f>IF(Inscriptions!R156=1,"1.1","")&amp;IF(Inscriptions!R156=2,"2.1","")&amp;IF(Inscriptions!R156=3,"3.1","")&amp;IF(Inscriptions!R156=4,"4.1","")&amp;IF(Inscriptions!R156=5,"5.1","")&amp;IF(Inscriptions!R156=6,"6.1","")&amp;IF(Inscriptions!R156=7,"7.1","")&amp;IF(Inscriptions!R156=8,"8.1","")&amp;IF(Inscriptions!R156=9,"9.1","")&amp;IF(Inscriptions!R156=10,"10.1","")&amp;IF(Inscriptions!R156=10,"10.1","")&amp;IF(Inscriptions!R156=11,"11.1","")&amp;IF(Inscriptions!R156=12,"12.1","")&amp;IF(Inscriptions!R156=13,"13.1","")&amp;IF(Inscriptions!R156=14,"14.1","")&amp;IF(Inscriptions!R156=15,"15.1","")&amp;IF(Inscriptions!R156=16,"16.1","")&amp;IF(Inscriptions!R156=17,"17.1","")&amp;IF(Inscriptions!R156=18,"18.1","")&amp;IF(Inscriptions!R156=19,"19.1","")&amp;IF(Inscriptions!R156=20,"20","")</f>
        <v/>
      </c>
      <c r="H156" s="1" t="str">
        <f>IF(Inscriptions!S156=1,"1.1","")&amp;IF(Inscriptions!S156=2,"2.1","")&amp;IF(Inscriptions!S156=3,"3.1","")&amp;IF(Inscriptions!S156=4,"4.1","")&amp;IF(Inscriptions!S156=5,"5.1","")&amp;IF(Inscriptions!S156=6,"6.1","")&amp;IF(Inscriptions!S156=7,"7.1","")&amp;IF(Inscriptions!S156=8,"8.1","")&amp;IF(Inscriptions!S156=9,"9.1","")&amp;IF(Inscriptions!S156=10,"10.1","")&amp;IF(Inscriptions!S156=10,"10.1","")&amp;IF(Inscriptions!S156=11,"11.1","")&amp;IF(Inscriptions!S156=12,"12.1","")&amp;IF(Inscriptions!S156=13,"13.1","")&amp;IF(Inscriptions!S156=14,"14.1","")&amp;IF(Inscriptions!S156=15,"15.1","")&amp;IF(Inscriptions!S156=16,"16.1","")&amp;IF(Inscriptions!S156=17,"17.1","")&amp;IF(Inscriptions!S156=18,"18.1","")&amp;IF(Inscriptions!S156=19,"19.1","")&amp;IF(Inscriptions!S156=20,"20","")</f>
        <v/>
      </c>
      <c r="P156" s="198"/>
      <c r="Q156" s="199"/>
      <c r="R156" s="218"/>
      <c r="T156" s="248" t="str">
        <f t="shared" si="17"/>
        <v/>
      </c>
      <c r="U156" s="248" t="str">
        <f t="shared" si="18"/>
        <v/>
      </c>
      <c r="V156" s="248" t="str">
        <f t="shared" si="19"/>
        <v/>
      </c>
    </row>
    <row r="157" spans="1:22" x14ac:dyDescent="0.2">
      <c r="A157" s="197">
        <f>Inscriptions!A157</f>
        <v>156</v>
      </c>
      <c r="B157" s="32">
        <f>Inscriptions!C157</f>
        <v>0</v>
      </c>
      <c r="C157" s="3">
        <f>Inscriptions!D157</f>
        <v>0</v>
      </c>
      <c r="E157" s="1" t="str">
        <f>IF(Inscriptions!P157=1,"1.1","")&amp;IF(Inscriptions!P157=2,"2.1","")&amp;IF(Inscriptions!P157=3,"3.1","")&amp;IF(Inscriptions!P157=4,"4.1","")&amp;IF(Inscriptions!P157=5,"5.1","")&amp;IF(Inscriptions!P157=6,"6.1","")&amp;IF(Inscriptions!P157=7,"7.1","")&amp;IF(Inscriptions!P157=8,"8.1","")&amp;IF(Inscriptions!P157=9,"9.1","")&amp;IF(Inscriptions!P157=10,"10.1","")&amp;IF(Inscriptions!P157=10,"10.1","")&amp;IF(Inscriptions!P157=11,"11.1","")&amp;IF(Inscriptions!P157=12,"12.1","")&amp;IF(Inscriptions!P157=13,"13.1","")&amp;IF(Inscriptions!P157=14,"14.1","")&amp;IF(Inscriptions!P157=15,"15.1","")&amp;IF(Inscriptions!P157=16,"16.1","")&amp;IF(Inscriptions!P157=17,"17.1","")&amp;IF(Inscriptions!P157=18,"18.1","")&amp;IF(Inscriptions!P157=19,"19.1","")&amp;IF(Inscriptions!P157=20,"20","")</f>
        <v/>
      </c>
      <c r="F157" s="1" t="str">
        <f>IF(Inscriptions!Q157=1,"1.1","")&amp;IF(Inscriptions!Q157=2,"2.1","")&amp;IF(Inscriptions!Q157=3,"3.1","")&amp;IF(Inscriptions!Q157=4,"4.1","")&amp;IF(Inscriptions!Q157=5,"5.1","")&amp;IF(Inscriptions!Q157=6,"6.1","")&amp;IF(Inscriptions!Q157=7,"7.1","")&amp;IF(Inscriptions!Q157=8,"8.1","")&amp;IF(Inscriptions!Q157=9,"9.1","")&amp;IF(Inscriptions!Q157=10,"10.1","")&amp;IF(Inscriptions!Q157=10,"10.1","")&amp;IF(Inscriptions!Q157=11,"11.1","")&amp;IF(Inscriptions!Q157=12,"12.1","")&amp;IF(Inscriptions!Q157=13,"13.1","")&amp;IF(Inscriptions!Q157=14,"14.1","")&amp;IF(Inscriptions!Q157=15,"15.1","")&amp;IF(Inscriptions!Q157=16,"16.1","")&amp;IF(Inscriptions!Q157=17,"17.1","")&amp;IF(Inscriptions!Q157=18,"18.1","")&amp;IF(Inscriptions!Q157=19,"19.1","")&amp;IF(Inscriptions!Q157=20,"20","")</f>
        <v/>
      </c>
      <c r="G157" s="1" t="str">
        <f>IF(Inscriptions!R157=1,"1.1","")&amp;IF(Inscriptions!R157=2,"2.1","")&amp;IF(Inscriptions!R157=3,"3.1","")&amp;IF(Inscriptions!R157=4,"4.1","")&amp;IF(Inscriptions!R157=5,"5.1","")&amp;IF(Inscriptions!R157=6,"6.1","")&amp;IF(Inscriptions!R157=7,"7.1","")&amp;IF(Inscriptions!R157=8,"8.1","")&amp;IF(Inscriptions!R157=9,"9.1","")&amp;IF(Inscriptions!R157=10,"10.1","")&amp;IF(Inscriptions!R157=10,"10.1","")&amp;IF(Inscriptions!R157=11,"11.1","")&amp;IF(Inscriptions!R157=12,"12.1","")&amp;IF(Inscriptions!R157=13,"13.1","")&amp;IF(Inscriptions!R157=14,"14.1","")&amp;IF(Inscriptions!R157=15,"15.1","")&amp;IF(Inscriptions!R157=16,"16.1","")&amp;IF(Inscriptions!R157=17,"17.1","")&amp;IF(Inscriptions!R157=18,"18.1","")&amp;IF(Inscriptions!R157=19,"19.1","")&amp;IF(Inscriptions!R157=20,"20","")</f>
        <v/>
      </c>
      <c r="H157" s="1" t="str">
        <f>IF(Inscriptions!S157=1,"1.1","")&amp;IF(Inscriptions!S157=2,"2.1","")&amp;IF(Inscriptions!S157=3,"3.1","")&amp;IF(Inscriptions!S157=4,"4.1","")&amp;IF(Inscriptions!S157=5,"5.1","")&amp;IF(Inscriptions!S157=6,"6.1","")&amp;IF(Inscriptions!S157=7,"7.1","")&amp;IF(Inscriptions!S157=8,"8.1","")&amp;IF(Inscriptions!S157=9,"9.1","")&amp;IF(Inscriptions!S157=10,"10.1","")&amp;IF(Inscriptions!S157=10,"10.1","")&amp;IF(Inscriptions!S157=11,"11.1","")&amp;IF(Inscriptions!S157=12,"12.1","")&amp;IF(Inscriptions!S157=13,"13.1","")&amp;IF(Inscriptions!S157=14,"14.1","")&amp;IF(Inscriptions!S157=15,"15.1","")&amp;IF(Inscriptions!S157=16,"16.1","")&amp;IF(Inscriptions!S157=17,"17.1","")&amp;IF(Inscriptions!S157=18,"18.1","")&amp;IF(Inscriptions!S157=19,"19.1","")&amp;IF(Inscriptions!S157=20,"20","")</f>
        <v/>
      </c>
      <c r="P157" s="198"/>
      <c r="Q157" s="199"/>
      <c r="R157" s="218"/>
      <c r="T157" s="248" t="str">
        <f t="shared" si="17"/>
        <v/>
      </c>
      <c r="U157" s="248" t="str">
        <f t="shared" si="18"/>
        <v/>
      </c>
      <c r="V157" s="248" t="str">
        <f t="shared" si="19"/>
        <v/>
      </c>
    </row>
    <row r="158" spans="1:22" x14ac:dyDescent="0.2">
      <c r="A158" s="197">
        <f>Inscriptions!A158</f>
        <v>157</v>
      </c>
      <c r="B158" s="32">
        <f>Inscriptions!C158</f>
        <v>0</v>
      </c>
      <c r="C158" s="3">
        <f>Inscriptions!D158</f>
        <v>0</v>
      </c>
      <c r="E158" s="1" t="str">
        <f>IF(Inscriptions!P158=1,"1.1","")&amp;IF(Inscriptions!P158=2,"2.1","")&amp;IF(Inscriptions!P158=3,"3.1","")&amp;IF(Inscriptions!P158=4,"4.1","")&amp;IF(Inscriptions!P158=5,"5.1","")&amp;IF(Inscriptions!P158=6,"6.1","")&amp;IF(Inscriptions!P158=7,"7.1","")&amp;IF(Inscriptions!P158=8,"8.1","")&amp;IF(Inscriptions!P158=9,"9.1","")&amp;IF(Inscriptions!P158=10,"10.1","")&amp;IF(Inscriptions!P158=10,"10.1","")&amp;IF(Inscriptions!P158=11,"11.1","")&amp;IF(Inscriptions!P158=12,"12.1","")&amp;IF(Inscriptions!P158=13,"13.1","")&amp;IF(Inscriptions!P158=14,"14.1","")&amp;IF(Inscriptions!P158=15,"15.1","")&amp;IF(Inscriptions!P158=16,"16.1","")&amp;IF(Inscriptions!P158=17,"17.1","")&amp;IF(Inscriptions!P158=18,"18.1","")&amp;IF(Inscriptions!P158=19,"19.1","")&amp;IF(Inscriptions!P158=20,"20","")</f>
        <v/>
      </c>
      <c r="F158" s="1" t="str">
        <f>IF(Inscriptions!Q158=1,"1.1","")&amp;IF(Inscriptions!Q158=2,"2.1","")&amp;IF(Inscriptions!Q158=3,"3.1","")&amp;IF(Inscriptions!Q158=4,"4.1","")&amp;IF(Inscriptions!Q158=5,"5.1","")&amp;IF(Inscriptions!Q158=6,"6.1","")&amp;IF(Inscriptions!Q158=7,"7.1","")&amp;IF(Inscriptions!Q158=8,"8.1","")&amp;IF(Inscriptions!Q158=9,"9.1","")&amp;IF(Inscriptions!Q158=10,"10.1","")&amp;IF(Inscriptions!Q158=10,"10.1","")&amp;IF(Inscriptions!Q158=11,"11.1","")&amp;IF(Inscriptions!Q158=12,"12.1","")&amp;IF(Inscriptions!Q158=13,"13.1","")&amp;IF(Inscriptions!Q158=14,"14.1","")&amp;IF(Inscriptions!Q158=15,"15.1","")&amp;IF(Inscriptions!Q158=16,"16.1","")&amp;IF(Inscriptions!Q158=17,"17.1","")&amp;IF(Inscriptions!Q158=18,"18.1","")&amp;IF(Inscriptions!Q158=19,"19.1","")&amp;IF(Inscriptions!Q158=20,"20","")</f>
        <v/>
      </c>
      <c r="G158" s="1" t="str">
        <f>IF(Inscriptions!R158=1,"1.1","")&amp;IF(Inscriptions!R158=2,"2.1","")&amp;IF(Inscriptions!R158=3,"3.1","")&amp;IF(Inscriptions!R158=4,"4.1","")&amp;IF(Inscriptions!R158=5,"5.1","")&amp;IF(Inscriptions!R158=6,"6.1","")&amp;IF(Inscriptions!R158=7,"7.1","")&amp;IF(Inscriptions!R158=8,"8.1","")&amp;IF(Inscriptions!R158=9,"9.1","")&amp;IF(Inscriptions!R158=10,"10.1","")&amp;IF(Inscriptions!R158=10,"10.1","")&amp;IF(Inscriptions!R158=11,"11.1","")&amp;IF(Inscriptions!R158=12,"12.1","")&amp;IF(Inscriptions!R158=13,"13.1","")&amp;IF(Inscriptions!R158=14,"14.1","")&amp;IF(Inscriptions!R158=15,"15.1","")&amp;IF(Inscriptions!R158=16,"16.1","")&amp;IF(Inscriptions!R158=17,"17.1","")&amp;IF(Inscriptions!R158=18,"18.1","")&amp;IF(Inscriptions!R158=19,"19.1","")&amp;IF(Inscriptions!R158=20,"20","")</f>
        <v/>
      </c>
      <c r="H158" s="1" t="str">
        <f>IF(Inscriptions!S158=1,"1.1","")&amp;IF(Inscriptions!S158=2,"2.1","")&amp;IF(Inscriptions!S158=3,"3.1","")&amp;IF(Inscriptions!S158=4,"4.1","")&amp;IF(Inscriptions!S158=5,"5.1","")&amp;IF(Inscriptions!S158=6,"6.1","")&amp;IF(Inscriptions!S158=7,"7.1","")&amp;IF(Inscriptions!S158=8,"8.1","")&amp;IF(Inscriptions!S158=9,"9.1","")&amp;IF(Inscriptions!S158=10,"10.1","")&amp;IF(Inscriptions!S158=10,"10.1","")&amp;IF(Inscriptions!S158=11,"11.1","")&amp;IF(Inscriptions!S158=12,"12.1","")&amp;IF(Inscriptions!S158=13,"13.1","")&amp;IF(Inscriptions!S158=14,"14.1","")&amp;IF(Inscriptions!S158=15,"15.1","")&amp;IF(Inscriptions!S158=16,"16.1","")&amp;IF(Inscriptions!S158=17,"17.1","")&amp;IF(Inscriptions!S158=18,"18.1","")&amp;IF(Inscriptions!S158=19,"19.1","")&amp;IF(Inscriptions!S158=20,"20","")</f>
        <v/>
      </c>
      <c r="P158" s="198"/>
      <c r="Q158" s="199"/>
      <c r="R158" s="218"/>
      <c r="T158" s="248" t="str">
        <f t="shared" si="17"/>
        <v/>
      </c>
      <c r="U158" s="248" t="str">
        <f t="shared" si="18"/>
        <v/>
      </c>
      <c r="V158" s="248" t="str">
        <f t="shared" si="19"/>
        <v/>
      </c>
    </row>
    <row r="159" spans="1:22" x14ac:dyDescent="0.2">
      <c r="A159" s="197">
        <f>Inscriptions!A159</f>
        <v>158</v>
      </c>
      <c r="B159" s="32">
        <f>Inscriptions!C159</f>
        <v>0</v>
      </c>
      <c r="C159" s="3">
        <f>Inscriptions!D159</f>
        <v>0</v>
      </c>
      <c r="E159" s="1" t="str">
        <f>IF(Inscriptions!P159=1,"1.1","")&amp;IF(Inscriptions!P159=2,"2.1","")&amp;IF(Inscriptions!P159=3,"3.1","")&amp;IF(Inscriptions!P159=4,"4.1","")&amp;IF(Inscriptions!P159=5,"5.1","")&amp;IF(Inscriptions!P159=6,"6.1","")&amp;IF(Inscriptions!P159=7,"7.1","")&amp;IF(Inscriptions!P159=8,"8.1","")&amp;IF(Inscriptions!P159=9,"9.1","")&amp;IF(Inscriptions!P159=10,"10.1","")&amp;IF(Inscriptions!P159=10,"10.1","")&amp;IF(Inscriptions!P159=11,"11.1","")&amp;IF(Inscriptions!P159=12,"12.1","")&amp;IF(Inscriptions!P159=13,"13.1","")&amp;IF(Inscriptions!P159=14,"14.1","")&amp;IF(Inscriptions!P159=15,"15.1","")&amp;IF(Inscriptions!P159=16,"16.1","")&amp;IF(Inscriptions!P159=17,"17.1","")&amp;IF(Inscriptions!P159=18,"18.1","")&amp;IF(Inscriptions!P159=19,"19.1","")&amp;IF(Inscriptions!P159=20,"20","")</f>
        <v/>
      </c>
      <c r="F159" s="1" t="str">
        <f>IF(Inscriptions!Q159=1,"1.1","")&amp;IF(Inscriptions!Q159=2,"2.1","")&amp;IF(Inscriptions!Q159=3,"3.1","")&amp;IF(Inscriptions!Q159=4,"4.1","")&amp;IF(Inscriptions!Q159=5,"5.1","")&amp;IF(Inscriptions!Q159=6,"6.1","")&amp;IF(Inscriptions!Q159=7,"7.1","")&amp;IF(Inscriptions!Q159=8,"8.1","")&amp;IF(Inscriptions!Q159=9,"9.1","")&amp;IF(Inscriptions!Q159=10,"10.1","")&amp;IF(Inscriptions!Q159=10,"10.1","")&amp;IF(Inscriptions!Q159=11,"11.1","")&amp;IF(Inscriptions!Q159=12,"12.1","")&amp;IF(Inscriptions!Q159=13,"13.1","")&amp;IF(Inscriptions!Q159=14,"14.1","")&amp;IF(Inscriptions!Q159=15,"15.1","")&amp;IF(Inscriptions!Q159=16,"16.1","")&amp;IF(Inscriptions!Q159=17,"17.1","")&amp;IF(Inscriptions!Q159=18,"18.1","")&amp;IF(Inscriptions!Q159=19,"19.1","")&amp;IF(Inscriptions!Q159=20,"20","")</f>
        <v/>
      </c>
      <c r="G159" s="1" t="str">
        <f>IF(Inscriptions!R159=1,"1.1","")&amp;IF(Inscriptions!R159=2,"2.1","")&amp;IF(Inscriptions!R159=3,"3.1","")&amp;IF(Inscriptions!R159=4,"4.1","")&amp;IF(Inscriptions!R159=5,"5.1","")&amp;IF(Inscriptions!R159=6,"6.1","")&amp;IF(Inscriptions!R159=7,"7.1","")&amp;IF(Inscriptions!R159=8,"8.1","")&amp;IF(Inscriptions!R159=9,"9.1","")&amp;IF(Inscriptions!R159=10,"10.1","")&amp;IF(Inscriptions!R159=10,"10.1","")&amp;IF(Inscriptions!R159=11,"11.1","")&amp;IF(Inscriptions!R159=12,"12.1","")&amp;IF(Inscriptions!R159=13,"13.1","")&amp;IF(Inscriptions!R159=14,"14.1","")&amp;IF(Inscriptions!R159=15,"15.1","")&amp;IF(Inscriptions!R159=16,"16.1","")&amp;IF(Inscriptions!R159=17,"17.1","")&amp;IF(Inscriptions!R159=18,"18.1","")&amp;IF(Inscriptions!R159=19,"19.1","")&amp;IF(Inscriptions!R159=20,"20","")</f>
        <v/>
      </c>
      <c r="H159" s="1" t="str">
        <f>IF(Inscriptions!S159=1,"1.1","")&amp;IF(Inscriptions!S159=2,"2.1","")&amp;IF(Inscriptions!S159=3,"3.1","")&amp;IF(Inscriptions!S159=4,"4.1","")&amp;IF(Inscriptions!S159=5,"5.1","")&amp;IF(Inscriptions!S159=6,"6.1","")&amp;IF(Inscriptions!S159=7,"7.1","")&amp;IF(Inscriptions!S159=8,"8.1","")&amp;IF(Inscriptions!S159=9,"9.1","")&amp;IF(Inscriptions!S159=10,"10.1","")&amp;IF(Inscriptions!S159=10,"10.1","")&amp;IF(Inscriptions!S159=11,"11.1","")&amp;IF(Inscriptions!S159=12,"12.1","")&amp;IF(Inscriptions!S159=13,"13.1","")&amp;IF(Inscriptions!S159=14,"14.1","")&amp;IF(Inscriptions!S159=15,"15.1","")&amp;IF(Inscriptions!S159=16,"16.1","")&amp;IF(Inscriptions!S159=17,"17.1","")&amp;IF(Inscriptions!S159=18,"18.1","")&amp;IF(Inscriptions!S159=19,"19.1","")&amp;IF(Inscriptions!S159=20,"20","")</f>
        <v/>
      </c>
      <c r="P159" s="198"/>
      <c r="Q159" s="199"/>
      <c r="R159" s="218"/>
      <c r="T159" s="248" t="str">
        <f t="shared" si="17"/>
        <v/>
      </c>
      <c r="U159" s="248" t="str">
        <f t="shared" si="18"/>
        <v/>
      </c>
      <c r="V159" s="248" t="str">
        <f t="shared" si="19"/>
        <v/>
      </c>
    </row>
    <row r="160" spans="1:22" x14ac:dyDescent="0.2">
      <c r="A160" s="197">
        <f>Inscriptions!A160</f>
        <v>159</v>
      </c>
      <c r="B160" s="32">
        <f>Inscriptions!C160</f>
        <v>0</v>
      </c>
      <c r="C160" s="3">
        <f>Inscriptions!D160</f>
        <v>0</v>
      </c>
      <c r="E160" s="1" t="str">
        <f>IF(Inscriptions!P160=1,"1.1","")&amp;IF(Inscriptions!P160=2,"2.1","")&amp;IF(Inscriptions!P160=3,"3.1","")&amp;IF(Inscriptions!P160=4,"4.1","")&amp;IF(Inscriptions!P160=5,"5.1","")&amp;IF(Inscriptions!P160=6,"6.1","")&amp;IF(Inscriptions!P160=7,"7.1","")&amp;IF(Inscriptions!P160=8,"8.1","")&amp;IF(Inscriptions!P160=9,"9.1","")&amp;IF(Inscriptions!P160=10,"10.1","")&amp;IF(Inscriptions!P160=10,"10.1","")&amp;IF(Inscriptions!P160=11,"11.1","")&amp;IF(Inscriptions!P160=12,"12.1","")&amp;IF(Inscriptions!P160=13,"13.1","")&amp;IF(Inscriptions!P160=14,"14.1","")&amp;IF(Inscriptions!P160=15,"15.1","")&amp;IF(Inscriptions!P160=16,"16.1","")&amp;IF(Inscriptions!P160=17,"17.1","")&amp;IF(Inscriptions!P160=18,"18.1","")&amp;IF(Inscriptions!P160=19,"19.1","")&amp;IF(Inscriptions!P160=20,"20","")</f>
        <v/>
      </c>
      <c r="F160" s="1" t="str">
        <f>IF(Inscriptions!Q160=1,"1.1","")&amp;IF(Inscriptions!Q160=2,"2.1","")&amp;IF(Inscriptions!Q160=3,"3.1","")&amp;IF(Inscriptions!Q160=4,"4.1","")&amp;IF(Inscriptions!Q160=5,"5.1","")&amp;IF(Inscriptions!Q160=6,"6.1","")&amp;IF(Inscriptions!Q160=7,"7.1","")&amp;IF(Inscriptions!Q160=8,"8.1","")&amp;IF(Inscriptions!Q160=9,"9.1","")&amp;IF(Inscriptions!Q160=10,"10.1","")&amp;IF(Inscriptions!Q160=10,"10.1","")&amp;IF(Inscriptions!Q160=11,"11.1","")&amp;IF(Inscriptions!Q160=12,"12.1","")&amp;IF(Inscriptions!Q160=13,"13.1","")&amp;IF(Inscriptions!Q160=14,"14.1","")&amp;IF(Inscriptions!Q160=15,"15.1","")&amp;IF(Inscriptions!Q160=16,"16.1","")&amp;IF(Inscriptions!Q160=17,"17.1","")&amp;IF(Inscriptions!Q160=18,"18.1","")&amp;IF(Inscriptions!Q160=19,"19.1","")&amp;IF(Inscriptions!Q160=20,"20","")</f>
        <v/>
      </c>
      <c r="G160" s="1" t="str">
        <f>IF(Inscriptions!R160=1,"1.1","")&amp;IF(Inscriptions!R160=2,"2.1","")&amp;IF(Inscriptions!R160=3,"3.1","")&amp;IF(Inscriptions!R160=4,"4.1","")&amp;IF(Inscriptions!R160=5,"5.1","")&amp;IF(Inscriptions!R160=6,"6.1","")&amp;IF(Inscriptions!R160=7,"7.1","")&amp;IF(Inscriptions!R160=8,"8.1","")&amp;IF(Inscriptions!R160=9,"9.1","")&amp;IF(Inscriptions!R160=10,"10.1","")&amp;IF(Inscriptions!R160=10,"10.1","")&amp;IF(Inscriptions!R160=11,"11.1","")&amp;IF(Inscriptions!R160=12,"12.1","")&amp;IF(Inscriptions!R160=13,"13.1","")&amp;IF(Inscriptions!R160=14,"14.1","")&amp;IF(Inscriptions!R160=15,"15.1","")&amp;IF(Inscriptions!R160=16,"16.1","")&amp;IF(Inscriptions!R160=17,"17.1","")&amp;IF(Inscriptions!R160=18,"18.1","")&amp;IF(Inscriptions!R160=19,"19.1","")&amp;IF(Inscriptions!R160=20,"20","")</f>
        <v/>
      </c>
      <c r="H160" s="1" t="str">
        <f>IF(Inscriptions!S160=1,"1.1","")&amp;IF(Inscriptions!S160=2,"2.1","")&amp;IF(Inscriptions!S160=3,"3.1","")&amp;IF(Inscriptions!S160=4,"4.1","")&amp;IF(Inscriptions!S160=5,"5.1","")&amp;IF(Inscriptions!S160=6,"6.1","")&amp;IF(Inscriptions!S160=7,"7.1","")&amp;IF(Inscriptions!S160=8,"8.1","")&amp;IF(Inscriptions!S160=9,"9.1","")&amp;IF(Inscriptions!S160=10,"10.1","")&amp;IF(Inscriptions!S160=10,"10.1","")&amp;IF(Inscriptions!S160=11,"11.1","")&amp;IF(Inscriptions!S160=12,"12.1","")&amp;IF(Inscriptions!S160=13,"13.1","")&amp;IF(Inscriptions!S160=14,"14.1","")&amp;IF(Inscriptions!S160=15,"15.1","")&amp;IF(Inscriptions!S160=16,"16.1","")&amp;IF(Inscriptions!S160=17,"17.1","")&amp;IF(Inscriptions!S160=18,"18.1","")&amp;IF(Inscriptions!S160=19,"19.1","")&amp;IF(Inscriptions!S160=20,"20","")</f>
        <v/>
      </c>
      <c r="P160" s="198"/>
      <c r="Q160" s="199"/>
      <c r="R160" s="218"/>
      <c r="T160" s="248" t="str">
        <f t="shared" si="17"/>
        <v/>
      </c>
      <c r="U160" s="248" t="str">
        <f t="shared" si="18"/>
        <v/>
      </c>
      <c r="V160" s="248" t="str">
        <f t="shared" si="19"/>
        <v/>
      </c>
    </row>
    <row r="161" spans="1:22" x14ac:dyDescent="0.2">
      <c r="A161" s="197">
        <f>Inscriptions!A161</f>
        <v>160</v>
      </c>
      <c r="B161" s="32">
        <f>Inscriptions!C161</f>
        <v>0</v>
      </c>
      <c r="C161" s="3">
        <f>Inscriptions!D161</f>
        <v>0</v>
      </c>
      <c r="E161" s="1" t="str">
        <f>IF(Inscriptions!P161=1,"1.1","")&amp;IF(Inscriptions!P161=2,"2.1","")&amp;IF(Inscriptions!P161=3,"3.1","")&amp;IF(Inscriptions!P161=4,"4.1","")&amp;IF(Inscriptions!P161=5,"5.1","")&amp;IF(Inscriptions!P161=6,"6.1","")&amp;IF(Inscriptions!P161=7,"7.1","")&amp;IF(Inscriptions!P161=8,"8.1","")&amp;IF(Inscriptions!P161=9,"9.1","")&amp;IF(Inscriptions!P161=10,"10.1","")&amp;IF(Inscriptions!P161=10,"10.1","")&amp;IF(Inscriptions!P161=11,"11.1","")&amp;IF(Inscriptions!P161=12,"12.1","")&amp;IF(Inscriptions!P161=13,"13.1","")&amp;IF(Inscriptions!P161=14,"14.1","")&amp;IF(Inscriptions!P161=15,"15.1","")&amp;IF(Inscriptions!P161=16,"16.1","")&amp;IF(Inscriptions!P161=17,"17.1","")&amp;IF(Inscriptions!P161=18,"18.1","")&amp;IF(Inscriptions!P161=19,"19.1","")&amp;IF(Inscriptions!P161=20,"20","")</f>
        <v/>
      </c>
      <c r="F161" s="1" t="str">
        <f>IF(Inscriptions!Q161=1,"1.1","")&amp;IF(Inscriptions!Q161=2,"2.1","")&amp;IF(Inscriptions!Q161=3,"3.1","")&amp;IF(Inscriptions!Q161=4,"4.1","")&amp;IF(Inscriptions!Q161=5,"5.1","")&amp;IF(Inscriptions!Q161=6,"6.1","")&amp;IF(Inscriptions!Q161=7,"7.1","")&amp;IF(Inscriptions!Q161=8,"8.1","")&amp;IF(Inscriptions!Q161=9,"9.1","")&amp;IF(Inscriptions!Q161=10,"10.1","")&amp;IF(Inscriptions!Q161=10,"10.1","")&amp;IF(Inscriptions!Q161=11,"11.1","")&amp;IF(Inscriptions!Q161=12,"12.1","")&amp;IF(Inscriptions!Q161=13,"13.1","")&amp;IF(Inscriptions!Q161=14,"14.1","")&amp;IF(Inscriptions!Q161=15,"15.1","")&amp;IF(Inscriptions!Q161=16,"16.1","")&amp;IF(Inscriptions!Q161=17,"17.1","")&amp;IF(Inscriptions!Q161=18,"18.1","")&amp;IF(Inscriptions!Q161=19,"19.1","")&amp;IF(Inscriptions!Q161=20,"20","")</f>
        <v/>
      </c>
      <c r="G161" s="1" t="str">
        <f>IF(Inscriptions!R161=1,"1.1","")&amp;IF(Inscriptions!R161=2,"2.1","")&amp;IF(Inscriptions!R161=3,"3.1","")&amp;IF(Inscriptions!R161=4,"4.1","")&amp;IF(Inscriptions!R161=5,"5.1","")&amp;IF(Inscriptions!R161=6,"6.1","")&amp;IF(Inscriptions!R161=7,"7.1","")&amp;IF(Inscriptions!R161=8,"8.1","")&amp;IF(Inscriptions!R161=9,"9.1","")&amp;IF(Inscriptions!R161=10,"10.1","")&amp;IF(Inscriptions!R161=10,"10.1","")&amp;IF(Inscriptions!R161=11,"11.1","")&amp;IF(Inscriptions!R161=12,"12.1","")&amp;IF(Inscriptions!R161=13,"13.1","")&amp;IF(Inscriptions!R161=14,"14.1","")&amp;IF(Inscriptions!R161=15,"15.1","")&amp;IF(Inscriptions!R161=16,"16.1","")&amp;IF(Inscriptions!R161=17,"17.1","")&amp;IF(Inscriptions!R161=18,"18.1","")&amp;IF(Inscriptions!R161=19,"19.1","")&amp;IF(Inscriptions!R161=20,"20","")</f>
        <v/>
      </c>
      <c r="H161" s="1" t="str">
        <f>IF(Inscriptions!S161=1,"1.1","")&amp;IF(Inscriptions!S161=2,"2.1","")&amp;IF(Inscriptions!S161=3,"3.1","")&amp;IF(Inscriptions!S161=4,"4.1","")&amp;IF(Inscriptions!S161=5,"5.1","")&amp;IF(Inscriptions!S161=6,"6.1","")&amp;IF(Inscriptions!S161=7,"7.1","")&amp;IF(Inscriptions!S161=8,"8.1","")&amp;IF(Inscriptions!S161=9,"9.1","")&amp;IF(Inscriptions!S161=10,"10.1","")&amp;IF(Inscriptions!S161=10,"10.1","")&amp;IF(Inscriptions!S161=11,"11.1","")&amp;IF(Inscriptions!S161=12,"12.1","")&amp;IF(Inscriptions!S161=13,"13.1","")&amp;IF(Inscriptions!S161=14,"14.1","")&amp;IF(Inscriptions!S161=15,"15.1","")&amp;IF(Inscriptions!S161=16,"16.1","")&amp;IF(Inscriptions!S161=17,"17.1","")&amp;IF(Inscriptions!S161=18,"18.1","")&amp;IF(Inscriptions!S161=19,"19.1","")&amp;IF(Inscriptions!S161=20,"20","")</f>
        <v/>
      </c>
      <c r="P161" s="198"/>
      <c r="Q161" s="199"/>
      <c r="R161" s="218"/>
      <c r="T161" s="248" t="str">
        <f t="shared" si="17"/>
        <v/>
      </c>
      <c r="U161" s="248" t="str">
        <f t="shared" si="18"/>
        <v/>
      </c>
      <c r="V161" s="248" t="str">
        <f t="shared" si="19"/>
        <v/>
      </c>
    </row>
    <row r="162" spans="1:22" x14ac:dyDescent="0.2">
      <c r="A162" s="197">
        <f>Inscriptions!A162</f>
        <v>161</v>
      </c>
      <c r="B162" s="32">
        <f>Inscriptions!C162</f>
        <v>0</v>
      </c>
      <c r="C162" s="3">
        <f>Inscriptions!D162</f>
        <v>0</v>
      </c>
      <c r="E162" s="1" t="str">
        <f>IF(Inscriptions!P162=1,"1.1","")&amp;IF(Inscriptions!P162=2,"2.1","")&amp;IF(Inscriptions!P162=3,"3.1","")&amp;IF(Inscriptions!P162=4,"4.1","")&amp;IF(Inscriptions!P162=5,"5.1","")&amp;IF(Inscriptions!P162=6,"6.1","")&amp;IF(Inscriptions!P162=7,"7.1","")&amp;IF(Inscriptions!P162=8,"8.1","")&amp;IF(Inscriptions!P162=9,"9.1","")&amp;IF(Inscriptions!P162=10,"10.1","")&amp;IF(Inscriptions!P162=10,"10.1","")&amp;IF(Inscriptions!P162=11,"11.1","")&amp;IF(Inscriptions!P162=12,"12.1","")&amp;IF(Inscriptions!P162=13,"13.1","")&amp;IF(Inscriptions!P162=14,"14.1","")&amp;IF(Inscriptions!P162=15,"15.1","")&amp;IF(Inscriptions!P162=16,"16.1","")&amp;IF(Inscriptions!P162=17,"17.1","")&amp;IF(Inscriptions!P162=18,"18.1","")&amp;IF(Inscriptions!P162=19,"19.1","")&amp;IF(Inscriptions!P162=20,"20","")</f>
        <v/>
      </c>
      <c r="F162" s="1" t="str">
        <f>IF(Inscriptions!Q162=1,"1.1","")&amp;IF(Inscriptions!Q162=2,"2.1","")&amp;IF(Inscriptions!Q162=3,"3.1","")&amp;IF(Inscriptions!Q162=4,"4.1","")&amp;IF(Inscriptions!Q162=5,"5.1","")&amp;IF(Inscriptions!Q162=6,"6.1","")&amp;IF(Inscriptions!Q162=7,"7.1","")&amp;IF(Inscriptions!Q162=8,"8.1","")&amp;IF(Inscriptions!Q162=9,"9.1","")&amp;IF(Inscriptions!Q162=10,"10.1","")&amp;IF(Inscriptions!Q162=10,"10.1","")&amp;IF(Inscriptions!Q162=11,"11.1","")&amp;IF(Inscriptions!Q162=12,"12.1","")&amp;IF(Inscriptions!Q162=13,"13.1","")&amp;IF(Inscriptions!Q162=14,"14.1","")&amp;IF(Inscriptions!Q162=15,"15.1","")&amp;IF(Inscriptions!Q162=16,"16.1","")&amp;IF(Inscriptions!Q162=17,"17.1","")&amp;IF(Inscriptions!Q162=18,"18.1","")&amp;IF(Inscriptions!Q162=19,"19.1","")&amp;IF(Inscriptions!Q162=20,"20","")</f>
        <v/>
      </c>
      <c r="G162" s="1" t="str">
        <f>IF(Inscriptions!R162=1,"1.1","")&amp;IF(Inscriptions!R162=2,"2.1","")&amp;IF(Inscriptions!R162=3,"3.1","")&amp;IF(Inscriptions!R162=4,"4.1","")&amp;IF(Inscriptions!R162=5,"5.1","")&amp;IF(Inscriptions!R162=6,"6.1","")&amp;IF(Inscriptions!R162=7,"7.1","")&amp;IF(Inscriptions!R162=8,"8.1","")&amp;IF(Inscriptions!R162=9,"9.1","")&amp;IF(Inscriptions!R162=10,"10.1","")&amp;IF(Inscriptions!R162=10,"10.1","")&amp;IF(Inscriptions!R162=11,"11.1","")&amp;IF(Inscriptions!R162=12,"12.1","")&amp;IF(Inscriptions!R162=13,"13.1","")&amp;IF(Inscriptions!R162=14,"14.1","")&amp;IF(Inscriptions!R162=15,"15.1","")&amp;IF(Inscriptions!R162=16,"16.1","")&amp;IF(Inscriptions!R162=17,"17.1","")&amp;IF(Inscriptions!R162=18,"18.1","")&amp;IF(Inscriptions!R162=19,"19.1","")&amp;IF(Inscriptions!R162=20,"20","")</f>
        <v/>
      </c>
      <c r="H162" s="1" t="str">
        <f>IF(Inscriptions!S162=1,"1.1","")&amp;IF(Inscriptions!S162=2,"2.1","")&amp;IF(Inscriptions!S162=3,"3.1","")&amp;IF(Inscriptions!S162=4,"4.1","")&amp;IF(Inscriptions!S162=5,"5.1","")&amp;IF(Inscriptions!S162=6,"6.1","")&amp;IF(Inscriptions!S162=7,"7.1","")&amp;IF(Inscriptions!S162=8,"8.1","")&amp;IF(Inscriptions!S162=9,"9.1","")&amp;IF(Inscriptions!S162=10,"10.1","")&amp;IF(Inscriptions!S162=10,"10.1","")&amp;IF(Inscriptions!S162=11,"11.1","")&amp;IF(Inscriptions!S162=12,"12.1","")&amp;IF(Inscriptions!S162=13,"13.1","")&amp;IF(Inscriptions!S162=14,"14.1","")&amp;IF(Inscriptions!S162=15,"15.1","")&amp;IF(Inscriptions!S162=16,"16.1","")&amp;IF(Inscriptions!S162=17,"17.1","")&amp;IF(Inscriptions!S162=18,"18.1","")&amp;IF(Inscriptions!S162=19,"19.1","")&amp;IF(Inscriptions!S162=20,"20","")</f>
        <v/>
      </c>
      <c r="P162" s="198"/>
      <c r="Q162" s="199"/>
      <c r="R162" s="218"/>
      <c r="T162" s="248" t="str">
        <f t="shared" si="17"/>
        <v/>
      </c>
      <c r="U162" s="248" t="str">
        <f t="shared" si="18"/>
        <v/>
      </c>
      <c r="V162" s="248" t="str">
        <f t="shared" si="19"/>
        <v/>
      </c>
    </row>
    <row r="163" spans="1:22" x14ac:dyDescent="0.2">
      <c r="A163" s="197">
        <f>Inscriptions!A163</f>
        <v>162</v>
      </c>
      <c r="B163" s="32">
        <f>Inscriptions!C163</f>
        <v>0</v>
      </c>
      <c r="C163" s="3">
        <f>Inscriptions!D163</f>
        <v>0</v>
      </c>
      <c r="E163" s="1" t="str">
        <f>IF(Inscriptions!P163=1,"1.1","")&amp;IF(Inscriptions!P163=2,"2.1","")&amp;IF(Inscriptions!P163=3,"3.1","")&amp;IF(Inscriptions!P163=4,"4.1","")&amp;IF(Inscriptions!P163=5,"5.1","")&amp;IF(Inscriptions!P163=6,"6.1","")&amp;IF(Inscriptions!P163=7,"7.1","")&amp;IF(Inscriptions!P163=8,"8.1","")&amp;IF(Inscriptions!P163=9,"9.1","")&amp;IF(Inscriptions!P163=10,"10.1","")&amp;IF(Inscriptions!P163=10,"10.1","")&amp;IF(Inscriptions!P163=11,"11.1","")&amp;IF(Inscriptions!P163=12,"12.1","")&amp;IF(Inscriptions!P163=13,"13.1","")&amp;IF(Inscriptions!P163=14,"14.1","")&amp;IF(Inscriptions!P163=15,"15.1","")&amp;IF(Inscriptions!P163=16,"16.1","")&amp;IF(Inscriptions!P163=17,"17.1","")&amp;IF(Inscriptions!P163=18,"18.1","")&amp;IF(Inscriptions!P163=19,"19.1","")&amp;IF(Inscriptions!P163=20,"20","")</f>
        <v/>
      </c>
      <c r="F163" s="1" t="str">
        <f>IF(Inscriptions!Q163=1,"1.1","")&amp;IF(Inscriptions!Q163=2,"2.1","")&amp;IF(Inscriptions!Q163=3,"3.1","")&amp;IF(Inscriptions!Q163=4,"4.1","")&amp;IF(Inscriptions!Q163=5,"5.1","")&amp;IF(Inscriptions!Q163=6,"6.1","")&amp;IF(Inscriptions!Q163=7,"7.1","")&amp;IF(Inscriptions!Q163=8,"8.1","")&amp;IF(Inscriptions!Q163=9,"9.1","")&amp;IF(Inscriptions!Q163=10,"10.1","")&amp;IF(Inscriptions!Q163=10,"10.1","")&amp;IF(Inscriptions!Q163=11,"11.1","")&amp;IF(Inscriptions!Q163=12,"12.1","")&amp;IF(Inscriptions!Q163=13,"13.1","")&amp;IF(Inscriptions!Q163=14,"14.1","")&amp;IF(Inscriptions!Q163=15,"15.1","")&amp;IF(Inscriptions!Q163=16,"16.1","")&amp;IF(Inscriptions!Q163=17,"17.1","")&amp;IF(Inscriptions!Q163=18,"18.1","")&amp;IF(Inscriptions!Q163=19,"19.1","")&amp;IF(Inscriptions!Q163=20,"20","")</f>
        <v/>
      </c>
      <c r="G163" s="1" t="str">
        <f>IF(Inscriptions!R163=1,"1.1","")&amp;IF(Inscriptions!R163=2,"2.1","")&amp;IF(Inscriptions!R163=3,"3.1","")&amp;IF(Inscriptions!R163=4,"4.1","")&amp;IF(Inscriptions!R163=5,"5.1","")&amp;IF(Inscriptions!R163=6,"6.1","")&amp;IF(Inscriptions!R163=7,"7.1","")&amp;IF(Inscriptions!R163=8,"8.1","")&amp;IF(Inscriptions!R163=9,"9.1","")&amp;IF(Inscriptions!R163=10,"10.1","")&amp;IF(Inscriptions!R163=10,"10.1","")&amp;IF(Inscriptions!R163=11,"11.1","")&amp;IF(Inscriptions!R163=12,"12.1","")&amp;IF(Inscriptions!R163=13,"13.1","")&amp;IF(Inscriptions!R163=14,"14.1","")&amp;IF(Inscriptions!R163=15,"15.1","")&amp;IF(Inscriptions!R163=16,"16.1","")&amp;IF(Inscriptions!R163=17,"17.1","")&amp;IF(Inscriptions!R163=18,"18.1","")&amp;IF(Inscriptions!R163=19,"19.1","")&amp;IF(Inscriptions!R163=20,"20","")</f>
        <v/>
      </c>
      <c r="H163" s="1" t="str">
        <f>IF(Inscriptions!S163=1,"1.1","")&amp;IF(Inscriptions!S163=2,"2.1","")&amp;IF(Inscriptions!S163=3,"3.1","")&amp;IF(Inscriptions!S163=4,"4.1","")&amp;IF(Inscriptions!S163=5,"5.1","")&amp;IF(Inscriptions!S163=6,"6.1","")&amp;IF(Inscriptions!S163=7,"7.1","")&amp;IF(Inscriptions!S163=8,"8.1","")&amp;IF(Inscriptions!S163=9,"9.1","")&amp;IF(Inscriptions!S163=10,"10.1","")&amp;IF(Inscriptions!S163=10,"10.1","")&amp;IF(Inscriptions!S163=11,"11.1","")&amp;IF(Inscriptions!S163=12,"12.1","")&amp;IF(Inscriptions!S163=13,"13.1","")&amp;IF(Inscriptions!S163=14,"14.1","")&amp;IF(Inscriptions!S163=15,"15.1","")&amp;IF(Inscriptions!S163=16,"16.1","")&amp;IF(Inscriptions!S163=17,"17.1","")&amp;IF(Inscriptions!S163=18,"18.1","")&amp;IF(Inscriptions!S163=19,"19.1","")&amp;IF(Inscriptions!S163=20,"20","")</f>
        <v/>
      </c>
      <c r="P163" s="198"/>
      <c r="Q163" s="199"/>
      <c r="R163" s="218"/>
      <c r="T163" s="248" t="str">
        <f t="shared" si="17"/>
        <v/>
      </c>
      <c r="U163" s="248" t="str">
        <f t="shared" si="18"/>
        <v/>
      </c>
      <c r="V163" s="248" t="str">
        <f t="shared" si="19"/>
        <v/>
      </c>
    </row>
    <row r="164" spans="1:22" x14ac:dyDescent="0.2">
      <c r="A164" s="197">
        <f>Inscriptions!A164</f>
        <v>163</v>
      </c>
      <c r="B164" s="32">
        <f>Inscriptions!C164</f>
        <v>0</v>
      </c>
      <c r="C164" s="3">
        <f>Inscriptions!D164</f>
        <v>0</v>
      </c>
      <c r="E164" s="1" t="str">
        <f>IF(Inscriptions!P164=1,"1.1","")&amp;IF(Inscriptions!P164=2,"2.1","")&amp;IF(Inscriptions!P164=3,"3.1","")&amp;IF(Inscriptions!P164=4,"4.1","")&amp;IF(Inscriptions!P164=5,"5.1","")&amp;IF(Inscriptions!P164=6,"6.1","")&amp;IF(Inscriptions!P164=7,"7.1","")&amp;IF(Inscriptions!P164=8,"8.1","")&amp;IF(Inscriptions!P164=9,"9.1","")&amp;IF(Inscriptions!P164=10,"10.1","")&amp;IF(Inscriptions!P164=10,"10.1","")&amp;IF(Inscriptions!P164=11,"11.1","")&amp;IF(Inscriptions!P164=12,"12.1","")&amp;IF(Inscriptions!P164=13,"13.1","")&amp;IF(Inscriptions!P164=14,"14.1","")&amp;IF(Inscriptions!P164=15,"15.1","")&amp;IF(Inscriptions!P164=16,"16.1","")&amp;IF(Inscriptions!P164=17,"17.1","")&amp;IF(Inscriptions!P164=18,"18.1","")&amp;IF(Inscriptions!P164=19,"19.1","")&amp;IF(Inscriptions!P164=20,"20","")</f>
        <v/>
      </c>
      <c r="F164" s="1" t="str">
        <f>IF(Inscriptions!Q164=1,"1.1","")&amp;IF(Inscriptions!Q164=2,"2.1","")&amp;IF(Inscriptions!Q164=3,"3.1","")&amp;IF(Inscriptions!Q164=4,"4.1","")&amp;IF(Inscriptions!Q164=5,"5.1","")&amp;IF(Inscriptions!Q164=6,"6.1","")&amp;IF(Inscriptions!Q164=7,"7.1","")&amp;IF(Inscriptions!Q164=8,"8.1","")&amp;IF(Inscriptions!Q164=9,"9.1","")&amp;IF(Inscriptions!Q164=10,"10.1","")&amp;IF(Inscriptions!Q164=10,"10.1","")&amp;IF(Inscriptions!Q164=11,"11.1","")&amp;IF(Inscriptions!Q164=12,"12.1","")&amp;IF(Inscriptions!Q164=13,"13.1","")&amp;IF(Inscriptions!Q164=14,"14.1","")&amp;IF(Inscriptions!Q164=15,"15.1","")&amp;IF(Inscriptions!Q164=16,"16.1","")&amp;IF(Inscriptions!Q164=17,"17.1","")&amp;IF(Inscriptions!Q164=18,"18.1","")&amp;IF(Inscriptions!Q164=19,"19.1","")&amp;IF(Inscriptions!Q164=20,"20","")</f>
        <v/>
      </c>
      <c r="G164" s="1" t="str">
        <f>IF(Inscriptions!R164=1,"1.1","")&amp;IF(Inscriptions!R164=2,"2.1","")&amp;IF(Inscriptions!R164=3,"3.1","")&amp;IF(Inscriptions!R164=4,"4.1","")&amp;IF(Inscriptions!R164=5,"5.1","")&amp;IF(Inscriptions!R164=6,"6.1","")&amp;IF(Inscriptions!R164=7,"7.1","")&amp;IF(Inscriptions!R164=8,"8.1","")&amp;IF(Inscriptions!R164=9,"9.1","")&amp;IF(Inscriptions!R164=10,"10.1","")&amp;IF(Inscriptions!R164=10,"10.1","")&amp;IF(Inscriptions!R164=11,"11.1","")&amp;IF(Inscriptions!R164=12,"12.1","")&amp;IF(Inscriptions!R164=13,"13.1","")&amp;IF(Inscriptions!R164=14,"14.1","")&amp;IF(Inscriptions!R164=15,"15.1","")&amp;IF(Inscriptions!R164=16,"16.1","")&amp;IF(Inscriptions!R164=17,"17.1","")&amp;IF(Inscriptions!R164=18,"18.1","")&amp;IF(Inscriptions!R164=19,"19.1","")&amp;IF(Inscriptions!R164=20,"20","")</f>
        <v/>
      </c>
      <c r="H164" s="1" t="str">
        <f>IF(Inscriptions!S164=1,"1.1","")&amp;IF(Inscriptions!S164=2,"2.1","")&amp;IF(Inscriptions!S164=3,"3.1","")&amp;IF(Inscriptions!S164=4,"4.1","")&amp;IF(Inscriptions!S164=5,"5.1","")&amp;IF(Inscriptions!S164=6,"6.1","")&amp;IF(Inscriptions!S164=7,"7.1","")&amp;IF(Inscriptions!S164=8,"8.1","")&amp;IF(Inscriptions!S164=9,"9.1","")&amp;IF(Inscriptions!S164=10,"10.1","")&amp;IF(Inscriptions!S164=10,"10.1","")&amp;IF(Inscriptions!S164=11,"11.1","")&amp;IF(Inscriptions!S164=12,"12.1","")&amp;IF(Inscriptions!S164=13,"13.1","")&amp;IF(Inscriptions!S164=14,"14.1","")&amp;IF(Inscriptions!S164=15,"15.1","")&amp;IF(Inscriptions!S164=16,"16.1","")&amp;IF(Inscriptions!S164=17,"17.1","")&amp;IF(Inscriptions!S164=18,"18.1","")&amp;IF(Inscriptions!S164=19,"19.1","")&amp;IF(Inscriptions!S164=20,"20","")</f>
        <v/>
      </c>
      <c r="P164" s="198"/>
      <c r="Q164" s="199"/>
      <c r="R164" s="218"/>
      <c r="T164" s="248" t="str">
        <f t="shared" si="17"/>
        <v/>
      </c>
      <c r="U164" s="248" t="str">
        <f t="shared" si="18"/>
        <v/>
      </c>
      <c r="V164" s="248" t="str">
        <f t="shared" si="19"/>
        <v/>
      </c>
    </row>
    <row r="165" spans="1:22" x14ac:dyDescent="0.2">
      <c r="A165" s="197">
        <f>Inscriptions!A165</f>
        <v>164</v>
      </c>
      <c r="B165" s="32">
        <f>Inscriptions!C165</f>
        <v>0</v>
      </c>
      <c r="C165" s="3">
        <f>Inscriptions!D165</f>
        <v>0</v>
      </c>
      <c r="E165" s="1" t="str">
        <f>IF(Inscriptions!P165=1,"1.1","")&amp;IF(Inscriptions!P165=2,"2.1","")&amp;IF(Inscriptions!P165=3,"3.1","")&amp;IF(Inscriptions!P165=4,"4.1","")&amp;IF(Inscriptions!P165=5,"5.1","")&amp;IF(Inscriptions!P165=6,"6.1","")&amp;IF(Inscriptions!P165=7,"7.1","")&amp;IF(Inscriptions!P165=8,"8.1","")&amp;IF(Inscriptions!P165=9,"9.1","")&amp;IF(Inscriptions!P165=10,"10.1","")&amp;IF(Inscriptions!P165=10,"10.1","")&amp;IF(Inscriptions!P165=11,"11.1","")&amp;IF(Inscriptions!P165=12,"12.1","")&amp;IF(Inscriptions!P165=13,"13.1","")&amp;IF(Inscriptions!P165=14,"14.1","")&amp;IF(Inscriptions!P165=15,"15.1","")&amp;IF(Inscriptions!P165=16,"16.1","")&amp;IF(Inscriptions!P165=17,"17.1","")&amp;IF(Inscriptions!P165=18,"18.1","")&amp;IF(Inscriptions!P165=19,"19.1","")&amp;IF(Inscriptions!P165=20,"20","")</f>
        <v/>
      </c>
      <c r="F165" s="1" t="str">
        <f>IF(Inscriptions!Q165=1,"1.1","")&amp;IF(Inscriptions!Q165=2,"2.1","")&amp;IF(Inscriptions!Q165=3,"3.1","")&amp;IF(Inscriptions!Q165=4,"4.1","")&amp;IF(Inscriptions!Q165=5,"5.1","")&amp;IF(Inscriptions!Q165=6,"6.1","")&amp;IF(Inscriptions!Q165=7,"7.1","")&amp;IF(Inscriptions!Q165=8,"8.1","")&amp;IF(Inscriptions!Q165=9,"9.1","")&amp;IF(Inscriptions!Q165=10,"10.1","")&amp;IF(Inscriptions!Q165=10,"10.1","")&amp;IF(Inscriptions!Q165=11,"11.1","")&amp;IF(Inscriptions!Q165=12,"12.1","")&amp;IF(Inscriptions!Q165=13,"13.1","")&amp;IF(Inscriptions!Q165=14,"14.1","")&amp;IF(Inscriptions!Q165=15,"15.1","")&amp;IF(Inscriptions!Q165=16,"16.1","")&amp;IF(Inscriptions!Q165=17,"17.1","")&amp;IF(Inscriptions!Q165=18,"18.1","")&amp;IF(Inscriptions!Q165=19,"19.1","")&amp;IF(Inscriptions!Q165=20,"20","")</f>
        <v/>
      </c>
      <c r="G165" s="1" t="str">
        <f>IF(Inscriptions!R165=1,"1.1","")&amp;IF(Inscriptions!R165=2,"2.1","")&amp;IF(Inscriptions!R165=3,"3.1","")&amp;IF(Inscriptions!R165=4,"4.1","")&amp;IF(Inscriptions!R165=5,"5.1","")&amp;IF(Inscriptions!R165=6,"6.1","")&amp;IF(Inscriptions!R165=7,"7.1","")&amp;IF(Inscriptions!R165=8,"8.1","")&amp;IF(Inscriptions!R165=9,"9.1","")&amp;IF(Inscriptions!R165=10,"10.1","")&amp;IF(Inscriptions!R165=10,"10.1","")&amp;IF(Inscriptions!R165=11,"11.1","")&amp;IF(Inscriptions!R165=12,"12.1","")&amp;IF(Inscriptions!R165=13,"13.1","")&amp;IF(Inscriptions!R165=14,"14.1","")&amp;IF(Inscriptions!R165=15,"15.1","")&amp;IF(Inscriptions!R165=16,"16.1","")&amp;IF(Inscriptions!R165=17,"17.1","")&amp;IF(Inscriptions!R165=18,"18.1","")&amp;IF(Inscriptions!R165=19,"19.1","")&amp;IF(Inscriptions!R165=20,"20","")</f>
        <v/>
      </c>
      <c r="H165" s="1" t="str">
        <f>IF(Inscriptions!S165=1,"1.1","")&amp;IF(Inscriptions!S165=2,"2.1","")&amp;IF(Inscriptions!S165=3,"3.1","")&amp;IF(Inscriptions!S165=4,"4.1","")&amp;IF(Inscriptions!S165=5,"5.1","")&amp;IF(Inscriptions!S165=6,"6.1","")&amp;IF(Inscriptions!S165=7,"7.1","")&amp;IF(Inscriptions!S165=8,"8.1","")&amp;IF(Inscriptions!S165=9,"9.1","")&amp;IF(Inscriptions!S165=10,"10.1","")&amp;IF(Inscriptions!S165=10,"10.1","")&amp;IF(Inscriptions!S165=11,"11.1","")&amp;IF(Inscriptions!S165=12,"12.1","")&amp;IF(Inscriptions!S165=13,"13.1","")&amp;IF(Inscriptions!S165=14,"14.1","")&amp;IF(Inscriptions!S165=15,"15.1","")&amp;IF(Inscriptions!S165=16,"16.1","")&amp;IF(Inscriptions!S165=17,"17.1","")&amp;IF(Inscriptions!S165=18,"18.1","")&amp;IF(Inscriptions!S165=19,"19.1","")&amp;IF(Inscriptions!S165=20,"20","")</f>
        <v/>
      </c>
      <c r="P165" s="198"/>
      <c r="Q165" s="199"/>
      <c r="R165" s="218"/>
      <c r="T165" s="248" t="str">
        <f t="shared" si="17"/>
        <v/>
      </c>
      <c r="U165" s="248" t="str">
        <f t="shared" si="18"/>
        <v/>
      </c>
      <c r="V165" s="248" t="str">
        <f t="shared" si="19"/>
        <v/>
      </c>
    </row>
    <row r="166" spans="1:22" x14ac:dyDescent="0.2">
      <c r="A166" s="197">
        <f>Inscriptions!A166</f>
        <v>165</v>
      </c>
      <c r="B166" s="32">
        <f>Inscriptions!C166</f>
        <v>0</v>
      </c>
      <c r="C166" s="3">
        <f>Inscriptions!D166</f>
        <v>0</v>
      </c>
      <c r="E166" s="1" t="str">
        <f>IF(Inscriptions!P166=1,"1.1","")&amp;IF(Inscriptions!P166=2,"2.1","")&amp;IF(Inscriptions!P166=3,"3.1","")&amp;IF(Inscriptions!P166=4,"4.1","")&amp;IF(Inscriptions!P166=5,"5.1","")&amp;IF(Inscriptions!P166=6,"6.1","")&amp;IF(Inscriptions!P166=7,"7.1","")&amp;IF(Inscriptions!P166=8,"8.1","")&amp;IF(Inscriptions!P166=9,"9.1","")&amp;IF(Inscriptions!P166=10,"10.1","")&amp;IF(Inscriptions!P166=10,"10.1","")&amp;IF(Inscriptions!P166=11,"11.1","")&amp;IF(Inscriptions!P166=12,"12.1","")&amp;IF(Inscriptions!P166=13,"13.1","")&amp;IF(Inscriptions!P166=14,"14.1","")&amp;IF(Inscriptions!P166=15,"15.1","")&amp;IF(Inscriptions!P166=16,"16.1","")&amp;IF(Inscriptions!P166=17,"17.1","")&amp;IF(Inscriptions!P166=18,"18.1","")&amp;IF(Inscriptions!P166=19,"19.1","")&amp;IF(Inscriptions!P166=20,"20","")</f>
        <v/>
      </c>
      <c r="F166" s="1" t="str">
        <f>IF(Inscriptions!Q166=1,"1.1","")&amp;IF(Inscriptions!Q166=2,"2.1","")&amp;IF(Inscriptions!Q166=3,"3.1","")&amp;IF(Inscriptions!Q166=4,"4.1","")&amp;IF(Inscriptions!Q166=5,"5.1","")&amp;IF(Inscriptions!Q166=6,"6.1","")&amp;IF(Inscriptions!Q166=7,"7.1","")&amp;IF(Inscriptions!Q166=8,"8.1","")&amp;IF(Inscriptions!Q166=9,"9.1","")&amp;IF(Inscriptions!Q166=10,"10.1","")&amp;IF(Inscriptions!Q166=10,"10.1","")&amp;IF(Inscriptions!Q166=11,"11.1","")&amp;IF(Inscriptions!Q166=12,"12.1","")&amp;IF(Inscriptions!Q166=13,"13.1","")&amp;IF(Inscriptions!Q166=14,"14.1","")&amp;IF(Inscriptions!Q166=15,"15.1","")&amp;IF(Inscriptions!Q166=16,"16.1","")&amp;IF(Inscriptions!Q166=17,"17.1","")&amp;IF(Inscriptions!Q166=18,"18.1","")&amp;IF(Inscriptions!Q166=19,"19.1","")&amp;IF(Inscriptions!Q166=20,"20","")</f>
        <v/>
      </c>
      <c r="G166" s="1" t="str">
        <f>IF(Inscriptions!R166=1,"1.1","")&amp;IF(Inscriptions!R166=2,"2.1","")&amp;IF(Inscriptions!R166=3,"3.1","")&amp;IF(Inscriptions!R166=4,"4.1","")&amp;IF(Inscriptions!R166=5,"5.1","")&amp;IF(Inscriptions!R166=6,"6.1","")&amp;IF(Inscriptions!R166=7,"7.1","")&amp;IF(Inscriptions!R166=8,"8.1","")&amp;IF(Inscriptions!R166=9,"9.1","")&amp;IF(Inscriptions!R166=10,"10.1","")&amp;IF(Inscriptions!R166=10,"10.1","")&amp;IF(Inscriptions!R166=11,"11.1","")&amp;IF(Inscriptions!R166=12,"12.1","")&amp;IF(Inscriptions!R166=13,"13.1","")&amp;IF(Inscriptions!R166=14,"14.1","")&amp;IF(Inscriptions!R166=15,"15.1","")&amp;IF(Inscriptions!R166=16,"16.1","")&amp;IF(Inscriptions!R166=17,"17.1","")&amp;IF(Inscriptions!R166=18,"18.1","")&amp;IF(Inscriptions!R166=19,"19.1","")&amp;IF(Inscriptions!R166=20,"20","")</f>
        <v/>
      </c>
      <c r="H166" s="1" t="str">
        <f>IF(Inscriptions!S166=1,"1.1","")&amp;IF(Inscriptions!S166=2,"2.1","")&amp;IF(Inscriptions!S166=3,"3.1","")&amp;IF(Inscriptions!S166=4,"4.1","")&amp;IF(Inscriptions!S166=5,"5.1","")&amp;IF(Inscriptions!S166=6,"6.1","")&amp;IF(Inscriptions!S166=7,"7.1","")&amp;IF(Inscriptions!S166=8,"8.1","")&amp;IF(Inscriptions!S166=9,"9.1","")&amp;IF(Inscriptions!S166=10,"10.1","")&amp;IF(Inscriptions!S166=10,"10.1","")&amp;IF(Inscriptions!S166=11,"11.1","")&amp;IF(Inscriptions!S166=12,"12.1","")&amp;IF(Inscriptions!S166=13,"13.1","")&amp;IF(Inscriptions!S166=14,"14.1","")&amp;IF(Inscriptions!S166=15,"15.1","")&amp;IF(Inscriptions!S166=16,"16.1","")&amp;IF(Inscriptions!S166=17,"17.1","")&amp;IF(Inscriptions!S166=18,"18.1","")&amp;IF(Inscriptions!S166=19,"19.1","")&amp;IF(Inscriptions!S166=20,"20","")</f>
        <v/>
      </c>
      <c r="P166" s="198"/>
      <c r="Q166" s="199"/>
      <c r="R166" s="218"/>
      <c r="T166" s="248" t="str">
        <f t="shared" si="17"/>
        <v/>
      </c>
      <c r="U166" s="248" t="str">
        <f t="shared" si="18"/>
        <v/>
      </c>
      <c r="V166" s="248" t="str">
        <f t="shared" si="19"/>
        <v/>
      </c>
    </row>
    <row r="167" spans="1:22" x14ac:dyDescent="0.2">
      <c r="A167" s="197">
        <f>Inscriptions!A167</f>
        <v>166</v>
      </c>
      <c r="B167" s="32">
        <f>Inscriptions!C167</f>
        <v>0</v>
      </c>
      <c r="C167" s="3">
        <f>Inscriptions!D167</f>
        <v>0</v>
      </c>
      <c r="E167" s="1" t="str">
        <f>IF(Inscriptions!P167=1,"1.1","")&amp;IF(Inscriptions!P167=2,"2.1","")&amp;IF(Inscriptions!P167=3,"3.1","")&amp;IF(Inscriptions!P167=4,"4.1","")&amp;IF(Inscriptions!P167=5,"5.1","")&amp;IF(Inscriptions!P167=6,"6.1","")&amp;IF(Inscriptions!P167=7,"7.1","")&amp;IF(Inscriptions!P167=8,"8.1","")&amp;IF(Inscriptions!P167=9,"9.1","")&amp;IF(Inscriptions!P167=10,"10.1","")&amp;IF(Inscriptions!P167=10,"10.1","")&amp;IF(Inscriptions!P167=11,"11.1","")&amp;IF(Inscriptions!P167=12,"12.1","")&amp;IF(Inscriptions!P167=13,"13.1","")&amp;IF(Inscriptions!P167=14,"14.1","")&amp;IF(Inscriptions!P167=15,"15.1","")&amp;IF(Inscriptions!P167=16,"16.1","")&amp;IF(Inscriptions!P167=17,"17.1","")&amp;IF(Inscriptions!P167=18,"18.1","")&amp;IF(Inscriptions!P167=19,"19.1","")&amp;IF(Inscriptions!P167=20,"20","")</f>
        <v/>
      </c>
      <c r="F167" s="1" t="str">
        <f>IF(Inscriptions!Q167=1,"1.1","")&amp;IF(Inscriptions!Q167=2,"2.1","")&amp;IF(Inscriptions!Q167=3,"3.1","")&amp;IF(Inscriptions!Q167=4,"4.1","")&amp;IF(Inscriptions!Q167=5,"5.1","")&amp;IF(Inscriptions!Q167=6,"6.1","")&amp;IF(Inscriptions!Q167=7,"7.1","")&amp;IF(Inscriptions!Q167=8,"8.1","")&amp;IF(Inscriptions!Q167=9,"9.1","")&amp;IF(Inscriptions!Q167=10,"10.1","")&amp;IF(Inscriptions!Q167=10,"10.1","")&amp;IF(Inscriptions!Q167=11,"11.1","")&amp;IF(Inscriptions!Q167=12,"12.1","")&amp;IF(Inscriptions!Q167=13,"13.1","")&amp;IF(Inscriptions!Q167=14,"14.1","")&amp;IF(Inscriptions!Q167=15,"15.1","")&amp;IF(Inscriptions!Q167=16,"16.1","")&amp;IF(Inscriptions!Q167=17,"17.1","")&amp;IF(Inscriptions!Q167=18,"18.1","")&amp;IF(Inscriptions!Q167=19,"19.1","")&amp;IF(Inscriptions!Q167=20,"20","")</f>
        <v/>
      </c>
      <c r="G167" s="1" t="str">
        <f>IF(Inscriptions!R167=1,"1.1","")&amp;IF(Inscriptions!R167=2,"2.1","")&amp;IF(Inscriptions!R167=3,"3.1","")&amp;IF(Inscriptions!R167=4,"4.1","")&amp;IF(Inscriptions!R167=5,"5.1","")&amp;IF(Inscriptions!R167=6,"6.1","")&amp;IF(Inscriptions!R167=7,"7.1","")&amp;IF(Inscriptions!R167=8,"8.1","")&amp;IF(Inscriptions!R167=9,"9.1","")&amp;IF(Inscriptions!R167=10,"10.1","")&amp;IF(Inscriptions!R167=10,"10.1","")&amp;IF(Inscriptions!R167=11,"11.1","")&amp;IF(Inscriptions!R167=12,"12.1","")&amp;IF(Inscriptions!R167=13,"13.1","")&amp;IF(Inscriptions!R167=14,"14.1","")&amp;IF(Inscriptions!R167=15,"15.1","")&amp;IF(Inscriptions!R167=16,"16.1","")&amp;IF(Inscriptions!R167=17,"17.1","")&amp;IF(Inscriptions!R167=18,"18.1","")&amp;IF(Inscriptions!R167=19,"19.1","")&amp;IF(Inscriptions!R167=20,"20","")</f>
        <v/>
      </c>
      <c r="H167" s="1" t="str">
        <f>IF(Inscriptions!S167=1,"1.1","")&amp;IF(Inscriptions!S167=2,"2.1","")&amp;IF(Inscriptions!S167=3,"3.1","")&amp;IF(Inscriptions!S167=4,"4.1","")&amp;IF(Inscriptions!S167=5,"5.1","")&amp;IF(Inscriptions!S167=6,"6.1","")&amp;IF(Inscriptions!S167=7,"7.1","")&amp;IF(Inscriptions!S167=8,"8.1","")&amp;IF(Inscriptions!S167=9,"9.1","")&amp;IF(Inscriptions!S167=10,"10.1","")&amp;IF(Inscriptions!S167=10,"10.1","")&amp;IF(Inscriptions!S167=11,"11.1","")&amp;IF(Inscriptions!S167=12,"12.1","")&amp;IF(Inscriptions!S167=13,"13.1","")&amp;IF(Inscriptions!S167=14,"14.1","")&amp;IF(Inscriptions!S167=15,"15.1","")&amp;IF(Inscriptions!S167=16,"16.1","")&amp;IF(Inscriptions!S167=17,"17.1","")&amp;IF(Inscriptions!S167=18,"18.1","")&amp;IF(Inscriptions!S167=19,"19.1","")&amp;IF(Inscriptions!S167=20,"20","")</f>
        <v/>
      </c>
      <c r="P167" s="198"/>
      <c r="Q167" s="199"/>
      <c r="R167" s="218"/>
      <c r="T167" s="248" t="str">
        <f t="shared" si="17"/>
        <v/>
      </c>
      <c r="U167" s="248" t="str">
        <f t="shared" si="18"/>
        <v/>
      </c>
      <c r="V167" s="248" t="str">
        <f t="shared" si="19"/>
        <v/>
      </c>
    </row>
    <row r="168" spans="1:22" x14ac:dyDescent="0.2">
      <c r="A168" s="197">
        <f>Inscriptions!A168</f>
        <v>167</v>
      </c>
      <c r="B168" s="32">
        <f>Inscriptions!C168</f>
        <v>0</v>
      </c>
      <c r="C168" s="3">
        <f>Inscriptions!D168</f>
        <v>0</v>
      </c>
      <c r="E168" s="1" t="str">
        <f>IF(Inscriptions!P168=1,"1.1","")&amp;IF(Inscriptions!P168=2,"2.1","")&amp;IF(Inscriptions!P168=3,"3.1","")&amp;IF(Inscriptions!P168=4,"4.1","")&amp;IF(Inscriptions!P168=5,"5.1","")&amp;IF(Inscriptions!P168=6,"6.1","")&amp;IF(Inscriptions!P168=7,"7.1","")&amp;IF(Inscriptions!P168=8,"8.1","")&amp;IF(Inscriptions!P168=9,"9.1","")&amp;IF(Inscriptions!P168=10,"10.1","")&amp;IF(Inscriptions!P168=10,"10.1","")&amp;IF(Inscriptions!P168=11,"11.1","")&amp;IF(Inscriptions!P168=12,"12.1","")&amp;IF(Inscriptions!P168=13,"13.1","")&amp;IF(Inscriptions!P168=14,"14.1","")&amp;IF(Inscriptions!P168=15,"15.1","")&amp;IF(Inscriptions!P168=16,"16.1","")&amp;IF(Inscriptions!P168=17,"17.1","")&amp;IF(Inscriptions!P168=18,"18.1","")&amp;IF(Inscriptions!P168=19,"19.1","")&amp;IF(Inscriptions!P168=20,"20","")</f>
        <v/>
      </c>
      <c r="F168" s="1" t="str">
        <f>IF(Inscriptions!Q168=1,"1.1","")&amp;IF(Inscriptions!Q168=2,"2.1","")&amp;IF(Inscriptions!Q168=3,"3.1","")&amp;IF(Inscriptions!Q168=4,"4.1","")&amp;IF(Inscriptions!Q168=5,"5.1","")&amp;IF(Inscriptions!Q168=6,"6.1","")&amp;IF(Inscriptions!Q168=7,"7.1","")&amp;IF(Inscriptions!Q168=8,"8.1","")&amp;IF(Inscriptions!Q168=9,"9.1","")&amp;IF(Inscriptions!Q168=10,"10.1","")&amp;IF(Inscriptions!Q168=10,"10.1","")&amp;IF(Inscriptions!Q168=11,"11.1","")&amp;IF(Inscriptions!Q168=12,"12.1","")&amp;IF(Inscriptions!Q168=13,"13.1","")&amp;IF(Inscriptions!Q168=14,"14.1","")&amp;IF(Inscriptions!Q168=15,"15.1","")&amp;IF(Inscriptions!Q168=16,"16.1","")&amp;IF(Inscriptions!Q168=17,"17.1","")&amp;IF(Inscriptions!Q168=18,"18.1","")&amp;IF(Inscriptions!Q168=19,"19.1","")&amp;IF(Inscriptions!Q168=20,"20","")</f>
        <v/>
      </c>
      <c r="G168" s="1" t="str">
        <f>IF(Inscriptions!R168=1,"1.1","")&amp;IF(Inscriptions!R168=2,"2.1","")&amp;IF(Inscriptions!R168=3,"3.1","")&amp;IF(Inscriptions!R168=4,"4.1","")&amp;IF(Inscriptions!R168=5,"5.1","")&amp;IF(Inscriptions!R168=6,"6.1","")&amp;IF(Inscriptions!R168=7,"7.1","")&amp;IF(Inscriptions!R168=8,"8.1","")&amp;IF(Inscriptions!R168=9,"9.1","")&amp;IF(Inscriptions!R168=10,"10.1","")&amp;IF(Inscriptions!R168=10,"10.1","")&amp;IF(Inscriptions!R168=11,"11.1","")&amp;IF(Inscriptions!R168=12,"12.1","")&amp;IF(Inscriptions!R168=13,"13.1","")&amp;IF(Inscriptions!R168=14,"14.1","")&amp;IF(Inscriptions!R168=15,"15.1","")&amp;IF(Inscriptions!R168=16,"16.1","")&amp;IF(Inscriptions!R168=17,"17.1","")&amp;IF(Inscriptions!R168=18,"18.1","")&amp;IF(Inscriptions!R168=19,"19.1","")&amp;IF(Inscriptions!R168=20,"20","")</f>
        <v/>
      </c>
      <c r="H168" s="1" t="str">
        <f>IF(Inscriptions!S168=1,"1.1","")&amp;IF(Inscriptions!S168=2,"2.1","")&amp;IF(Inscriptions!S168=3,"3.1","")&amp;IF(Inscriptions!S168=4,"4.1","")&amp;IF(Inscriptions!S168=5,"5.1","")&amp;IF(Inscriptions!S168=6,"6.1","")&amp;IF(Inscriptions!S168=7,"7.1","")&amp;IF(Inscriptions!S168=8,"8.1","")&amp;IF(Inscriptions!S168=9,"9.1","")&amp;IF(Inscriptions!S168=10,"10.1","")&amp;IF(Inscriptions!S168=10,"10.1","")&amp;IF(Inscriptions!S168=11,"11.1","")&amp;IF(Inscriptions!S168=12,"12.1","")&amp;IF(Inscriptions!S168=13,"13.1","")&amp;IF(Inscriptions!S168=14,"14.1","")&amp;IF(Inscriptions!S168=15,"15.1","")&amp;IF(Inscriptions!S168=16,"16.1","")&amp;IF(Inscriptions!S168=17,"17.1","")&amp;IF(Inscriptions!S168=18,"18.1","")&amp;IF(Inscriptions!S168=19,"19.1","")&amp;IF(Inscriptions!S168=20,"20","")</f>
        <v/>
      </c>
      <c r="P168" s="198"/>
      <c r="Q168" s="199"/>
      <c r="R168" s="218"/>
      <c r="T168" s="248" t="str">
        <f t="shared" si="17"/>
        <v/>
      </c>
      <c r="U168" s="248" t="str">
        <f t="shared" si="18"/>
        <v/>
      </c>
      <c r="V168" s="248" t="str">
        <f t="shared" si="19"/>
        <v/>
      </c>
    </row>
    <row r="169" spans="1:22" x14ac:dyDescent="0.2">
      <c r="A169" s="197">
        <f>Inscriptions!A169</f>
        <v>168</v>
      </c>
      <c r="B169" s="32">
        <f>Inscriptions!C169</f>
        <v>0</v>
      </c>
      <c r="C169" s="3">
        <f>Inscriptions!D169</f>
        <v>0</v>
      </c>
      <c r="E169" s="1" t="str">
        <f>IF(Inscriptions!P169=1,"1.1","")&amp;IF(Inscriptions!P169=2,"2.1","")&amp;IF(Inscriptions!P169=3,"3.1","")&amp;IF(Inscriptions!P169=4,"4.1","")&amp;IF(Inscriptions!P169=5,"5.1","")&amp;IF(Inscriptions!P169=6,"6.1","")&amp;IF(Inscriptions!P169=7,"7.1","")&amp;IF(Inscriptions!P169=8,"8.1","")&amp;IF(Inscriptions!P169=9,"9.1","")&amp;IF(Inscriptions!P169=10,"10.1","")&amp;IF(Inscriptions!P169=10,"10.1","")&amp;IF(Inscriptions!P169=11,"11.1","")&amp;IF(Inscriptions!P169=12,"12.1","")&amp;IF(Inscriptions!P169=13,"13.1","")&amp;IF(Inscriptions!P169=14,"14.1","")&amp;IF(Inscriptions!P169=15,"15.1","")&amp;IF(Inscriptions!P169=16,"16.1","")&amp;IF(Inscriptions!P169=17,"17.1","")&amp;IF(Inscriptions!P169=18,"18.1","")&amp;IF(Inscriptions!P169=19,"19.1","")&amp;IF(Inscriptions!P169=20,"20","")</f>
        <v/>
      </c>
      <c r="F169" s="1" t="str">
        <f>IF(Inscriptions!Q169=1,"1.1","")&amp;IF(Inscriptions!Q169=2,"2.1","")&amp;IF(Inscriptions!Q169=3,"3.1","")&amp;IF(Inscriptions!Q169=4,"4.1","")&amp;IF(Inscriptions!Q169=5,"5.1","")&amp;IF(Inscriptions!Q169=6,"6.1","")&amp;IF(Inscriptions!Q169=7,"7.1","")&amp;IF(Inscriptions!Q169=8,"8.1","")&amp;IF(Inscriptions!Q169=9,"9.1","")&amp;IF(Inscriptions!Q169=10,"10.1","")&amp;IF(Inscriptions!Q169=10,"10.1","")&amp;IF(Inscriptions!Q169=11,"11.1","")&amp;IF(Inscriptions!Q169=12,"12.1","")&amp;IF(Inscriptions!Q169=13,"13.1","")&amp;IF(Inscriptions!Q169=14,"14.1","")&amp;IF(Inscriptions!Q169=15,"15.1","")&amp;IF(Inscriptions!Q169=16,"16.1","")&amp;IF(Inscriptions!Q169=17,"17.1","")&amp;IF(Inscriptions!Q169=18,"18.1","")&amp;IF(Inscriptions!Q169=19,"19.1","")&amp;IF(Inscriptions!Q169=20,"20","")</f>
        <v/>
      </c>
      <c r="G169" s="1" t="str">
        <f>IF(Inscriptions!R169=1,"1.1","")&amp;IF(Inscriptions!R169=2,"2.1","")&amp;IF(Inscriptions!R169=3,"3.1","")&amp;IF(Inscriptions!R169=4,"4.1","")&amp;IF(Inscriptions!R169=5,"5.1","")&amp;IF(Inscriptions!R169=6,"6.1","")&amp;IF(Inscriptions!R169=7,"7.1","")&amp;IF(Inscriptions!R169=8,"8.1","")&amp;IF(Inscriptions!R169=9,"9.1","")&amp;IF(Inscriptions!R169=10,"10.1","")&amp;IF(Inscriptions!R169=10,"10.1","")&amp;IF(Inscriptions!R169=11,"11.1","")&amp;IF(Inscriptions!R169=12,"12.1","")&amp;IF(Inscriptions!R169=13,"13.1","")&amp;IF(Inscriptions!R169=14,"14.1","")&amp;IF(Inscriptions!R169=15,"15.1","")&amp;IF(Inscriptions!R169=16,"16.1","")&amp;IF(Inscriptions!R169=17,"17.1","")&amp;IF(Inscriptions!R169=18,"18.1","")&amp;IF(Inscriptions!R169=19,"19.1","")&amp;IF(Inscriptions!R169=20,"20","")</f>
        <v/>
      </c>
      <c r="H169" s="1" t="str">
        <f>IF(Inscriptions!S169=1,"1.1","")&amp;IF(Inscriptions!S169=2,"2.1","")&amp;IF(Inscriptions!S169=3,"3.1","")&amp;IF(Inscriptions!S169=4,"4.1","")&amp;IF(Inscriptions!S169=5,"5.1","")&amp;IF(Inscriptions!S169=6,"6.1","")&amp;IF(Inscriptions!S169=7,"7.1","")&amp;IF(Inscriptions!S169=8,"8.1","")&amp;IF(Inscriptions!S169=9,"9.1","")&amp;IF(Inscriptions!S169=10,"10.1","")&amp;IF(Inscriptions!S169=10,"10.1","")&amp;IF(Inscriptions!S169=11,"11.1","")&amp;IF(Inscriptions!S169=12,"12.1","")&amp;IF(Inscriptions!S169=13,"13.1","")&amp;IF(Inscriptions!S169=14,"14.1","")&amp;IF(Inscriptions!S169=15,"15.1","")&amp;IF(Inscriptions!S169=16,"16.1","")&amp;IF(Inscriptions!S169=17,"17.1","")&amp;IF(Inscriptions!S169=18,"18.1","")&amp;IF(Inscriptions!S169=19,"19.1","")&amp;IF(Inscriptions!S169=20,"20","")</f>
        <v/>
      </c>
      <c r="P169" s="198"/>
      <c r="Q169" s="199"/>
      <c r="R169" s="218"/>
      <c r="T169" s="248" t="str">
        <f t="shared" si="17"/>
        <v/>
      </c>
      <c r="U169" s="248" t="str">
        <f t="shared" si="18"/>
        <v/>
      </c>
      <c r="V169" s="248" t="str">
        <f t="shared" si="19"/>
        <v/>
      </c>
    </row>
    <row r="170" spans="1:22" x14ac:dyDescent="0.2">
      <c r="A170" s="197">
        <f>Inscriptions!A170</f>
        <v>169</v>
      </c>
      <c r="B170" s="32">
        <f>Inscriptions!C170</f>
        <v>0</v>
      </c>
      <c r="C170" s="3">
        <f>Inscriptions!D170</f>
        <v>0</v>
      </c>
      <c r="E170" s="1" t="str">
        <f>IF(Inscriptions!P170=1,"1.1","")&amp;IF(Inscriptions!P170=2,"2.1","")&amp;IF(Inscriptions!P170=3,"3.1","")&amp;IF(Inscriptions!P170=4,"4.1","")&amp;IF(Inscriptions!P170=5,"5.1","")&amp;IF(Inscriptions!P170=6,"6.1","")&amp;IF(Inscriptions!P170=7,"7.1","")&amp;IF(Inscriptions!P170=8,"8.1","")&amp;IF(Inscriptions!P170=9,"9.1","")&amp;IF(Inscriptions!P170=10,"10.1","")&amp;IF(Inscriptions!P170=10,"10.1","")&amp;IF(Inscriptions!P170=11,"11.1","")&amp;IF(Inscriptions!P170=12,"12.1","")&amp;IF(Inscriptions!P170=13,"13.1","")&amp;IF(Inscriptions!P170=14,"14.1","")&amp;IF(Inscriptions!P170=15,"15.1","")&amp;IF(Inscriptions!P170=16,"16.1","")&amp;IF(Inscriptions!P170=17,"17.1","")&amp;IF(Inscriptions!P170=18,"18.1","")&amp;IF(Inscriptions!P170=19,"19.1","")&amp;IF(Inscriptions!P170=20,"20","")</f>
        <v/>
      </c>
      <c r="F170" s="1" t="str">
        <f>IF(Inscriptions!Q170=1,"1.1","")&amp;IF(Inscriptions!Q170=2,"2.1","")&amp;IF(Inscriptions!Q170=3,"3.1","")&amp;IF(Inscriptions!Q170=4,"4.1","")&amp;IF(Inscriptions!Q170=5,"5.1","")&amp;IF(Inscriptions!Q170=6,"6.1","")&amp;IF(Inscriptions!Q170=7,"7.1","")&amp;IF(Inscriptions!Q170=8,"8.1","")&amp;IF(Inscriptions!Q170=9,"9.1","")&amp;IF(Inscriptions!Q170=10,"10.1","")&amp;IF(Inscriptions!Q170=10,"10.1","")&amp;IF(Inscriptions!Q170=11,"11.1","")&amp;IF(Inscriptions!Q170=12,"12.1","")&amp;IF(Inscriptions!Q170=13,"13.1","")&amp;IF(Inscriptions!Q170=14,"14.1","")&amp;IF(Inscriptions!Q170=15,"15.1","")&amp;IF(Inscriptions!Q170=16,"16.1","")&amp;IF(Inscriptions!Q170=17,"17.1","")&amp;IF(Inscriptions!Q170=18,"18.1","")&amp;IF(Inscriptions!Q170=19,"19.1","")&amp;IF(Inscriptions!Q170=20,"20","")</f>
        <v/>
      </c>
      <c r="G170" s="1" t="str">
        <f>IF(Inscriptions!R170=1,"1.1","")&amp;IF(Inscriptions!R170=2,"2.1","")&amp;IF(Inscriptions!R170=3,"3.1","")&amp;IF(Inscriptions!R170=4,"4.1","")&amp;IF(Inscriptions!R170=5,"5.1","")&amp;IF(Inscriptions!R170=6,"6.1","")&amp;IF(Inscriptions!R170=7,"7.1","")&amp;IF(Inscriptions!R170=8,"8.1","")&amp;IF(Inscriptions!R170=9,"9.1","")&amp;IF(Inscriptions!R170=10,"10.1","")&amp;IF(Inscriptions!R170=10,"10.1","")&amp;IF(Inscriptions!R170=11,"11.1","")&amp;IF(Inscriptions!R170=12,"12.1","")&amp;IF(Inscriptions!R170=13,"13.1","")&amp;IF(Inscriptions!R170=14,"14.1","")&amp;IF(Inscriptions!R170=15,"15.1","")&amp;IF(Inscriptions!R170=16,"16.1","")&amp;IF(Inscriptions!R170=17,"17.1","")&amp;IF(Inscriptions!R170=18,"18.1","")&amp;IF(Inscriptions!R170=19,"19.1","")&amp;IF(Inscriptions!R170=20,"20","")</f>
        <v/>
      </c>
      <c r="H170" s="1" t="str">
        <f>IF(Inscriptions!S170=1,"1.1","")&amp;IF(Inscriptions!S170=2,"2.1","")&amp;IF(Inscriptions!S170=3,"3.1","")&amp;IF(Inscriptions!S170=4,"4.1","")&amp;IF(Inscriptions!S170=5,"5.1","")&amp;IF(Inscriptions!S170=6,"6.1","")&amp;IF(Inscriptions!S170=7,"7.1","")&amp;IF(Inscriptions!S170=8,"8.1","")&amp;IF(Inscriptions!S170=9,"9.1","")&amp;IF(Inscriptions!S170=10,"10.1","")&amp;IF(Inscriptions!S170=10,"10.1","")&amp;IF(Inscriptions!S170=11,"11.1","")&amp;IF(Inscriptions!S170=12,"12.1","")&amp;IF(Inscriptions!S170=13,"13.1","")&amp;IF(Inscriptions!S170=14,"14.1","")&amp;IF(Inscriptions!S170=15,"15.1","")&amp;IF(Inscriptions!S170=16,"16.1","")&amp;IF(Inscriptions!S170=17,"17.1","")&amp;IF(Inscriptions!S170=18,"18.1","")&amp;IF(Inscriptions!S170=19,"19.1","")&amp;IF(Inscriptions!S170=20,"20","")</f>
        <v/>
      </c>
      <c r="P170" s="198"/>
      <c r="Q170" s="199"/>
      <c r="R170" s="218"/>
      <c r="T170" s="248" t="str">
        <f t="shared" si="17"/>
        <v/>
      </c>
      <c r="U170" s="248" t="str">
        <f t="shared" si="18"/>
        <v/>
      </c>
      <c r="V170" s="248" t="str">
        <f t="shared" si="19"/>
        <v/>
      </c>
    </row>
    <row r="171" spans="1:22" x14ac:dyDescent="0.2">
      <c r="A171" s="197">
        <f>Inscriptions!A171</f>
        <v>170</v>
      </c>
      <c r="B171" s="32">
        <f>Inscriptions!C171</f>
        <v>0</v>
      </c>
      <c r="C171" s="3">
        <f>Inscriptions!D171</f>
        <v>0</v>
      </c>
      <c r="E171" s="1" t="str">
        <f>IF(Inscriptions!P171=1,"1.1","")&amp;IF(Inscriptions!P171=2,"2.1","")&amp;IF(Inscriptions!P171=3,"3.1","")&amp;IF(Inscriptions!P171=4,"4.1","")&amp;IF(Inscriptions!P171=5,"5.1","")&amp;IF(Inscriptions!P171=6,"6.1","")&amp;IF(Inscriptions!P171=7,"7.1","")&amp;IF(Inscriptions!P171=8,"8.1","")&amp;IF(Inscriptions!P171=9,"9.1","")&amp;IF(Inscriptions!P171=10,"10.1","")&amp;IF(Inscriptions!P171=10,"10.1","")&amp;IF(Inscriptions!P171=11,"11.1","")&amp;IF(Inscriptions!P171=12,"12.1","")&amp;IF(Inscriptions!P171=13,"13.1","")&amp;IF(Inscriptions!P171=14,"14.1","")&amp;IF(Inscriptions!P171=15,"15.1","")&amp;IF(Inscriptions!P171=16,"16.1","")&amp;IF(Inscriptions!P171=17,"17.1","")&amp;IF(Inscriptions!P171=18,"18.1","")&amp;IF(Inscriptions!P171=19,"19.1","")&amp;IF(Inscriptions!P171=20,"20","")</f>
        <v/>
      </c>
      <c r="F171" s="1" t="str">
        <f>IF(Inscriptions!Q171=1,"1.1","")&amp;IF(Inscriptions!Q171=2,"2.1","")&amp;IF(Inscriptions!Q171=3,"3.1","")&amp;IF(Inscriptions!Q171=4,"4.1","")&amp;IF(Inscriptions!Q171=5,"5.1","")&amp;IF(Inscriptions!Q171=6,"6.1","")&amp;IF(Inscriptions!Q171=7,"7.1","")&amp;IF(Inscriptions!Q171=8,"8.1","")&amp;IF(Inscriptions!Q171=9,"9.1","")&amp;IF(Inscriptions!Q171=10,"10.1","")&amp;IF(Inscriptions!Q171=10,"10.1","")&amp;IF(Inscriptions!Q171=11,"11.1","")&amp;IF(Inscriptions!Q171=12,"12.1","")&amp;IF(Inscriptions!Q171=13,"13.1","")&amp;IF(Inscriptions!Q171=14,"14.1","")&amp;IF(Inscriptions!Q171=15,"15.1","")&amp;IF(Inscriptions!Q171=16,"16.1","")&amp;IF(Inscriptions!Q171=17,"17.1","")&amp;IF(Inscriptions!Q171=18,"18.1","")&amp;IF(Inscriptions!Q171=19,"19.1","")&amp;IF(Inscriptions!Q171=20,"20","")</f>
        <v/>
      </c>
      <c r="G171" s="1" t="str">
        <f>IF(Inscriptions!R171=1,"1.1","")&amp;IF(Inscriptions!R171=2,"2.1","")&amp;IF(Inscriptions!R171=3,"3.1","")&amp;IF(Inscriptions!R171=4,"4.1","")&amp;IF(Inscriptions!R171=5,"5.1","")&amp;IF(Inscriptions!R171=6,"6.1","")&amp;IF(Inscriptions!R171=7,"7.1","")&amp;IF(Inscriptions!R171=8,"8.1","")&amp;IF(Inscriptions!R171=9,"9.1","")&amp;IF(Inscriptions!R171=10,"10.1","")&amp;IF(Inscriptions!R171=10,"10.1","")&amp;IF(Inscriptions!R171=11,"11.1","")&amp;IF(Inscriptions!R171=12,"12.1","")&amp;IF(Inscriptions!R171=13,"13.1","")&amp;IF(Inscriptions!R171=14,"14.1","")&amp;IF(Inscriptions!R171=15,"15.1","")&amp;IF(Inscriptions!R171=16,"16.1","")&amp;IF(Inscriptions!R171=17,"17.1","")&amp;IF(Inscriptions!R171=18,"18.1","")&amp;IF(Inscriptions!R171=19,"19.1","")&amp;IF(Inscriptions!R171=20,"20","")</f>
        <v/>
      </c>
      <c r="H171" s="1" t="str">
        <f>IF(Inscriptions!S171=1,"1.1","")&amp;IF(Inscriptions!S171=2,"2.1","")&amp;IF(Inscriptions!S171=3,"3.1","")&amp;IF(Inscriptions!S171=4,"4.1","")&amp;IF(Inscriptions!S171=5,"5.1","")&amp;IF(Inscriptions!S171=6,"6.1","")&amp;IF(Inscriptions!S171=7,"7.1","")&amp;IF(Inscriptions!S171=8,"8.1","")&amp;IF(Inscriptions!S171=9,"9.1","")&amp;IF(Inscriptions!S171=10,"10.1","")&amp;IF(Inscriptions!S171=10,"10.1","")&amp;IF(Inscriptions!S171=11,"11.1","")&amp;IF(Inscriptions!S171=12,"12.1","")&amp;IF(Inscriptions!S171=13,"13.1","")&amp;IF(Inscriptions!S171=14,"14.1","")&amp;IF(Inscriptions!S171=15,"15.1","")&amp;IF(Inscriptions!S171=16,"16.1","")&amp;IF(Inscriptions!S171=17,"17.1","")&amp;IF(Inscriptions!S171=18,"18.1","")&amp;IF(Inscriptions!S171=19,"19.1","")&amp;IF(Inscriptions!S171=20,"20","")</f>
        <v/>
      </c>
      <c r="P171" s="198"/>
      <c r="Q171" s="199"/>
      <c r="R171" s="218"/>
      <c r="T171" s="248" t="str">
        <f t="shared" si="17"/>
        <v/>
      </c>
      <c r="U171" s="248" t="str">
        <f t="shared" si="18"/>
        <v/>
      </c>
      <c r="V171" s="248" t="str">
        <f t="shared" si="19"/>
        <v/>
      </c>
    </row>
    <row r="172" spans="1:22" x14ac:dyDescent="0.2">
      <c r="A172" s="197">
        <f>Inscriptions!A172</f>
        <v>171</v>
      </c>
      <c r="B172" s="32">
        <f>Inscriptions!C172</f>
        <v>0</v>
      </c>
      <c r="C172" s="3">
        <f>Inscriptions!D172</f>
        <v>0</v>
      </c>
      <c r="E172" s="1" t="str">
        <f>IF(Inscriptions!P172=1,"1.1","")&amp;IF(Inscriptions!P172=2,"2.1","")&amp;IF(Inscriptions!P172=3,"3.1","")&amp;IF(Inscriptions!P172=4,"4.1","")&amp;IF(Inscriptions!P172=5,"5.1","")&amp;IF(Inscriptions!P172=6,"6.1","")&amp;IF(Inscriptions!P172=7,"7.1","")&amp;IF(Inscriptions!P172=8,"8.1","")&amp;IF(Inscriptions!P172=9,"9.1","")&amp;IF(Inscriptions!P172=10,"10.1","")&amp;IF(Inscriptions!P172=10,"10.1","")&amp;IF(Inscriptions!P172=11,"11.1","")&amp;IF(Inscriptions!P172=12,"12.1","")&amp;IF(Inscriptions!P172=13,"13.1","")&amp;IF(Inscriptions!P172=14,"14.1","")&amp;IF(Inscriptions!P172=15,"15.1","")&amp;IF(Inscriptions!P172=16,"16.1","")&amp;IF(Inscriptions!P172=17,"17.1","")&amp;IF(Inscriptions!P172=18,"18.1","")&amp;IF(Inscriptions!P172=19,"19.1","")&amp;IF(Inscriptions!P172=20,"20","")</f>
        <v/>
      </c>
      <c r="F172" s="1" t="str">
        <f>IF(Inscriptions!Q172=1,"1.1","")&amp;IF(Inscriptions!Q172=2,"2.1","")&amp;IF(Inscriptions!Q172=3,"3.1","")&amp;IF(Inscriptions!Q172=4,"4.1","")&amp;IF(Inscriptions!Q172=5,"5.1","")&amp;IF(Inscriptions!Q172=6,"6.1","")&amp;IF(Inscriptions!Q172=7,"7.1","")&amp;IF(Inscriptions!Q172=8,"8.1","")&amp;IF(Inscriptions!Q172=9,"9.1","")&amp;IF(Inscriptions!Q172=10,"10.1","")&amp;IF(Inscriptions!Q172=10,"10.1","")&amp;IF(Inscriptions!Q172=11,"11.1","")&amp;IF(Inscriptions!Q172=12,"12.1","")&amp;IF(Inscriptions!Q172=13,"13.1","")&amp;IF(Inscriptions!Q172=14,"14.1","")&amp;IF(Inscriptions!Q172=15,"15.1","")&amp;IF(Inscriptions!Q172=16,"16.1","")&amp;IF(Inscriptions!Q172=17,"17.1","")&amp;IF(Inscriptions!Q172=18,"18.1","")&amp;IF(Inscriptions!Q172=19,"19.1","")&amp;IF(Inscriptions!Q172=20,"20","")</f>
        <v/>
      </c>
      <c r="G172" s="1" t="str">
        <f>IF(Inscriptions!R172=1,"1.1","")&amp;IF(Inscriptions!R172=2,"2.1","")&amp;IF(Inscriptions!R172=3,"3.1","")&amp;IF(Inscriptions!R172=4,"4.1","")&amp;IF(Inscriptions!R172=5,"5.1","")&amp;IF(Inscriptions!R172=6,"6.1","")&amp;IF(Inscriptions!R172=7,"7.1","")&amp;IF(Inscriptions!R172=8,"8.1","")&amp;IF(Inscriptions!R172=9,"9.1","")&amp;IF(Inscriptions!R172=10,"10.1","")&amp;IF(Inscriptions!R172=10,"10.1","")&amp;IF(Inscriptions!R172=11,"11.1","")&amp;IF(Inscriptions!R172=12,"12.1","")&amp;IF(Inscriptions!R172=13,"13.1","")&amp;IF(Inscriptions!R172=14,"14.1","")&amp;IF(Inscriptions!R172=15,"15.1","")&amp;IF(Inscriptions!R172=16,"16.1","")&amp;IF(Inscriptions!R172=17,"17.1","")&amp;IF(Inscriptions!R172=18,"18.1","")&amp;IF(Inscriptions!R172=19,"19.1","")&amp;IF(Inscriptions!R172=20,"20","")</f>
        <v/>
      </c>
      <c r="H172" s="1" t="str">
        <f>IF(Inscriptions!S172=1,"1.1","")&amp;IF(Inscriptions!S172=2,"2.1","")&amp;IF(Inscriptions!S172=3,"3.1","")&amp;IF(Inscriptions!S172=4,"4.1","")&amp;IF(Inscriptions!S172=5,"5.1","")&amp;IF(Inscriptions!S172=6,"6.1","")&amp;IF(Inscriptions!S172=7,"7.1","")&amp;IF(Inscriptions!S172=8,"8.1","")&amp;IF(Inscriptions!S172=9,"9.1","")&amp;IF(Inscriptions!S172=10,"10.1","")&amp;IF(Inscriptions!S172=10,"10.1","")&amp;IF(Inscriptions!S172=11,"11.1","")&amp;IF(Inscriptions!S172=12,"12.1","")&amp;IF(Inscriptions!S172=13,"13.1","")&amp;IF(Inscriptions!S172=14,"14.1","")&amp;IF(Inscriptions!S172=15,"15.1","")&amp;IF(Inscriptions!S172=16,"16.1","")&amp;IF(Inscriptions!S172=17,"17.1","")&amp;IF(Inscriptions!S172=18,"18.1","")&amp;IF(Inscriptions!S172=19,"19.1","")&amp;IF(Inscriptions!S172=20,"20","")</f>
        <v/>
      </c>
      <c r="P172" s="198"/>
      <c r="Q172" s="199"/>
      <c r="R172" s="218"/>
      <c r="T172" s="248" t="str">
        <f t="shared" si="17"/>
        <v/>
      </c>
      <c r="U172" s="248" t="str">
        <f t="shared" si="18"/>
        <v/>
      </c>
      <c r="V172" s="248" t="str">
        <f t="shared" si="19"/>
        <v/>
      </c>
    </row>
    <row r="173" spans="1:22" x14ac:dyDescent="0.2">
      <c r="A173" s="197">
        <f>Inscriptions!A173</f>
        <v>172</v>
      </c>
      <c r="B173" s="32">
        <f>Inscriptions!C173</f>
        <v>0</v>
      </c>
      <c r="C173" s="3">
        <f>Inscriptions!D173</f>
        <v>0</v>
      </c>
      <c r="E173" s="1" t="str">
        <f>IF(Inscriptions!P173=1,"1.1","")&amp;IF(Inscriptions!P173=2,"2.1","")&amp;IF(Inscriptions!P173=3,"3.1","")&amp;IF(Inscriptions!P173=4,"4.1","")&amp;IF(Inscriptions!P173=5,"5.1","")&amp;IF(Inscriptions!P173=6,"6.1","")&amp;IF(Inscriptions!P173=7,"7.1","")&amp;IF(Inscriptions!P173=8,"8.1","")&amp;IF(Inscriptions!P173=9,"9.1","")&amp;IF(Inscriptions!P173=10,"10.1","")&amp;IF(Inscriptions!P173=10,"10.1","")&amp;IF(Inscriptions!P173=11,"11.1","")&amp;IF(Inscriptions!P173=12,"12.1","")&amp;IF(Inscriptions!P173=13,"13.1","")&amp;IF(Inscriptions!P173=14,"14.1","")&amp;IF(Inscriptions!P173=15,"15.1","")&amp;IF(Inscriptions!P173=16,"16.1","")&amp;IF(Inscriptions!P173=17,"17.1","")&amp;IF(Inscriptions!P173=18,"18.1","")&amp;IF(Inscriptions!P173=19,"19.1","")&amp;IF(Inscriptions!P173=20,"20","")</f>
        <v/>
      </c>
      <c r="F173" s="1" t="str">
        <f>IF(Inscriptions!Q173=1,"1.1","")&amp;IF(Inscriptions!Q173=2,"2.1","")&amp;IF(Inscriptions!Q173=3,"3.1","")&amp;IF(Inscriptions!Q173=4,"4.1","")&amp;IF(Inscriptions!Q173=5,"5.1","")&amp;IF(Inscriptions!Q173=6,"6.1","")&amp;IF(Inscriptions!Q173=7,"7.1","")&amp;IF(Inscriptions!Q173=8,"8.1","")&amp;IF(Inscriptions!Q173=9,"9.1","")&amp;IF(Inscriptions!Q173=10,"10.1","")&amp;IF(Inscriptions!Q173=10,"10.1","")&amp;IF(Inscriptions!Q173=11,"11.1","")&amp;IF(Inscriptions!Q173=12,"12.1","")&amp;IF(Inscriptions!Q173=13,"13.1","")&amp;IF(Inscriptions!Q173=14,"14.1","")&amp;IF(Inscriptions!Q173=15,"15.1","")&amp;IF(Inscriptions!Q173=16,"16.1","")&amp;IF(Inscriptions!Q173=17,"17.1","")&amp;IF(Inscriptions!Q173=18,"18.1","")&amp;IF(Inscriptions!Q173=19,"19.1","")&amp;IF(Inscriptions!Q173=20,"20","")</f>
        <v/>
      </c>
      <c r="G173" s="1" t="str">
        <f>IF(Inscriptions!R173=1,"1.1","")&amp;IF(Inscriptions!R173=2,"2.1","")&amp;IF(Inscriptions!R173=3,"3.1","")&amp;IF(Inscriptions!R173=4,"4.1","")&amp;IF(Inscriptions!R173=5,"5.1","")&amp;IF(Inscriptions!R173=6,"6.1","")&amp;IF(Inscriptions!R173=7,"7.1","")&amp;IF(Inscriptions!R173=8,"8.1","")&amp;IF(Inscriptions!R173=9,"9.1","")&amp;IF(Inscriptions!R173=10,"10.1","")&amp;IF(Inscriptions!R173=10,"10.1","")&amp;IF(Inscriptions!R173=11,"11.1","")&amp;IF(Inscriptions!R173=12,"12.1","")&amp;IF(Inscriptions!R173=13,"13.1","")&amp;IF(Inscriptions!R173=14,"14.1","")&amp;IF(Inscriptions!R173=15,"15.1","")&amp;IF(Inscriptions!R173=16,"16.1","")&amp;IF(Inscriptions!R173=17,"17.1","")&amp;IF(Inscriptions!R173=18,"18.1","")&amp;IF(Inscriptions!R173=19,"19.1","")&amp;IF(Inscriptions!R173=20,"20","")</f>
        <v/>
      </c>
      <c r="H173" s="1" t="str">
        <f>IF(Inscriptions!S173=1,"1.1","")&amp;IF(Inscriptions!S173=2,"2.1","")&amp;IF(Inscriptions!S173=3,"3.1","")&amp;IF(Inscriptions!S173=4,"4.1","")&amp;IF(Inscriptions!S173=5,"5.1","")&amp;IF(Inscriptions!S173=6,"6.1","")&amp;IF(Inscriptions!S173=7,"7.1","")&amp;IF(Inscriptions!S173=8,"8.1","")&amp;IF(Inscriptions!S173=9,"9.1","")&amp;IF(Inscriptions!S173=10,"10.1","")&amp;IF(Inscriptions!S173=10,"10.1","")&amp;IF(Inscriptions!S173=11,"11.1","")&amp;IF(Inscriptions!S173=12,"12.1","")&amp;IF(Inscriptions!S173=13,"13.1","")&amp;IF(Inscriptions!S173=14,"14.1","")&amp;IF(Inscriptions!S173=15,"15.1","")&amp;IF(Inscriptions!S173=16,"16.1","")&amp;IF(Inscriptions!S173=17,"17.1","")&amp;IF(Inscriptions!S173=18,"18.1","")&amp;IF(Inscriptions!S173=19,"19.1","")&amp;IF(Inscriptions!S173=20,"20","")</f>
        <v/>
      </c>
      <c r="P173" s="198"/>
      <c r="Q173" s="199"/>
      <c r="R173" s="218"/>
      <c r="T173" s="248" t="str">
        <f t="shared" si="17"/>
        <v/>
      </c>
      <c r="U173" s="248" t="str">
        <f t="shared" si="18"/>
        <v/>
      </c>
      <c r="V173" s="248" t="str">
        <f t="shared" si="19"/>
        <v/>
      </c>
    </row>
    <row r="174" spans="1:22" x14ac:dyDescent="0.2">
      <c r="A174" s="197">
        <f>Inscriptions!A174</f>
        <v>173</v>
      </c>
      <c r="B174" s="32">
        <f>Inscriptions!C174</f>
        <v>0</v>
      </c>
      <c r="C174" s="3">
        <f>Inscriptions!D174</f>
        <v>0</v>
      </c>
      <c r="E174" s="1" t="str">
        <f>IF(Inscriptions!P174=1,"1.1","")&amp;IF(Inscriptions!P174=2,"2.1","")&amp;IF(Inscriptions!P174=3,"3.1","")&amp;IF(Inscriptions!P174=4,"4.1","")&amp;IF(Inscriptions!P174=5,"5.1","")&amp;IF(Inscriptions!P174=6,"6.1","")&amp;IF(Inscriptions!P174=7,"7.1","")&amp;IF(Inscriptions!P174=8,"8.1","")&amp;IF(Inscriptions!P174=9,"9.1","")&amp;IF(Inscriptions!P174=10,"10.1","")&amp;IF(Inscriptions!P174=10,"10.1","")&amp;IF(Inscriptions!P174=11,"11.1","")&amp;IF(Inscriptions!P174=12,"12.1","")&amp;IF(Inscriptions!P174=13,"13.1","")&amp;IF(Inscriptions!P174=14,"14.1","")&amp;IF(Inscriptions!P174=15,"15.1","")&amp;IF(Inscriptions!P174=16,"16.1","")&amp;IF(Inscriptions!P174=17,"17.1","")&amp;IF(Inscriptions!P174=18,"18.1","")&amp;IF(Inscriptions!P174=19,"19.1","")&amp;IF(Inscriptions!P174=20,"20","")</f>
        <v/>
      </c>
      <c r="F174" s="1" t="str">
        <f>IF(Inscriptions!Q174=1,"1.1","")&amp;IF(Inscriptions!Q174=2,"2.1","")&amp;IF(Inscriptions!Q174=3,"3.1","")&amp;IF(Inscriptions!Q174=4,"4.1","")&amp;IF(Inscriptions!Q174=5,"5.1","")&amp;IF(Inscriptions!Q174=6,"6.1","")&amp;IF(Inscriptions!Q174=7,"7.1","")&amp;IF(Inscriptions!Q174=8,"8.1","")&amp;IF(Inscriptions!Q174=9,"9.1","")&amp;IF(Inscriptions!Q174=10,"10.1","")&amp;IF(Inscriptions!Q174=10,"10.1","")&amp;IF(Inscriptions!Q174=11,"11.1","")&amp;IF(Inscriptions!Q174=12,"12.1","")&amp;IF(Inscriptions!Q174=13,"13.1","")&amp;IF(Inscriptions!Q174=14,"14.1","")&amp;IF(Inscriptions!Q174=15,"15.1","")&amp;IF(Inscriptions!Q174=16,"16.1","")&amp;IF(Inscriptions!Q174=17,"17.1","")&amp;IF(Inscriptions!Q174=18,"18.1","")&amp;IF(Inscriptions!Q174=19,"19.1","")&amp;IF(Inscriptions!Q174=20,"20","")</f>
        <v/>
      </c>
      <c r="G174" s="1" t="str">
        <f>IF(Inscriptions!R174=1,"1.1","")&amp;IF(Inscriptions!R174=2,"2.1","")&amp;IF(Inscriptions!R174=3,"3.1","")&amp;IF(Inscriptions!R174=4,"4.1","")&amp;IF(Inscriptions!R174=5,"5.1","")&amp;IF(Inscriptions!R174=6,"6.1","")&amp;IF(Inscriptions!R174=7,"7.1","")&amp;IF(Inscriptions!R174=8,"8.1","")&amp;IF(Inscriptions!R174=9,"9.1","")&amp;IF(Inscriptions!R174=10,"10.1","")&amp;IF(Inscriptions!R174=10,"10.1","")&amp;IF(Inscriptions!R174=11,"11.1","")&amp;IF(Inscriptions!R174=12,"12.1","")&amp;IF(Inscriptions!R174=13,"13.1","")&amp;IF(Inscriptions!R174=14,"14.1","")&amp;IF(Inscriptions!R174=15,"15.1","")&amp;IF(Inscriptions!R174=16,"16.1","")&amp;IF(Inscriptions!R174=17,"17.1","")&amp;IF(Inscriptions!R174=18,"18.1","")&amp;IF(Inscriptions!R174=19,"19.1","")&amp;IF(Inscriptions!R174=20,"20","")</f>
        <v/>
      </c>
      <c r="H174" s="1" t="str">
        <f>IF(Inscriptions!S174=1,"1.1","")&amp;IF(Inscriptions!S174=2,"2.1","")&amp;IF(Inscriptions!S174=3,"3.1","")&amp;IF(Inscriptions!S174=4,"4.1","")&amp;IF(Inscriptions!S174=5,"5.1","")&amp;IF(Inscriptions!S174=6,"6.1","")&amp;IF(Inscriptions!S174=7,"7.1","")&amp;IF(Inscriptions!S174=8,"8.1","")&amp;IF(Inscriptions!S174=9,"9.1","")&amp;IF(Inscriptions!S174=10,"10.1","")&amp;IF(Inscriptions!S174=10,"10.1","")&amp;IF(Inscriptions!S174=11,"11.1","")&amp;IF(Inscriptions!S174=12,"12.1","")&amp;IF(Inscriptions!S174=13,"13.1","")&amp;IF(Inscriptions!S174=14,"14.1","")&amp;IF(Inscriptions!S174=15,"15.1","")&amp;IF(Inscriptions!S174=16,"16.1","")&amp;IF(Inscriptions!S174=17,"17.1","")&amp;IF(Inscriptions!S174=18,"18.1","")&amp;IF(Inscriptions!S174=19,"19.1","")&amp;IF(Inscriptions!S174=20,"20","")</f>
        <v/>
      </c>
      <c r="P174" s="198"/>
      <c r="Q174" s="199"/>
      <c r="R174" s="218"/>
      <c r="T174" s="248" t="str">
        <f t="shared" si="17"/>
        <v/>
      </c>
      <c r="U174" s="248" t="str">
        <f t="shared" si="18"/>
        <v/>
      </c>
      <c r="V174" s="248" t="str">
        <f t="shared" si="19"/>
        <v/>
      </c>
    </row>
    <row r="175" spans="1:22" x14ac:dyDescent="0.2">
      <c r="A175" s="197">
        <f>Inscriptions!A175</f>
        <v>174</v>
      </c>
      <c r="B175" s="32">
        <f>Inscriptions!C175</f>
        <v>0</v>
      </c>
      <c r="C175" s="3">
        <f>Inscriptions!D175</f>
        <v>0</v>
      </c>
      <c r="E175" s="1" t="str">
        <f>IF(Inscriptions!P175=1,"1.1","")&amp;IF(Inscriptions!P175=2,"2.1","")&amp;IF(Inscriptions!P175=3,"3.1","")&amp;IF(Inscriptions!P175=4,"4.1","")&amp;IF(Inscriptions!P175=5,"5.1","")&amp;IF(Inscriptions!P175=6,"6.1","")&amp;IF(Inscriptions!P175=7,"7.1","")&amp;IF(Inscriptions!P175=8,"8.1","")&amp;IF(Inscriptions!P175=9,"9.1","")&amp;IF(Inscriptions!P175=10,"10.1","")&amp;IF(Inscriptions!P175=10,"10.1","")&amp;IF(Inscriptions!P175=11,"11.1","")&amp;IF(Inscriptions!P175=12,"12.1","")&amp;IF(Inscriptions!P175=13,"13.1","")&amp;IF(Inscriptions!P175=14,"14.1","")&amp;IF(Inscriptions!P175=15,"15.1","")&amp;IF(Inscriptions!P175=16,"16.1","")&amp;IF(Inscriptions!P175=17,"17.1","")&amp;IF(Inscriptions!P175=18,"18.1","")&amp;IF(Inscriptions!P175=19,"19.1","")&amp;IF(Inscriptions!P175=20,"20","")</f>
        <v/>
      </c>
      <c r="F175" s="1" t="str">
        <f>IF(Inscriptions!Q175=1,"1.1","")&amp;IF(Inscriptions!Q175=2,"2.1","")&amp;IF(Inscriptions!Q175=3,"3.1","")&amp;IF(Inscriptions!Q175=4,"4.1","")&amp;IF(Inscriptions!Q175=5,"5.1","")&amp;IF(Inscriptions!Q175=6,"6.1","")&amp;IF(Inscriptions!Q175=7,"7.1","")&amp;IF(Inscriptions!Q175=8,"8.1","")&amp;IF(Inscriptions!Q175=9,"9.1","")&amp;IF(Inscriptions!Q175=10,"10.1","")&amp;IF(Inscriptions!Q175=10,"10.1","")&amp;IF(Inscriptions!Q175=11,"11.1","")&amp;IF(Inscriptions!Q175=12,"12.1","")&amp;IF(Inscriptions!Q175=13,"13.1","")&amp;IF(Inscriptions!Q175=14,"14.1","")&amp;IF(Inscriptions!Q175=15,"15.1","")&amp;IF(Inscriptions!Q175=16,"16.1","")&amp;IF(Inscriptions!Q175=17,"17.1","")&amp;IF(Inscriptions!Q175=18,"18.1","")&amp;IF(Inscriptions!Q175=19,"19.1","")&amp;IF(Inscriptions!Q175=20,"20","")</f>
        <v/>
      </c>
      <c r="G175" s="1" t="str">
        <f>IF(Inscriptions!R175=1,"1.1","")&amp;IF(Inscriptions!R175=2,"2.1","")&amp;IF(Inscriptions!R175=3,"3.1","")&amp;IF(Inscriptions!R175=4,"4.1","")&amp;IF(Inscriptions!R175=5,"5.1","")&amp;IF(Inscriptions!R175=6,"6.1","")&amp;IF(Inscriptions!R175=7,"7.1","")&amp;IF(Inscriptions!R175=8,"8.1","")&amp;IF(Inscriptions!R175=9,"9.1","")&amp;IF(Inscriptions!R175=10,"10.1","")&amp;IF(Inscriptions!R175=10,"10.1","")&amp;IF(Inscriptions!R175=11,"11.1","")&amp;IF(Inscriptions!R175=12,"12.1","")&amp;IF(Inscriptions!R175=13,"13.1","")&amp;IF(Inscriptions!R175=14,"14.1","")&amp;IF(Inscriptions!R175=15,"15.1","")&amp;IF(Inscriptions!R175=16,"16.1","")&amp;IF(Inscriptions!R175=17,"17.1","")&amp;IF(Inscriptions!R175=18,"18.1","")&amp;IF(Inscriptions!R175=19,"19.1","")&amp;IF(Inscriptions!R175=20,"20","")</f>
        <v/>
      </c>
      <c r="H175" s="1" t="str">
        <f>IF(Inscriptions!S175=1,"1.1","")&amp;IF(Inscriptions!S175=2,"2.1","")&amp;IF(Inscriptions!S175=3,"3.1","")&amp;IF(Inscriptions!S175=4,"4.1","")&amp;IF(Inscriptions!S175=5,"5.1","")&amp;IF(Inscriptions!S175=6,"6.1","")&amp;IF(Inscriptions!S175=7,"7.1","")&amp;IF(Inscriptions!S175=8,"8.1","")&amp;IF(Inscriptions!S175=9,"9.1","")&amp;IF(Inscriptions!S175=10,"10.1","")&amp;IF(Inscriptions!S175=10,"10.1","")&amp;IF(Inscriptions!S175=11,"11.1","")&amp;IF(Inscriptions!S175=12,"12.1","")&amp;IF(Inscriptions!S175=13,"13.1","")&amp;IF(Inscriptions!S175=14,"14.1","")&amp;IF(Inscriptions!S175=15,"15.1","")&amp;IF(Inscriptions!S175=16,"16.1","")&amp;IF(Inscriptions!S175=17,"17.1","")&amp;IF(Inscriptions!S175=18,"18.1","")&amp;IF(Inscriptions!S175=19,"19.1","")&amp;IF(Inscriptions!S175=20,"20","")</f>
        <v/>
      </c>
      <c r="P175" s="198"/>
      <c r="Q175" s="199"/>
      <c r="R175" s="218"/>
      <c r="T175" s="248" t="str">
        <f t="shared" si="17"/>
        <v/>
      </c>
      <c r="U175" s="248" t="str">
        <f t="shared" si="18"/>
        <v/>
      </c>
      <c r="V175" s="248" t="str">
        <f t="shared" si="19"/>
        <v/>
      </c>
    </row>
    <row r="176" spans="1:22" x14ac:dyDescent="0.2">
      <c r="A176" s="197">
        <f>Inscriptions!A176</f>
        <v>175</v>
      </c>
      <c r="B176" s="32">
        <f>Inscriptions!C176</f>
        <v>0</v>
      </c>
      <c r="C176" s="3">
        <f>Inscriptions!D176</f>
        <v>0</v>
      </c>
      <c r="E176" s="1" t="str">
        <f>IF(Inscriptions!P176=1,"1.1","")&amp;IF(Inscriptions!P176=2,"2.1","")&amp;IF(Inscriptions!P176=3,"3.1","")&amp;IF(Inscriptions!P176=4,"4.1","")&amp;IF(Inscriptions!P176=5,"5.1","")&amp;IF(Inscriptions!P176=6,"6.1","")&amp;IF(Inscriptions!P176=7,"7.1","")&amp;IF(Inscriptions!P176=8,"8.1","")&amp;IF(Inscriptions!P176=9,"9.1","")&amp;IF(Inscriptions!P176=10,"10.1","")&amp;IF(Inscriptions!P176=10,"10.1","")&amp;IF(Inscriptions!P176=11,"11.1","")&amp;IF(Inscriptions!P176=12,"12.1","")&amp;IF(Inscriptions!P176=13,"13.1","")&amp;IF(Inscriptions!P176=14,"14.1","")&amp;IF(Inscriptions!P176=15,"15.1","")&amp;IF(Inscriptions!P176=16,"16.1","")&amp;IF(Inscriptions!P176=17,"17.1","")&amp;IF(Inscriptions!P176=18,"18.1","")&amp;IF(Inscriptions!P176=19,"19.1","")&amp;IF(Inscriptions!P176=20,"20","")</f>
        <v/>
      </c>
      <c r="F176" s="1" t="str">
        <f>IF(Inscriptions!Q176=1,"1.1","")&amp;IF(Inscriptions!Q176=2,"2.1","")&amp;IF(Inscriptions!Q176=3,"3.1","")&amp;IF(Inscriptions!Q176=4,"4.1","")&amp;IF(Inscriptions!Q176=5,"5.1","")&amp;IF(Inscriptions!Q176=6,"6.1","")&amp;IF(Inscriptions!Q176=7,"7.1","")&amp;IF(Inscriptions!Q176=8,"8.1","")&amp;IF(Inscriptions!Q176=9,"9.1","")&amp;IF(Inscriptions!Q176=10,"10.1","")&amp;IF(Inscriptions!Q176=10,"10.1","")&amp;IF(Inscriptions!Q176=11,"11.1","")&amp;IF(Inscriptions!Q176=12,"12.1","")&amp;IF(Inscriptions!Q176=13,"13.1","")&amp;IF(Inscriptions!Q176=14,"14.1","")&amp;IF(Inscriptions!Q176=15,"15.1","")&amp;IF(Inscriptions!Q176=16,"16.1","")&amp;IF(Inscriptions!Q176=17,"17.1","")&amp;IF(Inscriptions!Q176=18,"18.1","")&amp;IF(Inscriptions!Q176=19,"19.1","")&amp;IF(Inscriptions!Q176=20,"20","")</f>
        <v/>
      </c>
      <c r="G176" s="1" t="str">
        <f>IF(Inscriptions!R176=1,"1.1","")&amp;IF(Inscriptions!R176=2,"2.1","")&amp;IF(Inscriptions!R176=3,"3.1","")&amp;IF(Inscriptions!R176=4,"4.1","")&amp;IF(Inscriptions!R176=5,"5.1","")&amp;IF(Inscriptions!R176=6,"6.1","")&amp;IF(Inscriptions!R176=7,"7.1","")&amp;IF(Inscriptions!R176=8,"8.1","")&amp;IF(Inscriptions!R176=9,"9.1","")&amp;IF(Inscriptions!R176=10,"10.1","")&amp;IF(Inscriptions!R176=10,"10.1","")&amp;IF(Inscriptions!R176=11,"11.1","")&amp;IF(Inscriptions!R176=12,"12.1","")&amp;IF(Inscriptions!R176=13,"13.1","")&amp;IF(Inscriptions!R176=14,"14.1","")&amp;IF(Inscriptions!R176=15,"15.1","")&amp;IF(Inscriptions!R176=16,"16.1","")&amp;IF(Inscriptions!R176=17,"17.1","")&amp;IF(Inscriptions!R176=18,"18.1","")&amp;IF(Inscriptions!R176=19,"19.1","")&amp;IF(Inscriptions!R176=20,"20","")</f>
        <v/>
      </c>
      <c r="H176" s="1" t="str">
        <f>IF(Inscriptions!S176=1,"1.1","")&amp;IF(Inscriptions!S176=2,"2.1","")&amp;IF(Inscriptions!S176=3,"3.1","")&amp;IF(Inscriptions!S176=4,"4.1","")&amp;IF(Inscriptions!S176=5,"5.1","")&amp;IF(Inscriptions!S176=6,"6.1","")&amp;IF(Inscriptions!S176=7,"7.1","")&amp;IF(Inscriptions!S176=8,"8.1","")&amp;IF(Inscriptions!S176=9,"9.1","")&amp;IF(Inscriptions!S176=10,"10.1","")&amp;IF(Inscriptions!S176=10,"10.1","")&amp;IF(Inscriptions!S176=11,"11.1","")&amp;IF(Inscriptions!S176=12,"12.1","")&amp;IF(Inscriptions!S176=13,"13.1","")&amp;IF(Inscriptions!S176=14,"14.1","")&amp;IF(Inscriptions!S176=15,"15.1","")&amp;IF(Inscriptions!S176=16,"16.1","")&amp;IF(Inscriptions!S176=17,"17.1","")&amp;IF(Inscriptions!S176=18,"18.1","")&amp;IF(Inscriptions!S176=19,"19.1","")&amp;IF(Inscriptions!S176=20,"20","")</f>
        <v/>
      </c>
      <c r="P176" s="198"/>
      <c r="Q176" s="199"/>
      <c r="R176" s="218"/>
      <c r="T176" s="248" t="str">
        <f t="shared" si="17"/>
        <v/>
      </c>
      <c r="U176" s="248" t="str">
        <f t="shared" si="18"/>
        <v/>
      </c>
      <c r="V176" s="248" t="str">
        <f t="shared" si="19"/>
        <v/>
      </c>
    </row>
    <row r="177" spans="1:22" x14ac:dyDescent="0.2">
      <c r="A177" s="197">
        <f>Inscriptions!A177</f>
        <v>176</v>
      </c>
      <c r="B177" s="32">
        <f>Inscriptions!C177</f>
        <v>0</v>
      </c>
      <c r="C177" s="3">
        <f>Inscriptions!D177</f>
        <v>0</v>
      </c>
      <c r="E177" s="1" t="str">
        <f>IF(Inscriptions!P177=1,"1.1","")&amp;IF(Inscriptions!P177=2,"2.1","")&amp;IF(Inscriptions!P177=3,"3.1","")&amp;IF(Inscriptions!P177=4,"4.1","")&amp;IF(Inscriptions!P177=5,"5.1","")&amp;IF(Inscriptions!P177=6,"6.1","")&amp;IF(Inscriptions!P177=7,"7.1","")&amp;IF(Inscriptions!P177=8,"8.1","")&amp;IF(Inscriptions!P177=9,"9.1","")&amp;IF(Inscriptions!P177=10,"10.1","")&amp;IF(Inscriptions!P177=10,"10.1","")&amp;IF(Inscriptions!P177=11,"11.1","")&amp;IF(Inscriptions!P177=12,"12.1","")&amp;IF(Inscriptions!P177=13,"13.1","")&amp;IF(Inscriptions!P177=14,"14.1","")&amp;IF(Inscriptions!P177=15,"15.1","")&amp;IF(Inscriptions!P177=16,"16.1","")&amp;IF(Inscriptions!P177=17,"17.1","")&amp;IF(Inscriptions!P177=18,"18.1","")&amp;IF(Inscriptions!P177=19,"19.1","")&amp;IF(Inscriptions!P177=20,"20","")</f>
        <v/>
      </c>
      <c r="F177" s="1" t="str">
        <f>IF(Inscriptions!Q177=1,"1.1","")&amp;IF(Inscriptions!Q177=2,"2.1","")&amp;IF(Inscriptions!Q177=3,"3.1","")&amp;IF(Inscriptions!Q177=4,"4.1","")&amp;IF(Inscriptions!Q177=5,"5.1","")&amp;IF(Inscriptions!Q177=6,"6.1","")&amp;IF(Inscriptions!Q177=7,"7.1","")&amp;IF(Inscriptions!Q177=8,"8.1","")&amp;IF(Inscriptions!Q177=9,"9.1","")&amp;IF(Inscriptions!Q177=10,"10.1","")&amp;IF(Inscriptions!Q177=10,"10.1","")&amp;IF(Inscriptions!Q177=11,"11.1","")&amp;IF(Inscriptions!Q177=12,"12.1","")&amp;IF(Inscriptions!Q177=13,"13.1","")&amp;IF(Inscriptions!Q177=14,"14.1","")&amp;IF(Inscriptions!Q177=15,"15.1","")&amp;IF(Inscriptions!Q177=16,"16.1","")&amp;IF(Inscriptions!Q177=17,"17.1","")&amp;IF(Inscriptions!Q177=18,"18.1","")&amp;IF(Inscriptions!Q177=19,"19.1","")&amp;IF(Inscriptions!Q177=20,"20","")</f>
        <v/>
      </c>
      <c r="G177" s="1" t="str">
        <f>IF(Inscriptions!R177=1,"1.1","")&amp;IF(Inscriptions!R177=2,"2.1","")&amp;IF(Inscriptions!R177=3,"3.1","")&amp;IF(Inscriptions!R177=4,"4.1","")&amp;IF(Inscriptions!R177=5,"5.1","")&amp;IF(Inscriptions!R177=6,"6.1","")&amp;IF(Inscriptions!R177=7,"7.1","")&amp;IF(Inscriptions!R177=8,"8.1","")&amp;IF(Inscriptions!R177=9,"9.1","")&amp;IF(Inscriptions!R177=10,"10.1","")&amp;IF(Inscriptions!R177=10,"10.1","")&amp;IF(Inscriptions!R177=11,"11.1","")&amp;IF(Inscriptions!R177=12,"12.1","")&amp;IF(Inscriptions!R177=13,"13.1","")&amp;IF(Inscriptions!R177=14,"14.1","")&amp;IF(Inscriptions!R177=15,"15.1","")&amp;IF(Inscriptions!R177=16,"16.1","")&amp;IF(Inscriptions!R177=17,"17.1","")&amp;IF(Inscriptions!R177=18,"18.1","")&amp;IF(Inscriptions!R177=19,"19.1","")&amp;IF(Inscriptions!R177=20,"20","")</f>
        <v/>
      </c>
      <c r="H177" s="1" t="str">
        <f>IF(Inscriptions!S177=1,"1.1","")&amp;IF(Inscriptions!S177=2,"2.1","")&amp;IF(Inscriptions!S177=3,"3.1","")&amp;IF(Inscriptions!S177=4,"4.1","")&amp;IF(Inscriptions!S177=5,"5.1","")&amp;IF(Inscriptions!S177=6,"6.1","")&amp;IF(Inscriptions!S177=7,"7.1","")&amp;IF(Inscriptions!S177=8,"8.1","")&amp;IF(Inscriptions!S177=9,"9.1","")&amp;IF(Inscriptions!S177=10,"10.1","")&amp;IF(Inscriptions!S177=10,"10.1","")&amp;IF(Inscriptions!S177=11,"11.1","")&amp;IF(Inscriptions!S177=12,"12.1","")&amp;IF(Inscriptions!S177=13,"13.1","")&amp;IF(Inscriptions!S177=14,"14.1","")&amp;IF(Inscriptions!S177=15,"15.1","")&amp;IF(Inscriptions!S177=16,"16.1","")&amp;IF(Inscriptions!S177=17,"17.1","")&amp;IF(Inscriptions!S177=18,"18.1","")&amp;IF(Inscriptions!S177=19,"19.1","")&amp;IF(Inscriptions!S177=20,"20","")</f>
        <v/>
      </c>
      <c r="P177" s="198"/>
      <c r="Q177" s="199"/>
      <c r="R177" s="218"/>
      <c r="T177" s="248" t="str">
        <f t="shared" si="17"/>
        <v/>
      </c>
      <c r="U177" s="248" t="str">
        <f t="shared" si="18"/>
        <v/>
      </c>
      <c r="V177" s="248" t="str">
        <f t="shared" si="19"/>
        <v/>
      </c>
    </row>
    <row r="178" spans="1:22" x14ac:dyDescent="0.2">
      <c r="A178" s="197">
        <f>Inscriptions!A178</f>
        <v>177</v>
      </c>
      <c r="B178" s="32">
        <f>Inscriptions!C178</f>
        <v>0</v>
      </c>
      <c r="C178" s="3">
        <f>Inscriptions!D178</f>
        <v>0</v>
      </c>
      <c r="E178" s="1" t="str">
        <f>IF(Inscriptions!P178=1,"1.1","")&amp;IF(Inscriptions!P178=2,"2.1","")&amp;IF(Inscriptions!P178=3,"3.1","")&amp;IF(Inscriptions!P178=4,"4.1","")&amp;IF(Inscriptions!P178=5,"5.1","")&amp;IF(Inscriptions!P178=6,"6.1","")&amp;IF(Inscriptions!P178=7,"7.1","")&amp;IF(Inscriptions!P178=8,"8.1","")&amp;IF(Inscriptions!P178=9,"9.1","")&amp;IF(Inscriptions!P178=10,"10.1","")&amp;IF(Inscriptions!P178=10,"10.1","")&amp;IF(Inscriptions!P178=11,"11.1","")&amp;IF(Inscriptions!P178=12,"12.1","")&amp;IF(Inscriptions!P178=13,"13.1","")&amp;IF(Inscriptions!P178=14,"14.1","")&amp;IF(Inscriptions!P178=15,"15.1","")&amp;IF(Inscriptions!P178=16,"16.1","")&amp;IF(Inscriptions!P178=17,"17.1","")&amp;IF(Inscriptions!P178=18,"18.1","")&amp;IF(Inscriptions!P178=19,"19.1","")&amp;IF(Inscriptions!P178=20,"20","")</f>
        <v/>
      </c>
      <c r="F178" s="1" t="str">
        <f>IF(Inscriptions!Q178=1,"1.1","")&amp;IF(Inscriptions!Q178=2,"2.1","")&amp;IF(Inscriptions!Q178=3,"3.1","")&amp;IF(Inscriptions!Q178=4,"4.1","")&amp;IF(Inscriptions!Q178=5,"5.1","")&amp;IF(Inscriptions!Q178=6,"6.1","")&amp;IF(Inscriptions!Q178=7,"7.1","")&amp;IF(Inscriptions!Q178=8,"8.1","")&amp;IF(Inscriptions!Q178=9,"9.1","")&amp;IF(Inscriptions!Q178=10,"10.1","")&amp;IF(Inscriptions!Q178=10,"10.1","")&amp;IF(Inscriptions!Q178=11,"11.1","")&amp;IF(Inscriptions!Q178=12,"12.1","")&amp;IF(Inscriptions!Q178=13,"13.1","")&amp;IF(Inscriptions!Q178=14,"14.1","")&amp;IF(Inscriptions!Q178=15,"15.1","")&amp;IF(Inscriptions!Q178=16,"16.1","")&amp;IF(Inscriptions!Q178=17,"17.1","")&amp;IF(Inscriptions!Q178=18,"18.1","")&amp;IF(Inscriptions!Q178=19,"19.1","")&amp;IF(Inscriptions!Q178=20,"20","")</f>
        <v/>
      </c>
      <c r="G178" s="1" t="str">
        <f>IF(Inscriptions!R178=1,"1.1","")&amp;IF(Inscriptions!R178=2,"2.1","")&amp;IF(Inscriptions!R178=3,"3.1","")&amp;IF(Inscriptions!R178=4,"4.1","")&amp;IF(Inscriptions!R178=5,"5.1","")&amp;IF(Inscriptions!R178=6,"6.1","")&amp;IF(Inscriptions!R178=7,"7.1","")&amp;IF(Inscriptions!R178=8,"8.1","")&amp;IF(Inscriptions!R178=9,"9.1","")&amp;IF(Inscriptions!R178=10,"10.1","")&amp;IF(Inscriptions!R178=10,"10.1","")&amp;IF(Inscriptions!R178=11,"11.1","")&amp;IF(Inscriptions!R178=12,"12.1","")&amp;IF(Inscriptions!R178=13,"13.1","")&amp;IF(Inscriptions!R178=14,"14.1","")&amp;IF(Inscriptions!R178=15,"15.1","")&amp;IF(Inscriptions!R178=16,"16.1","")&amp;IF(Inscriptions!R178=17,"17.1","")&amp;IF(Inscriptions!R178=18,"18.1","")&amp;IF(Inscriptions!R178=19,"19.1","")&amp;IF(Inscriptions!R178=20,"20","")</f>
        <v/>
      </c>
      <c r="H178" s="1" t="str">
        <f>IF(Inscriptions!S178=1,"1.1","")&amp;IF(Inscriptions!S178=2,"2.1","")&amp;IF(Inscriptions!S178=3,"3.1","")&amp;IF(Inscriptions!S178=4,"4.1","")&amp;IF(Inscriptions!S178=5,"5.1","")&amp;IF(Inscriptions!S178=6,"6.1","")&amp;IF(Inscriptions!S178=7,"7.1","")&amp;IF(Inscriptions!S178=8,"8.1","")&amp;IF(Inscriptions!S178=9,"9.1","")&amp;IF(Inscriptions!S178=10,"10.1","")&amp;IF(Inscriptions!S178=10,"10.1","")&amp;IF(Inscriptions!S178=11,"11.1","")&amp;IF(Inscriptions!S178=12,"12.1","")&amp;IF(Inscriptions!S178=13,"13.1","")&amp;IF(Inscriptions!S178=14,"14.1","")&amp;IF(Inscriptions!S178=15,"15.1","")&amp;IF(Inscriptions!S178=16,"16.1","")&amp;IF(Inscriptions!S178=17,"17.1","")&amp;IF(Inscriptions!S178=18,"18.1","")&amp;IF(Inscriptions!S178=19,"19.1","")&amp;IF(Inscriptions!S178=20,"20","")</f>
        <v/>
      </c>
      <c r="P178" s="198"/>
      <c r="Q178" s="199"/>
      <c r="R178" s="218"/>
      <c r="T178" s="248" t="str">
        <f t="shared" si="17"/>
        <v/>
      </c>
      <c r="U178" s="248" t="str">
        <f t="shared" si="18"/>
        <v/>
      </c>
      <c r="V178" s="248" t="str">
        <f t="shared" si="19"/>
        <v/>
      </c>
    </row>
    <row r="179" spans="1:22" x14ac:dyDescent="0.2">
      <c r="A179" s="197">
        <f>Inscriptions!A179</f>
        <v>178</v>
      </c>
      <c r="B179" s="32">
        <f>Inscriptions!C179</f>
        <v>0</v>
      </c>
      <c r="C179" s="3">
        <f>Inscriptions!D179</f>
        <v>0</v>
      </c>
      <c r="E179" s="1" t="str">
        <f>IF(Inscriptions!P179=1,"1.1","")&amp;IF(Inscriptions!P179=2,"2.1","")&amp;IF(Inscriptions!P179=3,"3.1","")&amp;IF(Inscriptions!P179=4,"4.1","")&amp;IF(Inscriptions!P179=5,"5.1","")&amp;IF(Inscriptions!P179=6,"6.1","")&amp;IF(Inscriptions!P179=7,"7.1","")&amp;IF(Inscriptions!P179=8,"8.1","")&amp;IF(Inscriptions!P179=9,"9.1","")&amp;IF(Inscriptions!P179=10,"10.1","")&amp;IF(Inscriptions!P179=10,"10.1","")&amp;IF(Inscriptions!P179=11,"11.1","")&amp;IF(Inscriptions!P179=12,"12.1","")&amp;IF(Inscriptions!P179=13,"13.1","")&amp;IF(Inscriptions!P179=14,"14.1","")&amp;IF(Inscriptions!P179=15,"15.1","")&amp;IF(Inscriptions!P179=16,"16.1","")&amp;IF(Inscriptions!P179=17,"17.1","")&amp;IF(Inscriptions!P179=18,"18.1","")&amp;IF(Inscriptions!P179=19,"19.1","")&amp;IF(Inscriptions!P179=20,"20","")</f>
        <v/>
      </c>
      <c r="F179" s="1" t="str">
        <f>IF(Inscriptions!Q179=1,"1.1","")&amp;IF(Inscriptions!Q179=2,"2.1","")&amp;IF(Inscriptions!Q179=3,"3.1","")&amp;IF(Inscriptions!Q179=4,"4.1","")&amp;IF(Inscriptions!Q179=5,"5.1","")&amp;IF(Inscriptions!Q179=6,"6.1","")&amp;IF(Inscriptions!Q179=7,"7.1","")&amp;IF(Inscriptions!Q179=8,"8.1","")&amp;IF(Inscriptions!Q179=9,"9.1","")&amp;IF(Inscriptions!Q179=10,"10.1","")&amp;IF(Inscriptions!Q179=10,"10.1","")&amp;IF(Inscriptions!Q179=11,"11.1","")&amp;IF(Inscriptions!Q179=12,"12.1","")&amp;IF(Inscriptions!Q179=13,"13.1","")&amp;IF(Inscriptions!Q179=14,"14.1","")&amp;IF(Inscriptions!Q179=15,"15.1","")&amp;IF(Inscriptions!Q179=16,"16.1","")&amp;IF(Inscriptions!Q179=17,"17.1","")&amp;IF(Inscriptions!Q179=18,"18.1","")&amp;IF(Inscriptions!Q179=19,"19.1","")&amp;IF(Inscriptions!Q179=20,"20","")</f>
        <v/>
      </c>
      <c r="G179" s="1" t="str">
        <f>IF(Inscriptions!R179=1,"1.1","")&amp;IF(Inscriptions!R179=2,"2.1","")&amp;IF(Inscriptions!R179=3,"3.1","")&amp;IF(Inscriptions!R179=4,"4.1","")&amp;IF(Inscriptions!R179=5,"5.1","")&amp;IF(Inscriptions!R179=6,"6.1","")&amp;IF(Inscriptions!R179=7,"7.1","")&amp;IF(Inscriptions!R179=8,"8.1","")&amp;IF(Inscriptions!R179=9,"9.1","")&amp;IF(Inscriptions!R179=10,"10.1","")&amp;IF(Inscriptions!R179=10,"10.1","")&amp;IF(Inscriptions!R179=11,"11.1","")&amp;IF(Inscriptions!R179=12,"12.1","")&amp;IF(Inscriptions!R179=13,"13.1","")&amp;IF(Inscriptions!R179=14,"14.1","")&amp;IF(Inscriptions!R179=15,"15.1","")&amp;IF(Inscriptions!R179=16,"16.1","")&amp;IF(Inscriptions!R179=17,"17.1","")&amp;IF(Inscriptions!R179=18,"18.1","")&amp;IF(Inscriptions!R179=19,"19.1","")&amp;IF(Inscriptions!R179=20,"20","")</f>
        <v/>
      </c>
      <c r="H179" s="1" t="str">
        <f>IF(Inscriptions!S179=1,"1.1","")&amp;IF(Inscriptions!S179=2,"2.1","")&amp;IF(Inscriptions!S179=3,"3.1","")&amp;IF(Inscriptions!S179=4,"4.1","")&amp;IF(Inscriptions!S179=5,"5.1","")&amp;IF(Inscriptions!S179=6,"6.1","")&amp;IF(Inscriptions!S179=7,"7.1","")&amp;IF(Inscriptions!S179=8,"8.1","")&amp;IF(Inscriptions!S179=9,"9.1","")&amp;IF(Inscriptions!S179=10,"10.1","")&amp;IF(Inscriptions!S179=10,"10.1","")&amp;IF(Inscriptions!S179=11,"11.1","")&amp;IF(Inscriptions!S179=12,"12.1","")&amp;IF(Inscriptions!S179=13,"13.1","")&amp;IF(Inscriptions!S179=14,"14.1","")&amp;IF(Inscriptions!S179=15,"15.1","")&amp;IF(Inscriptions!S179=16,"16.1","")&amp;IF(Inscriptions!S179=17,"17.1","")&amp;IF(Inscriptions!S179=18,"18.1","")&amp;IF(Inscriptions!S179=19,"19.1","")&amp;IF(Inscriptions!S179=20,"20","")</f>
        <v/>
      </c>
      <c r="P179" s="198"/>
      <c r="Q179" s="199"/>
      <c r="R179" s="218"/>
      <c r="T179" s="248" t="str">
        <f t="shared" si="17"/>
        <v/>
      </c>
      <c r="U179" s="248" t="str">
        <f t="shared" si="18"/>
        <v/>
      </c>
      <c r="V179" s="248" t="str">
        <f t="shared" si="19"/>
        <v/>
      </c>
    </row>
    <row r="180" spans="1:22" x14ac:dyDescent="0.2">
      <c r="A180" s="197">
        <f>Inscriptions!A180</f>
        <v>179</v>
      </c>
      <c r="B180" s="32">
        <f>Inscriptions!C180</f>
        <v>0</v>
      </c>
      <c r="C180" s="3">
        <f>Inscriptions!D180</f>
        <v>0</v>
      </c>
      <c r="E180" s="1" t="str">
        <f>IF(Inscriptions!P180=1,"1.1","")&amp;IF(Inscriptions!P180=2,"2.1","")&amp;IF(Inscriptions!P180=3,"3.1","")&amp;IF(Inscriptions!P180=4,"4.1","")&amp;IF(Inscriptions!P180=5,"5.1","")&amp;IF(Inscriptions!P180=6,"6.1","")&amp;IF(Inscriptions!P180=7,"7.1","")&amp;IF(Inscriptions!P180=8,"8.1","")&amp;IF(Inscriptions!P180=9,"9.1","")&amp;IF(Inscriptions!P180=10,"10.1","")&amp;IF(Inscriptions!P180=10,"10.1","")&amp;IF(Inscriptions!P180=11,"11.1","")&amp;IF(Inscriptions!P180=12,"12.1","")&amp;IF(Inscriptions!P180=13,"13.1","")&amp;IF(Inscriptions!P180=14,"14.1","")&amp;IF(Inscriptions!P180=15,"15.1","")&amp;IF(Inscriptions!P180=16,"16.1","")&amp;IF(Inscriptions!P180=17,"17.1","")&amp;IF(Inscriptions!P180=18,"18.1","")&amp;IF(Inscriptions!P180=19,"19.1","")&amp;IF(Inscriptions!P180=20,"20","")</f>
        <v/>
      </c>
      <c r="F180" s="1" t="str">
        <f>IF(Inscriptions!Q180=1,"1.1","")&amp;IF(Inscriptions!Q180=2,"2.1","")&amp;IF(Inscriptions!Q180=3,"3.1","")&amp;IF(Inscriptions!Q180=4,"4.1","")&amp;IF(Inscriptions!Q180=5,"5.1","")&amp;IF(Inscriptions!Q180=6,"6.1","")&amp;IF(Inscriptions!Q180=7,"7.1","")&amp;IF(Inscriptions!Q180=8,"8.1","")&amp;IF(Inscriptions!Q180=9,"9.1","")&amp;IF(Inscriptions!Q180=10,"10.1","")&amp;IF(Inscriptions!Q180=10,"10.1","")&amp;IF(Inscriptions!Q180=11,"11.1","")&amp;IF(Inscriptions!Q180=12,"12.1","")&amp;IF(Inscriptions!Q180=13,"13.1","")&amp;IF(Inscriptions!Q180=14,"14.1","")&amp;IF(Inscriptions!Q180=15,"15.1","")&amp;IF(Inscriptions!Q180=16,"16.1","")&amp;IF(Inscriptions!Q180=17,"17.1","")&amp;IF(Inscriptions!Q180=18,"18.1","")&amp;IF(Inscriptions!Q180=19,"19.1","")&amp;IF(Inscriptions!Q180=20,"20","")</f>
        <v/>
      </c>
      <c r="G180" s="1" t="str">
        <f>IF(Inscriptions!R180=1,"1.1","")&amp;IF(Inscriptions!R180=2,"2.1","")&amp;IF(Inscriptions!R180=3,"3.1","")&amp;IF(Inscriptions!R180=4,"4.1","")&amp;IF(Inscriptions!R180=5,"5.1","")&amp;IF(Inscriptions!R180=6,"6.1","")&amp;IF(Inscriptions!R180=7,"7.1","")&amp;IF(Inscriptions!R180=8,"8.1","")&amp;IF(Inscriptions!R180=9,"9.1","")&amp;IF(Inscriptions!R180=10,"10.1","")&amp;IF(Inscriptions!R180=10,"10.1","")&amp;IF(Inscriptions!R180=11,"11.1","")&amp;IF(Inscriptions!R180=12,"12.1","")&amp;IF(Inscriptions!R180=13,"13.1","")&amp;IF(Inscriptions!R180=14,"14.1","")&amp;IF(Inscriptions!R180=15,"15.1","")&amp;IF(Inscriptions!R180=16,"16.1","")&amp;IF(Inscriptions!R180=17,"17.1","")&amp;IF(Inscriptions!R180=18,"18.1","")&amp;IF(Inscriptions!R180=19,"19.1","")&amp;IF(Inscriptions!R180=20,"20","")</f>
        <v/>
      </c>
      <c r="H180" s="1" t="str">
        <f>IF(Inscriptions!S180=1,"1.1","")&amp;IF(Inscriptions!S180=2,"2.1","")&amp;IF(Inscriptions!S180=3,"3.1","")&amp;IF(Inscriptions!S180=4,"4.1","")&amp;IF(Inscriptions!S180=5,"5.1","")&amp;IF(Inscriptions!S180=6,"6.1","")&amp;IF(Inscriptions!S180=7,"7.1","")&amp;IF(Inscriptions!S180=8,"8.1","")&amp;IF(Inscriptions!S180=9,"9.1","")&amp;IF(Inscriptions!S180=10,"10.1","")&amp;IF(Inscriptions!S180=10,"10.1","")&amp;IF(Inscriptions!S180=11,"11.1","")&amp;IF(Inscriptions!S180=12,"12.1","")&amp;IF(Inscriptions!S180=13,"13.1","")&amp;IF(Inscriptions!S180=14,"14.1","")&amp;IF(Inscriptions!S180=15,"15.1","")&amp;IF(Inscriptions!S180=16,"16.1","")&amp;IF(Inscriptions!S180=17,"17.1","")&amp;IF(Inscriptions!S180=18,"18.1","")&amp;IF(Inscriptions!S180=19,"19.1","")&amp;IF(Inscriptions!S180=20,"20","")</f>
        <v/>
      </c>
      <c r="P180" s="198"/>
      <c r="Q180" s="199"/>
      <c r="R180" s="218"/>
      <c r="T180" s="248" t="str">
        <f t="shared" si="17"/>
        <v/>
      </c>
      <c r="U180" s="248" t="str">
        <f t="shared" si="18"/>
        <v/>
      </c>
      <c r="V180" s="248" t="str">
        <f t="shared" si="19"/>
        <v/>
      </c>
    </row>
    <row r="181" spans="1:22" x14ac:dyDescent="0.2">
      <c r="A181" s="197">
        <f>Inscriptions!A181</f>
        <v>180</v>
      </c>
      <c r="B181" s="32">
        <f>Inscriptions!C181</f>
        <v>0</v>
      </c>
      <c r="C181" s="3">
        <f>Inscriptions!D181</f>
        <v>0</v>
      </c>
      <c r="E181" s="1" t="str">
        <f>IF(Inscriptions!P181=1,"1.1","")&amp;IF(Inscriptions!P181=2,"2.1","")&amp;IF(Inscriptions!P181=3,"3.1","")&amp;IF(Inscriptions!P181=4,"4.1","")&amp;IF(Inscriptions!P181=5,"5.1","")&amp;IF(Inscriptions!P181=6,"6.1","")&amp;IF(Inscriptions!P181=7,"7.1","")&amp;IF(Inscriptions!P181=8,"8.1","")&amp;IF(Inscriptions!P181=9,"9.1","")&amp;IF(Inscriptions!P181=10,"10.1","")&amp;IF(Inscriptions!P181=10,"10.1","")&amp;IF(Inscriptions!P181=11,"11.1","")&amp;IF(Inscriptions!P181=12,"12.1","")&amp;IF(Inscriptions!P181=13,"13.1","")&amp;IF(Inscriptions!P181=14,"14.1","")&amp;IF(Inscriptions!P181=15,"15.1","")&amp;IF(Inscriptions!P181=16,"16.1","")&amp;IF(Inscriptions!P181=17,"17.1","")&amp;IF(Inscriptions!P181=18,"18.1","")&amp;IF(Inscriptions!P181=19,"19.1","")&amp;IF(Inscriptions!P181=20,"20","")</f>
        <v/>
      </c>
      <c r="F181" s="1" t="str">
        <f>IF(Inscriptions!Q181=1,"1.1","")&amp;IF(Inscriptions!Q181=2,"2.1","")&amp;IF(Inscriptions!Q181=3,"3.1","")&amp;IF(Inscriptions!Q181=4,"4.1","")&amp;IF(Inscriptions!Q181=5,"5.1","")&amp;IF(Inscriptions!Q181=6,"6.1","")&amp;IF(Inscriptions!Q181=7,"7.1","")&amp;IF(Inscriptions!Q181=8,"8.1","")&amp;IF(Inscriptions!Q181=9,"9.1","")&amp;IF(Inscriptions!Q181=10,"10.1","")&amp;IF(Inscriptions!Q181=10,"10.1","")&amp;IF(Inscriptions!Q181=11,"11.1","")&amp;IF(Inscriptions!Q181=12,"12.1","")&amp;IF(Inscriptions!Q181=13,"13.1","")&amp;IF(Inscriptions!Q181=14,"14.1","")&amp;IF(Inscriptions!Q181=15,"15.1","")&amp;IF(Inscriptions!Q181=16,"16.1","")&amp;IF(Inscriptions!Q181=17,"17.1","")&amp;IF(Inscriptions!Q181=18,"18.1","")&amp;IF(Inscriptions!Q181=19,"19.1","")&amp;IF(Inscriptions!Q181=20,"20","")</f>
        <v/>
      </c>
      <c r="G181" s="1" t="str">
        <f>IF(Inscriptions!R181=1,"1.1","")&amp;IF(Inscriptions!R181=2,"2.1","")&amp;IF(Inscriptions!R181=3,"3.1","")&amp;IF(Inscriptions!R181=4,"4.1","")&amp;IF(Inscriptions!R181=5,"5.1","")&amp;IF(Inscriptions!R181=6,"6.1","")&amp;IF(Inscriptions!R181=7,"7.1","")&amp;IF(Inscriptions!R181=8,"8.1","")&amp;IF(Inscriptions!R181=9,"9.1","")&amp;IF(Inscriptions!R181=10,"10.1","")&amp;IF(Inscriptions!R181=10,"10.1","")&amp;IF(Inscriptions!R181=11,"11.1","")&amp;IF(Inscriptions!R181=12,"12.1","")&amp;IF(Inscriptions!R181=13,"13.1","")&amp;IF(Inscriptions!R181=14,"14.1","")&amp;IF(Inscriptions!R181=15,"15.1","")&amp;IF(Inscriptions!R181=16,"16.1","")&amp;IF(Inscriptions!R181=17,"17.1","")&amp;IF(Inscriptions!R181=18,"18.1","")&amp;IF(Inscriptions!R181=19,"19.1","")&amp;IF(Inscriptions!R181=20,"20","")</f>
        <v/>
      </c>
      <c r="H181" s="1" t="str">
        <f>IF(Inscriptions!S181=1,"1.1","")&amp;IF(Inscriptions!S181=2,"2.1","")&amp;IF(Inscriptions!S181=3,"3.1","")&amp;IF(Inscriptions!S181=4,"4.1","")&amp;IF(Inscriptions!S181=5,"5.1","")&amp;IF(Inscriptions!S181=6,"6.1","")&amp;IF(Inscriptions!S181=7,"7.1","")&amp;IF(Inscriptions!S181=8,"8.1","")&amp;IF(Inscriptions!S181=9,"9.1","")&amp;IF(Inscriptions!S181=10,"10.1","")&amp;IF(Inscriptions!S181=10,"10.1","")&amp;IF(Inscriptions!S181=11,"11.1","")&amp;IF(Inscriptions!S181=12,"12.1","")&amp;IF(Inscriptions!S181=13,"13.1","")&amp;IF(Inscriptions!S181=14,"14.1","")&amp;IF(Inscriptions!S181=15,"15.1","")&amp;IF(Inscriptions!S181=16,"16.1","")&amp;IF(Inscriptions!S181=17,"17.1","")&amp;IF(Inscriptions!S181=18,"18.1","")&amp;IF(Inscriptions!S181=19,"19.1","")&amp;IF(Inscriptions!S181=20,"20","")</f>
        <v/>
      </c>
      <c r="P181" s="198"/>
      <c r="Q181" s="199"/>
      <c r="R181" s="218"/>
      <c r="T181" s="248" t="str">
        <f t="shared" si="17"/>
        <v/>
      </c>
      <c r="U181" s="248" t="str">
        <f t="shared" si="18"/>
        <v/>
      </c>
      <c r="V181" s="248" t="str">
        <f t="shared" si="19"/>
        <v/>
      </c>
    </row>
    <row r="182" spans="1:22" x14ac:dyDescent="0.2">
      <c r="A182" s="197">
        <f>Inscriptions!A182</f>
        <v>181</v>
      </c>
      <c r="B182" s="32">
        <f>Inscriptions!C182</f>
        <v>0</v>
      </c>
      <c r="C182" s="3">
        <f>Inscriptions!D182</f>
        <v>0</v>
      </c>
      <c r="E182" s="1" t="str">
        <f>IF(Inscriptions!P182=1,"1.1","")&amp;IF(Inscriptions!P182=2,"2.1","")&amp;IF(Inscriptions!P182=3,"3.1","")&amp;IF(Inscriptions!P182=4,"4.1","")&amp;IF(Inscriptions!P182=5,"5.1","")&amp;IF(Inscriptions!P182=6,"6.1","")&amp;IF(Inscriptions!P182=7,"7.1","")&amp;IF(Inscriptions!P182=8,"8.1","")&amp;IF(Inscriptions!P182=9,"9.1","")&amp;IF(Inscriptions!P182=10,"10.1","")&amp;IF(Inscriptions!P182=10,"10.1","")&amp;IF(Inscriptions!P182=11,"11.1","")&amp;IF(Inscriptions!P182=12,"12.1","")&amp;IF(Inscriptions!P182=13,"13.1","")&amp;IF(Inscriptions!P182=14,"14.1","")&amp;IF(Inscriptions!P182=15,"15.1","")&amp;IF(Inscriptions!P182=16,"16.1","")&amp;IF(Inscriptions!P182=17,"17.1","")&amp;IF(Inscriptions!P182=18,"18.1","")&amp;IF(Inscriptions!P182=19,"19.1","")&amp;IF(Inscriptions!P182=20,"20","")</f>
        <v/>
      </c>
      <c r="F182" s="1" t="str">
        <f>IF(Inscriptions!Q182=1,"1.1","")&amp;IF(Inscriptions!Q182=2,"2.1","")&amp;IF(Inscriptions!Q182=3,"3.1","")&amp;IF(Inscriptions!Q182=4,"4.1","")&amp;IF(Inscriptions!Q182=5,"5.1","")&amp;IF(Inscriptions!Q182=6,"6.1","")&amp;IF(Inscriptions!Q182=7,"7.1","")&amp;IF(Inscriptions!Q182=8,"8.1","")&amp;IF(Inscriptions!Q182=9,"9.1","")&amp;IF(Inscriptions!Q182=10,"10.1","")&amp;IF(Inscriptions!Q182=10,"10.1","")&amp;IF(Inscriptions!Q182=11,"11.1","")&amp;IF(Inscriptions!Q182=12,"12.1","")&amp;IF(Inscriptions!Q182=13,"13.1","")&amp;IF(Inscriptions!Q182=14,"14.1","")&amp;IF(Inscriptions!Q182=15,"15.1","")&amp;IF(Inscriptions!Q182=16,"16.1","")&amp;IF(Inscriptions!Q182=17,"17.1","")&amp;IF(Inscriptions!Q182=18,"18.1","")&amp;IF(Inscriptions!Q182=19,"19.1","")&amp;IF(Inscriptions!Q182=20,"20","")</f>
        <v/>
      </c>
      <c r="G182" s="1" t="str">
        <f>IF(Inscriptions!R182=1,"1.1","")&amp;IF(Inscriptions!R182=2,"2.1","")&amp;IF(Inscriptions!R182=3,"3.1","")&amp;IF(Inscriptions!R182=4,"4.1","")&amp;IF(Inscriptions!R182=5,"5.1","")&amp;IF(Inscriptions!R182=6,"6.1","")&amp;IF(Inscriptions!R182=7,"7.1","")&amp;IF(Inscriptions!R182=8,"8.1","")&amp;IF(Inscriptions!R182=9,"9.1","")&amp;IF(Inscriptions!R182=10,"10.1","")&amp;IF(Inscriptions!R182=10,"10.1","")&amp;IF(Inscriptions!R182=11,"11.1","")&amp;IF(Inscriptions!R182=12,"12.1","")&amp;IF(Inscriptions!R182=13,"13.1","")&amp;IF(Inscriptions!R182=14,"14.1","")&amp;IF(Inscriptions!R182=15,"15.1","")&amp;IF(Inscriptions!R182=16,"16.1","")&amp;IF(Inscriptions!R182=17,"17.1","")&amp;IF(Inscriptions!R182=18,"18.1","")&amp;IF(Inscriptions!R182=19,"19.1","")&amp;IF(Inscriptions!R182=20,"20","")</f>
        <v/>
      </c>
      <c r="H182" s="1" t="str">
        <f>IF(Inscriptions!S182=1,"1.1","")&amp;IF(Inscriptions!S182=2,"2.1","")&amp;IF(Inscriptions!S182=3,"3.1","")&amp;IF(Inscriptions!S182=4,"4.1","")&amp;IF(Inscriptions!S182=5,"5.1","")&amp;IF(Inscriptions!S182=6,"6.1","")&amp;IF(Inscriptions!S182=7,"7.1","")&amp;IF(Inscriptions!S182=8,"8.1","")&amp;IF(Inscriptions!S182=9,"9.1","")&amp;IF(Inscriptions!S182=10,"10.1","")&amp;IF(Inscriptions!S182=10,"10.1","")&amp;IF(Inscriptions!S182=11,"11.1","")&amp;IF(Inscriptions!S182=12,"12.1","")&amp;IF(Inscriptions!S182=13,"13.1","")&amp;IF(Inscriptions!S182=14,"14.1","")&amp;IF(Inscriptions!S182=15,"15.1","")&amp;IF(Inscriptions!S182=16,"16.1","")&amp;IF(Inscriptions!S182=17,"17.1","")&amp;IF(Inscriptions!S182=18,"18.1","")&amp;IF(Inscriptions!S182=19,"19.1","")&amp;IF(Inscriptions!S182=20,"20","")</f>
        <v/>
      </c>
      <c r="P182" s="198"/>
      <c r="Q182" s="199"/>
      <c r="R182" s="218"/>
      <c r="T182" s="248" t="str">
        <f t="shared" si="17"/>
        <v/>
      </c>
      <c r="U182" s="248" t="str">
        <f t="shared" si="18"/>
        <v/>
      </c>
      <c r="V182" s="248" t="str">
        <f t="shared" si="19"/>
        <v/>
      </c>
    </row>
    <row r="183" spans="1:22" x14ac:dyDescent="0.2">
      <c r="A183" s="197">
        <f>Inscriptions!A183</f>
        <v>182</v>
      </c>
      <c r="B183" s="32">
        <f>Inscriptions!C183</f>
        <v>0</v>
      </c>
      <c r="C183" s="3">
        <f>Inscriptions!D183</f>
        <v>0</v>
      </c>
      <c r="E183" s="1" t="str">
        <f>IF(Inscriptions!P183=1,"1.1","")&amp;IF(Inscriptions!P183=2,"2.1","")&amp;IF(Inscriptions!P183=3,"3.1","")&amp;IF(Inscriptions!P183=4,"4.1","")&amp;IF(Inscriptions!P183=5,"5.1","")&amp;IF(Inscriptions!P183=6,"6.1","")&amp;IF(Inscriptions!P183=7,"7.1","")&amp;IF(Inscriptions!P183=8,"8.1","")&amp;IF(Inscriptions!P183=9,"9.1","")&amp;IF(Inscriptions!P183=10,"10.1","")&amp;IF(Inscriptions!P183=10,"10.1","")&amp;IF(Inscriptions!P183=11,"11.1","")&amp;IF(Inscriptions!P183=12,"12.1","")&amp;IF(Inscriptions!P183=13,"13.1","")&amp;IF(Inscriptions!P183=14,"14.1","")&amp;IF(Inscriptions!P183=15,"15.1","")&amp;IF(Inscriptions!P183=16,"16.1","")&amp;IF(Inscriptions!P183=17,"17.1","")&amp;IF(Inscriptions!P183=18,"18.1","")&amp;IF(Inscriptions!P183=19,"19.1","")&amp;IF(Inscriptions!P183=20,"20","")</f>
        <v/>
      </c>
      <c r="F183" s="1" t="str">
        <f>IF(Inscriptions!Q183=1,"1.1","")&amp;IF(Inscriptions!Q183=2,"2.1","")&amp;IF(Inscriptions!Q183=3,"3.1","")&amp;IF(Inscriptions!Q183=4,"4.1","")&amp;IF(Inscriptions!Q183=5,"5.1","")&amp;IF(Inscriptions!Q183=6,"6.1","")&amp;IF(Inscriptions!Q183=7,"7.1","")&amp;IF(Inscriptions!Q183=8,"8.1","")&amp;IF(Inscriptions!Q183=9,"9.1","")&amp;IF(Inscriptions!Q183=10,"10.1","")&amp;IF(Inscriptions!Q183=10,"10.1","")&amp;IF(Inscriptions!Q183=11,"11.1","")&amp;IF(Inscriptions!Q183=12,"12.1","")&amp;IF(Inscriptions!Q183=13,"13.1","")&amp;IF(Inscriptions!Q183=14,"14.1","")&amp;IF(Inscriptions!Q183=15,"15.1","")&amp;IF(Inscriptions!Q183=16,"16.1","")&amp;IF(Inscriptions!Q183=17,"17.1","")&amp;IF(Inscriptions!Q183=18,"18.1","")&amp;IF(Inscriptions!Q183=19,"19.1","")&amp;IF(Inscriptions!Q183=20,"20","")</f>
        <v/>
      </c>
      <c r="G183" s="1" t="str">
        <f>IF(Inscriptions!R183=1,"1.1","")&amp;IF(Inscriptions!R183=2,"2.1","")&amp;IF(Inscriptions!R183=3,"3.1","")&amp;IF(Inscriptions!R183=4,"4.1","")&amp;IF(Inscriptions!R183=5,"5.1","")&amp;IF(Inscriptions!R183=6,"6.1","")&amp;IF(Inscriptions!R183=7,"7.1","")&amp;IF(Inscriptions!R183=8,"8.1","")&amp;IF(Inscriptions!R183=9,"9.1","")&amp;IF(Inscriptions!R183=10,"10.1","")&amp;IF(Inscriptions!R183=10,"10.1","")&amp;IF(Inscriptions!R183=11,"11.1","")&amp;IF(Inscriptions!R183=12,"12.1","")&amp;IF(Inscriptions!R183=13,"13.1","")&amp;IF(Inscriptions!R183=14,"14.1","")&amp;IF(Inscriptions!R183=15,"15.1","")&amp;IF(Inscriptions!R183=16,"16.1","")&amp;IF(Inscriptions!R183=17,"17.1","")&amp;IF(Inscriptions!R183=18,"18.1","")&amp;IF(Inscriptions!R183=19,"19.1","")&amp;IF(Inscriptions!R183=20,"20","")</f>
        <v/>
      </c>
      <c r="H183" s="1" t="str">
        <f>IF(Inscriptions!S183=1,"1.1","")&amp;IF(Inscriptions!S183=2,"2.1","")&amp;IF(Inscriptions!S183=3,"3.1","")&amp;IF(Inscriptions!S183=4,"4.1","")&amp;IF(Inscriptions!S183=5,"5.1","")&amp;IF(Inscriptions!S183=6,"6.1","")&amp;IF(Inscriptions!S183=7,"7.1","")&amp;IF(Inscriptions!S183=8,"8.1","")&amp;IF(Inscriptions!S183=9,"9.1","")&amp;IF(Inscriptions!S183=10,"10.1","")&amp;IF(Inscriptions!S183=10,"10.1","")&amp;IF(Inscriptions!S183=11,"11.1","")&amp;IF(Inscriptions!S183=12,"12.1","")&amp;IF(Inscriptions!S183=13,"13.1","")&amp;IF(Inscriptions!S183=14,"14.1","")&amp;IF(Inscriptions!S183=15,"15.1","")&amp;IF(Inscriptions!S183=16,"16.1","")&amp;IF(Inscriptions!S183=17,"17.1","")&amp;IF(Inscriptions!S183=18,"18.1","")&amp;IF(Inscriptions!S183=19,"19.1","")&amp;IF(Inscriptions!S183=20,"20","")</f>
        <v/>
      </c>
      <c r="P183" s="198"/>
      <c r="Q183" s="199"/>
      <c r="R183" s="218"/>
      <c r="T183" s="248" t="str">
        <f t="shared" si="17"/>
        <v/>
      </c>
      <c r="U183" s="248" t="str">
        <f t="shared" si="18"/>
        <v/>
      </c>
      <c r="V183" s="248" t="str">
        <f t="shared" si="19"/>
        <v/>
      </c>
    </row>
    <row r="184" spans="1:22" x14ac:dyDescent="0.2">
      <c r="A184" s="197">
        <f>Inscriptions!A184</f>
        <v>183</v>
      </c>
      <c r="B184" s="32">
        <f>Inscriptions!C184</f>
        <v>0</v>
      </c>
      <c r="C184" s="3">
        <f>Inscriptions!D184</f>
        <v>0</v>
      </c>
      <c r="E184" s="1" t="str">
        <f>IF(Inscriptions!P184=1,"1.1","")&amp;IF(Inscriptions!P184=2,"2.1","")&amp;IF(Inscriptions!P184=3,"3.1","")&amp;IF(Inscriptions!P184=4,"4.1","")&amp;IF(Inscriptions!P184=5,"5.1","")&amp;IF(Inscriptions!P184=6,"6.1","")&amp;IF(Inscriptions!P184=7,"7.1","")&amp;IF(Inscriptions!P184=8,"8.1","")&amp;IF(Inscriptions!P184=9,"9.1","")&amp;IF(Inscriptions!P184=10,"10.1","")&amp;IF(Inscriptions!P184=10,"10.1","")&amp;IF(Inscriptions!P184=11,"11.1","")&amp;IF(Inscriptions!P184=12,"12.1","")&amp;IF(Inscriptions!P184=13,"13.1","")&amp;IF(Inscriptions!P184=14,"14.1","")&amp;IF(Inscriptions!P184=15,"15.1","")&amp;IF(Inscriptions!P184=16,"16.1","")&amp;IF(Inscriptions!P184=17,"17.1","")&amp;IF(Inscriptions!P184=18,"18.1","")&amp;IF(Inscriptions!P184=19,"19.1","")&amp;IF(Inscriptions!P184=20,"20","")</f>
        <v/>
      </c>
      <c r="F184" s="1" t="str">
        <f>IF(Inscriptions!Q184=1,"1.1","")&amp;IF(Inscriptions!Q184=2,"2.1","")&amp;IF(Inscriptions!Q184=3,"3.1","")&amp;IF(Inscriptions!Q184=4,"4.1","")&amp;IF(Inscriptions!Q184=5,"5.1","")&amp;IF(Inscriptions!Q184=6,"6.1","")&amp;IF(Inscriptions!Q184=7,"7.1","")&amp;IF(Inscriptions!Q184=8,"8.1","")&amp;IF(Inscriptions!Q184=9,"9.1","")&amp;IF(Inscriptions!Q184=10,"10.1","")&amp;IF(Inscriptions!Q184=10,"10.1","")&amp;IF(Inscriptions!Q184=11,"11.1","")&amp;IF(Inscriptions!Q184=12,"12.1","")&amp;IF(Inscriptions!Q184=13,"13.1","")&amp;IF(Inscriptions!Q184=14,"14.1","")&amp;IF(Inscriptions!Q184=15,"15.1","")&amp;IF(Inscriptions!Q184=16,"16.1","")&amp;IF(Inscriptions!Q184=17,"17.1","")&amp;IF(Inscriptions!Q184=18,"18.1","")&amp;IF(Inscriptions!Q184=19,"19.1","")&amp;IF(Inscriptions!Q184=20,"20","")</f>
        <v/>
      </c>
      <c r="G184" s="1" t="str">
        <f>IF(Inscriptions!R184=1,"1.1","")&amp;IF(Inscriptions!R184=2,"2.1","")&amp;IF(Inscriptions!R184=3,"3.1","")&amp;IF(Inscriptions!R184=4,"4.1","")&amp;IF(Inscriptions!R184=5,"5.1","")&amp;IF(Inscriptions!R184=6,"6.1","")&amp;IF(Inscriptions!R184=7,"7.1","")&amp;IF(Inscriptions!R184=8,"8.1","")&amp;IF(Inscriptions!R184=9,"9.1","")&amp;IF(Inscriptions!R184=10,"10.1","")&amp;IF(Inscriptions!R184=10,"10.1","")&amp;IF(Inscriptions!R184=11,"11.1","")&amp;IF(Inscriptions!R184=12,"12.1","")&amp;IF(Inscriptions!R184=13,"13.1","")&amp;IF(Inscriptions!R184=14,"14.1","")&amp;IF(Inscriptions!R184=15,"15.1","")&amp;IF(Inscriptions!R184=16,"16.1","")&amp;IF(Inscriptions!R184=17,"17.1","")&amp;IF(Inscriptions!R184=18,"18.1","")&amp;IF(Inscriptions!R184=19,"19.1","")&amp;IF(Inscriptions!R184=20,"20","")</f>
        <v/>
      </c>
      <c r="H184" s="1" t="str">
        <f>IF(Inscriptions!S184=1,"1.1","")&amp;IF(Inscriptions!S184=2,"2.1","")&amp;IF(Inscriptions!S184=3,"3.1","")&amp;IF(Inscriptions!S184=4,"4.1","")&amp;IF(Inscriptions!S184=5,"5.1","")&amp;IF(Inscriptions!S184=6,"6.1","")&amp;IF(Inscriptions!S184=7,"7.1","")&amp;IF(Inscriptions!S184=8,"8.1","")&amp;IF(Inscriptions!S184=9,"9.1","")&amp;IF(Inscriptions!S184=10,"10.1","")&amp;IF(Inscriptions!S184=10,"10.1","")&amp;IF(Inscriptions!S184=11,"11.1","")&amp;IF(Inscriptions!S184=12,"12.1","")&amp;IF(Inscriptions!S184=13,"13.1","")&amp;IF(Inscriptions!S184=14,"14.1","")&amp;IF(Inscriptions!S184=15,"15.1","")&amp;IF(Inscriptions!S184=16,"16.1","")&amp;IF(Inscriptions!S184=17,"17.1","")&amp;IF(Inscriptions!S184=18,"18.1","")&amp;IF(Inscriptions!S184=19,"19.1","")&amp;IF(Inscriptions!S184=20,"20","")</f>
        <v/>
      </c>
      <c r="P184" s="198"/>
      <c r="Q184" s="199"/>
      <c r="R184" s="218"/>
      <c r="T184" s="248" t="str">
        <f t="shared" si="17"/>
        <v/>
      </c>
      <c r="U184" s="248" t="str">
        <f t="shared" si="18"/>
        <v/>
      </c>
      <c r="V184" s="248" t="str">
        <f t="shared" si="19"/>
        <v/>
      </c>
    </row>
    <row r="185" spans="1:22" x14ac:dyDescent="0.2">
      <c r="A185" s="197">
        <f>Inscriptions!A185</f>
        <v>184</v>
      </c>
      <c r="B185" s="32">
        <f>Inscriptions!C185</f>
        <v>0</v>
      </c>
      <c r="C185" s="3">
        <f>Inscriptions!D185</f>
        <v>0</v>
      </c>
      <c r="E185" s="1" t="str">
        <f>IF(Inscriptions!P185=1,"1.1","")&amp;IF(Inscriptions!P185=2,"2.1","")&amp;IF(Inscriptions!P185=3,"3.1","")&amp;IF(Inscriptions!P185=4,"4.1","")&amp;IF(Inscriptions!P185=5,"5.1","")&amp;IF(Inscriptions!P185=6,"6.1","")&amp;IF(Inscriptions!P185=7,"7.1","")&amp;IF(Inscriptions!P185=8,"8.1","")&amp;IF(Inscriptions!P185=9,"9.1","")&amp;IF(Inscriptions!P185=10,"10.1","")&amp;IF(Inscriptions!P185=10,"10.1","")&amp;IF(Inscriptions!P185=11,"11.1","")&amp;IF(Inscriptions!P185=12,"12.1","")&amp;IF(Inscriptions!P185=13,"13.1","")&amp;IF(Inscriptions!P185=14,"14.1","")&amp;IF(Inscriptions!P185=15,"15.1","")&amp;IF(Inscriptions!P185=16,"16.1","")&amp;IF(Inscriptions!P185=17,"17.1","")&amp;IF(Inscriptions!P185=18,"18.1","")&amp;IF(Inscriptions!P185=19,"19.1","")&amp;IF(Inscriptions!P185=20,"20","")</f>
        <v/>
      </c>
      <c r="F185" s="1" t="str">
        <f>IF(Inscriptions!Q185=1,"1.1","")&amp;IF(Inscriptions!Q185=2,"2.1","")&amp;IF(Inscriptions!Q185=3,"3.1","")&amp;IF(Inscriptions!Q185=4,"4.1","")&amp;IF(Inscriptions!Q185=5,"5.1","")&amp;IF(Inscriptions!Q185=6,"6.1","")&amp;IF(Inscriptions!Q185=7,"7.1","")&amp;IF(Inscriptions!Q185=8,"8.1","")&amp;IF(Inscriptions!Q185=9,"9.1","")&amp;IF(Inscriptions!Q185=10,"10.1","")&amp;IF(Inscriptions!Q185=10,"10.1","")&amp;IF(Inscriptions!Q185=11,"11.1","")&amp;IF(Inscriptions!Q185=12,"12.1","")&amp;IF(Inscriptions!Q185=13,"13.1","")&amp;IF(Inscriptions!Q185=14,"14.1","")&amp;IF(Inscriptions!Q185=15,"15.1","")&amp;IF(Inscriptions!Q185=16,"16.1","")&amp;IF(Inscriptions!Q185=17,"17.1","")&amp;IF(Inscriptions!Q185=18,"18.1","")&amp;IF(Inscriptions!Q185=19,"19.1","")&amp;IF(Inscriptions!Q185=20,"20","")</f>
        <v/>
      </c>
      <c r="G185" s="1" t="str">
        <f>IF(Inscriptions!R185=1,"1.1","")&amp;IF(Inscriptions!R185=2,"2.1","")&amp;IF(Inscriptions!R185=3,"3.1","")&amp;IF(Inscriptions!R185=4,"4.1","")&amp;IF(Inscriptions!R185=5,"5.1","")&amp;IF(Inscriptions!R185=6,"6.1","")&amp;IF(Inscriptions!R185=7,"7.1","")&amp;IF(Inscriptions!R185=8,"8.1","")&amp;IF(Inscriptions!R185=9,"9.1","")&amp;IF(Inscriptions!R185=10,"10.1","")&amp;IF(Inscriptions!R185=10,"10.1","")&amp;IF(Inscriptions!R185=11,"11.1","")&amp;IF(Inscriptions!R185=12,"12.1","")&amp;IF(Inscriptions!R185=13,"13.1","")&amp;IF(Inscriptions!R185=14,"14.1","")&amp;IF(Inscriptions!R185=15,"15.1","")&amp;IF(Inscriptions!R185=16,"16.1","")&amp;IF(Inscriptions!R185=17,"17.1","")&amp;IF(Inscriptions!R185=18,"18.1","")&amp;IF(Inscriptions!R185=19,"19.1","")&amp;IF(Inscriptions!R185=20,"20","")</f>
        <v/>
      </c>
      <c r="H185" s="1" t="str">
        <f>IF(Inscriptions!S185=1,"1.1","")&amp;IF(Inscriptions!S185=2,"2.1","")&amp;IF(Inscriptions!S185=3,"3.1","")&amp;IF(Inscriptions!S185=4,"4.1","")&amp;IF(Inscriptions!S185=5,"5.1","")&amp;IF(Inscriptions!S185=6,"6.1","")&amp;IF(Inscriptions!S185=7,"7.1","")&amp;IF(Inscriptions!S185=8,"8.1","")&amp;IF(Inscriptions!S185=9,"9.1","")&amp;IF(Inscriptions!S185=10,"10.1","")&amp;IF(Inscriptions!S185=10,"10.1","")&amp;IF(Inscriptions!S185=11,"11.1","")&amp;IF(Inscriptions!S185=12,"12.1","")&amp;IF(Inscriptions!S185=13,"13.1","")&amp;IF(Inscriptions!S185=14,"14.1","")&amp;IF(Inscriptions!S185=15,"15.1","")&amp;IF(Inscriptions!S185=16,"16.1","")&amp;IF(Inscriptions!S185=17,"17.1","")&amp;IF(Inscriptions!S185=18,"18.1","")&amp;IF(Inscriptions!S185=19,"19.1","")&amp;IF(Inscriptions!S185=20,"20","")</f>
        <v/>
      </c>
      <c r="P185" s="198"/>
      <c r="Q185" s="199"/>
      <c r="R185" s="218"/>
      <c r="T185" s="248" t="str">
        <f t="shared" si="17"/>
        <v/>
      </c>
      <c r="U185" s="248" t="str">
        <f t="shared" si="18"/>
        <v/>
      </c>
      <c r="V185" s="248" t="str">
        <f t="shared" si="19"/>
        <v/>
      </c>
    </row>
    <row r="186" spans="1:22" x14ac:dyDescent="0.2">
      <c r="A186" s="197">
        <f>Inscriptions!A186</f>
        <v>185</v>
      </c>
      <c r="B186" s="32">
        <f>Inscriptions!C186</f>
        <v>0</v>
      </c>
      <c r="C186" s="3">
        <f>Inscriptions!D186</f>
        <v>0</v>
      </c>
      <c r="E186" s="1" t="str">
        <f>IF(Inscriptions!P186=1,"1.1","")&amp;IF(Inscriptions!P186=2,"2.1","")&amp;IF(Inscriptions!P186=3,"3.1","")&amp;IF(Inscriptions!P186=4,"4.1","")&amp;IF(Inscriptions!P186=5,"5.1","")&amp;IF(Inscriptions!P186=6,"6.1","")&amp;IF(Inscriptions!P186=7,"7.1","")&amp;IF(Inscriptions!P186=8,"8.1","")&amp;IF(Inscriptions!P186=9,"9.1","")&amp;IF(Inscriptions!P186=10,"10.1","")&amp;IF(Inscriptions!P186=10,"10.1","")&amp;IF(Inscriptions!P186=11,"11.1","")&amp;IF(Inscriptions!P186=12,"12.1","")&amp;IF(Inscriptions!P186=13,"13.1","")&amp;IF(Inscriptions!P186=14,"14.1","")&amp;IF(Inscriptions!P186=15,"15.1","")&amp;IF(Inscriptions!P186=16,"16.1","")&amp;IF(Inscriptions!P186=17,"17.1","")&amp;IF(Inscriptions!P186=18,"18.1","")&amp;IF(Inscriptions!P186=19,"19.1","")&amp;IF(Inscriptions!P186=20,"20","")</f>
        <v/>
      </c>
      <c r="F186" s="1" t="str">
        <f>IF(Inscriptions!Q186=1,"1.1","")&amp;IF(Inscriptions!Q186=2,"2.1","")&amp;IF(Inscriptions!Q186=3,"3.1","")&amp;IF(Inscriptions!Q186=4,"4.1","")&amp;IF(Inscriptions!Q186=5,"5.1","")&amp;IF(Inscriptions!Q186=6,"6.1","")&amp;IF(Inscriptions!Q186=7,"7.1","")&amp;IF(Inscriptions!Q186=8,"8.1","")&amp;IF(Inscriptions!Q186=9,"9.1","")&amp;IF(Inscriptions!Q186=10,"10.1","")&amp;IF(Inscriptions!Q186=10,"10.1","")&amp;IF(Inscriptions!Q186=11,"11.1","")&amp;IF(Inscriptions!Q186=12,"12.1","")&amp;IF(Inscriptions!Q186=13,"13.1","")&amp;IF(Inscriptions!Q186=14,"14.1","")&amp;IF(Inscriptions!Q186=15,"15.1","")&amp;IF(Inscriptions!Q186=16,"16.1","")&amp;IF(Inscriptions!Q186=17,"17.1","")&amp;IF(Inscriptions!Q186=18,"18.1","")&amp;IF(Inscriptions!Q186=19,"19.1","")&amp;IF(Inscriptions!Q186=20,"20","")</f>
        <v/>
      </c>
      <c r="G186" s="1" t="str">
        <f>IF(Inscriptions!R186=1,"1.1","")&amp;IF(Inscriptions!R186=2,"2.1","")&amp;IF(Inscriptions!R186=3,"3.1","")&amp;IF(Inscriptions!R186=4,"4.1","")&amp;IF(Inscriptions!R186=5,"5.1","")&amp;IF(Inscriptions!R186=6,"6.1","")&amp;IF(Inscriptions!R186=7,"7.1","")&amp;IF(Inscriptions!R186=8,"8.1","")&amp;IF(Inscriptions!R186=9,"9.1","")&amp;IF(Inscriptions!R186=10,"10.1","")&amp;IF(Inscriptions!R186=10,"10.1","")&amp;IF(Inscriptions!R186=11,"11.1","")&amp;IF(Inscriptions!R186=12,"12.1","")&amp;IF(Inscriptions!R186=13,"13.1","")&amp;IF(Inscriptions!R186=14,"14.1","")&amp;IF(Inscriptions!R186=15,"15.1","")&amp;IF(Inscriptions!R186=16,"16.1","")&amp;IF(Inscriptions!R186=17,"17.1","")&amp;IF(Inscriptions!R186=18,"18.1","")&amp;IF(Inscriptions!R186=19,"19.1","")&amp;IF(Inscriptions!R186=20,"20","")</f>
        <v/>
      </c>
      <c r="H186" s="1" t="str">
        <f>IF(Inscriptions!S186=1,"1.1","")&amp;IF(Inscriptions!S186=2,"2.1","")&amp;IF(Inscriptions!S186=3,"3.1","")&amp;IF(Inscriptions!S186=4,"4.1","")&amp;IF(Inscriptions!S186=5,"5.1","")&amp;IF(Inscriptions!S186=6,"6.1","")&amp;IF(Inscriptions!S186=7,"7.1","")&amp;IF(Inscriptions!S186=8,"8.1","")&amp;IF(Inscriptions!S186=9,"9.1","")&amp;IF(Inscriptions!S186=10,"10.1","")&amp;IF(Inscriptions!S186=10,"10.1","")&amp;IF(Inscriptions!S186=11,"11.1","")&amp;IF(Inscriptions!S186=12,"12.1","")&amp;IF(Inscriptions!S186=13,"13.1","")&amp;IF(Inscriptions!S186=14,"14.1","")&amp;IF(Inscriptions!S186=15,"15.1","")&amp;IF(Inscriptions!S186=16,"16.1","")&amp;IF(Inscriptions!S186=17,"17.1","")&amp;IF(Inscriptions!S186=18,"18.1","")&amp;IF(Inscriptions!S186=19,"19.1","")&amp;IF(Inscriptions!S186=20,"20","")</f>
        <v/>
      </c>
      <c r="P186" s="198"/>
      <c r="Q186" s="199"/>
      <c r="R186" s="218"/>
      <c r="T186" s="248" t="str">
        <f t="shared" si="17"/>
        <v/>
      </c>
      <c r="U186" s="248" t="str">
        <f t="shared" si="18"/>
        <v/>
      </c>
      <c r="V186" s="248" t="str">
        <f t="shared" si="19"/>
        <v/>
      </c>
    </row>
    <row r="187" spans="1:22" x14ac:dyDescent="0.2">
      <c r="A187" s="197">
        <f>Inscriptions!A187</f>
        <v>186</v>
      </c>
      <c r="B187" s="32">
        <f>Inscriptions!C187</f>
        <v>0</v>
      </c>
      <c r="C187" s="3">
        <f>Inscriptions!D187</f>
        <v>0</v>
      </c>
      <c r="E187" s="1" t="str">
        <f>IF(Inscriptions!P187=1,"1.1","")&amp;IF(Inscriptions!P187=2,"2.1","")&amp;IF(Inscriptions!P187=3,"3.1","")&amp;IF(Inscriptions!P187=4,"4.1","")&amp;IF(Inscriptions!P187=5,"5.1","")&amp;IF(Inscriptions!P187=6,"6.1","")&amp;IF(Inscriptions!P187=7,"7.1","")&amp;IF(Inscriptions!P187=8,"8.1","")&amp;IF(Inscriptions!P187=9,"9.1","")&amp;IF(Inscriptions!P187=10,"10.1","")&amp;IF(Inscriptions!P187=10,"10.1","")&amp;IF(Inscriptions!P187=11,"11.1","")&amp;IF(Inscriptions!P187=12,"12.1","")&amp;IF(Inscriptions!P187=13,"13.1","")&amp;IF(Inscriptions!P187=14,"14.1","")&amp;IF(Inscriptions!P187=15,"15.1","")&amp;IF(Inscriptions!P187=16,"16.1","")&amp;IF(Inscriptions!P187=17,"17.1","")&amp;IF(Inscriptions!P187=18,"18.1","")&amp;IF(Inscriptions!P187=19,"19.1","")&amp;IF(Inscriptions!P187=20,"20","")</f>
        <v/>
      </c>
      <c r="F187" s="1" t="str">
        <f>IF(Inscriptions!Q187=1,"1.1","")&amp;IF(Inscriptions!Q187=2,"2.1","")&amp;IF(Inscriptions!Q187=3,"3.1","")&amp;IF(Inscriptions!Q187=4,"4.1","")&amp;IF(Inscriptions!Q187=5,"5.1","")&amp;IF(Inscriptions!Q187=6,"6.1","")&amp;IF(Inscriptions!Q187=7,"7.1","")&amp;IF(Inscriptions!Q187=8,"8.1","")&amp;IF(Inscriptions!Q187=9,"9.1","")&amp;IF(Inscriptions!Q187=10,"10.1","")&amp;IF(Inscriptions!Q187=10,"10.1","")&amp;IF(Inscriptions!Q187=11,"11.1","")&amp;IF(Inscriptions!Q187=12,"12.1","")&amp;IF(Inscriptions!Q187=13,"13.1","")&amp;IF(Inscriptions!Q187=14,"14.1","")&amp;IF(Inscriptions!Q187=15,"15.1","")&amp;IF(Inscriptions!Q187=16,"16.1","")&amp;IF(Inscriptions!Q187=17,"17.1","")&amp;IF(Inscriptions!Q187=18,"18.1","")&amp;IF(Inscriptions!Q187=19,"19.1","")&amp;IF(Inscriptions!Q187=20,"20","")</f>
        <v/>
      </c>
      <c r="G187" s="1" t="str">
        <f>IF(Inscriptions!R187=1,"1.1","")&amp;IF(Inscriptions!R187=2,"2.1","")&amp;IF(Inscriptions!R187=3,"3.1","")&amp;IF(Inscriptions!R187=4,"4.1","")&amp;IF(Inscriptions!R187=5,"5.1","")&amp;IF(Inscriptions!R187=6,"6.1","")&amp;IF(Inscriptions!R187=7,"7.1","")&amp;IF(Inscriptions!R187=8,"8.1","")&amp;IF(Inscriptions!R187=9,"9.1","")&amp;IF(Inscriptions!R187=10,"10.1","")&amp;IF(Inscriptions!R187=10,"10.1","")&amp;IF(Inscriptions!R187=11,"11.1","")&amp;IF(Inscriptions!R187=12,"12.1","")&amp;IF(Inscriptions!R187=13,"13.1","")&amp;IF(Inscriptions!R187=14,"14.1","")&amp;IF(Inscriptions!R187=15,"15.1","")&amp;IF(Inscriptions!R187=16,"16.1","")&amp;IF(Inscriptions!R187=17,"17.1","")&amp;IF(Inscriptions!R187=18,"18.1","")&amp;IF(Inscriptions!R187=19,"19.1","")&amp;IF(Inscriptions!R187=20,"20","")</f>
        <v/>
      </c>
      <c r="H187" s="1" t="str">
        <f>IF(Inscriptions!S187=1,"1.1","")&amp;IF(Inscriptions!S187=2,"2.1","")&amp;IF(Inscriptions!S187=3,"3.1","")&amp;IF(Inscriptions!S187=4,"4.1","")&amp;IF(Inscriptions!S187=5,"5.1","")&amp;IF(Inscriptions!S187=6,"6.1","")&amp;IF(Inscriptions!S187=7,"7.1","")&amp;IF(Inscriptions!S187=8,"8.1","")&amp;IF(Inscriptions!S187=9,"9.1","")&amp;IF(Inscriptions!S187=10,"10.1","")&amp;IF(Inscriptions!S187=10,"10.1","")&amp;IF(Inscriptions!S187=11,"11.1","")&amp;IF(Inscriptions!S187=12,"12.1","")&amp;IF(Inscriptions!S187=13,"13.1","")&amp;IF(Inscriptions!S187=14,"14.1","")&amp;IF(Inscriptions!S187=15,"15.1","")&amp;IF(Inscriptions!S187=16,"16.1","")&amp;IF(Inscriptions!S187=17,"17.1","")&amp;IF(Inscriptions!S187=18,"18.1","")&amp;IF(Inscriptions!S187=19,"19.1","")&amp;IF(Inscriptions!S187=20,"20","")</f>
        <v/>
      </c>
      <c r="P187" s="198"/>
      <c r="Q187" s="199"/>
      <c r="R187" s="218"/>
      <c r="T187" s="248" t="str">
        <f t="shared" si="17"/>
        <v/>
      </c>
      <c r="U187" s="248" t="str">
        <f t="shared" si="18"/>
        <v/>
      </c>
      <c r="V187" s="248" t="str">
        <f t="shared" si="19"/>
        <v/>
      </c>
    </row>
    <row r="188" spans="1:22" x14ac:dyDescent="0.2">
      <c r="A188" s="197">
        <f>Inscriptions!A188</f>
        <v>187</v>
      </c>
      <c r="B188" s="32">
        <f>Inscriptions!C188</f>
        <v>0</v>
      </c>
      <c r="C188" s="3">
        <f>Inscriptions!D188</f>
        <v>0</v>
      </c>
      <c r="E188" s="1" t="str">
        <f>IF(Inscriptions!P188=1,"1.1","")&amp;IF(Inscriptions!P188=2,"2.1","")&amp;IF(Inscriptions!P188=3,"3.1","")&amp;IF(Inscriptions!P188=4,"4.1","")&amp;IF(Inscriptions!P188=5,"5.1","")&amp;IF(Inscriptions!P188=6,"6.1","")&amp;IF(Inscriptions!P188=7,"7.1","")&amp;IF(Inscriptions!P188=8,"8.1","")&amp;IF(Inscriptions!P188=9,"9.1","")&amp;IF(Inscriptions!P188=10,"10.1","")&amp;IF(Inscriptions!P188=10,"10.1","")&amp;IF(Inscriptions!P188=11,"11.1","")&amp;IF(Inscriptions!P188=12,"12.1","")&amp;IF(Inscriptions!P188=13,"13.1","")&amp;IF(Inscriptions!P188=14,"14.1","")&amp;IF(Inscriptions!P188=15,"15.1","")&amp;IF(Inscriptions!P188=16,"16.1","")&amp;IF(Inscriptions!P188=17,"17.1","")&amp;IF(Inscriptions!P188=18,"18.1","")&amp;IF(Inscriptions!P188=19,"19.1","")&amp;IF(Inscriptions!P188=20,"20","")</f>
        <v/>
      </c>
      <c r="F188" s="1" t="str">
        <f>IF(Inscriptions!Q188=1,"1.1","")&amp;IF(Inscriptions!Q188=2,"2.1","")&amp;IF(Inscriptions!Q188=3,"3.1","")&amp;IF(Inscriptions!Q188=4,"4.1","")&amp;IF(Inscriptions!Q188=5,"5.1","")&amp;IF(Inscriptions!Q188=6,"6.1","")&amp;IF(Inscriptions!Q188=7,"7.1","")&amp;IF(Inscriptions!Q188=8,"8.1","")&amp;IF(Inscriptions!Q188=9,"9.1","")&amp;IF(Inscriptions!Q188=10,"10.1","")&amp;IF(Inscriptions!Q188=10,"10.1","")&amp;IF(Inscriptions!Q188=11,"11.1","")&amp;IF(Inscriptions!Q188=12,"12.1","")&amp;IF(Inscriptions!Q188=13,"13.1","")&amp;IF(Inscriptions!Q188=14,"14.1","")&amp;IF(Inscriptions!Q188=15,"15.1","")&amp;IF(Inscriptions!Q188=16,"16.1","")&amp;IF(Inscriptions!Q188=17,"17.1","")&amp;IF(Inscriptions!Q188=18,"18.1","")&amp;IF(Inscriptions!Q188=19,"19.1","")&amp;IF(Inscriptions!Q188=20,"20","")</f>
        <v/>
      </c>
      <c r="G188" s="1" t="str">
        <f>IF(Inscriptions!R188=1,"1.1","")&amp;IF(Inscriptions!R188=2,"2.1","")&amp;IF(Inscriptions!R188=3,"3.1","")&amp;IF(Inscriptions!R188=4,"4.1","")&amp;IF(Inscriptions!R188=5,"5.1","")&amp;IF(Inscriptions!R188=6,"6.1","")&amp;IF(Inscriptions!R188=7,"7.1","")&amp;IF(Inscriptions!R188=8,"8.1","")&amp;IF(Inscriptions!R188=9,"9.1","")&amp;IF(Inscriptions!R188=10,"10.1","")&amp;IF(Inscriptions!R188=10,"10.1","")&amp;IF(Inscriptions!R188=11,"11.1","")&amp;IF(Inscriptions!R188=12,"12.1","")&amp;IF(Inscriptions!R188=13,"13.1","")&amp;IF(Inscriptions!R188=14,"14.1","")&amp;IF(Inscriptions!R188=15,"15.1","")&amp;IF(Inscriptions!R188=16,"16.1","")&amp;IF(Inscriptions!R188=17,"17.1","")&amp;IF(Inscriptions!R188=18,"18.1","")&amp;IF(Inscriptions!R188=19,"19.1","")&amp;IF(Inscriptions!R188=20,"20","")</f>
        <v/>
      </c>
      <c r="H188" s="1" t="str">
        <f>IF(Inscriptions!S188=1,"1.1","")&amp;IF(Inscriptions!S188=2,"2.1","")&amp;IF(Inscriptions!S188=3,"3.1","")&amp;IF(Inscriptions!S188=4,"4.1","")&amp;IF(Inscriptions!S188=5,"5.1","")&amp;IF(Inscriptions!S188=6,"6.1","")&amp;IF(Inscriptions!S188=7,"7.1","")&amp;IF(Inscriptions!S188=8,"8.1","")&amp;IF(Inscriptions!S188=9,"9.1","")&amp;IF(Inscriptions!S188=10,"10.1","")&amp;IF(Inscriptions!S188=10,"10.1","")&amp;IF(Inscriptions!S188=11,"11.1","")&amp;IF(Inscriptions!S188=12,"12.1","")&amp;IF(Inscriptions!S188=13,"13.1","")&amp;IF(Inscriptions!S188=14,"14.1","")&amp;IF(Inscriptions!S188=15,"15.1","")&amp;IF(Inscriptions!S188=16,"16.1","")&amp;IF(Inscriptions!S188=17,"17.1","")&amp;IF(Inscriptions!S188=18,"18.1","")&amp;IF(Inscriptions!S188=19,"19.1","")&amp;IF(Inscriptions!S188=20,"20","")</f>
        <v/>
      </c>
      <c r="P188" s="198"/>
      <c r="Q188" s="199"/>
      <c r="R188" s="218"/>
      <c r="T188" s="248" t="str">
        <f t="shared" si="17"/>
        <v/>
      </c>
      <c r="U188" s="248" t="str">
        <f t="shared" si="18"/>
        <v/>
      </c>
      <c r="V188" s="248" t="str">
        <f t="shared" si="19"/>
        <v/>
      </c>
    </row>
    <row r="189" spans="1:22" x14ac:dyDescent="0.2">
      <c r="A189" s="197">
        <f>Inscriptions!A189</f>
        <v>188</v>
      </c>
      <c r="B189" s="32">
        <f>Inscriptions!C189</f>
        <v>0</v>
      </c>
      <c r="C189" s="3">
        <f>Inscriptions!D189</f>
        <v>0</v>
      </c>
      <c r="E189" s="1" t="str">
        <f>IF(Inscriptions!P189=1,"1.1","")&amp;IF(Inscriptions!P189=2,"2.1","")&amp;IF(Inscriptions!P189=3,"3.1","")&amp;IF(Inscriptions!P189=4,"4.1","")&amp;IF(Inscriptions!P189=5,"5.1","")&amp;IF(Inscriptions!P189=6,"6.1","")&amp;IF(Inscriptions!P189=7,"7.1","")&amp;IF(Inscriptions!P189=8,"8.1","")&amp;IF(Inscriptions!P189=9,"9.1","")&amp;IF(Inscriptions!P189=10,"10.1","")&amp;IF(Inscriptions!P189=10,"10.1","")&amp;IF(Inscriptions!P189=11,"11.1","")&amp;IF(Inscriptions!P189=12,"12.1","")&amp;IF(Inscriptions!P189=13,"13.1","")&amp;IF(Inscriptions!P189=14,"14.1","")&amp;IF(Inscriptions!P189=15,"15.1","")&amp;IF(Inscriptions!P189=16,"16.1","")&amp;IF(Inscriptions!P189=17,"17.1","")&amp;IF(Inscriptions!P189=18,"18.1","")&amp;IF(Inscriptions!P189=19,"19.1","")&amp;IF(Inscriptions!P189=20,"20","")</f>
        <v/>
      </c>
      <c r="F189" s="1" t="str">
        <f>IF(Inscriptions!Q189=1,"1.1","")&amp;IF(Inscriptions!Q189=2,"2.1","")&amp;IF(Inscriptions!Q189=3,"3.1","")&amp;IF(Inscriptions!Q189=4,"4.1","")&amp;IF(Inscriptions!Q189=5,"5.1","")&amp;IF(Inscriptions!Q189=6,"6.1","")&amp;IF(Inscriptions!Q189=7,"7.1","")&amp;IF(Inscriptions!Q189=8,"8.1","")&amp;IF(Inscriptions!Q189=9,"9.1","")&amp;IF(Inscriptions!Q189=10,"10.1","")&amp;IF(Inscriptions!Q189=10,"10.1","")&amp;IF(Inscriptions!Q189=11,"11.1","")&amp;IF(Inscriptions!Q189=12,"12.1","")&amp;IF(Inscriptions!Q189=13,"13.1","")&amp;IF(Inscriptions!Q189=14,"14.1","")&amp;IF(Inscriptions!Q189=15,"15.1","")&amp;IF(Inscriptions!Q189=16,"16.1","")&amp;IF(Inscriptions!Q189=17,"17.1","")&amp;IF(Inscriptions!Q189=18,"18.1","")&amp;IF(Inscriptions!Q189=19,"19.1","")&amp;IF(Inscriptions!Q189=20,"20","")</f>
        <v/>
      </c>
      <c r="G189" s="1" t="str">
        <f>IF(Inscriptions!R189=1,"1.1","")&amp;IF(Inscriptions!R189=2,"2.1","")&amp;IF(Inscriptions!R189=3,"3.1","")&amp;IF(Inscriptions!R189=4,"4.1","")&amp;IF(Inscriptions!R189=5,"5.1","")&amp;IF(Inscriptions!R189=6,"6.1","")&amp;IF(Inscriptions!R189=7,"7.1","")&amp;IF(Inscriptions!R189=8,"8.1","")&amp;IF(Inscriptions!R189=9,"9.1","")&amp;IF(Inscriptions!R189=10,"10.1","")&amp;IF(Inscriptions!R189=10,"10.1","")&amp;IF(Inscriptions!R189=11,"11.1","")&amp;IF(Inscriptions!R189=12,"12.1","")&amp;IF(Inscriptions!R189=13,"13.1","")&amp;IF(Inscriptions!R189=14,"14.1","")&amp;IF(Inscriptions!R189=15,"15.1","")&amp;IF(Inscriptions!R189=16,"16.1","")&amp;IF(Inscriptions!R189=17,"17.1","")&amp;IF(Inscriptions!R189=18,"18.1","")&amp;IF(Inscriptions!R189=19,"19.1","")&amp;IF(Inscriptions!R189=20,"20","")</f>
        <v/>
      </c>
      <c r="H189" s="1" t="str">
        <f>IF(Inscriptions!S189=1,"1.1","")&amp;IF(Inscriptions!S189=2,"2.1","")&amp;IF(Inscriptions!S189=3,"3.1","")&amp;IF(Inscriptions!S189=4,"4.1","")&amp;IF(Inscriptions!S189=5,"5.1","")&amp;IF(Inscriptions!S189=6,"6.1","")&amp;IF(Inscriptions!S189=7,"7.1","")&amp;IF(Inscriptions!S189=8,"8.1","")&amp;IF(Inscriptions!S189=9,"9.1","")&amp;IF(Inscriptions!S189=10,"10.1","")&amp;IF(Inscriptions!S189=10,"10.1","")&amp;IF(Inscriptions!S189=11,"11.1","")&amp;IF(Inscriptions!S189=12,"12.1","")&amp;IF(Inscriptions!S189=13,"13.1","")&amp;IF(Inscriptions!S189=14,"14.1","")&amp;IF(Inscriptions!S189=15,"15.1","")&amp;IF(Inscriptions!S189=16,"16.1","")&amp;IF(Inscriptions!S189=17,"17.1","")&amp;IF(Inscriptions!S189=18,"18.1","")&amp;IF(Inscriptions!S189=19,"19.1","")&amp;IF(Inscriptions!S189=20,"20","")</f>
        <v/>
      </c>
      <c r="P189" s="198"/>
      <c r="Q189" s="199"/>
      <c r="R189" s="218"/>
      <c r="T189" s="248" t="str">
        <f t="shared" si="17"/>
        <v/>
      </c>
      <c r="U189" s="248" t="str">
        <f t="shared" si="18"/>
        <v/>
      </c>
      <c r="V189" s="248" t="str">
        <f t="shared" si="19"/>
        <v/>
      </c>
    </row>
    <row r="190" spans="1:22" x14ac:dyDescent="0.2">
      <c r="A190" s="197">
        <f>Inscriptions!A190</f>
        <v>189</v>
      </c>
      <c r="B190" s="32">
        <f>Inscriptions!C190</f>
        <v>0</v>
      </c>
      <c r="C190" s="3">
        <f>Inscriptions!D190</f>
        <v>0</v>
      </c>
      <c r="E190" s="1" t="str">
        <f>IF(Inscriptions!P190=1,"1.1","")&amp;IF(Inscriptions!P190=2,"2.1","")&amp;IF(Inscriptions!P190=3,"3.1","")&amp;IF(Inscriptions!P190=4,"4.1","")&amp;IF(Inscriptions!P190=5,"5.1","")&amp;IF(Inscriptions!P190=6,"6.1","")&amp;IF(Inscriptions!P190=7,"7.1","")&amp;IF(Inscriptions!P190=8,"8.1","")&amp;IF(Inscriptions!P190=9,"9.1","")&amp;IF(Inscriptions!P190=10,"10.1","")&amp;IF(Inscriptions!P190=10,"10.1","")&amp;IF(Inscriptions!P190=11,"11.1","")&amp;IF(Inscriptions!P190=12,"12.1","")&amp;IF(Inscriptions!P190=13,"13.1","")&amp;IF(Inscriptions!P190=14,"14.1","")&amp;IF(Inscriptions!P190=15,"15.1","")&amp;IF(Inscriptions!P190=16,"16.1","")&amp;IF(Inscriptions!P190=17,"17.1","")&amp;IF(Inscriptions!P190=18,"18.1","")&amp;IF(Inscriptions!P190=19,"19.1","")&amp;IF(Inscriptions!P190=20,"20","")</f>
        <v/>
      </c>
      <c r="F190" s="1" t="str">
        <f>IF(Inscriptions!Q190=1,"1.1","")&amp;IF(Inscriptions!Q190=2,"2.1","")&amp;IF(Inscriptions!Q190=3,"3.1","")&amp;IF(Inscriptions!Q190=4,"4.1","")&amp;IF(Inscriptions!Q190=5,"5.1","")&amp;IF(Inscriptions!Q190=6,"6.1","")&amp;IF(Inscriptions!Q190=7,"7.1","")&amp;IF(Inscriptions!Q190=8,"8.1","")&amp;IF(Inscriptions!Q190=9,"9.1","")&amp;IF(Inscriptions!Q190=10,"10.1","")&amp;IF(Inscriptions!Q190=10,"10.1","")&amp;IF(Inscriptions!Q190=11,"11.1","")&amp;IF(Inscriptions!Q190=12,"12.1","")&amp;IF(Inscriptions!Q190=13,"13.1","")&amp;IF(Inscriptions!Q190=14,"14.1","")&amp;IF(Inscriptions!Q190=15,"15.1","")&amp;IF(Inscriptions!Q190=16,"16.1","")&amp;IF(Inscriptions!Q190=17,"17.1","")&amp;IF(Inscriptions!Q190=18,"18.1","")&amp;IF(Inscriptions!Q190=19,"19.1","")&amp;IF(Inscriptions!Q190=20,"20","")</f>
        <v/>
      </c>
      <c r="G190" s="1" t="str">
        <f>IF(Inscriptions!R190=1,"1.1","")&amp;IF(Inscriptions!R190=2,"2.1","")&amp;IF(Inscriptions!R190=3,"3.1","")&amp;IF(Inscriptions!R190=4,"4.1","")&amp;IF(Inscriptions!R190=5,"5.1","")&amp;IF(Inscriptions!R190=6,"6.1","")&amp;IF(Inscriptions!R190=7,"7.1","")&amp;IF(Inscriptions!R190=8,"8.1","")&amp;IF(Inscriptions!R190=9,"9.1","")&amp;IF(Inscriptions!R190=10,"10.1","")&amp;IF(Inscriptions!R190=10,"10.1","")&amp;IF(Inscriptions!R190=11,"11.1","")&amp;IF(Inscriptions!R190=12,"12.1","")&amp;IF(Inscriptions!R190=13,"13.1","")&amp;IF(Inscriptions!R190=14,"14.1","")&amp;IF(Inscriptions!R190=15,"15.1","")&amp;IF(Inscriptions!R190=16,"16.1","")&amp;IF(Inscriptions!R190=17,"17.1","")&amp;IF(Inscriptions!R190=18,"18.1","")&amp;IF(Inscriptions!R190=19,"19.1","")&amp;IF(Inscriptions!R190=20,"20","")</f>
        <v/>
      </c>
      <c r="H190" s="1" t="str">
        <f>IF(Inscriptions!S190=1,"1.1","")&amp;IF(Inscriptions!S190=2,"2.1","")&amp;IF(Inscriptions!S190=3,"3.1","")&amp;IF(Inscriptions!S190=4,"4.1","")&amp;IF(Inscriptions!S190=5,"5.1","")&amp;IF(Inscriptions!S190=6,"6.1","")&amp;IF(Inscriptions!S190=7,"7.1","")&amp;IF(Inscriptions!S190=8,"8.1","")&amp;IF(Inscriptions!S190=9,"9.1","")&amp;IF(Inscriptions!S190=10,"10.1","")&amp;IF(Inscriptions!S190=10,"10.1","")&amp;IF(Inscriptions!S190=11,"11.1","")&amp;IF(Inscriptions!S190=12,"12.1","")&amp;IF(Inscriptions!S190=13,"13.1","")&amp;IF(Inscriptions!S190=14,"14.1","")&amp;IF(Inscriptions!S190=15,"15.1","")&amp;IF(Inscriptions!S190=16,"16.1","")&amp;IF(Inscriptions!S190=17,"17.1","")&amp;IF(Inscriptions!S190=18,"18.1","")&amp;IF(Inscriptions!S190=19,"19.1","")&amp;IF(Inscriptions!S190=20,"20","")</f>
        <v/>
      </c>
      <c r="P190" s="198"/>
      <c r="Q190" s="199"/>
      <c r="R190" s="218"/>
      <c r="T190" s="248" t="str">
        <f t="shared" si="17"/>
        <v/>
      </c>
      <c r="U190" s="248" t="str">
        <f t="shared" si="18"/>
        <v/>
      </c>
      <c r="V190" s="248" t="str">
        <f t="shared" si="19"/>
        <v/>
      </c>
    </row>
    <row r="191" spans="1:22" x14ac:dyDescent="0.2">
      <c r="A191" s="197">
        <f>Inscriptions!A191</f>
        <v>190</v>
      </c>
      <c r="B191" s="32">
        <f>Inscriptions!C191</f>
        <v>0</v>
      </c>
      <c r="C191" s="3">
        <f>Inscriptions!D191</f>
        <v>0</v>
      </c>
      <c r="E191" s="1" t="str">
        <f>IF(Inscriptions!P191=1,"1.1","")&amp;IF(Inscriptions!P191=2,"2.1","")&amp;IF(Inscriptions!P191=3,"3.1","")&amp;IF(Inscriptions!P191=4,"4.1","")&amp;IF(Inscriptions!P191=5,"5.1","")&amp;IF(Inscriptions!P191=6,"6.1","")&amp;IF(Inscriptions!P191=7,"7.1","")&amp;IF(Inscriptions!P191=8,"8.1","")&amp;IF(Inscriptions!P191=9,"9.1","")&amp;IF(Inscriptions!P191=10,"10.1","")&amp;IF(Inscriptions!P191=10,"10.1","")&amp;IF(Inscriptions!P191=11,"11.1","")&amp;IF(Inscriptions!P191=12,"12.1","")&amp;IF(Inscriptions!P191=13,"13.1","")&amp;IF(Inscriptions!P191=14,"14.1","")&amp;IF(Inscriptions!P191=15,"15.1","")&amp;IF(Inscriptions!P191=16,"16.1","")&amp;IF(Inscriptions!P191=17,"17.1","")&amp;IF(Inscriptions!P191=18,"18.1","")&amp;IF(Inscriptions!P191=19,"19.1","")&amp;IF(Inscriptions!P191=20,"20","")</f>
        <v/>
      </c>
      <c r="F191" s="1" t="str">
        <f>IF(Inscriptions!Q191=1,"1.1","")&amp;IF(Inscriptions!Q191=2,"2.1","")&amp;IF(Inscriptions!Q191=3,"3.1","")&amp;IF(Inscriptions!Q191=4,"4.1","")&amp;IF(Inscriptions!Q191=5,"5.1","")&amp;IF(Inscriptions!Q191=6,"6.1","")&amp;IF(Inscriptions!Q191=7,"7.1","")&amp;IF(Inscriptions!Q191=8,"8.1","")&amp;IF(Inscriptions!Q191=9,"9.1","")&amp;IF(Inscriptions!Q191=10,"10.1","")&amp;IF(Inscriptions!Q191=10,"10.1","")&amp;IF(Inscriptions!Q191=11,"11.1","")&amp;IF(Inscriptions!Q191=12,"12.1","")&amp;IF(Inscriptions!Q191=13,"13.1","")&amp;IF(Inscriptions!Q191=14,"14.1","")&amp;IF(Inscriptions!Q191=15,"15.1","")&amp;IF(Inscriptions!Q191=16,"16.1","")&amp;IF(Inscriptions!Q191=17,"17.1","")&amp;IF(Inscriptions!Q191=18,"18.1","")&amp;IF(Inscriptions!Q191=19,"19.1","")&amp;IF(Inscriptions!Q191=20,"20","")</f>
        <v/>
      </c>
      <c r="G191" s="1" t="str">
        <f>IF(Inscriptions!R191=1,"1.1","")&amp;IF(Inscriptions!R191=2,"2.1","")&amp;IF(Inscriptions!R191=3,"3.1","")&amp;IF(Inscriptions!R191=4,"4.1","")&amp;IF(Inscriptions!R191=5,"5.1","")&amp;IF(Inscriptions!R191=6,"6.1","")&amp;IF(Inscriptions!R191=7,"7.1","")&amp;IF(Inscriptions!R191=8,"8.1","")&amp;IF(Inscriptions!R191=9,"9.1","")&amp;IF(Inscriptions!R191=10,"10.1","")&amp;IF(Inscriptions!R191=10,"10.1","")&amp;IF(Inscriptions!R191=11,"11.1","")&amp;IF(Inscriptions!R191=12,"12.1","")&amp;IF(Inscriptions!R191=13,"13.1","")&amp;IF(Inscriptions!R191=14,"14.1","")&amp;IF(Inscriptions!R191=15,"15.1","")&amp;IF(Inscriptions!R191=16,"16.1","")&amp;IF(Inscriptions!R191=17,"17.1","")&amp;IF(Inscriptions!R191=18,"18.1","")&amp;IF(Inscriptions!R191=19,"19.1","")&amp;IF(Inscriptions!R191=20,"20","")</f>
        <v/>
      </c>
      <c r="H191" s="1" t="str">
        <f>IF(Inscriptions!S191=1,"1.1","")&amp;IF(Inscriptions!S191=2,"2.1","")&amp;IF(Inscriptions!S191=3,"3.1","")&amp;IF(Inscriptions!S191=4,"4.1","")&amp;IF(Inscriptions!S191=5,"5.1","")&amp;IF(Inscriptions!S191=6,"6.1","")&amp;IF(Inscriptions!S191=7,"7.1","")&amp;IF(Inscriptions!S191=8,"8.1","")&amp;IF(Inscriptions!S191=9,"9.1","")&amp;IF(Inscriptions!S191=10,"10.1","")&amp;IF(Inscriptions!S191=10,"10.1","")&amp;IF(Inscriptions!S191=11,"11.1","")&amp;IF(Inscriptions!S191=12,"12.1","")&amp;IF(Inscriptions!S191=13,"13.1","")&amp;IF(Inscriptions!S191=14,"14.1","")&amp;IF(Inscriptions!S191=15,"15.1","")&amp;IF(Inscriptions!S191=16,"16.1","")&amp;IF(Inscriptions!S191=17,"17.1","")&amp;IF(Inscriptions!S191=18,"18.1","")&amp;IF(Inscriptions!S191=19,"19.1","")&amp;IF(Inscriptions!S191=20,"20","")</f>
        <v/>
      </c>
      <c r="P191" s="198"/>
      <c r="Q191" s="199"/>
      <c r="R191" s="218"/>
      <c r="T191" s="248" t="str">
        <f t="shared" si="17"/>
        <v/>
      </c>
      <c r="U191" s="248" t="str">
        <f t="shared" si="18"/>
        <v/>
      </c>
      <c r="V191" s="248" t="str">
        <f t="shared" si="19"/>
        <v/>
      </c>
    </row>
    <row r="192" spans="1:22" x14ac:dyDescent="0.2">
      <c r="A192" s="197">
        <f>Inscriptions!A192</f>
        <v>191</v>
      </c>
      <c r="B192" s="32">
        <f>Inscriptions!C192</f>
        <v>0</v>
      </c>
      <c r="C192" s="3">
        <f>Inscriptions!D192</f>
        <v>0</v>
      </c>
      <c r="E192" s="1" t="str">
        <f>IF(Inscriptions!P192=1,"1.1","")&amp;IF(Inscriptions!P192=2,"2.1","")&amp;IF(Inscriptions!P192=3,"3.1","")&amp;IF(Inscriptions!P192=4,"4.1","")&amp;IF(Inscriptions!P192=5,"5.1","")&amp;IF(Inscriptions!P192=6,"6.1","")&amp;IF(Inscriptions!P192=7,"7.1","")&amp;IF(Inscriptions!P192=8,"8.1","")&amp;IF(Inscriptions!P192=9,"9.1","")&amp;IF(Inscriptions!P192=10,"10.1","")&amp;IF(Inscriptions!P192=10,"10.1","")&amp;IF(Inscriptions!P192=11,"11.1","")&amp;IF(Inscriptions!P192=12,"12.1","")&amp;IF(Inscriptions!P192=13,"13.1","")&amp;IF(Inscriptions!P192=14,"14.1","")&amp;IF(Inscriptions!P192=15,"15.1","")&amp;IF(Inscriptions!P192=16,"16.1","")&amp;IF(Inscriptions!P192=17,"17.1","")&amp;IF(Inscriptions!P192=18,"18.1","")&amp;IF(Inscriptions!P192=19,"19.1","")&amp;IF(Inscriptions!P192=20,"20","")</f>
        <v/>
      </c>
      <c r="F192" s="1" t="str">
        <f>IF(Inscriptions!Q192=1,"1.1","")&amp;IF(Inscriptions!Q192=2,"2.1","")&amp;IF(Inscriptions!Q192=3,"3.1","")&amp;IF(Inscriptions!Q192=4,"4.1","")&amp;IF(Inscriptions!Q192=5,"5.1","")&amp;IF(Inscriptions!Q192=6,"6.1","")&amp;IF(Inscriptions!Q192=7,"7.1","")&amp;IF(Inscriptions!Q192=8,"8.1","")&amp;IF(Inscriptions!Q192=9,"9.1","")&amp;IF(Inscriptions!Q192=10,"10.1","")&amp;IF(Inscriptions!Q192=10,"10.1","")&amp;IF(Inscriptions!Q192=11,"11.1","")&amp;IF(Inscriptions!Q192=12,"12.1","")&amp;IF(Inscriptions!Q192=13,"13.1","")&amp;IF(Inscriptions!Q192=14,"14.1","")&amp;IF(Inscriptions!Q192=15,"15.1","")&amp;IF(Inscriptions!Q192=16,"16.1","")&amp;IF(Inscriptions!Q192=17,"17.1","")&amp;IF(Inscriptions!Q192=18,"18.1","")&amp;IF(Inscriptions!Q192=19,"19.1","")&amp;IF(Inscriptions!Q192=20,"20","")</f>
        <v/>
      </c>
      <c r="G192" s="1" t="str">
        <f>IF(Inscriptions!R192=1,"1.1","")&amp;IF(Inscriptions!R192=2,"2.1","")&amp;IF(Inscriptions!R192=3,"3.1","")&amp;IF(Inscriptions!R192=4,"4.1","")&amp;IF(Inscriptions!R192=5,"5.1","")&amp;IF(Inscriptions!R192=6,"6.1","")&amp;IF(Inscriptions!R192=7,"7.1","")&amp;IF(Inscriptions!R192=8,"8.1","")&amp;IF(Inscriptions!R192=9,"9.1","")&amp;IF(Inscriptions!R192=10,"10.1","")&amp;IF(Inscriptions!R192=10,"10.1","")&amp;IF(Inscriptions!R192=11,"11.1","")&amp;IF(Inscriptions!R192=12,"12.1","")&amp;IF(Inscriptions!R192=13,"13.1","")&amp;IF(Inscriptions!R192=14,"14.1","")&amp;IF(Inscriptions!R192=15,"15.1","")&amp;IF(Inscriptions!R192=16,"16.1","")&amp;IF(Inscriptions!R192=17,"17.1","")&amp;IF(Inscriptions!R192=18,"18.1","")&amp;IF(Inscriptions!R192=19,"19.1","")&amp;IF(Inscriptions!R192=20,"20","")</f>
        <v/>
      </c>
      <c r="H192" s="1" t="str">
        <f>IF(Inscriptions!S192=1,"1.1","")&amp;IF(Inscriptions!S192=2,"2.1","")&amp;IF(Inscriptions!S192=3,"3.1","")&amp;IF(Inscriptions!S192=4,"4.1","")&amp;IF(Inscriptions!S192=5,"5.1","")&amp;IF(Inscriptions!S192=6,"6.1","")&amp;IF(Inscriptions!S192=7,"7.1","")&amp;IF(Inscriptions!S192=8,"8.1","")&amp;IF(Inscriptions!S192=9,"9.1","")&amp;IF(Inscriptions!S192=10,"10.1","")&amp;IF(Inscriptions!S192=10,"10.1","")&amp;IF(Inscriptions!S192=11,"11.1","")&amp;IF(Inscriptions!S192=12,"12.1","")&amp;IF(Inscriptions!S192=13,"13.1","")&amp;IF(Inscriptions!S192=14,"14.1","")&amp;IF(Inscriptions!S192=15,"15.1","")&amp;IF(Inscriptions!S192=16,"16.1","")&amp;IF(Inscriptions!S192=17,"17.1","")&amp;IF(Inscriptions!S192=18,"18.1","")&amp;IF(Inscriptions!S192=19,"19.1","")&amp;IF(Inscriptions!S192=20,"20","")</f>
        <v/>
      </c>
      <c r="P192" s="198"/>
      <c r="Q192" s="199"/>
      <c r="R192" s="218"/>
      <c r="T192" s="248" t="str">
        <f t="shared" si="17"/>
        <v/>
      </c>
      <c r="U192" s="248" t="str">
        <f t="shared" si="18"/>
        <v/>
      </c>
      <c r="V192" s="248" t="str">
        <f t="shared" si="19"/>
        <v/>
      </c>
    </row>
    <row r="193" spans="1:28" x14ac:dyDescent="0.2">
      <c r="A193" s="197">
        <f>Inscriptions!A193</f>
        <v>192</v>
      </c>
      <c r="B193" s="32">
        <f>Inscriptions!C193</f>
        <v>0</v>
      </c>
      <c r="C193" s="3">
        <f>Inscriptions!D193</f>
        <v>0</v>
      </c>
      <c r="E193" s="1" t="str">
        <f>IF(Inscriptions!P193=1,"1.1","")&amp;IF(Inscriptions!P193=2,"2.1","")&amp;IF(Inscriptions!P193=3,"3.1","")&amp;IF(Inscriptions!P193=4,"4.1","")&amp;IF(Inscriptions!P193=5,"5.1","")&amp;IF(Inscriptions!P193=6,"6.1","")&amp;IF(Inscriptions!P193=7,"7.1","")&amp;IF(Inscriptions!P193=8,"8.1","")&amp;IF(Inscriptions!P193=9,"9.1","")&amp;IF(Inscriptions!P193=10,"10.1","")&amp;IF(Inscriptions!P193=10,"10.1","")&amp;IF(Inscriptions!P193=11,"11.1","")&amp;IF(Inscriptions!P193=12,"12.1","")&amp;IF(Inscriptions!P193=13,"13.1","")&amp;IF(Inscriptions!P193=14,"14.1","")&amp;IF(Inscriptions!P193=15,"15.1","")&amp;IF(Inscriptions!P193=16,"16.1","")&amp;IF(Inscriptions!P193=17,"17.1","")&amp;IF(Inscriptions!P193=18,"18.1","")&amp;IF(Inscriptions!P193=19,"19.1","")&amp;IF(Inscriptions!P193=20,"20","")</f>
        <v/>
      </c>
      <c r="F193" s="1" t="str">
        <f>IF(Inscriptions!Q193=1,"1.1","")&amp;IF(Inscriptions!Q193=2,"2.1","")&amp;IF(Inscriptions!Q193=3,"3.1","")&amp;IF(Inscriptions!Q193=4,"4.1","")&amp;IF(Inscriptions!Q193=5,"5.1","")&amp;IF(Inscriptions!Q193=6,"6.1","")&amp;IF(Inscriptions!Q193=7,"7.1","")&amp;IF(Inscriptions!Q193=8,"8.1","")&amp;IF(Inscriptions!Q193=9,"9.1","")&amp;IF(Inscriptions!Q193=10,"10.1","")&amp;IF(Inscriptions!Q193=10,"10.1","")&amp;IF(Inscriptions!Q193=11,"11.1","")&amp;IF(Inscriptions!Q193=12,"12.1","")&amp;IF(Inscriptions!Q193=13,"13.1","")&amp;IF(Inscriptions!Q193=14,"14.1","")&amp;IF(Inscriptions!Q193=15,"15.1","")&amp;IF(Inscriptions!Q193=16,"16.1","")&amp;IF(Inscriptions!Q193=17,"17.1","")&amp;IF(Inscriptions!Q193=18,"18.1","")&amp;IF(Inscriptions!Q193=19,"19.1","")&amp;IF(Inscriptions!Q193=20,"20","")</f>
        <v/>
      </c>
      <c r="G193" s="1" t="str">
        <f>IF(Inscriptions!R193=1,"1.1","")&amp;IF(Inscriptions!R193=2,"2.1","")&amp;IF(Inscriptions!R193=3,"3.1","")&amp;IF(Inscriptions!R193=4,"4.1","")&amp;IF(Inscriptions!R193=5,"5.1","")&amp;IF(Inscriptions!R193=6,"6.1","")&amp;IF(Inscriptions!R193=7,"7.1","")&amp;IF(Inscriptions!R193=8,"8.1","")&amp;IF(Inscriptions!R193=9,"9.1","")&amp;IF(Inscriptions!R193=10,"10.1","")&amp;IF(Inscriptions!R193=10,"10.1","")&amp;IF(Inscriptions!R193=11,"11.1","")&amp;IF(Inscriptions!R193=12,"12.1","")&amp;IF(Inscriptions!R193=13,"13.1","")&amp;IF(Inscriptions!R193=14,"14.1","")&amp;IF(Inscriptions!R193=15,"15.1","")&amp;IF(Inscriptions!R193=16,"16.1","")&amp;IF(Inscriptions!R193=17,"17.1","")&amp;IF(Inscriptions!R193=18,"18.1","")&amp;IF(Inscriptions!R193=19,"19.1","")&amp;IF(Inscriptions!R193=20,"20","")</f>
        <v/>
      </c>
      <c r="H193" s="1" t="str">
        <f>IF(Inscriptions!S193=1,"1.1","")&amp;IF(Inscriptions!S193=2,"2.1","")&amp;IF(Inscriptions!S193=3,"3.1","")&amp;IF(Inscriptions!S193=4,"4.1","")&amp;IF(Inscriptions!S193=5,"5.1","")&amp;IF(Inscriptions!S193=6,"6.1","")&amp;IF(Inscriptions!S193=7,"7.1","")&amp;IF(Inscriptions!S193=8,"8.1","")&amp;IF(Inscriptions!S193=9,"9.1","")&amp;IF(Inscriptions!S193=10,"10.1","")&amp;IF(Inscriptions!S193=10,"10.1","")&amp;IF(Inscriptions!S193=11,"11.1","")&amp;IF(Inscriptions!S193=12,"12.1","")&amp;IF(Inscriptions!S193=13,"13.1","")&amp;IF(Inscriptions!S193=14,"14.1","")&amp;IF(Inscriptions!S193=15,"15.1","")&amp;IF(Inscriptions!S193=16,"16.1","")&amp;IF(Inscriptions!S193=17,"17.1","")&amp;IF(Inscriptions!S193=18,"18.1","")&amp;IF(Inscriptions!S193=19,"19.1","")&amp;IF(Inscriptions!S193=20,"20","")</f>
        <v/>
      </c>
      <c r="P193" s="198"/>
      <c r="Q193" s="199"/>
      <c r="R193" s="218"/>
      <c r="T193" s="248" t="str">
        <f t="shared" si="17"/>
        <v/>
      </c>
      <c r="U193" s="248" t="str">
        <f t="shared" si="18"/>
        <v/>
      </c>
      <c r="V193" s="248" t="str">
        <f t="shared" si="19"/>
        <v/>
      </c>
    </row>
    <row r="194" spans="1:28" x14ac:dyDescent="0.2">
      <c r="A194" s="197">
        <f>Inscriptions!A194</f>
        <v>193</v>
      </c>
      <c r="B194" s="32">
        <f>Inscriptions!C194</f>
        <v>0</v>
      </c>
      <c r="C194" s="3">
        <f>Inscriptions!D194</f>
        <v>0</v>
      </c>
      <c r="E194" s="1" t="str">
        <f>IF(Inscriptions!P194=1,"1.1","")&amp;IF(Inscriptions!P194=2,"2.1","")&amp;IF(Inscriptions!P194=3,"3.1","")&amp;IF(Inscriptions!P194=4,"4.1","")&amp;IF(Inscriptions!P194=5,"5.1","")&amp;IF(Inscriptions!P194=6,"6.1","")&amp;IF(Inscriptions!P194=7,"7.1","")&amp;IF(Inscriptions!P194=8,"8.1","")&amp;IF(Inscriptions!P194=9,"9.1","")&amp;IF(Inscriptions!P194=10,"10.1","")&amp;IF(Inscriptions!P194=10,"10.1","")&amp;IF(Inscriptions!P194=11,"11.1","")&amp;IF(Inscriptions!P194=12,"12.1","")&amp;IF(Inscriptions!P194=13,"13.1","")&amp;IF(Inscriptions!P194=14,"14.1","")&amp;IF(Inscriptions!P194=15,"15.1","")&amp;IF(Inscriptions!P194=16,"16.1","")&amp;IF(Inscriptions!P194=17,"17.1","")&amp;IF(Inscriptions!P194=18,"18.1","")&amp;IF(Inscriptions!P194=19,"19.1","")&amp;IF(Inscriptions!P194=20,"20","")</f>
        <v/>
      </c>
      <c r="F194" s="1" t="str">
        <f>IF(Inscriptions!Q194=1,"1.1","")&amp;IF(Inscriptions!Q194=2,"2.1","")&amp;IF(Inscriptions!Q194=3,"3.1","")&amp;IF(Inscriptions!Q194=4,"4.1","")&amp;IF(Inscriptions!Q194=5,"5.1","")&amp;IF(Inscriptions!Q194=6,"6.1","")&amp;IF(Inscriptions!Q194=7,"7.1","")&amp;IF(Inscriptions!Q194=8,"8.1","")&amp;IF(Inscriptions!Q194=9,"9.1","")&amp;IF(Inscriptions!Q194=10,"10.1","")&amp;IF(Inscriptions!Q194=10,"10.1","")&amp;IF(Inscriptions!Q194=11,"11.1","")&amp;IF(Inscriptions!Q194=12,"12.1","")&amp;IF(Inscriptions!Q194=13,"13.1","")&amp;IF(Inscriptions!Q194=14,"14.1","")&amp;IF(Inscriptions!Q194=15,"15.1","")&amp;IF(Inscriptions!Q194=16,"16.1","")&amp;IF(Inscriptions!Q194=17,"17.1","")&amp;IF(Inscriptions!Q194=18,"18.1","")&amp;IF(Inscriptions!Q194=19,"19.1","")&amp;IF(Inscriptions!Q194=20,"20","")</f>
        <v/>
      </c>
      <c r="G194" s="1" t="str">
        <f>IF(Inscriptions!R194=1,"1.1","")&amp;IF(Inscriptions!R194=2,"2.1","")&amp;IF(Inscriptions!R194=3,"3.1","")&amp;IF(Inscriptions!R194=4,"4.1","")&amp;IF(Inscriptions!R194=5,"5.1","")&amp;IF(Inscriptions!R194=6,"6.1","")&amp;IF(Inscriptions!R194=7,"7.1","")&amp;IF(Inscriptions!R194=8,"8.1","")&amp;IF(Inscriptions!R194=9,"9.1","")&amp;IF(Inscriptions!R194=10,"10.1","")&amp;IF(Inscriptions!R194=10,"10.1","")&amp;IF(Inscriptions!R194=11,"11.1","")&amp;IF(Inscriptions!R194=12,"12.1","")&amp;IF(Inscriptions!R194=13,"13.1","")&amp;IF(Inscriptions!R194=14,"14.1","")&amp;IF(Inscriptions!R194=15,"15.1","")&amp;IF(Inscriptions!R194=16,"16.1","")&amp;IF(Inscriptions!R194=17,"17.1","")&amp;IF(Inscriptions!R194=18,"18.1","")&amp;IF(Inscriptions!R194=19,"19.1","")&amp;IF(Inscriptions!R194=20,"20","")</f>
        <v/>
      </c>
      <c r="H194" s="1" t="str">
        <f>IF(Inscriptions!S194=1,"1.1","")&amp;IF(Inscriptions!S194=2,"2.1","")&amp;IF(Inscriptions!S194=3,"3.1","")&amp;IF(Inscriptions!S194=4,"4.1","")&amp;IF(Inscriptions!S194=5,"5.1","")&amp;IF(Inscriptions!S194=6,"6.1","")&amp;IF(Inscriptions!S194=7,"7.1","")&amp;IF(Inscriptions!S194=8,"8.1","")&amp;IF(Inscriptions!S194=9,"9.1","")&amp;IF(Inscriptions!S194=10,"10.1","")&amp;IF(Inscriptions!S194=10,"10.1","")&amp;IF(Inscriptions!S194=11,"11.1","")&amp;IF(Inscriptions!S194=12,"12.1","")&amp;IF(Inscriptions!S194=13,"13.1","")&amp;IF(Inscriptions!S194=14,"14.1","")&amp;IF(Inscriptions!S194=15,"15.1","")&amp;IF(Inscriptions!S194=16,"16.1","")&amp;IF(Inscriptions!S194=17,"17.1","")&amp;IF(Inscriptions!S194=18,"18.1","")&amp;IF(Inscriptions!S194=19,"19.1","")&amp;IF(Inscriptions!S194=20,"20","")</f>
        <v/>
      </c>
      <c r="P194" s="198"/>
      <c r="Q194" s="199"/>
      <c r="R194" s="218"/>
      <c r="T194" s="248" t="str">
        <f t="shared" si="17"/>
        <v/>
      </c>
      <c r="U194" s="248" t="str">
        <f t="shared" si="18"/>
        <v/>
      </c>
      <c r="V194" s="248" t="str">
        <f t="shared" si="19"/>
        <v/>
      </c>
    </row>
    <row r="195" spans="1:28" x14ac:dyDescent="0.2">
      <c r="A195" s="197">
        <f>Inscriptions!A195</f>
        <v>194</v>
      </c>
      <c r="B195" s="32">
        <f>Inscriptions!C195</f>
        <v>0</v>
      </c>
      <c r="C195" s="3">
        <f>Inscriptions!D195</f>
        <v>0</v>
      </c>
      <c r="E195" s="1" t="str">
        <f>IF(Inscriptions!P195=1,"1.1","")&amp;IF(Inscriptions!P195=2,"2.1","")&amp;IF(Inscriptions!P195=3,"3.1","")&amp;IF(Inscriptions!P195=4,"4.1","")&amp;IF(Inscriptions!P195=5,"5.1","")&amp;IF(Inscriptions!P195=6,"6.1","")&amp;IF(Inscriptions!P195=7,"7.1","")&amp;IF(Inscriptions!P195=8,"8.1","")&amp;IF(Inscriptions!P195=9,"9.1","")&amp;IF(Inscriptions!P195=10,"10.1","")&amp;IF(Inscriptions!P195=10,"10.1","")&amp;IF(Inscriptions!P195=11,"11.1","")&amp;IF(Inscriptions!P195=12,"12.1","")&amp;IF(Inscriptions!P195=13,"13.1","")&amp;IF(Inscriptions!P195=14,"14.1","")&amp;IF(Inscriptions!P195=15,"15.1","")&amp;IF(Inscriptions!P195=16,"16.1","")&amp;IF(Inscriptions!P195=17,"17.1","")&amp;IF(Inscriptions!P195=18,"18.1","")&amp;IF(Inscriptions!P195=19,"19.1","")&amp;IF(Inscriptions!P195=20,"20","")</f>
        <v/>
      </c>
      <c r="F195" s="1" t="str">
        <f>IF(Inscriptions!Q195=1,"1.1","")&amp;IF(Inscriptions!Q195=2,"2.1","")&amp;IF(Inscriptions!Q195=3,"3.1","")&amp;IF(Inscriptions!Q195=4,"4.1","")&amp;IF(Inscriptions!Q195=5,"5.1","")&amp;IF(Inscriptions!Q195=6,"6.1","")&amp;IF(Inscriptions!Q195=7,"7.1","")&amp;IF(Inscriptions!Q195=8,"8.1","")&amp;IF(Inscriptions!Q195=9,"9.1","")&amp;IF(Inscriptions!Q195=10,"10.1","")&amp;IF(Inscriptions!Q195=10,"10.1","")&amp;IF(Inscriptions!Q195=11,"11.1","")&amp;IF(Inscriptions!Q195=12,"12.1","")&amp;IF(Inscriptions!Q195=13,"13.1","")&amp;IF(Inscriptions!Q195=14,"14.1","")&amp;IF(Inscriptions!Q195=15,"15.1","")&amp;IF(Inscriptions!Q195=16,"16.1","")&amp;IF(Inscriptions!Q195=17,"17.1","")&amp;IF(Inscriptions!Q195=18,"18.1","")&amp;IF(Inscriptions!Q195=19,"19.1","")&amp;IF(Inscriptions!Q195=20,"20","")</f>
        <v/>
      </c>
      <c r="G195" s="1" t="str">
        <f>IF(Inscriptions!R195=1,"1.1","")&amp;IF(Inscriptions!R195=2,"2.1","")&amp;IF(Inscriptions!R195=3,"3.1","")&amp;IF(Inscriptions!R195=4,"4.1","")&amp;IF(Inscriptions!R195=5,"5.1","")&amp;IF(Inscriptions!R195=6,"6.1","")&amp;IF(Inscriptions!R195=7,"7.1","")&amp;IF(Inscriptions!R195=8,"8.1","")&amp;IF(Inscriptions!R195=9,"9.1","")&amp;IF(Inscriptions!R195=10,"10.1","")&amp;IF(Inscriptions!R195=10,"10.1","")&amp;IF(Inscriptions!R195=11,"11.1","")&amp;IF(Inscriptions!R195=12,"12.1","")&amp;IF(Inscriptions!R195=13,"13.1","")&amp;IF(Inscriptions!R195=14,"14.1","")&amp;IF(Inscriptions!R195=15,"15.1","")&amp;IF(Inscriptions!R195=16,"16.1","")&amp;IF(Inscriptions!R195=17,"17.1","")&amp;IF(Inscriptions!R195=18,"18.1","")&amp;IF(Inscriptions!R195=19,"19.1","")&amp;IF(Inscriptions!R195=20,"20","")</f>
        <v/>
      </c>
      <c r="H195" s="1" t="str">
        <f>IF(Inscriptions!S195=1,"1.1","")&amp;IF(Inscriptions!S195=2,"2.1","")&amp;IF(Inscriptions!S195=3,"3.1","")&amp;IF(Inscriptions!S195=4,"4.1","")&amp;IF(Inscriptions!S195=5,"5.1","")&amp;IF(Inscriptions!S195=6,"6.1","")&amp;IF(Inscriptions!S195=7,"7.1","")&amp;IF(Inscriptions!S195=8,"8.1","")&amp;IF(Inscriptions!S195=9,"9.1","")&amp;IF(Inscriptions!S195=10,"10.1","")&amp;IF(Inscriptions!S195=10,"10.1","")&amp;IF(Inscriptions!S195=11,"11.1","")&amp;IF(Inscriptions!S195=12,"12.1","")&amp;IF(Inscriptions!S195=13,"13.1","")&amp;IF(Inscriptions!S195=14,"14.1","")&amp;IF(Inscriptions!S195=15,"15.1","")&amp;IF(Inscriptions!S195=16,"16.1","")&amp;IF(Inscriptions!S195=17,"17.1","")&amp;IF(Inscriptions!S195=18,"18.1","")&amp;IF(Inscriptions!S195=19,"19.1","")&amp;IF(Inscriptions!S195=20,"20","")</f>
        <v/>
      </c>
      <c r="P195" s="198"/>
      <c r="Q195" s="199"/>
      <c r="R195" s="218"/>
      <c r="T195" s="248" t="str">
        <f t="shared" ref="T195:T200" si="20">IF(COUNTIF(P:P,$J195),$J195&amp;" - ","")&amp;IF(COUNTIF(P:P,$K195),$K195&amp;" - ","")&amp;IF(COUNTIF(P:P,$L195),$L195&amp;" - ","")&amp;IF(COUNTIF(P:P,$M195),$M195&amp;" - ","")</f>
        <v/>
      </c>
      <c r="U195" s="248" t="str">
        <f t="shared" ref="U195:U200" si="21">IF(COUNTIF(Q:Q,$J195),$J195&amp;" - ","")&amp;IF(COUNTIF(Q:Q,$K195),$K195&amp;" - ","")&amp;IF(COUNTIF(Q:Q,$L195),$L195&amp;" - ","")&amp;IF(COUNTIF(Q:Q,$M195),$M195&amp;" - ","")</f>
        <v/>
      </c>
      <c r="V195" s="248" t="str">
        <f t="shared" ref="V195:V200" si="22">IF(COUNTIF(R:R,$J195),$J195&amp;" - ","")&amp;IF(COUNTIF(R:R,$K195),$K195&amp;" - ","")&amp;IF(COUNTIF(R:R,$L195),$L195&amp;" - ","")&amp;IF(COUNTIF(R:R,$M195),$M195&amp;" - ","")</f>
        <v/>
      </c>
    </row>
    <row r="196" spans="1:28" s="2" customFormat="1" x14ac:dyDescent="0.2">
      <c r="A196" s="53">
        <f>Inscriptions!A196</f>
        <v>195</v>
      </c>
      <c r="B196" s="32">
        <f>Inscriptions!C196</f>
        <v>0</v>
      </c>
      <c r="C196" s="3">
        <f>Inscriptions!D196</f>
        <v>0</v>
      </c>
      <c r="D196" s="196"/>
      <c r="E196" s="1" t="str">
        <f>IF(Inscriptions!P196=1,"1.1","")&amp;IF(Inscriptions!P196=2,"2.1","")&amp;IF(Inscriptions!P196=3,"3.1","")&amp;IF(Inscriptions!P196=4,"4.1","")&amp;IF(Inscriptions!P196=5,"5.1","")&amp;IF(Inscriptions!P196=6,"6.1","")&amp;IF(Inscriptions!P196=7,"7.1","")&amp;IF(Inscriptions!P196=8,"8.1","")&amp;IF(Inscriptions!P196=9,"9.1","")&amp;IF(Inscriptions!P196=10,"10.1","")&amp;IF(Inscriptions!P196=10,"10.1","")&amp;IF(Inscriptions!P196=11,"11.1","")&amp;IF(Inscriptions!P196=12,"12.1","")&amp;IF(Inscriptions!P196=13,"13.1","")&amp;IF(Inscriptions!P196=14,"14.1","")&amp;IF(Inscriptions!P196=15,"15.1","")&amp;IF(Inscriptions!P196=16,"16.1","")&amp;IF(Inscriptions!P196=17,"17.1","")&amp;IF(Inscriptions!P196=18,"18.1","")&amp;IF(Inscriptions!P196=19,"19.1","")&amp;IF(Inscriptions!P196=20,"20","")</f>
        <v/>
      </c>
      <c r="F196" s="1" t="str">
        <f>IF(Inscriptions!Q196=1,"1.1","")&amp;IF(Inscriptions!Q196=2,"2.1","")&amp;IF(Inscriptions!Q196=3,"3.1","")&amp;IF(Inscriptions!Q196=4,"4.1","")&amp;IF(Inscriptions!Q196=5,"5.1","")&amp;IF(Inscriptions!Q196=6,"6.1","")&amp;IF(Inscriptions!Q196=7,"7.1","")&amp;IF(Inscriptions!Q196=8,"8.1","")&amp;IF(Inscriptions!Q196=9,"9.1","")&amp;IF(Inscriptions!Q196=10,"10.1","")&amp;IF(Inscriptions!Q196=10,"10.1","")&amp;IF(Inscriptions!Q196=11,"11.1","")&amp;IF(Inscriptions!Q196=12,"12.1","")&amp;IF(Inscriptions!Q196=13,"13.1","")&amp;IF(Inscriptions!Q196=14,"14.1","")&amp;IF(Inscriptions!Q196=15,"15.1","")&amp;IF(Inscriptions!Q196=16,"16.1","")&amp;IF(Inscriptions!Q196=17,"17.1","")&amp;IF(Inscriptions!Q196=18,"18.1","")&amp;IF(Inscriptions!Q196=19,"19.1","")&amp;IF(Inscriptions!Q196=20,"20","")</f>
        <v/>
      </c>
      <c r="G196" s="1" t="str">
        <f>IF(Inscriptions!R196=1,"1.1","")&amp;IF(Inscriptions!R196=2,"2.1","")&amp;IF(Inscriptions!R196=3,"3.1","")&amp;IF(Inscriptions!R196=4,"4.1","")&amp;IF(Inscriptions!R196=5,"5.1","")&amp;IF(Inscriptions!R196=6,"6.1","")&amp;IF(Inscriptions!R196=7,"7.1","")&amp;IF(Inscriptions!R196=8,"8.1","")&amp;IF(Inscriptions!R196=9,"9.1","")&amp;IF(Inscriptions!R196=10,"10.1","")&amp;IF(Inscriptions!R196=10,"10.1","")&amp;IF(Inscriptions!R196=11,"11.1","")&amp;IF(Inscriptions!R196=12,"12.1","")&amp;IF(Inscriptions!R196=13,"13.1","")&amp;IF(Inscriptions!R196=14,"14.1","")&amp;IF(Inscriptions!R196=15,"15.1","")&amp;IF(Inscriptions!R196=16,"16.1","")&amp;IF(Inscriptions!R196=17,"17.1","")&amp;IF(Inscriptions!R196=18,"18.1","")&amp;IF(Inscriptions!R196=19,"19.1","")&amp;IF(Inscriptions!R196=20,"20","")</f>
        <v/>
      </c>
      <c r="H196" s="1" t="str">
        <f>IF(Inscriptions!S196=1,"1.1","")&amp;IF(Inscriptions!S196=2,"2.1","")&amp;IF(Inscriptions!S196=3,"3.1","")&amp;IF(Inscriptions!S196=4,"4.1","")&amp;IF(Inscriptions!S196=5,"5.1","")&amp;IF(Inscriptions!S196=6,"6.1","")&amp;IF(Inscriptions!S196=7,"7.1","")&amp;IF(Inscriptions!S196=8,"8.1","")&amp;IF(Inscriptions!S196=9,"9.1","")&amp;IF(Inscriptions!S196=10,"10.1","")&amp;IF(Inscriptions!S196=10,"10.1","")&amp;IF(Inscriptions!S196=11,"11.1","")&amp;IF(Inscriptions!S196=12,"12.1","")&amp;IF(Inscriptions!S196=13,"13.1","")&amp;IF(Inscriptions!S196=14,"14.1","")&amp;IF(Inscriptions!S196=15,"15.1","")&amp;IF(Inscriptions!S196=16,"16.1","")&amp;IF(Inscriptions!S196=17,"17.1","")&amp;IF(Inscriptions!S196=18,"18.1","")&amp;IF(Inscriptions!S196=19,"19.1","")&amp;IF(Inscriptions!S196=20,"20","")</f>
        <v/>
      </c>
      <c r="I196" s="224"/>
      <c r="J196" s="256"/>
      <c r="K196" s="256"/>
      <c r="L196" s="256"/>
      <c r="M196" s="256"/>
      <c r="N196" s="224"/>
      <c r="O196" s="32"/>
      <c r="P196" s="198"/>
      <c r="Q196" s="199"/>
      <c r="R196" s="218"/>
      <c r="S196" s="224"/>
      <c r="T196" s="248" t="str">
        <f t="shared" si="20"/>
        <v/>
      </c>
      <c r="U196" s="248" t="str">
        <f t="shared" si="21"/>
        <v/>
      </c>
      <c r="V196" s="248" t="str">
        <f t="shared" si="22"/>
        <v/>
      </c>
      <c r="W196" s="224"/>
      <c r="X196" s="258"/>
      <c r="Y196" s="259"/>
      <c r="Z196" s="260"/>
      <c r="AA196" s="240"/>
      <c r="AB196" s="37"/>
    </row>
    <row r="197" spans="1:28" x14ac:dyDescent="0.2">
      <c r="A197" s="197">
        <f>Inscriptions!A197</f>
        <v>196</v>
      </c>
      <c r="B197" s="32">
        <f>Inscriptions!C197</f>
        <v>0</v>
      </c>
      <c r="C197" s="3">
        <f>Inscriptions!D197</f>
        <v>0</v>
      </c>
      <c r="E197" s="1" t="str">
        <f>IF(Inscriptions!P197=1,"1.1","")&amp;IF(Inscriptions!P197=2,"2.1","")&amp;IF(Inscriptions!P197=3,"3.1","")&amp;IF(Inscriptions!P197=4,"4.1","")&amp;IF(Inscriptions!P197=5,"5.1","")&amp;IF(Inscriptions!P197=6,"6.1","")&amp;IF(Inscriptions!P197=7,"7.1","")&amp;IF(Inscriptions!P197=8,"8.1","")&amp;IF(Inscriptions!P197=9,"9.1","")&amp;IF(Inscriptions!P197=10,"10.1","")&amp;IF(Inscriptions!P197=10,"10.1","")&amp;IF(Inscriptions!P197=11,"11.1","")&amp;IF(Inscriptions!P197=12,"12.1","")&amp;IF(Inscriptions!P197=13,"13.1","")&amp;IF(Inscriptions!P197=14,"14.1","")&amp;IF(Inscriptions!P197=15,"15.1","")&amp;IF(Inscriptions!P197=16,"16.1","")&amp;IF(Inscriptions!P197=17,"17.1","")&amp;IF(Inscriptions!P197=18,"18.1","")&amp;IF(Inscriptions!P197=19,"19.1","")&amp;IF(Inscriptions!P197=20,"20","")</f>
        <v/>
      </c>
      <c r="F197" s="1" t="str">
        <f>IF(Inscriptions!Q197=1,"1.1","")&amp;IF(Inscriptions!Q197=2,"2.1","")&amp;IF(Inscriptions!Q197=3,"3.1","")&amp;IF(Inscriptions!Q197=4,"4.1","")&amp;IF(Inscriptions!Q197=5,"5.1","")&amp;IF(Inscriptions!Q197=6,"6.1","")&amp;IF(Inscriptions!Q197=7,"7.1","")&amp;IF(Inscriptions!Q197=8,"8.1","")&amp;IF(Inscriptions!Q197=9,"9.1","")&amp;IF(Inscriptions!Q197=10,"10.1","")&amp;IF(Inscriptions!Q197=10,"10.1","")&amp;IF(Inscriptions!Q197=11,"11.1","")&amp;IF(Inscriptions!Q197=12,"12.1","")&amp;IF(Inscriptions!Q197=13,"13.1","")&amp;IF(Inscriptions!Q197=14,"14.1","")&amp;IF(Inscriptions!Q197=15,"15.1","")&amp;IF(Inscriptions!Q197=16,"16.1","")&amp;IF(Inscriptions!Q197=17,"17.1","")&amp;IF(Inscriptions!Q197=18,"18.1","")&amp;IF(Inscriptions!Q197=19,"19.1","")&amp;IF(Inscriptions!Q197=20,"20","")</f>
        <v/>
      </c>
      <c r="G197" s="1" t="str">
        <f>IF(Inscriptions!R197=1,"1.1","")&amp;IF(Inscriptions!R197=2,"2.1","")&amp;IF(Inscriptions!R197=3,"3.1","")&amp;IF(Inscriptions!R197=4,"4.1","")&amp;IF(Inscriptions!R197=5,"5.1","")&amp;IF(Inscriptions!R197=6,"6.1","")&amp;IF(Inscriptions!R197=7,"7.1","")&amp;IF(Inscriptions!R197=8,"8.1","")&amp;IF(Inscriptions!R197=9,"9.1","")&amp;IF(Inscriptions!R197=10,"10.1","")&amp;IF(Inscriptions!R197=10,"10.1","")&amp;IF(Inscriptions!R197=11,"11.1","")&amp;IF(Inscriptions!R197=12,"12.1","")&amp;IF(Inscriptions!R197=13,"13.1","")&amp;IF(Inscriptions!R197=14,"14.1","")&amp;IF(Inscriptions!R197=15,"15.1","")&amp;IF(Inscriptions!R197=16,"16.1","")&amp;IF(Inscriptions!R197=17,"17.1","")&amp;IF(Inscriptions!R197=18,"18.1","")&amp;IF(Inscriptions!R197=19,"19.1","")&amp;IF(Inscriptions!R197=20,"20","")</f>
        <v/>
      </c>
      <c r="H197" s="1" t="str">
        <f>IF(Inscriptions!S197=1,"1.1","")&amp;IF(Inscriptions!S197=2,"2.1","")&amp;IF(Inscriptions!S197=3,"3.1","")&amp;IF(Inscriptions!S197=4,"4.1","")&amp;IF(Inscriptions!S197=5,"5.1","")&amp;IF(Inscriptions!S197=6,"6.1","")&amp;IF(Inscriptions!S197=7,"7.1","")&amp;IF(Inscriptions!S197=8,"8.1","")&amp;IF(Inscriptions!S197=9,"9.1","")&amp;IF(Inscriptions!S197=10,"10.1","")&amp;IF(Inscriptions!S197=10,"10.1","")&amp;IF(Inscriptions!S197=11,"11.1","")&amp;IF(Inscriptions!S197=12,"12.1","")&amp;IF(Inscriptions!S197=13,"13.1","")&amp;IF(Inscriptions!S197=14,"14.1","")&amp;IF(Inscriptions!S197=15,"15.1","")&amp;IF(Inscriptions!S197=16,"16.1","")&amp;IF(Inscriptions!S197=17,"17.1","")&amp;IF(Inscriptions!S197=18,"18.1","")&amp;IF(Inscriptions!S197=19,"19.1","")&amp;IF(Inscriptions!S197=20,"20","")</f>
        <v/>
      </c>
      <c r="T197" s="248" t="str">
        <f t="shared" si="20"/>
        <v/>
      </c>
      <c r="U197" s="248" t="str">
        <f t="shared" si="21"/>
        <v/>
      </c>
      <c r="V197" s="248" t="str">
        <f t="shared" si="22"/>
        <v/>
      </c>
    </row>
    <row r="198" spans="1:28" x14ac:dyDescent="0.2">
      <c r="A198" s="197">
        <f>Inscriptions!A198</f>
        <v>197</v>
      </c>
      <c r="B198" s="32">
        <f>Inscriptions!C198</f>
        <v>0</v>
      </c>
      <c r="C198" s="3">
        <f>Inscriptions!D198</f>
        <v>0</v>
      </c>
      <c r="E198" s="1" t="str">
        <f>IF(Inscriptions!P198=1,"1.1","")&amp;IF(Inscriptions!P198=2,"2.1","")&amp;IF(Inscriptions!P198=3,"3.1","")&amp;IF(Inscriptions!P198=4,"4.1","")&amp;IF(Inscriptions!P198=5,"5.1","")&amp;IF(Inscriptions!P198=6,"6.1","")&amp;IF(Inscriptions!P198=7,"7.1","")&amp;IF(Inscriptions!P198=8,"8.1","")&amp;IF(Inscriptions!P198=9,"9.1","")&amp;IF(Inscriptions!P198=10,"10.1","")&amp;IF(Inscriptions!P198=10,"10.1","")&amp;IF(Inscriptions!P198=11,"11.1","")&amp;IF(Inscriptions!P198=12,"12.1","")&amp;IF(Inscriptions!P198=13,"13.1","")&amp;IF(Inscriptions!P198=14,"14.1","")&amp;IF(Inscriptions!P198=15,"15.1","")&amp;IF(Inscriptions!P198=16,"16.1","")&amp;IF(Inscriptions!P198=17,"17.1","")&amp;IF(Inscriptions!P198=18,"18.1","")&amp;IF(Inscriptions!P198=19,"19.1","")&amp;IF(Inscriptions!P198=20,"20","")</f>
        <v/>
      </c>
      <c r="F198" s="1" t="str">
        <f>IF(Inscriptions!Q198=1,"1.1","")&amp;IF(Inscriptions!Q198=2,"2.1","")&amp;IF(Inscriptions!Q198=3,"3.1","")&amp;IF(Inscriptions!Q198=4,"4.1","")&amp;IF(Inscriptions!Q198=5,"5.1","")&amp;IF(Inscriptions!Q198=6,"6.1","")&amp;IF(Inscriptions!Q198=7,"7.1","")&amp;IF(Inscriptions!Q198=8,"8.1","")&amp;IF(Inscriptions!Q198=9,"9.1","")&amp;IF(Inscriptions!Q198=10,"10.1","")&amp;IF(Inscriptions!Q198=10,"10.1","")&amp;IF(Inscriptions!Q198=11,"11.1","")&amp;IF(Inscriptions!Q198=12,"12.1","")&amp;IF(Inscriptions!Q198=13,"13.1","")&amp;IF(Inscriptions!Q198=14,"14.1","")&amp;IF(Inscriptions!Q198=15,"15.1","")&amp;IF(Inscriptions!Q198=16,"16.1","")&amp;IF(Inscriptions!Q198=17,"17.1","")&amp;IF(Inscriptions!Q198=18,"18.1","")&amp;IF(Inscriptions!Q198=19,"19.1","")&amp;IF(Inscriptions!Q198=20,"20","")</f>
        <v/>
      </c>
      <c r="G198" s="1" t="str">
        <f>IF(Inscriptions!R198=1,"1.1","")&amp;IF(Inscriptions!R198=2,"2.1","")&amp;IF(Inscriptions!R198=3,"3.1","")&amp;IF(Inscriptions!R198=4,"4.1","")&amp;IF(Inscriptions!R198=5,"5.1","")&amp;IF(Inscriptions!R198=6,"6.1","")&amp;IF(Inscriptions!R198=7,"7.1","")&amp;IF(Inscriptions!R198=8,"8.1","")&amp;IF(Inscriptions!R198=9,"9.1","")&amp;IF(Inscriptions!R198=10,"10.1","")&amp;IF(Inscriptions!R198=10,"10.1","")&amp;IF(Inscriptions!R198=11,"11.1","")&amp;IF(Inscriptions!R198=12,"12.1","")&amp;IF(Inscriptions!R198=13,"13.1","")&amp;IF(Inscriptions!R198=14,"14.1","")&amp;IF(Inscriptions!R198=15,"15.1","")&amp;IF(Inscriptions!R198=16,"16.1","")&amp;IF(Inscriptions!R198=17,"17.1","")&amp;IF(Inscriptions!R198=18,"18.1","")&amp;IF(Inscriptions!R198=19,"19.1","")&amp;IF(Inscriptions!R198=20,"20","")</f>
        <v/>
      </c>
      <c r="H198" s="1" t="str">
        <f>IF(Inscriptions!S198=1,"1.1","")&amp;IF(Inscriptions!S198=2,"2.1","")&amp;IF(Inscriptions!S198=3,"3.1","")&amp;IF(Inscriptions!S198=4,"4.1","")&amp;IF(Inscriptions!S198=5,"5.1","")&amp;IF(Inscriptions!S198=6,"6.1","")&amp;IF(Inscriptions!S198=7,"7.1","")&amp;IF(Inscriptions!S198=8,"8.1","")&amp;IF(Inscriptions!S198=9,"9.1","")&amp;IF(Inscriptions!S198=10,"10.1","")&amp;IF(Inscriptions!S198=10,"10.1","")&amp;IF(Inscriptions!S198=11,"11.1","")&amp;IF(Inscriptions!S198=12,"12.1","")&amp;IF(Inscriptions!S198=13,"13.1","")&amp;IF(Inscriptions!S198=14,"14.1","")&amp;IF(Inscriptions!S198=15,"15.1","")&amp;IF(Inscriptions!S198=16,"16.1","")&amp;IF(Inscriptions!S198=17,"17.1","")&amp;IF(Inscriptions!S198=18,"18.1","")&amp;IF(Inscriptions!S198=19,"19.1","")&amp;IF(Inscriptions!S198=20,"20","")</f>
        <v/>
      </c>
      <c r="T198" s="248" t="str">
        <f t="shared" si="20"/>
        <v/>
      </c>
      <c r="U198" s="248" t="str">
        <f t="shared" si="21"/>
        <v/>
      </c>
      <c r="V198" s="248" t="str">
        <f t="shared" si="22"/>
        <v/>
      </c>
    </row>
    <row r="199" spans="1:28" x14ac:dyDescent="0.2">
      <c r="A199" s="197">
        <f>Inscriptions!A199</f>
        <v>198</v>
      </c>
      <c r="B199" s="32">
        <f>Inscriptions!C199</f>
        <v>0</v>
      </c>
      <c r="C199" s="3">
        <f>Inscriptions!D199</f>
        <v>0</v>
      </c>
      <c r="E199" s="1" t="str">
        <f>IF(Inscriptions!P199=1,"1.1","")&amp;IF(Inscriptions!P199=2,"2.1","")&amp;IF(Inscriptions!P199=3,"3.1","")&amp;IF(Inscriptions!P199=4,"4.1","")&amp;IF(Inscriptions!P199=5,"5.1","")&amp;IF(Inscriptions!P199=6,"6.1","")&amp;IF(Inscriptions!P199=7,"7.1","")&amp;IF(Inscriptions!P199=8,"8.1","")&amp;IF(Inscriptions!P199=9,"9.1","")&amp;IF(Inscriptions!P199=10,"10.1","")&amp;IF(Inscriptions!P199=10,"10.1","")&amp;IF(Inscriptions!P199=11,"11.1","")&amp;IF(Inscriptions!P199=12,"12.1","")&amp;IF(Inscriptions!P199=13,"13.1","")&amp;IF(Inscriptions!P199=14,"14.1","")&amp;IF(Inscriptions!P199=15,"15.1","")&amp;IF(Inscriptions!P199=16,"16.1","")&amp;IF(Inscriptions!P199=17,"17.1","")&amp;IF(Inscriptions!P199=18,"18.1","")&amp;IF(Inscriptions!P199=19,"19.1","")&amp;IF(Inscriptions!P199=20,"20","")</f>
        <v/>
      </c>
      <c r="F199" s="1" t="str">
        <f>IF(Inscriptions!Q199=1,"1.1","")&amp;IF(Inscriptions!Q199=2,"2.1","")&amp;IF(Inscriptions!Q199=3,"3.1","")&amp;IF(Inscriptions!Q199=4,"4.1","")&amp;IF(Inscriptions!Q199=5,"5.1","")&amp;IF(Inscriptions!Q199=6,"6.1","")&amp;IF(Inscriptions!Q199=7,"7.1","")&amp;IF(Inscriptions!Q199=8,"8.1","")&amp;IF(Inscriptions!Q199=9,"9.1","")&amp;IF(Inscriptions!Q199=10,"10.1","")&amp;IF(Inscriptions!Q199=10,"10.1","")&amp;IF(Inscriptions!Q199=11,"11.1","")&amp;IF(Inscriptions!Q199=12,"12.1","")&amp;IF(Inscriptions!Q199=13,"13.1","")&amp;IF(Inscriptions!Q199=14,"14.1","")&amp;IF(Inscriptions!Q199=15,"15.1","")&amp;IF(Inscriptions!Q199=16,"16.1","")&amp;IF(Inscriptions!Q199=17,"17.1","")&amp;IF(Inscriptions!Q199=18,"18.1","")&amp;IF(Inscriptions!Q199=19,"19.1","")&amp;IF(Inscriptions!Q199=20,"20","")</f>
        <v/>
      </c>
      <c r="G199" s="1" t="str">
        <f>IF(Inscriptions!R199=1,"1.1","")&amp;IF(Inscriptions!R199=2,"2.1","")&amp;IF(Inscriptions!R199=3,"3.1","")&amp;IF(Inscriptions!R199=4,"4.1","")&amp;IF(Inscriptions!R199=5,"5.1","")&amp;IF(Inscriptions!R199=6,"6.1","")&amp;IF(Inscriptions!R199=7,"7.1","")&amp;IF(Inscriptions!R199=8,"8.1","")&amp;IF(Inscriptions!R199=9,"9.1","")&amp;IF(Inscriptions!R199=10,"10.1","")&amp;IF(Inscriptions!R199=10,"10.1","")&amp;IF(Inscriptions!R199=11,"11.1","")&amp;IF(Inscriptions!R199=12,"12.1","")&amp;IF(Inscriptions!R199=13,"13.1","")&amp;IF(Inscriptions!R199=14,"14.1","")&amp;IF(Inscriptions!R199=15,"15.1","")&amp;IF(Inscriptions!R199=16,"16.1","")&amp;IF(Inscriptions!R199=17,"17.1","")&amp;IF(Inscriptions!R199=18,"18.1","")&amp;IF(Inscriptions!R199=19,"19.1","")&amp;IF(Inscriptions!R199=20,"20","")</f>
        <v/>
      </c>
      <c r="H199" s="1" t="str">
        <f>IF(Inscriptions!S199=1,"1.1","")&amp;IF(Inscriptions!S199=2,"2.1","")&amp;IF(Inscriptions!S199=3,"3.1","")&amp;IF(Inscriptions!S199=4,"4.1","")&amp;IF(Inscriptions!S199=5,"5.1","")&amp;IF(Inscriptions!S199=6,"6.1","")&amp;IF(Inscriptions!S199=7,"7.1","")&amp;IF(Inscriptions!S199=8,"8.1","")&amp;IF(Inscriptions!S199=9,"9.1","")&amp;IF(Inscriptions!S199=10,"10.1","")&amp;IF(Inscriptions!S199=10,"10.1","")&amp;IF(Inscriptions!S199=11,"11.1","")&amp;IF(Inscriptions!S199=12,"12.1","")&amp;IF(Inscriptions!S199=13,"13.1","")&amp;IF(Inscriptions!S199=14,"14.1","")&amp;IF(Inscriptions!S199=15,"15.1","")&amp;IF(Inscriptions!S199=16,"16.1","")&amp;IF(Inscriptions!S199=17,"17.1","")&amp;IF(Inscriptions!S199=18,"18.1","")&amp;IF(Inscriptions!S199=19,"19.1","")&amp;IF(Inscriptions!S199=20,"20","")</f>
        <v/>
      </c>
      <c r="T199" s="248" t="str">
        <f t="shared" si="20"/>
        <v/>
      </c>
      <c r="U199" s="248" t="str">
        <f t="shared" si="21"/>
        <v/>
      </c>
      <c r="V199" s="248" t="str">
        <f t="shared" si="22"/>
        <v/>
      </c>
    </row>
    <row r="200" spans="1:28" x14ac:dyDescent="0.2">
      <c r="A200" s="197">
        <f>Inscriptions!A200</f>
        <v>199</v>
      </c>
      <c r="B200" s="32">
        <f>Inscriptions!C200</f>
        <v>0</v>
      </c>
      <c r="C200" s="3">
        <f>Inscriptions!D200</f>
        <v>0</v>
      </c>
      <c r="E200" s="1" t="str">
        <f>IF(Inscriptions!P200=1,"1.1","")&amp;IF(Inscriptions!P200=2,"2.1","")&amp;IF(Inscriptions!P200=3,"3.1","")&amp;IF(Inscriptions!P200=4,"4.1","")&amp;IF(Inscriptions!P200=5,"5.1","")&amp;IF(Inscriptions!P200=6,"6.1","")&amp;IF(Inscriptions!P200=7,"7.1","")&amp;IF(Inscriptions!P200=8,"8.1","")&amp;IF(Inscriptions!P200=9,"9.1","")&amp;IF(Inscriptions!P200=10,"10.1","")&amp;IF(Inscriptions!P200=10,"10.1","")&amp;IF(Inscriptions!P200=11,"11.1","")&amp;IF(Inscriptions!P200=12,"12.1","")&amp;IF(Inscriptions!P200=13,"13.1","")&amp;IF(Inscriptions!P200=14,"14.1","")&amp;IF(Inscriptions!P200=15,"15.1","")&amp;IF(Inscriptions!P200=16,"16.1","")&amp;IF(Inscriptions!P200=17,"17.1","")&amp;IF(Inscriptions!P200=18,"18.1","")&amp;IF(Inscriptions!P200=19,"19.1","")&amp;IF(Inscriptions!P200=20,"20","")</f>
        <v/>
      </c>
      <c r="F200" s="1" t="str">
        <f>IF(Inscriptions!Q200=1,"1.1","")&amp;IF(Inscriptions!Q200=2,"2.1","")&amp;IF(Inscriptions!Q200=3,"3.1","")&amp;IF(Inscriptions!Q200=4,"4.1","")&amp;IF(Inscriptions!Q200=5,"5.1","")&amp;IF(Inscriptions!Q200=6,"6.1","")&amp;IF(Inscriptions!Q200=7,"7.1","")&amp;IF(Inscriptions!Q200=8,"8.1","")&amp;IF(Inscriptions!Q200=9,"9.1","")&amp;IF(Inscriptions!Q200=10,"10.1","")&amp;IF(Inscriptions!Q200=10,"10.1","")&amp;IF(Inscriptions!Q200=11,"11.1","")&amp;IF(Inscriptions!Q200=12,"12.1","")&amp;IF(Inscriptions!Q200=13,"13.1","")&amp;IF(Inscriptions!Q200=14,"14.1","")&amp;IF(Inscriptions!Q200=15,"15.1","")&amp;IF(Inscriptions!Q200=16,"16.1","")&amp;IF(Inscriptions!Q200=17,"17.1","")&amp;IF(Inscriptions!Q200=18,"18.1","")&amp;IF(Inscriptions!Q200=19,"19.1","")&amp;IF(Inscriptions!Q200=20,"20","")</f>
        <v/>
      </c>
      <c r="G200" s="1" t="str">
        <f>IF(Inscriptions!R200=1,"1.1","")&amp;IF(Inscriptions!R200=2,"2.1","")&amp;IF(Inscriptions!R200=3,"3.1","")&amp;IF(Inscriptions!R200=4,"4.1","")&amp;IF(Inscriptions!R200=5,"5.1","")&amp;IF(Inscriptions!R200=6,"6.1","")&amp;IF(Inscriptions!R200=7,"7.1","")&amp;IF(Inscriptions!R200=8,"8.1","")&amp;IF(Inscriptions!R200=9,"9.1","")&amp;IF(Inscriptions!R200=10,"10.1","")&amp;IF(Inscriptions!R200=10,"10.1","")&amp;IF(Inscriptions!R200=11,"11.1","")&amp;IF(Inscriptions!R200=12,"12.1","")&amp;IF(Inscriptions!R200=13,"13.1","")&amp;IF(Inscriptions!R200=14,"14.1","")&amp;IF(Inscriptions!R200=15,"15.1","")&amp;IF(Inscriptions!R200=16,"16.1","")&amp;IF(Inscriptions!R200=17,"17.1","")&amp;IF(Inscriptions!R200=18,"18.1","")&amp;IF(Inscriptions!R200=19,"19.1","")&amp;IF(Inscriptions!R200=20,"20","")</f>
        <v/>
      </c>
      <c r="H200" s="1" t="str">
        <f>IF(Inscriptions!S200=1,"1.1","")&amp;IF(Inscriptions!S200=2,"2.1","")&amp;IF(Inscriptions!S200=3,"3.1","")&amp;IF(Inscriptions!S200=4,"4.1","")&amp;IF(Inscriptions!S200=5,"5.1","")&amp;IF(Inscriptions!S200=6,"6.1","")&amp;IF(Inscriptions!S200=7,"7.1","")&amp;IF(Inscriptions!S200=8,"8.1","")&amp;IF(Inscriptions!S200=9,"9.1","")&amp;IF(Inscriptions!S200=10,"10.1","")&amp;IF(Inscriptions!S200=10,"10.1","")&amp;IF(Inscriptions!S200=11,"11.1","")&amp;IF(Inscriptions!S200=12,"12.1","")&amp;IF(Inscriptions!S200=13,"13.1","")&amp;IF(Inscriptions!S200=14,"14.1","")&amp;IF(Inscriptions!S200=15,"15.1","")&amp;IF(Inscriptions!S200=16,"16.1","")&amp;IF(Inscriptions!S200=17,"17.1","")&amp;IF(Inscriptions!S200=18,"18.1","")&amp;IF(Inscriptions!S200=19,"19.1","")&amp;IF(Inscriptions!S200=20,"20","")</f>
        <v/>
      </c>
      <c r="T200" s="248" t="str">
        <f t="shared" si="20"/>
        <v/>
      </c>
      <c r="U200" s="248" t="str">
        <f t="shared" si="21"/>
        <v/>
      </c>
      <c r="V200" s="248" t="str">
        <f t="shared" si="22"/>
        <v/>
      </c>
    </row>
    <row r="201" spans="1:28" x14ac:dyDescent="0.2">
      <c r="A201" s="197"/>
      <c r="T201" s="36"/>
      <c r="U201" s="36"/>
      <c r="V201" s="36"/>
    </row>
  </sheetData>
  <mergeCells count="5">
    <mergeCell ref="AC3:AG3"/>
    <mergeCell ref="AE4:AF4"/>
    <mergeCell ref="AI3:AM3"/>
    <mergeCell ref="AO3:AO4"/>
    <mergeCell ref="AP3:AP4"/>
  </mergeCells>
  <conditionalFormatting sqref="T2:V200">
    <cfRule type="containsBlanks" dxfId="3" priority="14">
      <formula>LEN(TRIM(T2))=0</formula>
    </cfRule>
  </conditionalFormatting>
  <conditionalFormatting sqref="AO6:AO63">
    <cfRule type="containsText" dxfId="2" priority="1" operator="containsText" text="1">
      <formula>NOT(ISERROR(SEARCH("1",AO6)))</formula>
    </cfRule>
    <cfRule type="containsText" dxfId="1" priority="2" operator="containsText" text="2">
      <formula>NOT(ISERROR(SEARCH("2",AO6)))</formula>
    </cfRule>
    <cfRule type="containsText" dxfId="0" priority="3" operator="containsText" text="3">
      <formula>NOT(ISERROR(SEARCH("3",AO6)))</formula>
    </cfRule>
  </conditionalFormatting>
  <pageMargins left="0.75" right="0.75" top="1" bottom="1" header="0.5" footer="0.5"/>
  <pageSetup paperSize="9" orientation="portrait" horizontalDpi="4294967292" verticalDpi="4294967292"/>
  <ignoredErrors>
    <ignoredError sqref="S18 S11:S15 S3 S6" formula="1"/>
    <ignoredError sqref="AC63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8" enableFormatConditionsCalculation="0">
    <tabColor theme="3" tint="0.39997558519241921"/>
  </sheetPr>
  <dimension ref="A1:L29"/>
  <sheetViews>
    <sheetView tabSelected="1" workbookViewId="0">
      <selection activeCell="J27" sqref="J27:J28"/>
    </sheetView>
  </sheetViews>
  <sheetFormatPr baseColWidth="10" defaultRowHeight="16" x14ac:dyDescent="0.2"/>
  <cols>
    <col min="1" max="1" width="13.33203125" style="12" customWidth="1"/>
    <col min="2" max="2" width="10.1640625" style="290" customWidth="1"/>
    <col min="3" max="3" width="32.83203125" customWidth="1"/>
    <col min="4" max="4" width="13.33203125" style="12" customWidth="1"/>
    <col min="5" max="5" width="6.83203125" style="290" customWidth="1"/>
    <col min="6" max="6" width="32.83203125" customWidth="1"/>
    <col min="7" max="7" width="13.33203125" style="12" customWidth="1"/>
    <col min="8" max="8" width="6.33203125" style="290" customWidth="1"/>
    <col min="9" max="9" width="32.83203125" customWidth="1"/>
  </cols>
  <sheetData>
    <row r="1" spans="1:12" s="13" customFormat="1" ht="33" customHeight="1" thickBot="1" x14ac:dyDescent="0.25">
      <c r="A1" s="337" t="str">
        <f>'Horaire général'!B4</f>
        <v>Jeudi 21 mai</v>
      </c>
      <c r="B1" s="338"/>
      <c r="C1" s="339"/>
      <c r="D1" s="337" t="str">
        <f>'Horaire général'!D4</f>
        <v>Vendredi 22 mai</v>
      </c>
      <c r="E1" s="338"/>
      <c r="F1" s="339"/>
      <c r="G1" s="337" t="str">
        <f>'Horaire général'!F4</f>
        <v>Samedi 23 mai</v>
      </c>
      <c r="H1" s="338"/>
      <c r="I1" s="339"/>
      <c r="J1" s="40"/>
      <c r="K1" s="40"/>
    </row>
    <row r="2" spans="1:12" ht="22" customHeight="1" thickBot="1" x14ac:dyDescent="0.25">
      <c r="A2" s="25"/>
      <c r="B2" s="282"/>
      <c r="C2" s="26"/>
      <c r="D2" s="14" t="s">
        <v>112</v>
      </c>
      <c r="E2" s="282"/>
      <c r="F2" s="24" t="s">
        <v>25</v>
      </c>
      <c r="G2" s="14" t="s">
        <v>112</v>
      </c>
      <c r="H2" s="282"/>
      <c r="I2" s="24" t="s">
        <v>25</v>
      </c>
    </row>
    <row r="3" spans="1:12" s="16" customFormat="1" ht="19" x14ac:dyDescent="0.2">
      <c r="A3" s="324" t="str">
        <f>'Horaire général'!B5</f>
        <v>08:00 - 09:00</v>
      </c>
      <c r="B3" s="283"/>
      <c r="C3" s="15" t="str">
        <f>'Horaire général'!C5</f>
        <v>Accueil</v>
      </c>
      <c r="D3" s="324" t="str">
        <f>'Horaire général'!D5</f>
        <v>08:30 - 08:50</v>
      </c>
      <c r="E3" s="283"/>
      <c r="F3" s="15" t="str">
        <f>'Horaire général'!E5</f>
        <v>Echauffement commun</v>
      </c>
      <c r="G3" s="324" t="str">
        <f>'Horaire général'!F5</f>
        <v>08:30 - 08:50</v>
      </c>
      <c r="H3" s="283"/>
      <c r="I3" s="15" t="str">
        <f>'Horaire général'!G5</f>
        <v>Echauffement commun</v>
      </c>
    </row>
    <row r="4" spans="1:12" s="11" customFormat="1" x14ac:dyDescent="0.2">
      <c r="A4" s="324"/>
      <c r="B4" s="284"/>
      <c r="C4" s="17" t="s">
        <v>140</v>
      </c>
      <c r="D4" s="324"/>
      <c r="E4" s="284"/>
      <c r="F4" s="17" t="s">
        <v>180</v>
      </c>
      <c r="G4" s="324"/>
      <c r="H4" s="284"/>
      <c r="I4" s="17" t="s">
        <v>180</v>
      </c>
    </row>
    <row r="5" spans="1:12" s="19" customFormat="1" x14ac:dyDescent="0.2">
      <c r="A5" s="324"/>
      <c r="B5" s="285"/>
      <c r="C5" s="20" t="s">
        <v>64</v>
      </c>
      <c r="D5" s="324"/>
      <c r="E5" s="285"/>
      <c r="F5" s="20" t="s">
        <v>141</v>
      </c>
      <c r="G5" s="324"/>
      <c r="H5" s="285"/>
      <c r="I5" s="20" t="s">
        <v>141</v>
      </c>
    </row>
    <row r="6" spans="1:12" s="16" customFormat="1" ht="18" customHeight="1" x14ac:dyDescent="0.2">
      <c r="A6" s="323" t="str">
        <f>'Horaire général'!B6</f>
        <v>09:15 - 09:45</v>
      </c>
      <c r="B6" s="286"/>
      <c r="C6" s="21" t="str">
        <f>'Horaire général'!C6</f>
        <v>Ouverture du séminaire</v>
      </c>
      <c r="D6" s="323" t="str">
        <f>'Horaire général'!D6</f>
        <v>09:00 - 09:50</v>
      </c>
      <c r="E6" s="286">
        <f>IF('Horaire général'!E6="Bloc I",1,IF('Horaire général'!E6="Bloc II",2,3))</f>
        <v>3</v>
      </c>
      <c r="F6" s="21" t="e">
        <f>VLOOKUP(E8,Répartition!AC:AG,2)</f>
        <v>#N/A</v>
      </c>
      <c r="G6" s="323" t="str">
        <f>'Horaire général'!F6</f>
        <v>09:00 - 09:50</v>
      </c>
      <c r="H6" s="286">
        <f>IF('Horaire général'!G6="Bloc I",1,IF('Horaire général'!G6="Bloc II",2,3))</f>
        <v>2</v>
      </c>
      <c r="I6" s="21" t="str">
        <f>VLOOKUP(H8,Répartition!AC:AG,2)</f>
        <v>Direction avancée</v>
      </c>
    </row>
    <row r="7" spans="1:12" s="11" customFormat="1" x14ac:dyDescent="0.2">
      <c r="A7" s="324"/>
      <c r="B7" s="284"/>
      <c r="C7" s="17" t="s">
        <v>63</v>
      </c>
      <c r="D7" s="324"/>
      <c r="E7" s="284">
        <f>23+E6</f>
        <v>26</v>
      </c>
      <c r="F7" s="17" t="e">
        <f>VLOOKUP(E8,Répartition!AC:AG,3)&amp;" "&amp;VLOOKUP(E8,Répartition!AC:AG,4)</f>
        <v>#N/A</v>
      </c>
      <c r="G7" s="324"/>
      <c r="H7" s="284">
        <f>23+H6</f>
        <v>25</v>
      </c>
      <c r="I7" s="17" t="str">
        <f>VLOOKUP(H8,Répartition!AC:AG,3)&amp;" "&amp;VLOOKUP(H8,Répartition!AC:AG,4)</f>
        <v>BOUVIER Renaud</v>
      </c>
      <c r="L7" s="11" t="str">
        <f>IF(B18="1.1",Répartition!AD6,"")&amp;IF(B18="1.2",Répartition!AD7,"")</f>
        <v/>
      </c>
    </row>
    <row r="8" spans="1:12" s="19" customFormat="1" x14ac:dyDescent="0.2">
      <c r="A8" s="325"/>
      <c r="B8" s="287"/>
      <c r="C8" s="18" t="s">
        <v>141</v>
      </c>
      <c r="D8" s="325"/>
      <c r="E8" s="287" t="str">
        <f>INDEX(Répartition!A:Z,1+J27,E7)</f>
        <v>1.1</v>
      </c>
      <c r="F8" s="18" t="e">
        <f>VLOOKUP(E8,Répartition!AC:AG,5)</f>
        <v>#N/A</v>
      </c>
      <c r="G8" s="325"/>
      <c r="H8" s="287" t="str">
        <f>INDEX(Répartition!A:Z,1+J27,H7)</f>
        <v>4.1</v>
      </c>
      <c r="I8" s="18" t="str">
        <f>VLOOKUP(H8,Répartition!AC:AG,5)</f>
        <v>Lieu 4</v>
      </c>
    </row>
    <row r="9" spans="1:12" s="16" customFormat="1" ht="18" customHeight="1" x14ac:dyDescent="0.2">
      <c r="A9" s="323" t="str">
        <f>'Horaire général'!B7</f>
        <v>10:00 - 10:50</v>
      </c>
      <c r="B9" s="286">
        <f>IF('Horaire général'!C7="Bloc I",1,IF('Horaire général'!C7="Bloc II",2,3))</f>
        <v>1</v>
      </c>
      <c r="C9" s="21" t="str">
        <f>VLOOKUP(B11,Répartition!AC:AG,2)</f>
        <v>Initiation à la direction</v>
      </c>
      <c r="D9" s="323" t="str">
        <f>'Horaire général'!D7</f>
        <v>10:00 - 10:50</v>
      </c>
      <c r="E9" s="286">
        <f>IF('Horaire général'!E7="Bloc I",1,IF('Horaire général'!E7="Bloc II",2,3))</f>
        <v>3</v>
      </c>
      <c r="F9" s="21" t="e">
        <f>VLOOKUP(E11,Répartition!AC:AG,2)</f>
        <v>#N/A</v>
      </c>
      <c r="G9" s="323" t="str">
        <f>'Horaire général'!F7</f>
        <v>10:00 - 10:50</v>
      </c>
      <c r="H9" s="286">
        <f>IF('Horaire général'!G7="Bloc I",1,IF('Horaire général'!G7="Bloc II",2,3))</f>
        <v>2</v>
      </c>
      <c r="I9" s="21" t="str">
        <f>VLOOKUP(H11,Répartition!AC:AG,2)</f>
        <v>Direction avancée</v>
      </c>
    </row>
    <row r="10" spans="1:12" s="11" customFormat="1" x14ac:dyDescent="0.2">
      <c r="A10" s="324"/>
      <c r="B10" s="284">
        <f>23+B9</f>
        <v>24</v>
      </c>
      <c r="C10" s="17" t="str">
        <f>VLOOKUP(B11,Répartition!AC:AG,3)&amp;" "&amp;VLOOKUP(B11,Répartition!AC:AG,4)</f>
        <v>BOUVIER Renaud</v>
      </c>
      <c r="D10" s="324"/>
      <c r="E10" s="284">
        <f>23+E9</f>
        <v>26</v>
      </c>
      <c r="F10" s="17" t="e">
        <f>VLOOKUP(E11,Répartition!AC:AG,3)&amp;" "&amp;VLOOKUP(E11,Répartition!AC:AG,4)</f>
        <v>#N/A</v>
      </c>
      <c r="G10" s="324"/>
      <c r="H10" s="284">
        <f>23+H9</f>
        <v>25</v>
      </c>
      <c r="I10" s="17" t="str">
        <f>VLOOKUP(H11,Répartition!AC:AG,3)&amp;" "&amp;VLOOKUP(H11,Répartition!AC:AG,4)</f>
        <v>BOUVIER Renaud</v>
      </c>
    </row>
    <row r="11" spans="1:12" s="19" customFormat="1" x14ac:dyDescent="0.2">
      <c r="A11" s="325"/>
      <c r="B11" s="287" t="str">
        <f>INDEX(Répartition!A:Z,1+J27,B10)</f>
        <v>3.1</v>
      </c>
      <c r="C11" s="18" t="str">
        <f>VLOOKUP(B11,Répartition!AC:AG,5)</f>
        <v>Lieu 3</v>
      </c>
      <c r="D11" s="325"/>
      <c r="E11" s="287" t="str">
        <f>INDEX(Répartition!A:Z,1+J27,E10)</f>
        <v>1.1</v>
      </c>
      <c r="F11" s="18" t="e">
        <f>VLOOKUP(E11,Répartition!AC:AG,5)</f>
        <v>#N/A</v>
      </c>
      <c r="G11" s="325"/>
      <c r="H11" s="287" t="str">
        <f>INDEX(Répartition!A:Z,1+J27,H10)</f>
        <v>4.1</v>
      </c>
      <c r="I11" s="18" t="str">
        <f>VLOOKUP(H11,Répartition!AC:AG,5)</f>
        <v>Lieu 4</v>
      </c>
    </row>
    <row r="12" spans="1:12" s="16" customFormat="1" ht="18" customHeight="1" x14ac:dyDescent="0.2">
      <c r="A12" s="323" t="str">
        <f>'Horaire général'!B8</f>
        <v>11:00 - 11:50</v>
      </c>
      <c r="B12" s="286">
        <f>IF('Horaire général'!C8="Bloc I",1,IF('Horaire général'!C8="Bloc II",2,3))</f>
        <v>1</v>
      </c>
      <c r="C12" s="21" t="str">
        <f>VLOOKUP(B14,Répartition!AC:AG,2)</f>
        <v>Initiation à la direction</v>
      </c>
      <c r="D12" s="323" t="str">
        <f>'Horaire général'!D8</f>
        <v>11:00 - 11:50</v>
      </c>
      <c r="E12" s="286">
        <f>IF('Horaire général'!E8="Bloc I",1,IF('Horaire général'!E8="Bloc II",2,3))</f>
        <v>1</v>
      </c>
      <c r="F12" s="21" t="str">
        <f>VLOOKUP(E14,Répartition!AC:AG,2)</f>
        <v>Initiation à la direction</v>
      </c>
      <c r="G12" s="323" t="str">
        <f>'Horaire général'!F8</f>
        <v>11:00 - 11:50</v>
      </c>
      <c r="H12" s="286">
        <f>IF('Horaire général'!G8="Bloc I",1,IF('Horaire général'!G8="Bloc II",2,3))</f>
        <v>3</v>
      </c>
      <c r="I12" s="21" t="e">
        <f>VLOOKUP(H14,Répartition!AC:AG,2)</f>
        <v>#N/A</v>
      </c>
    </row>
    <row r="13" spans="1:12" s="11" customFormat="1" x14ac:dyDescent="0.2">
      <c r="A13" s="324"/>
      <c r="B13" s="284">
        <f>23+B12</f>
        <v>24</v>
      </c>
      <c r="C13" s="39" t="str">
        <f>VLOOKUP(B14,Répartition!AC:AG,3)&amp;" "&amp;VLOOKUP(B14,Répartition!AC:AG,4)</f>
        <v>BOUVIER Renaud</v>
      </c>
      <c r="D13" s="324"/>
      <c r="E13" s="284">
        <f>23+E12</f>
        <v>24</v>
      </c>
      <c r="F13" s="17" t="str">
        <f>VLOOKUP(E14,Répartition!AC:AG,3)&amp;" "&amp;VLOOKUP(E14,Répartition!AC:AG,4)</f>
        <v>BOUVIER Renaud</v>
      </c>
      <c r="G13" s="324"/>
      <c r="H13" s="284">
        <f>23+H12</f>
        <v>26</v>
      </c>
      <c r="I13" s="17" t="e">
        <f>VLOOKUP(H14,Répartition!AC:AG,3)&amp;" "&amp;VLOOKUP(H14,Répartition!AC:AG,4)</f>
        <v>#N/A</v>
      </c>
    </row>
    <row r="14" spans="1:12" s="19" customFormat="1" ht="17" thickBot="1" x14ac:dyDescent="0.25">
      <c r="A14" s="324"/>
      <c r="B14" s="285" t="str">
        <f>INDEX(Répartition!A:Z,1+J27,B13)</f>
        <v>3.1</v>
      </c>
      <c r="C14" s="20" t="str">
        <f>VLOOKUP(B14,Répartition!AC:AG,5)</f>
        <v>Lieu 3</v>
      </c>
      <c r="D14" s="324"/>
      <c r="E14" s="285" t="str">
        <f>INDEX(Répartition!A:Z,1+J27,E13)</f>
        <v>3.1</v>
      </c>
      <c r="F14" s="20" t="str">
        <f>VLOOKUP(E14,Répartition!AC:AG,5)</f>
        <v>Lieu 3</v>
      </c>
      <c r="G14" s="324"/>
      <c r="H14" s="285" t="str">
        <f>INDEX(Répartition!A:Z,1+J27,H13)</f>
        <v>1.1</v>
      </c>
      <c r="I14" s="20" t="e">
        <f>VLOOKUP(H14,Répartition!AC:AG,5)</f>
        <v>#N/A</v>
      </c>
    </row>
    <row r="15" spans="1:12" s="10" customFormat="1" ht="22" customHeight="1" thickBot="1" x14ac:dyDescent="0.25">
      <c r="A15" s="52">
        <f>'Horaire général'!B9</f>
        <v>0.51041666666666663</v>
      </c>
      <c r="B15" s="288"/>
      <c r="C15" s="24" t="s">
        <v>19</v>
      </c>
      <c r="D15" s="52">
        <f>'Horaire général'!D9</f>
        <v>0.51041666666666663</v>
      </c>
      <c r="E15" s="288"/>
      <c r="F15" s="24" t="s">
        <v>19</v>
      </c>
      <c r="G15" s="52">
        <f>'Horaire général'!F9</f>
        <v>0.51041666666666663</v>
      </c>
      <c r="H15" s="288"/>
      <c r="I15" s="24" t="s">
        <v>19</v>
      </c>
    </row>
    <row r="16" spans="1:12" s="16" customFormat="1" ht="18" customHeight="1" x14ac:dyDescent="0.2">
      <c r="A16" s="324" t="str">
        <f>'Horaire général'!B10</f>
        <v>14:30 - 15:20</v>
      </c>
      <c r="B16" s="283">
        <f>IF('Horaire général'!C10="Bloc I",1,IF('Horaire général'!C10="Bloc II",2,3))</f>
        <v>2</v>
      </c>
      <c r="C16" s="15" t="str">
        <f>VLOOKUP(B18,Répartition!AC:AG,2)</f>
        <v>Direction avancée</v>
      </c>
      <c r="D16" s="324" t="str">
        <f>'Horaire général'!D10</f>
        <v>14:30 - 15:20</v>
      </c>
      <c r="E16" s="283">
        <f>IF('Horaire général'!E10="Bloc I",1,IF('Horaire général'!E10="Bloc II",2,3))</f>
        <v>2</v>
      </c>
      <c r="F16" s="15" t="str">
        <f>VLOOKUP(E18,Répartition!AC:AG,2)</f>
        <v>Direction avancée</v>
      </c>
      <c r="G16" s="324" t="str">
        <f>'Horaire général'!F10</f>
        <v>14:30 - 15:20</v>
      </c>
      <c r="H16" s="283">
        <f>IF('Horaire général'!G10="Bloc I",1,IF('Horaire général'!G10="Bloc II",2,3))</f>
        <v>1</v>
      </c>
      <c r="I16" s="15" t="str">
        <f>VLOOKUP(H18,Répartition!AC:AG,2)</f>
        <v>Initiation à la direction</v>
      </c>
    </row>
    <row r="17" spans="1:10" s="11" customFormat="1" x14ac:dyDescent="0.2">
      <c r="A17" s="324"/>
      <c r="B17" s="284">
        <f>23+B16</f>
        <v>25</v>
      </c>
      <c r="C17" s="17" t="str">
        <f>VLOOKUP(B18,Répartition!AC:AG,3)&amp;" "&amp;VLOOKUP(B18,Répartition!AC:AG,4)</f>
        <v>BOUVIER Renaud</v>
      </c>
      <c r="D17" s="324"/>
      <c r="E17" s="284">
        <f>23+E16</f>
        <v>25</v>
      </c>
      <c r="F17" s="17" t="str">
        <f>VLOOKUP(E18,Répartition!AC:AG,3)&amp;" "&amp;VLOOKUP(E18,Répartition!AC:AG,4)</f>
        <v>BOUVIER Renaud</v>
      </c>
      <c r="G17" s="324"/>
      <c r="H17" s="284">
        <f>23+H16</f>
        <v>24</v>
      </c>
      <c r="I17" s="17" t="str">
        <f>VLOOKUP(H18,Répartition!AC:AG,3)&amp;" "&amp;VLOOKUP(H18,Répartition!AC:AG,4)</f>
        <v>BOUVIER Renaud</v>
      </c>
    </row>
    <row r="18" spans="1:10" s="19" customFormat="1" x14ac:dyDescent="0.2">
      <c r="A18" s="325"/>
      <c r="B18" s="287" t="str">
        <f>INDEX(Répartition!A:Z,1+J27,B17)</f>
        <v>4.1</v>
      </c>
      <c r="C18" s="18" t="str">
        <f>VLOOKUP(B18,Répartition!AC:AG,5)</f>
        <v>Lieu 4</v>
      </c>
      <c r="D18" s="325"/>
      <c r="E18" s="287" t="str">
        <f>INDEX(Répartition!A:Z,1+J27,E17)</f>
        <v>4.1</v>
      </c>
      <c r="F18" s="18" t="str">
        <f>VLOOKUP(E18,Répartition!AC:AG,5)</f>
        <v>Lieu 4</v>
      </c>
      <c r="G18" s="325"/>
      <c r="H18" s="287" t="str">
        <f>INDEX(Répartition!A:Z,1+J27,H17)</f>
        <v>3.1</v>
      </c>
      <c r="I18" s="18" t="str">
        <f>VLOOKUP(H18,Répartition!AC:AG,5)</f>
        <v>Lieu 3</v>
      </c>
    </row>
    <row r="19" spans="1:10" s="16" customFormat="1" ht="18" customHeight="1" x14ac:dyDescent="0.2">
      <c r="A19" s="323" t="str">
        <f>'Horaire général'!B11</f>
        <v>15:30 - 16:20</v>
      </c>
      <c r="B19" s="286">
        <f>IF('Horaire général'!C11="Bloc I",1,IF('Horaire général'!C11="Bloc II",2,3))</f>
        <v>3</v>
      </c>
      <c r="C19" s="21" t="e">
        <f>VLOOKUP(B21,Répartition!AC:AG,2)</f>
        <v>#N/A</v>
      </c>
      <c r="D19" s="323" t="str">
        <f>'Horaire général'!D11</f>
        <v>15:30 - 16:20</v>
      </c>
      <c r="E19" s="286">
        <f>IF('Horaire général'!E11="Bloc I",1,IF('Horaire général'!E11="Bloc II",2,3))</f>
        <v>2</v>
      </c>
      <c r="F19" s="21" t="str">
        <f>VLOOKUP(E21,Répartition!AC:AG,2)</f>
        <v>Direction avancée</v>
      </c>
      <c r="G19" s="323" t="str">
        <f>'Horaire général'!F11</f>
        <v>15:30 - 16:20</v>
      </c>
      <c r="H19" s="286">
        <f>IF('Horaire général'!G11="Bloc I",1,IF('Horaire général'!G11="Bloc II",2,3))</f>
        <v>1</v>
      </c>
      <c r="I19" s="21" t="str">
        <f>VLOOKUP(H21,Répartition!AC:AG,2)</f>
        <v>Initiation à la direction</v>
      </c>
    </row>
    <row r="20" spans="1:10" s="11" customFormat="1" x14ac:dyDescent="0.2">
      <c r="A20" s="324"/>
      <c r="B20" s="284">
        <f>23+B19</f>
        <v>26</v>
      </c>
      <c r="C20" s="17" t="e">
        <f>VLOOKUP(B21,Répartition!AC:AG,3)&amp;" "&amp;VLOOKUP(B21,Répartition!AC:AG,4)</f>
        <v>#N/A</v>
      </c>
      <c r="D20" s="324"/>
      <c r="E20" s="284">
        <f>23+E19</f>
        <v>25</v>
      </c>
      <c r="F20" s="17" t="str">
        <f>VLOOKUP(E21,Répartition!AC:AG,3)&amp;" "&amp;VLOOKUP(E21,Répartition!AC:AG,4)</f>
        <v>BOUVIER Renaud</v>
      </c>
      <c r="G20" s="324"/>
      <c r="H20" s="284">
        <f>23+H19</f>
        <v>24</v>
      </c>
      <c r="I20" s="17" t="str">
        <f>VLOOKUP(H21,Répartition!AC:AG,3)&amp;" "&amp;VLOOKUP(H21,Répartition!AC:AG,4)</f>
        <v>BOUVIER Renaud</v>
      </c>
    </row>
    <row r="21" spans="1:10" s="19" customFormat="1" x14ac:dyDescent="0.2">
      <c r="A21" s="325"/>
      <c r="B21" s="287" t="str">
        <f>INDEX(Répartition!A:Z,1+J27,B20)</f>
        <v>1.1</v>
      </c>
      <c r="C21" s="18" t="e">
        <f>VLOOKUP(B21,Répartition!AC:AG,5)</f>
        <v>#N/A</v>
      </c>
      <c r="D21" s="325"/>
      <c r="E21" s="287" t="str">
        <f>INDEX(Répartition!A:Z,1+J27,E20)</f>
        <v>4.1</v>
      </c>
      <c r="F21" s="18" t="str">
        <f>VLOOKUP(E21,Répartition!AC:AG,5)</f>
        <v>Lieu 4</v>
      </c>
      <c r="G21" s="325"/>
      <c r="H21" s="287" t="str">
        <f>INDEX(Répartition!A:Z,1+J27,H20)</f>
        <v>3.1</v>
      </c>
      <c r="I21" s="18" t="str">
        <f>VLOOKUP(H21,Répartition!AC:AG,5)</f>
        <v>Lieu 3</v>
      </c>
    </row>
    <row r="22" spans="1:10" s="16" customFormat="1" ht="18" customHeight="1" x14ac:dyDescent="0.2">
      <c r="A22" s="323" t="str">
        <f>'Horaire général'!B12</f>
        <v>16:30 - 17:20</v>
      </c>
      <c r="B22" s="286">
        <f>IF('Horaire général'!C12="Bloc I",1,IF('Horaire général'!C12="Bloc II",2,3))</f>
        <v>3</v>
      </c>
      <c r="C22" s="21" t="e">
        <f>VLOOKUP(B24,Répartition!AC:AG,2)</f>
        <v>#N/A</v>
      </c>
      <c r="D22" s="323" t="str">
        <f>'Horaire général'!D12</f>
        <v>17:00 - 17:45</v>
      </c>
      <c r="E22" s="286"/>
      <c r="F22" s="21" t="str">
        <f>'Horaire général'!E12</f>
        <v>Chant commun</v>
      </c>
      <c r="G22" s="323" t="str">
        <f>'Horaire général'!F12</f>
        <v>16:30 - 17:30</v>
      </c>
      <c r="H22" s="286"/>
      <c r="I22" s="21" t="str">
        <f>'Horaire général'!G12</f>
        <v>Concert d'adieu</v>
      </c>
    </row>
    <row r="23" spans="1:10" s="11" customFormat="1" x14ac:dyDescent="0.2">
      <c r="A23" s="324"/>
      <c r="B23" s="284">
        <f>23+B22</f>
        <v>26</v>
      </c>
      <c r="C23" s="17" t="e">
        <f>VLOOKUP(B24,Répartition!AC:AG,3)&amp;" "&amp;VLOOKUP(B24,Répartition!AC:AG,4)</f>
        <v>#N/A</v>
      </c>
      <c r="D23" s="324"/>
      <c r="E23" s="284"/>
      <c r="F23" s="17" t="s">
        <v>180</v>
      </c>
      <c r="G23" s="324"/>
      <c r="H23" s="284"/>
      <c r="I23" s="17"/>
    </row>
    <row r="24" spans="1:10" s="19" customFormat="1" ht="17" thickBot="1" x14ac:dyDescent="0.25">
      <c r="A24" s="325"/>
      <c r="B24" s="287" t="str">
        <f>INDEX(Répartition!A:Z,1+J27,B23)</f>
        <v>1.1</v>
      </c>
      <c r="C24" s="18" t="e">
        <f>VLOOKUP(B24,Répartition!AC:AG,5)</f>
        <v>#N/A</v>
      </c>
      <c r="D24" s="325"/>
      <c r="E24" s="287"/>
      <c r="F24" s="18" t="s">
        <v>141</v>
      </c>
      <c r="G24" s="326"/>
      <c r="H24" s="291"/>
      <c r="I24" s="38" t="s">
        <v>141</v>
      </c>
    </row>
    <row r="25" spans="1:10" s="16" customFormat="1" ht="18" customHeight="1" x14ac:dyDescent="0.2">
      <c r="A25" s="323" t="str">
        <f>'Horaire général'!B13</f>
        <v>17:30 - 18:30</v>
      </c>
      <c r="B25" s="286"/>
      <c r="C25" s="21" t="str">
        <f>'Horaire général'!C13</f>
        <v>Conférence Art Choral</v>
      </c>
      <c r="D25" s="323" t="str">
        <f>'Horaire général'!D13</f>
        <v>17:45 - 18:30</v>
      </c>
      <c r="E25" s="286"/>
      <c r="F25" s="21" t="str">
        <f>'Horaire général'!E13</f>
        <v>Chant commun</v>
      </c>
      <c r="G25" s="328" t="str">
        <f>VLOOKUP(J27,Inscriptions!A:D,4)</f>
        <v>Prénom 1</v>
      </c>
      <c r="H25" s="329"/>
      <c r="I25" s="330"/>
    </row>
    <row r="26" spans="1:10" s="11" customFormat="1" ht="15" customHeight="1" x14ac:dyDescent="0.2">
      <c r="A26" s="324"/>
      <c r="B26" s="284"/>
      <c r="C26" s="17"/>
      <c r="D26" s="324"/>
      <c r="E26" s="284"/>
      <c r="F26" s="17" t="s">
        <v>180</v>
      </c>
      <c r="G26" s="331"/>
      <c r="H26" s="332"/>
      <c r="I26" s="333"/>
    </row>
    <row r="27" spans="1:10" s="19" customFormat="1" ht="16" customHeight="1" thickBot="1" x14ac:dyDescent="0.25">
      <c r="A27" s="324"/>
      <c r="B27" s="285"/>
      <c r="C27" s="20" t="s">
        <v>141</v>
      </c>
      <c r="D27" s="324"/>
      <c r="E27" s="285"/>
      <c r="F27" s="20" t="s">
        <v>141</v>
      </c>
      <c r="G27" s="331" t="str">
        <f>VLOOKUP(J27,Inscriptions!A:D,3)</f>
        <v>Nom 1</v>
      </c>
      <c r="H27" s="332"/>
      <c r="I27" s="333"/>
      <c r="J27" s="327">
        <v>1</v>
      </c>
    </row>
    <row r="28" spans="1:10" s="11" customFormat="1" ht="22" customHeight="1" thickBot="1" x14ac:dyDescent="0.25">
      <c r="A28" s="52">
        <f>'Horaire général'!B14</f>
        <v>0.80208333333333337</v>
      </c>
      <c r="B28" s="289"/>
      <c r="C28" s="24" t="s">
        <v>19</v>
      </c>
      <c r="D28" s="52">
        <f>'Horaire général'!D14</f>
        <v>0.80208333333333337</v>
      </c>
      <c r="E28" s="289"/>
      <c r="F28" s="24" t="s">
        <v>19</v>
      </c>
      <c r="G28" s="334"/>
      <c r="H28" s="335"/>
      <c r="I28" s="336"/>
      <c r="J28" s="327"/>
    </row>
    <row r="29" spans="1:10" x14ac:dyDescent="0.2">
      <c r="J29" t="s">
        <v>65</v>
      </c>
    </row>
  </sheetData>
  <mergeCells count="29">
    <mergeCell ref="G9:G11"/>
    <mergeCell ref="A1:C1"/>
    <mergeCell ref="D1:F1"/>
    <mergeCell ref="G1:I1"/>
    <mergeCell ref="A3:A5"/>
    <mergeCell ref="A6:A8"/>
    <mergeCell ref="D3:D5"/>
    <mergeCell ref="D6:D8"/>
    <mergeCell ref="G3:G5"/>
    <mergeCell ref="G6:G8"/>
    <mergeCell ref="A25:A27"/>
    <mergeCell ref="D9:D11"/>
    <mergeCell ref="D12:D14"/>
    <mergeCell ref="D16:D18"/>
    <mergeCell ref="D19:D21"/>
    <mergeCell ref="D22:D24"/>
    <mergeCell ref="D25:D27"/>
    <mergeCell ref="A9:A11"/>
    <mergeCell ref="A12:A14"/>
    <mergeCell ref="A16:A18"/>
    <mergeCell ref="A19:A21"/>
    <mergeCell ref="A22:A24"/>
    <mergeCell ref="G12:G14"/>
    <mergeCell ref="G16:G18"/>
    <mergeCell ref="G19:G21"/>
    <mergeCell ref="G22:G24"/>
    <mergeCell ref="J27:J28"/>
    <mergeCell ref="G25:I26"/>
    <mergeCell ref="G27:I28"/>
  </mergeCells>
  <phoneticPr fontId="12" type="noConversion"/>
  <printOptions horizontalCentered="1" verticalCentered="1"/>
  <pageMargins left="0.75" right="0.75" top="1" bottom="1" header="0.5" footer="0.5"/>
  <pageSetup paperSize="9" scale="83" orientation="landscape" horizontalDpi="4294967292" verticalDpi="429496729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7" enableFormatConditionsCalculation="0"/>
  <dimension ref="A1:B100"/>
  <sheetViews>
    <sheetView workbookViewId="0">
      <selection activeCell="D9" sqref="D9"/>
    </sheetView>
  </sheetViews>
  <sheetFormatPr baseColWidth="10" defaultRowHeight="16" x14ac:dyDescent="0.2"/>
  <sheetData>
    <row r="1" spans="1:2" x14ac:dyDescent="0.2">
      <c r="A1" t="e">
        <f>IF(Inscriptions!P2=1,Inscriptions!#REF!,"")</f>
        <v>#REF!</v>
      </c>
      <c r="B1" t="e">
        <f>IF(Inscriptions!P2=1,Inscriptions!#REF!,"")</f>
        <v>#REF!</v>
      </c>
    </row>
    <row r="2" spans="1:2" x14ac:dyDescent="0.2">
      <c r="A2" t="str">
        <f>IF(Inscriptions!P3=1,Inscriptions!#REF!,"")</f>
        <v/>
      </c>
      <c r="B2" t="str">
        <f>IF(Inscriptions!P3=1,Inscriptions!#REF!,"")</f>
        <v/>
      </c>
    </row>
    <row r="3" spans="1:2" x14ac:dyDescent="0.2">
      <c r="A3" t="str">
        <f>IF(Inscriptions!P4=1,Inscriptions!#REF!,"")</f>
        <v/>
      </c>
      <c r="B3" t="str">
        <f>IF(Inscriptions!P4=1,Inscriptions!#REF!,"")</f>
        <v/>
      </c>
    </row>
    <row r="4" spans="1:2" x14ac:dyDescent="0.2">
      <c r="A4" t="str">
        <f>IF(Inscriptions!P5=1,Inscriptions!#REF!,"")</f>
        <v/>
      </c>
      <c r="B4" t="str">
        <f>IF(Inscriptions!P5=1,Inscriptions!#REF!,"")</f>
        <v/>
      </c>
    </row>
    <row r="5" spans="1:2" x14ac:dyDescent="0.2">
      <c r="A5" t="e">
        <f>IF(Inscriptions!P6=1,Inscriptions!#REF!,"")</f>
        <v>#REF!</v>
      </c>
      <c r="B5" t="e">
        <f>IF(Inscriptions!P6=1,Inscriptions!#REF!,"")</f>
        <v>#REF!</v>
      </c>
    </row>
    <row r="6" spans="1:2" x14ac:dyDescent="0.2">
      <c r="A6" t="str">
        <f>IF(Inscriptions!P7=1,Inscriptions!#REF!,"")</f>
        <v/>
      </c>
      <c r="B6" t="str">
        <f>IF(Inscriptions!P7=1,Inscriptions!#REF!,"")</f>
        <v/>
      </c>
    </row>
    <row r="7" spans="1:2" x14ac:dyDescent="0.2">
      <c r="A7" t="str">
        <f>IF(Inscriptions!P8=1,Inscriptions!#REF!,"")</f>
        <v/>
      </c>
      <c r="B7" t="str">
        <f>IF(Inscriptions!P8=1,Inscriptions!#REF!,"")</f>
        <v/>
      </c>
    </row>
    <row r="8" spans="1:2" x14ac:dyDescent="0.2">
      <c r="A8" t="str">
        <f>IF(Inscriptions!P9=1,Inscriptions!#REF!,"")</f>
        <v/>
      </c>
      <c r="B8" t="str">
        <f>IF(Inscriptions!P9=1,Inscriptions!#REF!,"")</f>
        <v/>
      </c>
    </row>
    <row r="9" spans="1:2" x14ac:dyDescent="0.2">
      <c r="A9" t="str">
        <f>IF(Inscriptions!P10=1,Inscriptions!#REF!,"")</f>
        <v/>
      </c>
      <c r="B9" t="str">
        <f>IF(Inscriptions!P10=1,Inscriptions!#REF!,"")</f>
        <v/>
      </c>
    </row>
    <row r="10" spans="1:2" x14ac:dyDescent="0.2">
      <c r="A10" t="str">
        <f>IF(Inscriptions!P11=1,Inscriptions!#REF!,"")</f>
        <v/>
      </c>
      <c r="B10" t="str">
        <f>IF(Inscriptions!P11=1,Inscriptions!#REF!,"")</f>
        <v/>
      </c>
    </row>
    <row r="11" spans="1:2" x14ac:dyDescent="0.2">
      <c r="A11" t="e">
        <f>IF(Inscriptions!P12=1,Inscriptions!#REF!,"")</f>
        <v>#REF!</v>
      </c>
      <c r="B11" t="e">
        <f>IF(Inscriptions!P12=1,Inscriptions!#REF!,"")</f>
        <v>#REF!</v>
      </c>
    </row>
    <row r="12" spans="1:2" x14ac:dyDescent="0.2">
      <c r="A12" t="e">
        <f>IF(Inscriptions!P13=1,Inscriptions!#REF!,"")</f>
        <v>#REF!</v>
      </c>
      <c r="B12" t="e">
        <f>IF(Inscriptions!P13=1,Inscriptions!#REF!,"")</f>
        <v>#REF!</v>
      </c>
    </row>
    <row r="13" spans="1:2" x14ac:dyDescent="0.2">
      <c r="A13" t="str">
        <f>IF(Inscriptions!P14=1,Inscriptions!#REF!,"")</f>
        <v/>
      </c>
      <c r="B13" t="str">
        <f>IF(Inscriptions!P14=1,Inscriptions!#REF!,"")</f>
        <v/>
      </c>
    </row>
    <row r="14" spans="1:2" x14ac:dyDescent="0.2">
      <c r="A14" t="str">
        <f>IF(Inscriptions!P15=1,Inscriptions!#REF!,"")</f>
        <v/>
      </c>
      <c r="B14" t="str">
        <f>IF(Inscriptions!P15=1,Inscriptions!#REF!,"")</f>
        <v/>
      </c>
    </row>
    <row r="15" spans="1:2" x14ac:dyDescent="0.2">
      <c r="A15" t="e">
        <f>IF(Inscriptions!P16=1,Inscriptions!#REF!,"")</f>
        <v>#REF!</v>
      </c>
      <c r="B15" t="e">
        <f>IF(Inscriptions!P16=1,Inscriptions!#REF!,"")</f>
        <v>#REF!</v>
      </c>
    </row>
    <row r="16" spans="1:2" x14ac:dyDescent="0.2">
      <c r="A16" t="str">
        <f>IF(Inscriptions!P17=1,Inscriptions!#REF!,"")</f>
        <v/>
      </c>
      <c r="B16" t="str">
        <f>IF(Inscriptions!P17=1,Inscriptions!#REF!,"")</f>
        <v/>
      </c>
    </row>
    <row r="17" spans="1:2" x14ac:dyDescent="0.2">
      <c r="A17" t="str">
        <f>IF(Inscriptions!P18=1,Inscriptions!#REF!,"")</f>
        <v/>
      </c>
      <c r="B17" t="str">
        <f>IF(Inscriptions!P18=1,Inscriptions!#REF!,"")</f>
        <v/>
      </c>
    </row>
    <row r="18" spans="1:2" x14ac:dyDescent="0.2">
      <c r="A18" t="str">
        <f>IF(Inscriptions!P19=1,Inscriptions!#REF!,"")</f>
        <v/>
      </c>
      <c r="B18" t="str">
        <f>IF(Inscriptions!P19=1,Inscriptions!#REF!,"")</f>
        <v/>
      </c>
    </row>
    <row r="19" spans="1:2" x14ac:dyDescent="0.2">
      <c r="A19" t="str">
        <f>IF(Inscriptions!P20=1,Inscriptions!#REF!,"")</f>
        <v/>
      </c>
      <c r="B19" t="str">
        <f>IF(Inscriptions!P20=1,Inscriptions!#REF!,"")</f>
        <v/>
      </c>
    </row>
    <row r="20" spans="1:2" x14ac:dyDescent="0.2">
      <c r="A20" t="str">
        <f>IF(Inscriptions!P21=1,Inscriptions!#REF!,"")</f>
        <v/>
      </c>
      <c r="B20" t="str">
        <f>IF(Inscriptions!P21=1,Inscriptions!#REF!,"")</f>
        <v/>
      </c>
    </row>
    <row r="21" spans="1:2" x14ac:dyDescent="0.2">
      <c r="A21" t="str">
        <f>IF(Inscriptions!P22=1,Inscriptions!C22,"")</f>
        <v/>
      </c>
      <c r="B21" t="str">
        <f>IF(Inscriptions!P22=1,Inscriptions!D22,"")</f>
        <v/>
      </c>
    </row>
    <row r="22" spans="1:2" x14ac:dyDescent="0.2">
      <c r="A22" t="str">
        <f>IF(Inscriptions!P23=1,Inscriptions!C23,"")</f>
        <v/>
      </c>
      <c r="B22" t="str">
        <f>IF(Inscriptions!P23=1,Inscriptions!D23,"")</f>
        <v/>
      </c>
    </row>
    <row r="23" spans="1:2" x14ac:dyDescent="0.2">
      <c r="A23" t="str">
        <f>IF(Inscriptions!P24=1,Inscriptions!C24,"")</f>
        <v/>
      </c>
      <c r="B23" t="str">
        <f>IF(Inscriptions!P24=1,Inscriptions!D24,"")</f>
        <v/>
      </c>
    </row>
    <row r="24" spans="1:2" x14ac:dyDescent="0.2">
      <c r="A24" t="str">
        <f>IF(Inscriptions!P25=1,Inscriptions!C25,"")</f>
        <v/>
      </c>
      <c r="B24" t="str">
        <f>IF(Inscriptions!P25=1,Inscriptions!D25,"")</f>
        <v/>
      </c>
    </row>
    <row r="25" spans="1:2" x14ac:dyDescent="0.2">
      <c r="A25" t="str">
        <f>IF(Inscriptions!P26=1,Inscriptions!C26,"")</f>
        <v/>
      </c>
      <c r="B25" t="str">
        <f>IF(Inscriptions!P26=1,Inscriptions!D26,"")</f>
        <v/>
      </c>
    </row>
    <row r="26" spans="1:2" x14ac:dyDescent="0.2">
      <c r="A26" t="str">
        <f>IF(Inscriptions!P27=1,Inscriptions!C27,"")</f>
        <v/>
      </c>
      <c r="B26" t="str">
        <f>IF(Inscriptions!P27=1,Inscriptions!D27,"")</f>
        <v/>
      </c>
    </row>
    <row r="27" spans="1:2" x14ac:dyDescent="0.2">
      <c r="A27" t="str">
        <f>IF(Inscriptions!P28=1,Inscriptions!C28,"")</f>
        <v/>
      </c>
      <c r="B27" t="str">
        <f>IF(Inscriptions!P28=1,Inscriptions!D28,"")</f>
        <v/>
      </c>
    </row>
    <row r="28" spans="1:2" x14ac:dyDescent="0.2">
      <c r="A28" t="str">
        <f>IF(Inscriptions!P29=1,Inscriptions!C29,"")</f>
        <v/>
      </c>
      <c r="B28" t="str">
        <f>IF(Inscriptions!P29=1,Inscriptions!D29,"")</f>
        <v/>
      </c>
    </row>
    <row r="29" spans="1:2" x14ac:dyDescent="0.2">
      <c r="A29" t="str">
        <f>IF(Inscriptions!P30=1,Inscriptions!C30,"")</f>
        <v/>
      </c>
      <c r="B29" t="str">
        <f>IF(Inscriptions!P30=1,Inscriptions!D30,"")</f>
        <v/>
      </c>
    </row>
    <row r="30" spans="1:2" x14ac:dyDescent="0.2">
      <c r="A30" t="str">
        <f>IF(Inscriptions!P31=1,Inscriptions!C31,"")</f>
        <v/>
      </c>
      <c r="B30" t="str">
        <f>IF(Inscriptions!P31=1,Inscriptions!D31,"")</f>
        <v/>
      </c>
    </row>
    <row r="31" spans="1:2" x14ac:dyDescent="0.2">
      <c r="A31" t="e">
        <f>IF(Inscriptions!#REF!=1,Inscriptions!#REF!,"")</f>
        <v>#REF!</v>
      </c>
      <c r="B31" t="e">
        <f>IF(Inscriptions!#REF!=1,Inscriptions!#REF!,"")</f>
        <v>#REF!</v>
      </c>
    </row>
    <row r="32" spans="1:2" x14ac:dyDescent="0.2">
      <c r="A32" t="str">
        <f>IF(Inscriptions!P32=1,Inscriptions!C32,"")</f>
        <v/>
      </c>
      <c r="B32" t="str">
        <f>IF(Inscriptions!P32=1,Inscriptions!D32,"")</f>
        <v/>
      </c>
    </row>
    <row r="33" spans="1:2" x14ac:dyDescent="0.2">
      <c r="A33" t="str">
        <f>IF(Inscriptions!P33=1,Inscriptions!C33,"")</f>
        <v/>
      </c>
      <c r="B33" t="str">
        <f>IF(Inscriptions!P33=1,Inscriptions!D33,"")</f>
        <v/>
      </c>
    </row>
    <row r="34" spans="1:2" x14ac:dyDescent="0.2">
      <c r="A34" t="str">
        <f>IF(Inscriptions!P34=1,Inscriptions!C34,"")</f>
        <v/>
      </c>
      <c r="B34" t="str">
        <f>IF(Inscriptions!P34=1,Inscriptions!D34,"")</f>
        <v/>
      </c>
    </row>
    <row r="35" spans="1:2" x14ac:dyDescent="0.2">
      <c r="A35" t="str">
        <f>IF(Inscriptions!P35=1,Inscriptions!C35,"")</f>
        <v/>
      </c>
      <c r="B35" t="str">
        <f>IF(Inscriptions!P35=1,Inscriptions!D35,"")</f>
        <v/>
      </c>
    </row>
    <row r="36" spans="1:2" x14ac:dyDescent="0.2">
      <c r="A36" t="str">
        <f>IF(Inscriptions!P36=1,Inscriptions!C36,"")</f>
        <v/>
      </c>
      <c r="B36" t="str">
        <f>IF(Inscriptions!P36=1,Inscriptions!D36,"")</f>
        <v/>
      </c>
    </row>
    <row r="37" spans="1:2" x14ac:dyDescent="0.2">
      <c r="A37" t="str">
        <f>IF(Inscriptions!P37=1,Inscriptions!C37,"")</f>
        <v/>
      </c>
      <c r="B37" t="str">
        <f>IF(Inscriptions!P37=1,Inscriptions!D37,"")</f>
        <v/>
      </c>
    </row>
    <row r="38" spans="1:2" x14ac:dyDescent="0.2">
      <c r="A38" t="str">
        <f>IF(Inscriptions!P38=1,Inscriptions!C38,"")</f>
        <v/>
      </c>
      <c r="B38" t="str">
        <f>IF(Inscriptions!P38=1,Inscriptions!D38,"")</f>
        <v/>
      </c>
    </row>
    <row r="39" spans="1:2" x14ac:dyDescent="0.2">
      <c r="A39" t="str">
        <f>IF(Inscriptions!P39=1,Inscriptions!C39,"")</f>
        <v/>
      </c>
      <c r="B39" t="str">
        <f>IF(Inscriptions!P39=1,Inscriptions!D39,"")</f>
        <v/>
      </c>
    </row>
    <row r="40" spans="1:2" x14ac:dyDescent="0.2">
      <c r="A40" t="str">
        <f>IF(Inscriptions!P40=1,Inscriptions!C40,"")</f>
        <v/>
      </c>
      <c r="B40" t="str">
        <f>IF(Inscriptions!P40=1,Inscriptions!D40,"")</f>
        <v/>
      </c>
    </row>
    <row r="41" spans="1:2" x14ac:dyDescent="0.2">
      <c r="A41" t="str">
        <f>IF(Inscriptions!P41=1,Inscriptions!C41,"")</f>
        <v/>
      </c>
      <c r="B41" t="str">
        <f>IF(Inscriptions!P41=1,Inscriptions!D41,"")</f>
        <v/>
      </c>
    </row>
    <row r="42" spans="1:2" x14ac:dyDescent="0.2">
      <c r="A42" t="str">
        <f>IF(Inscriptions!P42=1,Inscriptions!C42,"")</f>
        <v/>
      </c>
      <c r="B42" t="str">
        <f>IF(Inscriptions!P42=1,Inscriptions!D42,"")</f>
        <v/>
      </c>
    </row>
    <row r="43" spans="1:2" x14ac:dyDescent="0.2">
      <c r="A43" t="str">
        <f>IF(Inscriptions!P43=1,Inscriptions!C43,"")</f>
        <v/>
      </c>
      <c r="B43" t="str">
        <f>IF(Inscriptions!P43=1,Inscriptions!D43,"")</f>
        <v/>
      </c>
    </row>
    <row r="44" spans="1:2" x14ac:dyDescent="0.2">
      <c r="A44" t="str">
        <f>IF(Inscriptions!P44=1,Inscriptions!C44,"")</f>
        <v/>
      </c>
      <c r="B44" t="str">
        <f>IF(Inscriptions!P44=1,Inscriptions!D44,"")</f>
        <v/>
      </c>
    </row>
    <row r="45" spans="1:2" x14ac:dyDescent="0.2">
      <c r="A45" t="str">
        <f>IF(Inscriptions!P45=1,Inscriptions!C45,"")</f>
        <v/>
      </c>
      <c r="B45" t="str">
        <f>IF(Inscriptions!P45=1,Inscriptions!D45,"")</f>
        <v/>
      </c>
    </row>
    <row r="46" spans="1:2" x14ac:dyDescent="0.2">
      <c r="A46" t="str">
        <f>IF(Inscriptions!P46=1,Inscriptions!C46,"")</f>
        <v/>
      </c>
      <c r="B46" t="str">
        <f>IF(Inscriptions!P46=1,Inscriptions!D46,"")</f>
        <v/>
      </c>
    </row>
    <row r="47" spans="1:2" x14ac:dyDescent="0.2">
      <c r="A47" t="str">
        <f>IF(Inscriptions!P47=1,Inscriptions!C47,"")</f>
        <v/>
      </c>
      <c r="B47" t="str">
        <f>IF(Inscriptions!P47=1,Inscriptions!D47,"")</f>
        <v/>
      </c>
    </row>
    <row r="48" spans="1:2" x14ac:dyDescent="0.2">
      <c r="A48" t="str">
        <f>IF(Inscriptions!P48=1,Inscriptions!C48,"")</f>
        <v/>
      </c>
      <c r="B48" t="str">
        <f>IF(Inscriptions!P48=1,Inscriptions!D48,"")</f>
        <v/>
      </c>
    </row>
    <row r="49" spans="1:2" x14ac:dyDescent="0.2">
      <c r="A49" t="str">
        <f>IF(Inscriptions!P49=1,Inscriptions!C49,"")</f>
        <v/>
      </c>
      <c r="B49" t="str">
        <f>IF(Inscriptions!P49=1,Inscriptions!D49,"")</f>
        <v/>
      </c>
    </row>
    <row r="50" spans="1:2" x14ac:dyDescent="0.2">
      <c r="A50" t="str">
        <f>IF(Inscriptions!P50=1,Inscriptions!C50,"")</f>
        <v/>
      </c>
      <c r="B50" t="str">
        <f>IF(Inscriptions!P50=1,Inscriptions!D50,"")</f>
        <v/>
      </c>
    </row>
    <row r="51" spans="1:2" x14ac:dyDescent="0.2">
      <c r="A51" t="str">
        <f>IF(Inscriptions!P51=1,Inscriptions!C51,"")</f>
        <v/>
      </c>
      <c r="B51" t="str">
        <f>IF(Inscriptions!P51=1,Inscriptions!D51,"")</f>
        <v/>
      </c>
    </row>
    <row r="52" spans="1:2" x14ac:dyDescent="0.2">
      <c r="A52" t="str">
        <f>IF(Inscriptions!P52=1,Inscriptions!C52,"")</f>
        <v/>
      </c>
      <c r="B52" t="str">
        <f>IF(Inscriptions!P52=1,Inscriptions!D52,"")</f>
        <v/>
      </c>
    </row>
    <row r="53" spans="1:2" x14ac:dyDescent="0.2">
      <c r="A53" t="str">
        <f>IF(Inscriptions!P53=1,Inscriptions!C53,"")</f>
        <v/>
      </c>
      <c r="B53" t="str">
        <f>IF(Inscriptions!P53=1,Inscriptions!D53,"")</f>
        <v/>
      </c>
    </row>
    <row r="54" spans="1:2" x14ac:dyDescent="0.2">
      <c r="A54" t="e">
        <f>IF(Inscriptions!#REF!=1,Inscriptions!#REF!,"")</f>
        <v>#REF!</v>
      </c>
      <c r="B54" t="e">
        <f>IF(Inscriptions!#REF!=1,Inscriptions!#REF!,"")</f>
        <v>#REF!</v>
      </c>
    </row>
    <row r="55" spans="1:2" x14ac:dyDescent="0.2">
      <c r="A55" t="str">
        <f>IF(Inscriptions!P54=1,Inscriptions!C54,"")</f>
        <v/>
      </c>
      <c r="B55" t="str">
        <f>IF(Inscriptions!P54=1,Inscriptions!D54,"")</f>
        <v/>
      </c>
    </row>
    <row r="56" spans="1:2" x14ac:dyDescent="0.2">
      <c r="A56" t="str">
        <f>IF(Inscriptions!P55=1,Inscriptions!#REF!,"")</f>
        <v/>
      </c>
      <c r="B56" t="str">
        <f>IF(Inscriptions!P55=1,Inscriptions!#REF!,"")</f>
        <v/>
      </c>
    </row>
    <row r="57" spans="1:2" x14ac:dyDescent="0.2">
      <c r="A57" t="str">
        <f>IF(Inscriptions!P56=1,Inscriptions!C56,"")</f>
        <v/>
      </c>
      <c r="B57" t="str">
        <f>IF(Inscriptions!P56=1,Inscriptions!D56,"")</f>
        <v/>
      </c>
    </row>
    <row r="58" spans="1:2" x14ac:dyDescent="0.2">
      <c r="A58" t="str">
        <f>IF(Inscriptions!P58=1,Inscriptions!C58,"")</f>
        <v/>
      </c>
      <c r="B58" t="str">
        <f>IF(Inscriptions!P58=1,Inscriptions!D58,"")</f>
        <v/>
      </c>
    </row>
    <row r="59" spans="1:2" x14ac:dyDescent="0.2">
      <c r="A59" t="str">
        <f>IF(Inscriptions!P59=1,Inscriptions!C59,"")</f>
        <v/>
      </c>
      <c r="B59" t="str">
        <f>IF(Inscriptions!P59=1,Inscriptions!D59,"")</f>
        <v/>
      </c>
    </row>
    <row r="60" spans="1:2" x14ac:dyDescent="0.2">
      <c r="A60" t="str">
        <f>IF(Inscriptions!P60=1,Inscriptions!C60,"")</f>
        <v/>
      </c>
      <c r="B60" t="str">
        <f>IF(Inscriptions!P60=1,Inscriptions!D60,"")</f>
        <v/>
      </c>
    </row>
    <row r="61" spans="1:2" x14ac:dyDescent="0.2">
      <c r="A61" t="str">
        <f>IF(Inscriptions!P62=1,Inscriptions!C62,"")</f>
        <v/>
      </c>
      <c r="B61" t="str">
        <f>IF(Inscriptions!P62=1,Inscriptions!D62,"")</f>
        <v/>
      </c>
    </row>
    <row r="62" spans="1:2" x14ac:dyDescent="0.2">
      <c r="A62" t="str">
        <f>IF(Inscriptions!P63=1,Inscriptions!C63,"")</f>
        <v/>
      </c>
      <c r="B62" t="str">
        <f>IF(Inscriptions!P63=1,Inscriptions!D63,"")</f>
        <v/>
      </c>
    </row>
    <row r="63" spans="1:2" x14ac:dyDescent="0.2">
      <c r="A63" t="str">
        <f>IF(Inscriptions!P64=1,Inscriptions!C64,"")</f>
        <v/>
      </c>
      <c r="B63" t="str">
        <f>IF(Inscriptions!P64=1,Inscriptions!D64,"")</f>
        <v/>
      </c>
    </row>
    <row r="64" spans="1:2" x14ac:dyDescent="0.2">
      <c r="A64" t="str">
        <f>IF(Inscriptions!P65=1,Inscriptions!C65,"")</f>
        <v/>
      </c>
      <c r="B64" t="str">
        <f>IF(Inscriptions!P65=1,Inscriptions!D65,"")</f>
        <v/>
      </c>
    </row>
    <row r="65" spans="1:2" x14ac:dyDescent="0.2">
      <c r="A65" t="str">
        <f>IF(Inscriptions!P66=1,Inscriptions!C66,"")</f>
        <v/>
      </c>
      <c r="B65" t="str">
        <f>IF(Inscriptions!P66=1,Inscriptions!D66,"")</f>
        <v/>
      </c>
    </row>
    <row r="66" spans="1:2" x14ac:dyDescent="0.2">
      <c r="A66" t="str">
        <f>IF(Inscriptions!P67=1,Inscriptions!C67,"")</f>
        <v/>
      </c>
      <c r="B66" t="str">
        <f>IF(Inscriptions!P67=1,Inscriptions!D67,"")</f>
        <v/>
      </c>
    </row>
    <row r="67" spans="1:2" x14ac:dyDescent="0.2">
      <c r="A67" t="str">
        <f>IF(Inscriptions!P68=1,Inscriptions!C68,"")</f>
        <v/>
      </c>
      <c r="B67" t="str">
        <f>IF(Inscriptions!P68=1,Inscriptions!D68,"")</f>
        <v/>
      </c>
    </row>
    <row r="68" spans="1:2" x14ac:dyDescent="0.2">
      <c r="A68" t="str">
        <f>IF(Inscriptions!P69=1,Inscriptions!C69,"")</f>
        <v/>
      </c>
      <c r="B68" t="str">
        <f>IF(Inscriptions!P69=1,Inscriptions!D69,"")</f>
        <v/>
      </c>
    </row>
    <row r="69" spans="1:2" x14ac:dyDescent="0.2">
      <c r="A69" t="str">
        <f>IF(Inscriptions!P70=1,Inscriptions!C70,"")</f>
        <v/>
      </c>
      <c r="B69" t="str">
        <f>IF(Inscriptions!P70=1,Inscriptions!D70,"")</f>
        <v/>
      </c>
    </row>
    <row r="70" spans="1:2" x14ac:dyDescent="0.2">
      <c r="A70" t="str">
        <f>IF(Inscriptions!P71=1,Inscriptions!C71,"")</f>
        <v/>
      </c>
      <c r="B70" t="str">
        <f>IF(Inscriptions!P71=1,Inscriptions!D71,"")</f>
        <v/>
      </c>
    </row>
    <row r="71" spans="1:2" x14ac:dyDescent="0.2">
      <c r="A71" t="str">
        <f>IF(Inscriptions!P72=1,Inscriptions!C72,"")</f>
        <v/>
      </c>
      <c r="B71" t="str">
        <f>IF(Inscriptions!P72=1,Inscriptions!D72,"")</f>
        <v/>
      </c>
    </row>
    <row r="72" spans="1:2" x14ac:dyDescent="0.2">
      <c r="A72" t="str">
        <f>IF(Inscriptions!P73=1,Inscriptions!C73,"")</f>
        <v/>
      </c>
      <c r="B72" t="str">
        <f>IF(Inscriptions!P73=1,Inscriptions!D73,"")</f>
        <v/>
      </c>
    </row>
    <row r="73" spans="1:2" x14ac:dyDescent="0.2">
      <c r="A73" t="str">
        <f>IF(Inscriptions!P74=1,Inscriptions!C74,"")</f>
        <v/>
      </c>
      <c r="B73" t="str">
        <f>IF(Inscriptions!P74=1,Inscriptions!D74,"")</f>
        <v/>
      </c>
    </row>
    <row r="74" spans="1:2" x14ac:dyDescent="0.2">
      <c r="A74" t="str">
        <f>IF(Inscriptions!P75=1,Inscriptions!C75,"")</f>
        <v/>
      </c>
      <c r="B74" t="str">
        <f>IF(Inscriptions!P75=1,Inscriptions!D75,"")</f>
        <v/>
      </c>
    </row>
    <row r="75" spans="1:2" x14ac:dyDescent="0.2">
      <c r="A75" t="str">
        <f>IF(Inscriptions!P76=1,Inscriptions!C76,"")</f>
        <v/>
      </c>
      <c r="B75" t="str">
        <f>IF(Inscriptions!P76=1,Inscriptions!D76,"")</f>
        <v/>
      </c>
    </row>
    <row r="76" spans="1:2" x14ac:dyDescent="0.2">
      <c r="A76" t="str">
        <f>IF(Inscriptions!P77=1,Inscriptions!C77,"")</f>
        <v/>
      </c>
      <c r="B76" t="str">
        <f>IF(Inscriptions!P77=1,Inscriptions!D77,"")</f>
        <v/>
      </c>
    </row>
    <row r="77" spans="1:2" x14ac:dyDescent="0.2">
      <c r="A77" t="str">
        <f>IF(Inscriptions!P78=1,Inscriptions!C78,"")</f>
        <v/>
      </c>
      <c r="B77" t="str">
        <f>IF(Inscriptions!P78=1,Inscriptions!D78,"")</f>
        <v/>
      </c>
    </row>
    <row r="78" spans="1:2" x14ac:dyDescent="0.2">
      <c r="A78" t="str">
        <f>IF(Inscriptions!P79=1,Inscriptions!C79,"")</f>
        <v/>
      </c>
      <c r="B78" t="str">
        <f>IF(Inscriptions!P79=1,Inscriptions!D79,"")</f>
        <v/>
      </c>
    </row>
    <row r="79" spans="1:2" x14ac:dyDescent="0.2">
      <c r="A79" t="str">
        <f>IF(Inscriptions!P80=1,Inscriptions!C80,"")</f>
        <v/>
      </c>
      <c r="B79" t="str">
        <f>IF(Inscriptions!P80=1,Inscriptions!D80,"")</f>
        <v/>
      </c>
    </row>
    <row r="80" spans="1:2" x14ac:dyDescent="0.2">
      <c r="A80" t="str">
        <f>IF(Inscriptions!P81=1,Inscriptions!C81,"")</f>
        <v/>
      </c>
      <c r="B80" t="str">
        <f>IF(Inscriptions!P81=1,Inscriptions!D81,"")</f>
        <v/>
      </c>
    </row>
    <row r="81" spans="1:2" x14ac:dyDescent="0.2">
      <c r="A81" t="str">
        <f>IF(Inscriptions!P82=1,Inscriptions!C82,"")</f>
        <v/>
      </c>
      <c r="B81" t="str">
        <f>IF(Inscriptions!P82=1,Inscriptions!D82,"")</f>
        <v/>
      </c>
    </row>
    <row r="82" spans="1:2" x14ac:dyDescent="0.2">
      <c r="A82" t="str">
        <f>IF(Inscriptions!P83=1,Inscriptions!C83,"")</f>
        <v/>
      </c>
      <c r="B82" t="str">
        <f>IF(Inscriptions!P83=1,Inscriptions!D83,"")</f>
        <v/>
      </c>
    </row>
    <row r="83" spans="1:2" x14ac:dyDescent="0.2">
      <c r="A83" t="str">
        <f>IF(Inscriptions!P84=1,Inscriptions!C84,"")</f>
        <v/>
      </c>
      <c r="B83" t="str">
        <f>IF(Inscriptions!P84=1,Inscriptions!D84,"")</f>
        <v/>
      </c>
    </row>
    <row r="84" spans="1:2" x14ac:dyDescent="0.2">
      <c r="A84" t="str">
        <f>IF(Inscriptions!P85=1,Inscriptions!C85,"")</f>
        <v/>
      </c>
      <c r="B84" t="str">
        <f>IF(Inscriptions!P85=1,Inscriptions!D85,"")</f>
        <v/>
      </c>
    </row>
    <row r="85" spans="1:2" x14ac:dyDescent="0.2">
      <c r="A85" t="str">
        <f>IF(Inscriptions!P86=1,Inscriptions!C86,"")</f>
        <v/>
      </c>
      <c r="B85" t="str">
        <f>IF(Inscriptions!P86=1,Inscriptions!D86,"")</f>
        <v/>
      </c>
    </row>
    <row r="86" spans="1:2" x14ac:dyDescent="0.2">
      <c r="A86" t="str">
        <f>IF(Inscriptions!P87=1,Inscriptions!C87,"")</f>
        <v/>
      </c>
      <c r="B86" t="str">
        <f>IF(Inscriptions!P87=1,Inscriptions!D87,"")</f>
        <v/>
      </c>
    </row>
    <row r="87" spans="1:2" x14ac:dyDescent="0.2">
      <c r="A87" t="str">
        <f>IF(Inscriptions!P88=1,Inscriptions!C88,"")</f>
        <v/>
      </c>
      <c r="B87" t="str">
        <f>IF(Inscriptions!P88=1,Inscriptions!D88,"")</f>
        <v/>
      </c>
    </row>
    <row r="88" spans="1:2" x14ac:dyDescent="0.2">
      <c r="A88" t="str">
        <f>IF(Inscriptions!P89=1,Inscriptions!C89,"")</f>
        <v/>
      </c>
      <c r="B88" t="str">
        <f>IF(Inscriptions!P89=1,Inscriptions!D89,"")</f>
        <v/>
      </c>
    </row>
    <row r="89" spans="1:2" x14ac:dyDescent="0.2">
      <c r="A89" t="str">
        <f>IF(Inscriptions!P90=1,Inscriptions!C90,"")</f>
        <v/>
      </c>
      <c r="B89" t="str">
        <f>IF(Inscriptions!P90=1,Inscriptions!D90,"")</f>
        <v/>
      </c>
    </row>
    <row r="90" spans="1:2" x14ac:dyDescent="0.2">
      <c r="A90" t="str">
        <f>IF(Inscriptions!P91=1,Inscriptions!C91,"")</f>
        <v/>
      </c>
      <c r="B90" t="str">
        <f>IF(Inscriptions!P91=1,Inscriptions!D91,"")</f>
        <v/>
      </c>
    </row>
    <row r="91" spans="1:2" x14ac:dyDescent="0.2">
      <c r="A91" t="str">
        <f>IF(Inscriptions!P92=1,Inscriptions!C92,"")</f>
        <v/>
      </c>
      <c r="B91" t="str">
        <f>IF(Inscriptions!P92=1,Inscriptions!D92,"")</f>
        <v/>
      </c>
    </row>
    <row r="92" spans="1:2" x14ac:dyDescent="0.2">
      <c r="A92" t="str">
        <f>IF(Inscriptions!P93=1,Inscriptions!C93,"")</f>
        <v/>
      </c>
      <c r="B92" t="str">
        <f>IF(Inscriptions!P93=1,Inscriptions!D93,"")</f>
        <v/>
      </c>
    </row>
    <row r="93" spans="1:2" x14ac:dyDescent="0.2">
      <c r="A93" t="str">
        <f>IF(Inscriptions!P94=1,Inscriptions!C94,"")</f>
        <v/>
      </c>
      <c r="B93" t="str">
        <f>IF(Inscriptions!P94=1,Inscriptions!D94,"")</f>
        <v/>
      </c>
    </row>
    <row r="94" spans="1:2" x14ac:dyDescent="0.2">
      <c r="A94" t="str">
        <f>IF(Inscriptions!P95=1,Inscriptions!C95,"")</f>
        <v/>
      </c>
      <c r="B94" t="str">
        <f>IF(Inscriptions!P95=1,Inscriptions!D95,"")</f>
        <v/>
      </c>
    </row>
    <row r="95" spans="1:2" x14ac:dyDescent="0.2">
      <c r="A95" t="str">
        <f>IF(Inscriptions!P96=1,Inscriptions!C96,"")</f>
        <v/>
      </c>
      <c r="B95" t="str">
        <f>IF(Inscriptions!P96=1,Inscriptions!D96,"")</f>
        <v/>
      </c>
    </row>
    <row r="96" spans="1:2" x14ac:dyDescent="0.2">
      <c r="A96" t="str">
        <f>IF(Inscriptions!P97=1,Inscriptions!C97,"")</f>
        <v/>
      </c>
      <c r="B96" t="str">
        <f>IF(Inscriptions!P97=1,Inscriptions!D97,"")</f>
        <v/>
      </c>
    </row>
    <row r="97" spans="1:2" x14ac:dyDescent="0.2">
      <c r="A97" t="str">
        <f>IF(Inscriptions!P98=1,Inscriptions!C98,"")</f>
        <v/>
      </c>
      <c r="B97" t="str">
        <f>IF(Inscriptions!P98=1,Inscriptions!D98,"")</f>
        <v/>
      </c>
    </row>
    <row r="98" spans="1:2" x14ac:dyDescent="0.2">
      <c r="A98" t="str">
        <f>IF(Inscriptions!P99=1,Inscriptions!C99,"")</f>
        <v/>
      </c>
      <c r="B98" t="str">
        <f>IF(Inscriptions!P99=1,Inscriptions!D99,"")</f>
        <v/>
      </c>
    </row>
    <row r="99" spans="1:2" x14ac:dyDescent="0.2">
      <c r="A99" t="str">
        <f>IF(Inscriptions!P100=1,Inscriptions!C100,"")</f>
        <v/>
      </c>
      <c r="B99" t="str">
        <f>IF(Inscriptions!P100=1,Inscriptions!D100,"")</f>
        <v/>
      </c>
    </row>
    <row r="100" spans="1:2" x14ac:dyDescent="0.2">
      <c r="A100" t="str">
        <f>IF(Inscriptions!P101=1,Inscriptions!C101,"")</f>
        <v/>
      </c>
      <c r="B100" t="str">
        <f>IF(Inscriptions!P101=1,Inscriptions!D101,"")</f>
        <v/>
      </c>
    </row>
  </sheetData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Horaire général</vt:lpstr>
      <vt:lpstr>Inscriptions</vt:lpstr>
      <vt:lpstr>Répartition</vt:lpstr>
      <vt:lpstr>Horaire individuel</vt:lpstr>
      <vt:lpstr>Feuil2</vt:lpstr>
    </vt:vector>
  </TitlesOfParts>
  <Company>HEP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Dupont</dc:creator>
  <cp:lastModifiedBy>Utilisateur de Microsoft Office</cp:lastModifiedBy>
  <cp:lastPrinted>2019-11-12T20:29:49Z</cp:lastPrinted>
  <dcterms:created xsi:type="dcterms:W3CDTF">2014-09-23T15:58:10Z</dcterms:created>
  <dcterms:modified xsi:type="dcterms:W3CDTF">2019-12-04T14:03:14Z</dcterms:modified>
</cp:coreProperties>
</file>