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770" yWindow="675" windowWidth="29175" windowHeight="11745" activeTab="1"/>
  </bookViews>
  <sheets>
    <sheet name="DONNEES" sheetId="1" r:id="rId1"/>
    <sheet name="INDICATION" sheetId="4" r:id="rId2"/>
    <sheet name="L.1" sheetId="5" r:id="rId3"/>
  </sheets>
  <functionGroups builtInGroupCount="17"/>
  <definedNames>
    <definedName name="_">L.1!$BV$2:$BV$8</definedName>
    <definedName name="_xlnm._FilterDatabase" localSheetId="0" hidden="1">DONNEES!#REF!</definedName>
    <definedName name="_xlnm._FilterDatabase" localSheetId="1" hidden="1">INDICATION!$A$3:$E$8</definedName>
    <definedName name="_xlnm._FilterDatabase" localSheetId="2" hidden="1">L.1!$A$3:$R$11</definedName>
    <definedName name="Acier">L.1!$BM$1:$BV$1</definedName>
    <definedName name="Acieraeclisser">L.1!$BI$18:$BI$19</definedName>
    <definedName name="Barre_Crossée_135°">L.1!$BO$2:$BO$8</definedName>
    <definedName name="Barre_Crossée_180°">L.1!$BW$2:$BW$8</definedName>
    <definedName name="Barre_Crossée_90°">L.1!$BP$2:$BP$8</definedName>
    <definedName name="Barre_Droite">L.1!$BM$2:$BM$8</definedName>
    <definedName name="Barre_Droite_Montage_x2">L.1!$BN$2:$BN$8</definedName>
    <definedName name="eclisse">DONNEES!$N$2:$N$7</definedName>
    <definedName name="Logo1">INDIRECT(VLOOKUP(L.1!$R$6,DONNEES!$C$2:$D$13,2,0))</definedName>
    <definedName name="logo2">INDIRECT(VLOOKUP(L.1!$R$12,DONNEES!$C$2:$D$13,2,0))</definedName>
    <definedName name="logo3">INDIRECT(VLOOKUP(L.1!$R$18,DONNEES!$C$2:$D$13,2,0))</definedName>
    <definedName name="normal">DONNEES!$C$2:$C$13</definedName>
    <definedName name="Poteaux">L.1!$BU$2:$BU$8</definedName>
    <definedName name="Repère">INDIRECT(VLOOKUP(L.1!$R$19,DONNEES!$I$20:$J$23,2,0))</definedName>
    <definedName name="Repère1">INDIRECT(VLOOKUP(L.1!$R$7,DONNEES!$I$20:$J$23,2,0))</definedName>
    <definedName name="Repère2">INDIRECT(VLOOKUP(L.1!$R$13,DONNEES!$I$20:$J$23,2,0))</definedName>
    <definedName name="Supr.1">L.1!$R$9,L.1!$T$7,L.1!$U$7,L.1!$Y$7,L.1!$Y$8,L.1!$Y$9,L.1!$Y$10,L.1!$R$8</definedName>
    <definedName name="Supr.2">L.1!$R$15,L.1!$T$13,L.1!$U$13,L.1!$Y$13,L.1!$Y$14,L.1!$Y$15,L.1!$Y$16,L.1!$R$14</definedName>
    <definedName name="Supr.3">L.1!$R$21,L.1!$T$19,L.1!$U$19,L.1!$Y$19,L.1!$Y$20,L.1!$Y$21,L.1!$Y$22,L.1!$R$20</definedName>
    <definedName name="Supr.4">L.1!$R$2:$R$3</definedName>
    <definedName name="Tableau1">L.1!$AE$2:$BE$13</definedName>
    <definedName name="Tableau2">L.1!$AE$20:$BE$31</definedName>
    <definedName name="Tableau3">L.1!$AE$38:$BE$49</definedName>
    <definedName name="Treillis">L.1!$BH$2:$BH$4</definedName>
    <definedName name="Treillis_1">L.1!$BS$39:$BS$40</definedName>
    <definedName name="Treillis_90°">L.1!$BH$2:$BH$4</definedName>
    <definedName name="U">L.1!$BQ$2:$BQ$8</definedName>
    <definedName name="U_Montage_x1">L.1!$BR$2:$BR$8</definedName>
    <definedName name="Z_69226C28_DC79_48CC_8C06_F6EA2B89BF05_.wvu.Cols" localSheetId="1" hidden="1">INDICATION!$Q:$Z,INDICATION!$AG:$AG</definedName>
    <definedName name="Z_69226C28_DC79_48CC_8C06_F6EA2B89BF05_.wvu.Cols" localSheetId="2" hidden="1">L.1!$AB:$CD</definedName>
    <definedName name="Z_69226C28_DC79_48CC_8C06_F6EA2B89BF05_.wvu.FilterData" localSheetId="1" hidden="1">INDICATION!$A$3:$E$8</definedName>
    <definedName name="Z_69226C28_DC79_48CC_8C06_F6EA2B89BF05_.wvu.FilterData" localSheetId="2" hidden="1">L.1!$A$3:$R$11</definedName>
    <definedName name="Z_69226C28_DC79_48CC_8C06_F6EA2B89BF05_.wvu.PrintArea" localSheetId="2" hidden="1">L.1!$A$1:$O$26</definedName>
    <definedName name="Z_C9A23662_B284_4FF1_A401_334BC727AD89_.wvu.Cols" localSheetId="1" hidden="1">INDICATION!$R:$R</definedName>
    <definedName name="Z_C9A23662_B284_4FF1_A401_334BC727AD89_.wvu.FilterData" localSheetId="1" hidden="1">INDICATION!$A$3:$E$8</definedName>
    <definedName name="Z_C9A23662_B284_4FF1_A401_334BC727AD89_.wvu.FilterData" localSheetId="2" hidden="1">L.1!$A$3:$R$11</definedName>
    <definedName name="Z_C9A23662_B284_4FF1_A401_334BC727AD89_.wvu.PrintArea" localSheetId="2" hidden="1">L.1!$A$1:$O$26</definedName>
    <definedName name="_xlnm.Print_Area" localSheetId="2">L.1!$A$1:$O$26</definedName>
  </definedNames>
  <calcPr calcId="145621" concurrentCalc="0"/>
  <customWorkbookViews>
    <customWorkbookView name="Imprim1" guid="{C9A23662-B284-4FF1-A401-334BC727AD89}" maximized="1" windowWidth="1920" windowHeight="894" activeSheetId="5"/>
    <customWorkbookView name="COMERT Leonardo - Affichage personnalisé" guid="{69226C28-DC79-48CC-8C06-F6EA2B89BF05}" mergeInterval="0" personalView="1" maximized="1" windowWidth="1920" windowHeight="894" activeSheetId="5"/>
  </customWorkbookViews>
</workbook>
</file>

<file path=xl/calcChain.xml><?xml version="1.0" encoding="utf-8"?>
<calcChain xmlns="http://schemas.openxmlformats.org/spreadsheetml/2006/main">
  <c r="F17" i="5" l="1"/>
  <c r="F11" i="5"/>
  <c r="F5" i="5"/>
  <c r="AC3" i="5"/>
  <c r="I5" i="5"/>
  <c r="K5" i="5"/>
  <c r="K8" i="5"/>
  <c r="O5" i="5"/>
  <c r="K11" i="5"/>
  <c r="K14" i="5"/>
  <c r="O11" i="5"/>
  <c r="I11" i="5"/>
  <c r="I17" i="5"/>
  <c r="K17" i="5"/>
  <c r="K20" i="5"/>
  <c r="O17" i="5"/>
  <c r="AB1" i="5"/>
  <c r="O7" i="1"/>
  <c r="O6" i="1"/>
  <c r="O5" i="1"/>
  <c r="O4" i="1"/>
  <c r="O3" i="1"/>
  <c r="O2" i="1"/>
  <c r="Q9" i="5"/>
  <c r="T6" i="5"/>
  <c r="W27" i="5"/>
  <c r="N26" i="5"/>
  <c r="N24" i="5"/>
  <c r="J24" i="5"/>
  <c r="T12" i="5"/>
  <c r="T18" i="5"/>
  <c r="Q21" i="5"/>
  <c r="Q15" i="5"/>
  <c r="X9" i="5"/>
  <c r="X8" i="5"/>
  <c r="X7" i="5"/>
  <c r="M8" i="5"/>
  <c r="J8" i="5"/>
  <c r="J5" i="5"/>
  <c r="D4" i="1"/>
  <c r="N8" i="5"/>
  <c r="M5" i="5"/>
  <c r="U18" i="5"/>
  <c r="U12" i="5"/>
  <c r="U6" i="5"/>
  <c r="Q7" i="5"/>
  <c r="J20" i="1"/>
  <c r="N20" i="5"/>
  <c r="M20" i="5"/>
  <c r="M17" i="5"/>
  <c r="L17" i="5"/>
  <c r="J20" i="5"/>
  <c r="J17" i="5"/>
  <c r="X22" i="5"/>
  <c r="I21" i="5"/>
  <c r="X21" i="5"/>
  <c r="H20" i="5"/>
  <c r="X20" i="5"/>
  <c r="I19" i="5"/>
  <c r="E17" i="5"/>
  <c r="X19" i="5"/>
  <c r="H18" i="5"/>
  <c r="L11" i="5"/>
  <c r="N17" i="5"/>
  <c r="L20" i="5"/>
  <c r="H19" i="5"/>
  <c r="H21" i="5"/>
  <c r="I20" i="5"/>
  <c r="I18" i="5"/>
  <c r="J11" i="5"/>
  <c r="X13" i="5"/>
  <c r="N14" i="5"/>
  <c r="M14" i="5"/>
  <c r="M11" i="5"/>
  <c r="J14" i="5"/>
  <c r="X14" i="5"/>
  <c r="I13" i="5"/>
  <c r="X16" i="5"/>
  <c r="H15" i="5"/>
  <c r="X15" i="5"/>
  <c r="I14" i="5"/>
  <c r="E11" i="5"/>
  <c r="H12" i="5"/>
  <c r="I12" i="5"/>
  <c r="L14" i="5"/>
  <c r="E5" i="5"/>
  <c r="H13" i="5"/>
  <c r="I15" i="5"/>
  <c r="H14" i="5"/>
  <c r="N11" i="5"/>
  <c r="J21" i="1"/>
  <c r="J22" i="1"/>
  <c r="J23" i="1"/>
  <c r="I23" i="1"/>
  <c r="E25" i="5"/>
  <c r="E26" i="5"/>
  <c r="C3" i="5"/>
  <c r="J26" i="5"/>
  <c r="J25" i="5"/>
  <c r="L5" i="5"/>
  <c r="X10" i="5"/>
  <c r="L8" i="5"/>
  <c r="I7" i="5"/>
  <c r="H7" i="5"/>
  <c r="I6" i="5"/>
  <c r="H6" i="5"/>
  <c r="I8" i="5"/>
  <c r="H8" i="5"/>
  <c r="N5" i="5"/>
  <c r="I9" i="5"/>
  <c r="H9" i="5"/>
  <c r="D13" i="1"/>
  <c r="D3" i="1"/>
  <c r="D5" i="1"/>
  <c r="D6" i="1"/>
  <c r="D7" i="1"/>
  <c r="D8" i="1"/>
  <c r="D9" i="1"/>
  <c r="D10" i="1"/>
  <c r="D11" i="1"/>
  <c r="D12" i="1"/>
  <c r="D2" i="1"/>
  <c r="E24" i="5"/>
</calcChain>
</file>

<file path=xl/sharedStrings.xml><?xml version="1.0" encoding="utf-8"?>
<sst xmlns="http://schemas.openxmlformats.org/spreadsheetml/2006/main" count="73" uniqueCount="56">
  <si>
    <t>Rep.</t>
  </si>
  <si>
    <t>Nb
pcs.</t>
  </si>
  <si>
    <t>Treillis</t>
  </si>
  <si>
    <t>Poteaux</t>
  </si>
  <si>
    <t>U</t>
  </si>
  <si>
    <t>Nb de
forme</t>
  </si>
  <si>
    <t>/</t>
  </si>
  <si>
    <t>a</t>
  </si>
  <si>
    <t>b</t>
  </si>
  <si>
    <t>c</t>
  </si>
  <si>
    <t>Repère liaison :</t>
  </si>
  <si>
    <t>Dimension forme (m)</t>
  </si>
  <si>
    <t>Forme</t>
  </si>
  <si>
    <t>Barre_Droite</t>
  </si>
  <si>
    <t>Barre_Crossée_135°</t>
  </si>
  <si>
    <t>Barre_Crossée_90°</t>
  </si>
  <si>
    <t>Treillis_90°</t>
  </si>
  <si>
    <t>Barre_Droite_Montage_x2</t>
  </si>
  <si>
    <t>U_Montage_x1</t>
  </si>
  <si>
    <t>U_Montage_x2</t>
  </si>
  <si>
    <t>COUERON</t>
  </si>
  <si>
    <t>RAVEL</t>
  </si>
  <si>
    <t>BERRE</t>
  </si>
  <si>
    <t>R-1</t>
  </si>
  <si>
    <t>Esp.
(cm)</t>
  </si>
  <si>
    <t>Legende REPERES</t>
  </si>
  <si>
    <t>Diamètre
(Ø - HA)</t>
  </si>
  <si>
    <t>R-7</t>
  </si>
  <si>
    <t>R-6</t>
  </si>
  <si>
    <t>R-5</t>
  </si>
  <si>
    <t>R-4</t>
  </si>
  <si>
    <t>R-3</t>
  </si>
  <si>
    <t>R-2</t>
  </si>
  <si>
    <t>RDC</t>
  </si>
  <si>
    <t>R+1</t>
  </si>
  <si>
    <t>R+2</t>
  </si>
  <si>
    <t>R+3</t>
  </si>
  <si>
    <t>R+4</t>
  </si>
  <si>
    <t>R+5</t>
  </si>
  <si>
    <t>R+6</t>
  </si>
  <si>
    <t>R+7</t>
  </si>
  <si>
    <t>R+8</t>
  </si>
  <si>
    <t>R+9</t>
  </si>
  <si>
    <t>R+10</t>
  </si>
  <si>
    <t>Barre_Crossée_180°</t>
  </si>
  <si>
    <t>COURCELLES</t>
  </si>
  <si>
    <t>Poids de la
forme (kg)</t>
  </si>
  <si>
    <t>Long. dev.
(m)</t>
  </si>
  <si>
    <t>Repère forme
sur le plan</t>
  </si>
  <si>
    <t>Nombre de forme(s)</t>
  </si>
  <si>
    <t>PAGE</t>
  </si>
  <si>
    <t>Ne pas
supprimer!!</t>
  </si>
  <si>
    <t>Forme 1 :</t>
  </si>
  <si>
    <t>Forme 2 :</t>
  </si>
  <si>
    <t>Forme 3 :</t>
  </si>
  <si>
    <t>Ne pas modifier la dimension
des lignes et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</si>
</sst>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3" formatCode="_-* #,##0.00\ _€_-;\-* #,##0.00\ _€_-;_-* &quot;-&quot;??\ _€_-;_-@_-"/>
    <numFmt numFmtId="164" formatCode="0.0"/>
    <numFmt numFmtId="165" formatCode="0&quot; mm&quot;"/>
    <numFmt numFmtId="166" formatCode="\ #0.00&quot;m&quot;"/>
    <numFmt numFmtId="167" formatCode="#&quot;cm&quot;"/>
    <numFmt numFmtId="168" formatCode="&quot;x&quot;\ #"/>
    <numFmt numFmtId="169" formatCode="#&quot;m&quot;"/>
    <numFmt numFmtId="170" formatCode="#.00&quot;m&quot;"/>
    <numFmt numFmtId="171" formatCode="#0.00&quot;kg&quot;"/>
    <numFmt numFmtId="172" formatCode="#,&quot;Ø&quot;"/>
    <numFmt numFmtId="173" formatCode="&quot;Ø&quot;#"/>
    <numFmt numFmtId="174" formatCode="#0.00&quot;m&quot;"/>
    <numFmt numFmtId="175" formatCode="#&quot; x&quot;"/>
    <numFmt numFmtId="176" formatCode="00000"/>
    <numFmt numFmtId="177" formatCode="0.00&quot;m&quot;"/>
    <numFmt numFmtId="178" formatCode="0.00&quot;kg&quot;"/>
  </numFmts>
  <fonts count="3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8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66FF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1"/>
      <name val="Calibri"/>
      <family val="2"/>
    </font>
    <font>
      <b/>
      <sz val="1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4"/>
      <color rgb="FFFF66FF"/>
      <name val="Calibri"/>
      <family val="2"/>
      <scheme val="minor"/>
    </font>
    <font>
      <sz val="14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2"/>
      <color theme="1"/>
      <name val="Arial"/>
      <family val="2"/>
    </font>
    <font>
      <sz val="22"/>
      <color theme="1"/>
      <name val="Arial"/>
      <family val="2"/>
    </font>
    <font>
      <b/>
      <sz val="22"/>
      <color rgb="FFFF66FF"/>
      <name val="Arial"/>
      <family val="2"/>
    </font>
    <font>
      <sz val="11"/>
      <name val="Calibri"/>
      <family val="2"/>
      <scheme val="minor"/>
    </font>
    <font>
      <sz val="2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32"/>
      <color theme="1"/>
      <name val="Verdana"/>
      <family val="2"/>
    </font>
    <font>
      <b/>
      <u/>
      <sz val="20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28"/>
      <color theme="1"/>
      <name val="Helvetica"/>
      <family val="2"/>
    </font>
  </fonts>
  <fills count="2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gray0625"/>
    </fill>
    <fill>
      <patternFill patternType="solid">
        <fgColor theme="7" tint="0.79998168889431442"/>
        <bgColor indexed="64"/>
      </patternFill>
    </fill>
    <fill>
      <patternFill patternType="solid">
        <fgColor rgb="FFC2CD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theme="1"/>
      </left>
      <right style="thin">
        <color indexed="64"/>
      </right>
      <top style="medium">
        <color theme="1"/>
      </top>
      <bottom/>
      <diagonal/>
    </border>
    <border>
      <left style="thin">
        <color indexed="64"/>
      </left>
      <right style="thin">
        <color indexed="64"/>
      </right>
      <top style="medium">
        <color theme="1"/>
      </top>
      <bottom/>
      <diagonal/>
    </border>
    <border>
      <left style="thin">
        <color indexed="64"/>
      </left>
      <right style="medium">
        <color theme="1"/>
      </right>
      <top style="medium">
        <color theme="1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theme="1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medium">
        <color indexed="64"/>
      </top>
      <bottom style="thin">
        <color indexed="64"/>
      </bottom>
      <diagonal/>
    </border>
    <border>
      <left style="medium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 style="thin">
        <color indexed="64"/>
      </bottom>
      <diagonal/>
    </border>
    <border>
      <left style="medium">
        <color theme="1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 style="medium">
        <color theme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24" fillId="0" borderId="0" applyFont="0" applyFill="0" applyBorder="0" applyAlignment="0" applyProtection="0"/>
  </cellStyleXfs>
  <cellXfs count="532">
    <xf numFmtId="0" fontId="0" fillId="0" borderId="0" xfId="0"/>
    <xf numFmtId="0" fontId="5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164" fontId="0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3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/>
    <xf numFmtId="0" fontId="1" fillId="0" borderId="0" xfId="0" applyFont="1" applyFill="1" applyBorder="1"/>
    <xf numFmtId="165" fontId="10" fillId="0" borderId="0" xfId="0" applyNumberFormat="1" applyFont="1" applyFill="1" applyBorder="1" applyAlignment="1" applyProtection="1">
      <alignment horizontal="center" vertical="center"/>
      <protection locked="0"/>
    </xf>
    <xf numFmtId="0" fontId="10" fillId="0" borderId="0" xfId="0" applyFont="1" applyFill="1" applyBorder="1"/>
    <xf numFmtId="0" fontId="10" fillId="0" borderId="0" xfId="0" applyFont="1" applyFill="1" applyBorder="1" applyAlignment="1"/>
    <xf numFmtId="0" fontId="10" fillId="0" borderId="0" xfId="0" applyFont="1" applyFill="1" applyBorder="1" applyAlignment="1">
      <alignment horizontal="left"/>
    </xf>
    <xf numFmtId="164" fontId="10" fillId="0" borderId="0" xfId="0" applyNumberFormat="1" applyFont="1" applyFill="1" applyBorder="1"/>
    <xf numFmtId="2" fontId="10" fillId="0" borderId="0" xfId="0" applyNumberFormat="1" applyFont="1" applyFill="1" applyBorder="1"/>
    <xf numFmtId="1" fontId="10" fillId="0" borderId="0" xfId="0" applyNumberFormat="1" applyFont="1" applyFill="1" applyBorder="1"/>
    <xf numFmtId="0" fontId="10" fillId="0" borderId="0" xfId="0" applyNumberFormat="1" applyFont="1" applyFill="1" applyBorder="1"/>
    <xf numFmtId="0" fontId="11" fillId="0" borderId="0" xfId="0" applyFont="1" applyFill="1" applyBorder="1" applyAlignment="1">
      <alignment horizontal="right"/>
    </xf>
    <xf numFmtId="165" fontId="10" fillId="0" borderId="0" xfId="0" applyNumberFormat="1" applyFont="1" applyFill="1" applyBorder="1"/>
    <xf numFmtId="0" fontId="0" fillId="0" borderId="0" xfId="0"/>
    <xf numFmtId="0" fontId="4" fillId="0" borderId="0" xfId="0" applyFont="1" applyFill="1" applyBorder="1" applyAlignment="1">
      <alignment horizontal="center"/>
    </xf>
    <xf numFmtId="0" fontId="10" fillId="0" borderId="0" xfId="0" applyNumberFormat="1" applyFont="1" applyFill="1" applyBorder="1" applyAlignment="1">
      <alignment horizontal="center"/>
    </xf>
    <xf numFmtId="2" fontId="12" fillId="0" borderId="0" xfId="0" applyNumberFormat="1" applyFont="1" applyFill="1" applyBorder="1" applyAlignment="1">
      <alignment horizontal="right"/>
    </xf>
    <xf numFmtId="0" fontId="9" fillId="0" borderId="0" xfId="0" applyFont="1" applyFill="1" applyBorder="1" applyAlignment="1">
      <alignment vertical="center"/>
    </xf>
    <xf numFmtId="2" fontId="0" fillId="0" borderId="0" xfId="0" quotePrefix="1" applyNumberFormat="1" applyFill="1" applyBorder="1"/>
    <xf numFmtId="2" fontId="0" fillId="0" borderId="0" xfId="0" applyNumberFormat="1" applyFill="1" applyBorder="1"/>
    <xf numFmtId="49" fontId="0" fillId="0" borderId="0" xfId="0" applyNumberFormat="1" applyFill="1" applyBorder="1"/>
    <xf numFmtId="0" fontId="0" fillId="0" borderId="10" xfId="0" applyFill="1" applyBorder="1" applyAlignment="1"/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4" fillId="0" borderId="0" xfId="0" applyFont="1" applyFill="1" applyBorder="1" applyAlignment="1"/>
    <xf numFmtId="0" fontId="0" fillId="0" borderId="20" xfId="0" applyFill="1" applyBorder="1" applyAlignment="1"/>
    <xf numFmtId="0" fontId="0" fillId="0" borderId="21" xfId="0" applyFill="1" applyBorder="1" applyAlignment="1"/>
    <xf numFmtId="0" fontId="0" fillId="0" borderId="22" xfId="0" applyFill="1" applyBorder="1" applyAlignment="1"/>
    <xf numFmtId="0" fontId="0" fillId="0" borderId="10" xfId="0" applyFill="1" applyBorder="1" applyAlignment="1">
      <alignment vertical="center"/>
    </xf>
    <xf numFmtId="0" fontId="0" fillId="0" borderId="23" xfId="0" applyFill="1" applyBorder="1" applyAlignment="1"/>
    <xf numFmtId="0" fontId="0" fillId="0" borderId="0" xfId="0" applyFill="1" applyBorder="1" applyAlignment="1"/>
    <xf numFmtId="0" fontId="0" fillId="0" borderId="0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0" xfId="0" applyProtection="1"/>
    <xf numFmtId="0" fontId="0" fillId="0" borderId="0" xfId="0" applyFill="1" applyBorder="1" applyAlignment="1" applyProtection="1"/>
    <xf numFmtId="0" fontId="0" fillId="0" borderId="0" xfId="0" applyFill="1" applyBorder="1" applyProtection="1"/>
    <xf numFmtId="0" fontId="10" fillId="0" borderId="0" xfId="0" applyFont="1" applyFill="1" applyBorder="1" applyProtection="1"/>
    <xf numFmtId="0" fontId="0" fillId="0" borderId="0" xfId="0" applyFill="1" applyBorder="1" applyAlignment="1" applyProtection="1">
      <alignment horizontal="center"/>
    </xf>
    <xf numFmtId="0" fontId="10" fillId="0" borderId="0" xfId="0" applyFont="1" applyFill="1" applyBorder="1" applyAlignment="1" applyProtection="1"/>
    <xf numFmtId="0" fontId="1" fillId="0" borderId="0" xfId="0" applyFont="1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 vertical="center"/>
    </xf>
    <xf numFmtId="0" fontId="10" fillId="0" borderId="0" xfId="0" applyFont="1" applyFill="1" applyBorder="1" applyAlignment="1" applyProtection="1">
      <alignment horizontal="center"/>
    </xf>
    <xf numFmtId="0" fontId="11" fillId="0" borderId="0" xfId="0" applyFont="1" applyFill="1" applyBorder="1" applyAlignment="1" applyProtection="1">
      <alignment horizontal="right"/>
    </xf>
    <xf numFmtId="2" fontId="12" fillId="0" borderId="0" xfId="0" applyNumberFormat="1" applyFont="1" applyFill="1" applyBorder="1" applyAlignment="1" applyProtection="1">
      <alignment horizontal="right"/>
    </xf>
    <xf numFmtId="0" fontId="10" fillId="0" borderId="0" xfId="0" applyNumberFormat="1" applyFont="1" applyFill="1" applyBorder="1" applyAlignment="1" applyProtection="1">
      <alignment horizontal="center"/>
    </xf>
    <xf numFmtId="0" fontId="0" fillId="0" borderId="31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vertical="center"/>
    </xf>
    <xf numFmtId="0" fontId="0" fillId="0" borderId="32" xfId="0" applyFill="1" applyBorder="1" applyAlignment="1" applyProtection="1">
      <alignment horizontal="center"/>
    </xf>
    <xf numFmtId="0" fontId="1" fillId="0" borderId="0" xfId="0" applyFont="1" applyFill="1" applyBorder="1" applyAlignment="1" applyProtection="1">
      <alignment vertical="center"/>
    </xf>
    <xf numFmtId="0" fontId="10" fillId="0" borderId="0" xfId="0" applyFont="1" applyFill="1" applyBorder="1" applyAlignment="1" applyProtection="1">
      <alignment horizontal="left"/>
    </xf>
    <xf numFmtId="164" fontId="10" fillId="0" borderId="0" xfId="0" applyNumberFormat="1" applyFont="1" applyFill="1" applyBorder="1" applyProtection="1"/>
    <xf numFmtId="2" fontId="10" fillId="0" borderId="0" xfId="0" applyNumberFormat="1" applyFont="1" applyFill="1" applyBorder="1" applyProtection="1"/>
    <xf numFmtId="0" fontId="10" fillId="0" borderId="0" xfId="0" applyNumberFormat="1" applyFont="1" applyFill="1" applyBorder="1" applyAlignment="1" applyProtection="1">
      <alignment horizontal="center" vertical="center"/>
    </xf>
    <xf numFmtId="1" fontId="10" fillId="0" borderId="0" xfId="0" applyNumberFormat="1" applyFont="1" applyFill="1" applyBorder="1" applyProtection="1"/>
    <xf numFmtId="165" fontId="10" fillId="0" borderId="0" xfId="0" applyNumberFormat="1" applyFont="1" applyFill="1" applyBorder="1" applyProtection="1"/>
    <xf numFmtId="0" fontId="10" fillId="0" borderId="0" xfId="0" applyNumberFormat="1" applyFont="1" applyFill="1" applyBorder="1" applyProtection="1"/>
    <xf numFmtId="0" fontId="11" fillId="0" borderId="0" xfId="0" applyFont="1" applyFill="1" applyBorder="1" applyAlignment="1" applyProtection="1">
      <alignment horizontal="center"/>
    </xf>
    <xf numFmtId="0" fontId="20" fillId="2" borderId="1" xfId="0" applyFont="1" applyFill="1" applyBorder="1" applyAlignment="1" applyProtection="1">
      <alignment horizontal="center" vertical="center"/>
      <protection locked="0"/>
    </xf>
    <xf numFmtId="168" fontId="1" fillId="2" borderId="1" xfId="0" applyNumberFormat="1" applyFont="1" applyFill="1" applyBorder="1" applyAlignment="1" applyProtection="1">
      <alignment horizontal="center" vertical="center"/>
      <protection locked="0"/>
    </xf>
    <xf numFmtId="167" fontId="20" fillId="2" borderId="1" xfId="0" applyNumberFormat="1" applyFont="1" applyFill="1" applyBorder="1" applyAlignment="1" applyProtection="1">
      <alignment horizontal="center" vertical="center"/>
      <protection locked="0"/>
    </xf>
    <xf numFmtId="174" fontId="1" fillId="2" borderId="1" xfId="0" applyNumberFormat="1" applyFont="1" applyFill="1" applyBorder="1" applyAlignment="1" applyProtection="1">
      <alignment horizontal="left" vertical="center"/>
      <protection locked="0"/>
    </xf>
    <xf numFmtId="174" fontId="1" fillId="2" borderId="24" xfId="0" applyNumberFormat="1" applyFont="1" applyFill="1" applyBorder="1" applyAlignment="1" applyProtection="1">
      <alignment horizontal="left" vertical="center"/>
      <protection locked="0"/>
    </xf>
    <xf numFmtId="0" fontId="20" fillId="2" borderId="0" xfId="0" applyFont="1" applyFill="1" applyBorder="1" applyAlignment="1" applyProtection="1">
      <alignment horizontal="center" vertical="center"/>
      <protection locked="0"/>
    </xf>
    <xf numFmtId="0" fontId="20" fillId="2" borderId="1" xfId="0" applyFont="1" applyFill="1" applyBorder="1" applyAlignment="1" applyProtection="1">
      <alignment horizontal="center"/>
      <protection locked="0"/>
    </xf>
    <xf numFmtId="168" fontId="1" fillId="2" borderId="1" xfId="0" applyNumberFormat="1" applyFont="1" applyFill="1" applyBorder="1" applyAlignment="1" applyProtection="1">
      <alignment horizontal="center"/>
      <protection locked="0"/>
    </xf>
    <xf numFmtId="0" fontId="3" fillId="0" borderId="0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0" fillId="0" borderId="0" xfId="0" applyAlignment="1" applyProtection="1">
      <alignment horizontal="center" vertical="center"/>
    </xf>
    <xf numFmtId="0" fontId="0" fillId="0" borderId="31" xfId="0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164" fontId="0" fillId="0" borderId="0" xfId="0" applyNumberFormat="1" applyFont="1" applyFill="1" applyBorder="1" applyAlignment="1" applyProtection="1">
      <alignment horizontal="center" vertical="center"/>
    </xf>
    <xf numFmtId="0" fontId="11" fillId="0" borderId="0" xfId="0" applyFont="1" applyFill="1" applyBorder="1" applyAlignment="1" applyProtection="1">
      <alignment horizontal="center" vertical="center"/>
    </xf>
    <xf numFmtId="2" fontId="12" fillId="0" borderId="0" xfId="0" applyNumberFormat="1" applyFont="1" applyFill="1" applyBorder="1" applyAlignment="1" applyProtection="1">
      <alignment horizontal="center" vertical="center"/>
    </xf>
    <xf numFmtId="0" fontId="8" fillId="0" borderId="0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/>
    <xf numFmtId="0" fontId="4" fillId="0" borderId="0" xfId="0" applyFont="1" applyFill="1" applyBorder="1" applyAlignment="1" applyProtection="1">
      <alignment horizontal="center"/>
    </xf>
    <xf numFmtId="0" fontId="6" fillId="0" borderId="0" xfId="0" applyFont="1" applyFill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/>
    </xf>
    <xf numFmtId="165" fontId="10" fillId="0" borderId="0" xfId="0" applyNumberFormat="1" applyFont="1" applyFill="1" applyBorder="1" applyAlignment="1" applyProtection="1">
      <alignment horizontal="center" vertical="center"/>
    </xf>
    <xf numFmtId="2" fontId="0" fillId="0" borderId="0" xfId="0" quotePrefix="1" applyNumberFormat="1" applyFill="1" applyBorder="1" applyProtection="1"/>
    <xf numFmtId="2" fontId="0" fillId="0" borderId="0" xfId="0" applyNumberFormat="1" applyFill="1" applyBorder="1" applyProtection="1"/>
    <xf numFmtId="49" fontId="0" fillId="0" borderId="0" xfId="0" applyNumberFormat="1" applyFill="1" applyBorder="1" applyProtection="1"/>
    <xf numFmtId="0" fontId="10" fillId="0" borderId="0" xfId="0" applyFont="1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center"/>
    </xf>
    <xf numFmtId="0" fontId="1" fillId="0" borderId="0" xfId="0" applyFont="1" applyFill="1" applyBorder="1" applyAlignment="1" applyProtection="1">
      <alignment horizontal="center" vertical="center"/>
    </xf>
    <xf numFmtId="0" fontId="11" fillId="0" borderId="0" xfId="0" applyFont="1" applyFill="1" applyBorder="1" applyAlignment="1" applyProtection="1">
      <alignment horizontal="center"/>
    </xf>
    <xf numFmtId="0" fontId="13" fillId="0" borderId="0" xfId="0" applyFont="1" applyFill="1" applyBorder="1" applyAlignment="1" applyProtection="1">
      <alignment vertical="center"/>
    </xf>
    <xf numFmtId="0" fontId="14" fillId="0" borderId="18" xfId="0" applyFont="1" applyFill="1" applyBorder="1" applyAlignment="1" applyProtection="1">
      <alignment vertical="center"/>
    </xf>
    <xf numFmtId="0" fontId="1" fillId="5" borderId="7" xfId="0" applyFont="1" applyFill="1" applyBorder="1" applyAlignment="1" applyProtection="1">
      <alignment horizontal="center" vertical="center"/>
    </xf>
    <xf numFmtId="0" fontId="1" fillId="5" borderId="8" xfId="0" applyFont="1" applyFill="1" applyBorder="1" applyAlignment="1" applyProtection="1">
      <alignment horizontal="center" vertical="center"/>
    </xf>
    <xf numFmtId="0" fontId="1" fillId="5" borderId="9" xfId="0" applyFont="1" applyFill="1" applyBorder="1" applyAlignment="1" applyProtection="1">
      <alignment horizontal="center" vertical="center"/>
    </xf>
    <xf numFmtId="0" fontId="1" fillId="8" borderId="39" xfId="0" applyFont="1" applyFill="1" applyBorder="1" applyAlignment="1" applyProtection="1">
      <alignment horizontal="center" vertical="center"/>
    </xf>
    <xf numFmtId="0" fontId="2" fillId="11" borderId="1" xfId="0" applyFont="1" applyFill="1" applyBorder="1" applyAlignment="1" applyProtection="1">
      <alignment horizontal="left" vertical="center"/>
    </xf>
    <xf numFmtId="0" fontId="20" fillId="0" borderId="0" xfId="0" applyFont="1" applyFill="1" applyBorder="1" applyAlignment="1" applyProtection="1">
      <alignment horizontal="center"/>
    </xf>
    <xf numFmtId="0" fontId="0" fillId="0" borderId="1" xfId="0" applyFill="1" applyBorder="1" applyAlignment="1" applyProtection="1">
      <alignment horizontal="center" vertical="center"/>
    </xf>
    <xf numFmtId="0" fontId="0" fillId="0" borderId="1" xfId="0" applyFill="1" applyBorder="1" applyAlignment="1" applyProtection="1">
      <alignment horizontal="center"/>
    </xf>
    <xf numFmtId="0" fontId="0" fillId="0" borderId="27" xfId="0" applyFill="1" applyBorder="1" applyAlignment="1" applyProtection="1">
      <alignment horizontal="center"/>
    </xf>
    <xf numFmtId="0" fontId="0" fillId="0" borderId="2" xfId="0" applyFill="1" applyBorder="1" applyAlignment="1" applyProtection="1">
      <alignment horizontal="center" vertical="center"/>
    </xf>
    <xf numFmtId="0" fontId="0" fillId="0" borderId="3" xfId="0" applyFill="1" applyBorder="1" applyAlignment="1" applyProtection="1">
      <alignment horizontal="center"/>
    </xf>
    <xf numFmtId="0" fontId="0" fillId="0" borderId="9" xfId="0" applyFill="1" applyBorder="1" applyAlignment="1" applyProtection="1">
      <alignment horizontal="center"/>
    </xf>
    <xf numFmtId="0" fontId="15" fillId="0" borderId="0" xfId="0" applyFont="1" applyFill="1" applyBorder="1" applyAlignment="1" applyProtection="1">
      <alignment horizontal="center" vertical="center" wrapText="1"/>
    </xf>
    <xf numFmtId="168" fontId="1" fillId="0" borderId="0" xfId="0" applyNumberFormat="1" applyFont="1" applyFill="1" applyBorder="1" applyAlignment="1" applyProtection="1">
      <alignment horizontal="center"/>
    </xf>
    <xf numFmtId="0" fontId="15" fillId="0" borderId="0" xfId="0" applyFont="1" applyFill="1" applyBorder="1" applyAlignment="1" applyProtection="1">
      <alignment horizontal="center" vertical="center"/>
    </xf>
    <xf numFmtId="0" fontId="0" fillId="0" borderId="0" xfId="0" applyBorder="1" applyProtection="1"/>
    <xf numFmtId="0" fontId="2" fillId="10" borderId="1" xfId="0" applyFont="1" applyFill="1" applyBorder="1" applyAlignment="1" applyProtection="1">
      <alignment vertical="center"/>
    </xf>
    <xf numFmtId="0" fontId="2" fillId="10" borderId="1" xfId="0" applyFont="1" applyFill="1" applyBorder="1" applyAlignment="1" applyProtection="1">
      <alignment horizontal="center" vertical="center"/>
    </xf>
    <xf numFmtId="166" fontId="17" fillId="0" borderId="0" xfId="0" applyNumberFormat="1" applyFont="1" applyFill="1" applyBorder="1" applyAlignment="1" applyProtection="1">
      <alignment horizontal="left" vertical="center"/>
    </xf>
    <xf numFmtId="0" fontId="20" fillId="0" borderId="0" xfId="0" applyFont="1" applyFill="1" applyBorder="1" applyAlignment="1" applyProtection="1">
      <alignment horizontal="center" vertical="center"/>
    </xf>
    <xf numFmtId="0" fontId="1" fillId="10" borderId="1" xfId="0" applyFont="1" applyFill="1" applyBorder="1" applyAlignment="1" applyProtection="1">
      <alignment horizontal="right" vertical="center"/>
    </xf>
    <xf numFmtId="168" fontId="1" fillId="0" borderId="0" xfId="0" applyNumberFormat="1" applyFont="1" applyFill="1" applyBorder="1" applyAlignment="1" applyProtection="1">
      <alignment horizontal="center" vertical="center"/>
    </xf>
    <xf numFmtId="0" fontId="0" fillId="0" borderId="4" xfId="0" applyFill="1" applyBorder="1" applyAlignment="1" applyProtection="1">
      <alignment horizontal="center" vertical="center"/>
    </xf>
    <xf numFmtId="0" fontId="0" fillId="0" borderId="6" xfId="0" applyFill="1" applyBorder="1" applyAlignment="1" applyProtection="1">
      <alignment horizontal="center" vertical="center"/>
    </xf>
    <xf numFmtId="0" fontId="0" fillId="0" borderId="5" xfId="0" applyFill="1" applyBorder="1" applyAlignment="1" applyProtection="1">
      <alignment horizontal="center"/>
    </xf>
    <xf numFmtId="0" fontId="0" fillId="0" borderId="4" xfId="0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vertical="center"/>
    </xf>
    <xf numFmtId="0" fontId="1" fillId="10" borderId="24" xfId="0" applyFont="1" applyFill="1" applyBorder="1" applyAlignment="1" applyProtection="1">
      <alignment horizontal="right" vertical="center"/>
    </xf>
    <xf numFmtId="170" fontId="1" fillId="0" borderId="0" xfId="0" applyNumberFormat="1" applyFont="1" applyFill="1" applyBorder="1" applyAlignment="1" applyProtection="1">
      <alignment horizontal="center" vertical="center"/>
    </xf>
    <xf numFmtId="0" fontId="1" fillId="6" borderId="7" xfId="0" applyFont="1" applyFill="1" applyBorder="1" applyAlignment="1" applyProtection="1">
      <alignment horizontal="center" vertical="center"/>
    </xf>
    <xf numFmtId="0" fontId="1" fillId="6" borderId="9" xfId="0" applyFont="1" applyFill="1" applyBorder="1" applyAlignment="1" applyProtection="1">
      <alignment horizontal="center" vertical="center"/>
    </xf>
    <xf numFmtId="170" fontId="0" fillId="0" borderId="0" xfId="0" applyNumberFormat="1" applyFill="1" applyBorder="1" applyAlignment="1" applyProtection="1">
      <alignment horizontal="center" vertical="center"/>
    </xf>
    <xf numFmtId="0" fontId="0" fillId="0" borderId="3" xfId="0" applyFill="1" applyBorder="1" applyAlignment="1" applyProtection="1">
      <alignment horizontal="center" vertical="center"/>
    </xf>
    <xf numFmtId="0" fontId="0" fillId="0" borderId="34" xfId="0" applyFill="1" applyBorder="1" applyAlignment="1" applyProtection="1">
      <alignment horizontal="center"/>
    </xf>
    <xf numFmtId="0" fontId="18" fillId="0" borderId="0" xfId="0" applyFont="1" applyFill="1" applyBorder="1" applyAlignment="1" applyProtection="1">
      <alignment horizontal="right" vertical="center"/>
    </xf>
    <xf numFmtId="0" fontId="2" fillId="4" borderId="1" xfId="0" applyFont="1" applyFill="1" applyBorder="1" applyAlignment="1" applyProtection="1">
      <alignment vertical="center"/>
    </xf>
    <xf numFmtId="0" fontId="2" fillId="4" borderId="1" xfId="0" applyFont="1" applyFill="1" applyBorder="1" applyAlignment="1" applyProtection="1">
      <alignment horizontal="center" vertical="center"/>
    </xf>
    <xf numFmtId="0" fontId="0" fillId="0" borderId="35" xfId="0" applyFill="1" applyBorder="1" applyAlignment="1" applyProtection="1">
      <alignment horizontal="center"/>
    </xf>
    <xf numFmtId="0" fontId="1" fillId="4" borderId="1" xfId="0" applyFont="1" applyFill="1" applyBorder="1" applyAlignment="1" applyProtection="1">
      <alignment horizontal="right" vertical="center"/>
    </xf>
    <xf numFmtId="0" fontId="1" fillId="4" borderId="24" xfId="0" applyFont="1" applyFill="1" applyBorder="1" applyAlignment="1" applyProtection="1">
      <alignment horizontal="right" vertical="center"/>
    </xf>
    <xf numFmtId="0" fontId="2" fillId="9" borderId="1" xfId="0" applyFont="1" applyFill="1" applyBorder="1" applyAlignment="1" applyProtection="1">
      <alignment vertical="center"/>
    </xf>
    <xf numFmtId="0" fontId="2" fillId="9" borderId="1" xfId="0" applyFont="1" applyFill="1" applyBorder="1" applyAlignment="1" applyProtection="1">
      <alignment horizontal="center" vertical="center"/>
    </xf>
    <xf numFmtId="0" fontId="1" fillId="9" borderId="1" xfId="0" applyFont="1" applyFill="1" applyBorder="1" applyAlignment="1" applyProtection="1">
      <alignment horizontal="right" vertical="center"/>
    </xf>
    <xf numFmtId="0" fontId="1" fillId="9" borderId="24" xfId="0" applyFont="1" applyFill="1" applyBorder="1" applyAlignment="1" applyProtection="1">
      <alignment horizontal="right" vertical="center"/>
    </xf>
    <xf numFmtId="170" fontId="1" fillId="0" borderId="0" xfId="0" applyNumberFormat="1" applyFont="1" applyBorder="1" applyAlignment="1" applyProtection="1">
      <alignment horizontal="center" vertical="center"/>
    </xf>
    <xf numFmtId="0" fontId="0" fillId="0" borderId="10" xfId="0" applyBorder="1" applyProtection="1"/>
    <xf numFmtId="0" fontId="1" fillId="0" borderId="13" xfId="0" applyFont="1" applyFill="1" applyBorder="1" applyAlignment="1" applyProtection="1">
      <alignment vertical="center"/>
    </xf>
    <xf numFmtId="0" fontId="0" fillId="0" borderId="0" xfId="0" applyBorder="1" applyAlignment="1" applyProtection="1">
      <alignment horizontal="left"/>
    </xf>
    <xf numFmtId="0" fontId="1" fillId="0" borderId="13" xfId="0" applyFont="1" applyBorder="1" applyAlignment="1" applyProtection="1"/>
    <xf numFmtId="0" fontId="14" fillId="0" borderId="0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/>
    <xf numFmtId="0" fontId="0" fillId="0" borderId="0" xfId="0" applyBorder="1" applyAlignment="1" applyProtection="1">
      <alignment horizontal="center" vertical="center"/>
    </xf>
    <xf numFmtId="0" fontId="1" fillId="0" borderId="4" xfId="0" applyFont="1" applyFill="1" applyBorder="1" applyAlignment="1" applyProtection="1">
      <alignment horizontal="center" vertical="center"/>
    </xf>
    <xf numFmtId="0" fontId="1" fillId="0" borderId="6" xfId="0" applyFont="1" applyFill="1" applyBorder="1" applyAlignment="1" applyProtection="1">
      <alignment horizontal="center" vertical="center"/>
    </xf>
    <xf numFmtId="0" fontId="1" fillId="0" borderId="5" xfId="0" applyFont="1" applyFill="1" applyBorder="1" applyAlignment="1" applyProtection="1">
      <alignment horizontal="center" vertical="center"/>
    </xf>
    <xf numFmtId="173" fontId="20" fillId="2" borderId="1" xfId="1" applyNumberFormat="1" applyFont="1" applyFill="1" applyBorder="1" applyAlignment="1" applyProtection="1">
      <alignment horizontal="center" vertical="center"/>
      <protection locked="0"/>
    </xf>
    <xf numFmtId="173" fontId="2" fillId="9" borderId="1" xfId="0" applyNumberFormat="1" applyFont="1" applyFill="1" applyBorder="1" applyAlignment="1" applyProtection="1">
      <alignment horizontal="center" vertical="center"/>
    </xf>
    <xf numFmtId="0" fontId="29" fillId="0" borderId="0" xfId="0" applyFont="1" applyBorder="1" applyAlignment="1" applyProtection="1">
      <alignment vertical="center"/>
    </xf>
    <xf numFmtId="0" fontId="2" fillId="0" borderId="0" xfId="0" applyFont="1" applyFill="1" applyBorder="1" applyAlignment="1" applyProtection="1">
      <alignment horizontal="center" vertical="center"/>
    </xf>
    <xf numFmtId="0" fontId="0" fillId="0" borderId="14" xfId="0" applyFill="1" applyBorder="1" applyAlignment="1" applyProtection="1"/>
    <xf numFmtId="0" fontId="2" fillId="12" borderId="1" xfId="0" applyFont="1" applyFill="1" applyBorder="1" applyAlignment="1" applyProtection="1">
      <alignment vertical="center"/>
    </xf>
    <xf numFmtId="0" fontId="0" fillId="0" borderId="45" xfId="0" applyFill="1" applyBorder="1" applyAlignment="1" applyProtection="1">
      <alignment horizontal="center"/>
    </xf>
    <xf numFmtId="0" fontId="0" fillId="0" borderId="40" xfId="0" applyFill="1" applyBorder="1" applyAlignment="1" applyProtection="1">
      <alignment horizontal="center"/>
    </xf>
    <xf numFmtId="0" fontId="1" fillId="8" borderId="41" xfId="0" applyFont="1" applyFill="1" applyBorder="1" applyAlignment="1" applyProtection="1">
      <alignment horizontal="center" vertical="center"/>
    </xf>
    <xf numFmtId="0" fontId="0" fillId="0" borderId="6" xfId="0" applyFill="1" applyBorder="1" applyAlignment="1" applyProtection="1">
      <alignment horizontal="center"/>
    </xf>
    <xf numFmtId="0" fontId="1" fillId="0" borderId="2" xfId="0" applyFont="1" applyFill="1" applyBorder="1" applyAlignment="1" applyProtection="1">
      <alignment horizontal="center" vertical="center"/>
    </xf>
    <xf numFmtId="0" fontId="13" fillId="0" borderId="38" xfId="0" applyFont="1" applyFill="1" applyBorder="1" applyAlignment="1" applyProtection="1">
      <alignment vertical="center"/>
    </xf>
    <xf numFmtId="0" fontId="13" fillId="0" borderId="51" xfId="0" applyFont="1" applyFill="1" applyBorder="1" applyAlignment="1" applyProtection="1">
      <alignment vertical="center"/>
    </xf>
    <xf numFmtId="0" fontId="13" fillId="0" borderId="40" xfId="0" applyFont="1" applyFill="1" applyBorder="1" applyAlignment="1" applyProtection="1">
      <alignment vertical="center"/>
    </xf>
    <xf numFmtId="0" fontId="0" fillId="0" borderId="13" xfId="0" applyFill="1" applyBorder="1" applyAlignment="1" applyProtection="1"/>
    <xf numFmtId="0" fontId="0" fillId="0" borderId="28" xfId="0" applyFill="1" applyBorder="1" applyAlignment="1" applyProtection="1"/>
    <xf numFmtId="0" fontId="0" fillId="0" borderId="36" xfId="0" applyBorder="1" applyProtection="1"/>
    <xf numFmtId="0" fontId="0" fillId="0" borderId="37" xfId="0" applyBorder="1" applyProtection="1"/>
    <xf numFmtId="0" fontId="1" fillId="0" borderId="11" xfId="0" applyFont="1" applyFill="1" applyBorder="1" applyAlignment="1" applyProtection="1">
      <alignment vertical="center"/>
    </xf>
    <xf numFmtId="0" fontId="1" fillId="0" borderId="14" xfId="0" applyFont="1" applyFill="1" applyBorder="1" applyAlignment="1" applyProtection="1">
      <alignment vertical="center"/>
    </xf>
    <xf numFmtId="0" fontId="0" fillId="0" borderId="14" xfId="0" applyBorder="1" applyProtection="1"/>
    <xf numFmtId="0" fontId="0" fillId="0" borderId="14" xfId="0" applyBorder="1" applyAlignment="1" applyProtection="1">
      <alignment horizontal="left"/>
    </xf>
    <xf numFmtId="0" fontId="1" fillId="0" borderId="11" xfId="0" applyFont="1" applyBorder="1" applyAlignment="1" applyProtection="1"/>
    <xf numFmtId="168" fontId="32" fillId="0" borderId="16" xfId="0" applyNumberFormat="1" applyFont="1" applyFill="1" applyBorder="1" applyAlignment="1" applyProtection="1">
      <alignment vertical="center"/>
    </xf>
    <xf numFmtId="168" fontId="32" fillId="0" borderId="0" xfId="0" applyNumberFormat="1" applyFont="1" applyFill="1" applyBorder="1" applyAlignment="1" applyProtection="1">
      <alignment vertical="center"/>
    </xf>
    <xf numFmtId="168" fontId="32" fillId="0" borderId="28" xfId="0" applyNumberFormat="1" applyFont="1" applyFill="1" applyBorder="1" applyAlignment="1" applyProtection="1">
      <alignment vertical="center"/>
    </xf>
    <xf numFmtId="0" fontId="0" fillId="0" borderId="16" xfId="0" applyFill="1" applyBorder="1" applyAlignment="1" applyProtection="1"/>
    <xf numFmtId="0" fontId="22" fillId="0" borderId="0" xfId="0" applyFont="1" applyFill="1" applyBorder="1" applyAlignment="1" applyProtection="1">
      <alignment vertical="center"/>
    </xf>
    <xf numFmtId="0" fontId="1" fillId="0" borderId="13" xfId="0" applyFont="1" applyBorder="1" applyAlignment="1" applyProtection="1">
      <alignment vertical="center"/>
    </xf>
    <xf numFmtId="0" fontId="1" fillId="0" borderId="52" xfId="0" applyFont="1" applyBorder="1" applyAlignment="1" applyProtection="1">
      <alignment vertical="center"/>
    </xf>
    <xf numFmtId="0" fontId="1" fillId="0" borderId="29" xfId="0" applyFont="1" applyFill="1" applyBorder="1" applyAlignment="1" applyProtection="1">
      <alignment vertical="center"/>
    </xf>
    <xf numFmtId="0" fontId="1" fillId="0" borderId="25" xfId="0" applyFont="1" applyFill="1" applyBorder="1" applyAlignment="1" applyProtection="1">
      <alignment vertical="center"/>
    </xf>
    <xf numFmtId="174" fontId="1" fillId="0" borderId="1" xfId="0" applyNumberFormat="1" applyFont="1" applyFill="1" applyBorder="1" applyAlignment="1" applyProtection="1">
      <alignment horizontal="center" vertical="center"/>
      <protection locked="0"/>
    </xf>
    <xf numFmtId="0" fontId="1" fillId="14" borderId="7" xfId="0" applyFont="1" applyFill="1" applyBorder="1" applyAlignment="1" applyProtection="1">
      <alignment horizontal="center" vertical="center"/>
    </xf>
    <xf numFmtId="0" fontId="1" fillId="14" borderId="9" xfId="0" applyFont="1" applyFill="1" applyBorder="1" applyAlignment="1" applyProtection="1">
      <alignment horizontal="center"/>
    </xf>
    <xf numFmtId="0" fontId="1" fillId="14" borderId="2" xfId="0" applyFont="1" applyFill="1" applyBorder="1" applyAlignment="1" applyProtection="1">
      <alignment horizontal="center" vertical="center"/>
    </xf>
    <xf numFmtId="0" fontId="1" fillId="14" borderId="3" xfId="0" applyFont="1" applyFill="1" applyBorder="1" applyAlignment="1" applyProtection="1">
      <alignment horizontal="center"/>
    </xf>
    <xf numFmtId="0" fontId="1" fillId="14" borderId="4" xfId="0" applyFont="1" applyFill="1" applyBorder="1" applyAlignment="1" applyProtection="1">
      <alignment horizontal="center" vertical="center"/>
    </xf>
    <xf numFmtId="0" fontId="1" fillId="14" borderId="5" xfId="0" applyFont="1" applyFill="1" applyBorder="1" applyAlignment="1" applyProtection="1">
      <alignment horizontal="center"/>
    </xf>
    <xf numFmtId="168" fontId="0" fillId="0" borderId="6" xfId="0" applyNumberFormat="1" applyFill="1" applyBorder="1" applyAlignment="1" applyProtection="1">
      <alignment horizontal="center"/>
    </xf>
    <xf numFmtId="0" fontId="1" fillId="15" borderId="8" xfId="0" applyFont="1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/>
    </xf>
    <xf numFmtId="0" fontId="1" fillId="0" borderId="0" xfId="0" applyFont="1" applyFill="1" applyBorder="1" applyAlignment="1" applyProtection="1">
      <alignment horizontal="center" vertical="center"/>
    </xf>
    <xf numFmtId="0" fontId="0" fillId="0" borderId="2" xfId="0" applyFill="1" applyBorder="1" applyAlignment="1" applyProtection="1">
      <alignment horizontal="center"/>
    </xf>
    <xf numFmtId="0" fontId="0" fillId="0" borderId="5" xfId="0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</xf>
    <xf numFmtId="0" fontId="1" fillId="0" borderId="3" xfId="0" applyFont="1" applyFill="1" applyBorder="1" applyAlignment="1" applyProtection="1">
      <alignment horizontal="center" vertical="center"/>
    </xf>
    <xf numFmtId="0" fontId="0" fillId="19" borderId="1" xfId="0" applyFill="1" applyBorder="1" applyAlignment="1" applyProtection="1">
      <alignment horizontal="center" vertical="center"/>
    </xf>
    <xf numFmtId="168" fontId="0" fillId="19" borderId="1" xfId="0" applyNumberFormat="1" applyFill="1" applyBorder="1" applyAlignment="1" applyProtection="1">
      <alignment horizontal="center"/>
    </xf>
    <xf numFmtId="0" fontId="0" fillId="19" borderId="1" xfId="0" applyFill="1" applyBorder="1" applyAlignment="1" applyProtection="1">
      <alignment horizontal="center"/>
    </xf>
    <xf numFmtId="166" fontId="0" fillId="19" borderId="1" xfId="0" applyNumberFormat="1" applyFill="1" applyBorder="1" applyAlignment="1" applyProtection="1">
      <alignment horizontal="center"/>
    </xf>
    <xf numFmtId="0" fontId="19" fillId="19" borderId="1" xfId="0" applyFont="1" applyFill="1" applyBorder="1" applyAlignment="1" applyProtection="1">
      <alignment horizontal="center"/>
    </xf>
    <xf numFmtId="173" fontId="0" fillId="19" borderId="1" xfId="0" applyNumberFormat="1" applyFill="1" applyBorder="1" applyAlignment="1" applyProtection="1">
      <alignment horizontal="center"/>
    </xf>
    <xf numFmtId="167" fontId="0" fillId="19" borderId="1" xfId="0" applyNumberFormat="1" applyFill="1" applyBorder="1" applyAlignment="1" applyProtection="1">
      <alignment horizontal="center"/>
    </xf>
    <xf numFmtId="170" fontId="0" fillId="19" borderId="1" xfId="0" applyNumberFormat="1" applyFill="1" applyBorder="1" applyAlignment="1" applyProtection="1">
      <alignment horizontal="center"/>
    </xf>
    <xf numFmtId="169" fontId="0" fillId="19" borderId="1" xfId="0" applyNumberFormat="1" applyFill="1" applyBorder="1" applyAlignment="1" applyProtection="1">
      <alignment horizontal="center"/>
    </xf>
    <xf numFmtId="1" fontId="0" fillId="19" borderId="1" xfId="0" applyNumberFormat="1" applyFill="1" applyBorder="1" applyAlignment="1" applyProtection="1">
      <alignment horizontal="center"/>
    </xf>
    <xf numFmtId="0" fontId="0" fillId="19" borderId="1" xfId="0" applyNumberFormat="1" applyFill="1" applyBorder="1" applyAlignment="1" applyProtection="1">
      <alignment horizontal="center"/>
    </xf>
    <xf numFmtId="0" fontId="0" fillId="21" borderId="1" xfId="0" applyFill="1" applyBorder="1" applyAlignment="1" applyProtection="1">
      <alignment horizontal="center" vertical="center"/>
    </xf>
    <xf numFmtId="168" fontId="0" fillId="21" borderId="1" xfId="0" applyNumberFormat="1" applyFill="1" applyBorder="1" applyAlignment="1" applyProtection="1">
      <alignment horizontal="center"/>
    </xf>
    <xf numFmtId="0" fontId="0" fillId="21" borderId="1" xfId="0" applyFill="1" applyBorder="1" applyAlignment="1" applyProtection="1">
      <alignment horizontal="center"/>
    </xf>
    <xf numFmtId="166" fontId="0" fillId="21" borderId="1" xfId="0" applyNumberFormat="1" applyFill="1" applyBorder="1" applyAlignment="1" applyProtection="1">
      <alignment horizontal="center"/>
    </xf>
    <xf numFmtId="0" fontId="19" fillId="21" borderId="1" xfId="0" applyFont="1" applyFill="1" applyBorder="1" applyAlignment="1" applyProtection="1">
      <alignment horizontal="center"/>
    </xf>
    <xf numFmtId="173" fontId="0" fillId="21" borderId="1" xfId="0" applyNumberFormat="1" applyFill="1" applyBorder="1" applyAlignment="1" applyProtection="1">
      <alignment horizontal="center"/>
    </xf>
    <xf numFmtId="167" fontId="0" fillId="21" borderId="1" xfId="0" applyNumberFormat="1" applyFill="1" applyBorder="1" applyAlignment="1" applyProtection="1">
      <alignment horizontal="center"/>
    </xf>
    <xf numFmtId="170" fontId="0" fillId="21" borderId="1" xfId="0" applyNumberFormat="1" applyFill="1" applyBorder="1" applyAlignment="1" applyProtection="1">
      <alignment horizontal="center"/>
    </xf>
    <xf numFmtId="169" fontId="0" fillId="21" borderId="1" xfId="0" applyNumberFormat="1" applyFill="1" applyBorder="1" applyAlignment="1" applyProtection="1">
      <alignment horizontal="center"/>
    </xf>
    <xf numFmtId="1" fontId="0" fillId="21" borderId="1" xfId="0" applyNumberFormat="1" applyFill="1" applyBorder="1" applyAlignment="1" applyProtection="1">
      <alignment horizontal="center"/>
    </xf>
    <xf numFmtId="0" fontId="0" fillId="21" borderId="1" xfId="0" applyNumberFormat="1" applyFill="1" applyBorder="1" applyAlignment="1" applyProtection="1">
      <alignment horizontal="center"/>
    </xf>
    <xf numFmtId="0" fontId="0" fillId="19" borderId="6" xfId="0" applyFill="1" applyBorder="1" applyAlignment="1" applyProtection="1">
      <alignment horizontal="center" vertical="center"/>
    </xf>
    <xf numFmtId="168" fontId="0" fillId="19" borderId="6" xfId="0" applyNumberFormat="1" applyFill="1" applyBorder="1" applyAlignment="1" applyProtection="1">
      <alignment horizontal="center"/>
    </xf>
    <xf numFmtId="0" fontId="0" fillId="19" borderId="6" xfId="0" applyNumberFormat="1" applyFill="1" applyBorder="1" applyAlignment="1" applyProtection="1">
      <alignment horizontal="center"/>
    </xf>
    <xf numFmtId="0" fontId="0" fillId="19" borderId="6" xfId="0" applyFill="1" applyBorder="1" applyAlignment="1" applyProtection="1">
      <alignment horizontal="center"/>
    </xf>
    <xf numFmtId="166" fontId="0" fillId="19" borderId="6" xfId="0" applyNumberFormat="1" applyFill="1" applyBorder="1" applyAlignment="1" applyProtection="1">
      <alignment horizontal="center"/>
    </xf>
    <xf numFmtId="0" fontId="19" fillId="19" borderId="6" xfId="0" applyFont="1" applyFill="1" applyBorder="1" applyAlignment="1" applyProtection="1">
      <alignment horizontal="center"/>
    </xf>
    <xf numFmtId="173" fontId="0" fillId="19" borderId="6" xfId="0" applyNumberFormat="1" applyFill="1" applyBorder="1" applyAlignment="1" applyProtection="1">
      <alignment horizontal="center"/>
    </xf>
    <xf numFmtId="167" fontId="0" fillId="19" borderId="6" xfId="0" applyNumberFormat="1" applyFill="1" applyBorder="1" applyAlignment="1" applyProtection="1">
      <alignment horizontal="center"/>
    </xf>
    <xf numFmtId="170" fontId="0" fillId="19" borderId="6" xfId="0" applyNumberFormat="1" applyFill="1" applyBorder="1" applyAlignment="1" applyProtection="1">
      <alignment horizontal="center"/>
    </xf>
    <xf numFmtId="169" fontId="0" fillId="19" borderId="6" xfId="0" applyNumberFormat="1" applyFill="1" applyBorder="1" applyAlignment="1" applyProtection="1">
      <alignment horizontal="center"/>
    </xf>
    <xf numFmtId="1" fontId="0" fillId="19" borderId="6" xfId="0" applyNumberFormat="1" applyFill="1" applyBorder="1" applyAlignment="1" applyProtection="1">
      <alignment horizontal="center"/>
    </xf>
    <xf numFmtId="0" fontId="0" fillId="4" borderId="1" xfId="0" applyFill="1" applyBorder="1" applyAlignment="1" applyProtection="1">
      <alignment horizontal="center" vertical="center"/>
    </xf>
    <xf numFmtId="168" fontId="0" fillId="4" borderId="1" xfId="0" applyNumberFormat="1" applyFill="1" applyBorder="1" applyAlignment="1" applyProtection="1">
      <alignment horizontal="center"/>
    </xf>
    <xf numFmtId="0" fontId="0" fillId="4" borderId="1" xfId="0" applyFill="1" applyBorder="1" applyAlignment="1" applyProtection="1">
      <alignment horizontal="center"/>
    </xf>
    <xf numFmtId="166" fontId="0" fillId="4" borderId="1" xfId="0" applyNumberFormat="1" applyFill="1" applyBorder="1" applyAlignment="1" applyProtection="1">
      <alignment horizontal="center"/>
    </xf>
    <xf numFmtId="0" fontId="19" fillId="4" borderId="1" xfId="0" applyFont="1" applyFill="1" applyBorder="1" applyAlignment="1" applyProtection="1">
      <alignment horizontal="center"/>
    </xf>
    <xf numFmtId="173" fontId="0" fillId="4" borderId="1" xfId="0" applyNumberFormat="1" applyFill="1" applyBorder="1" applyAlignment="1" applyProtection="1">
      <alignment horizontal="center"/>
    </xf>
    <xf numFmtId="167" fontId="0" fillId="4" borderId="1" xfId="0" applyNumberFormat="1" applyFill="1" applyBorder="1" applyAlignment="1" applyProtection="1">
      <alignment horizontal="center"/>
    </xf>
    <xf numFmtId="170" fontId="0" fillId="4" borderId="1" xfId="0" applyNumberFormat="1" applyFill="1" applyBorder="1" applyAlignment="1" applyProtection="1">
      <alignment horizontal="center"/>
    </xf>
    <xf numFmtId="169" fontId="0" fillId="4" borderId="1" xfId="0" applyNumberFormat="1" applyFill="1" applyBorder="1" applyAlignment="1" applyProtection="1">
      <alignment horizontal="center"/>
    </xf>
    <xf numFmtId="1" fontId="0" fillId="4" borderId="1" xfId="0" applyNumberFormat="1" applyFill="1" applyBorder="1" applyAlignment="1" applyProtection="1">
      <alignment horizontal="center"/>
    </xf>
    <xf numFmtId="0" fontId="0" fillId="4" borderId="1" xfId="0" applyNumberFormat="1" applyFill="1" applyBorder="1" applyAlignment="1" applyProtection="1">
      <alignment horizontal="center"/>
    </xf>
    <xf numFmtId="172" fontId="0" fillId="4" borderId="1" xfId="0" applyNumberFormat="1" applyFill="1" applyBorder="1" applyAlignment="1" applyProtection="1">
      <alignment horizontal="center" vertical="center"/>
    </xf>
    <xf numFmtId="0" fontId="0" fillId="17" borderId="1" xfId="0" applyFill="1" applyBorder="1" applyAlignment="1" applyProtection="1">
      <alignment horizontal="center" vertical="center"/>
    </xf>
    <xf numFmtId="168" fontId="0" fillId="17" borderId="1" xfId="0" applyNumberFormat="1" applyFill="1" applyBorder="1" applyAlignment="1" applyProtection="1">
      <alignment horizontal="center"/>
    </xf>
    <xf numFmtId="0" fontId="0" fillId="17" borderId="1" xfId="0" applyNumberFormat="1" applyFill="1" applyBorder="1" applyAlignment="1" applyProtection="1">
      <alignment horizontal="center"/>
    </xf>
    <xf numFmtId="0" fontId="0" fillId="17" borderId="1" xfId="0" applyFill="1" applyBorder="1" applyAlignment="1" applyProtection="1">
      <alignment horizontal="center"/>
    </xf>
    <xf numFmtId="166" fontId="0" fillId="17" borderId="1" xfId="0" applyNumberFormat="1" applyFill="1" applyBorder="1" applyAlignment="1" applyProtection="1">
      <alignment horizontal="center"/>
    </xf>
    <xf numFmtId="0" fontId="19" fillId="17" borderId="1" xfId="0" applyFont="1" applyFill="1" applyBorder="1" applyAlignment="1" applyProtection="1">
      <alignment horizontal="center"/>
    </xf>
    <xf numFmtId="173" fontId="0" fillId="17" borderId="1" xfId="0" applyNumberFormat="1" applyFill="1" applyBorder="1" applyAlignment="1" applyProtection="1">
      <alignment horizontal="center"/>
    </xf>
    <xf numFmtId="167" fontId="0" fillId="17" borderId="1" xfId="0" applyNumberFormat="1" applyFill="1" applyBorder="1" applyAlignment="1" applyProtection="1">
      <alignment horizontal="center"/>
    </xf>
    <xf numFmtId="170" fontId="0" fillId="17" borderId="1" xfId="0" applyNumberFormat="1" applyFill="1" applyBorder="1" applyAlignment="1" applyProtection="1">
      <alignment horizontal="center"/>
    </xf>
    <xf numFmtId="169" fontId="0" fillId="17" borderId="1" xfId="0" applyNumberFormat="1" applyFill="1" applyBorder="1" applyAlignment="1" applyProtection="1">
      <alignment horizontal="center"/>
    </xf>
    <xf numFmtId="1" fontId="0" fillId="17" borderId="1" xfId="0" applyNumberFormat="1" applyFill="1" applyBorder="1" applyAlignment="1" applyProtection="1">
      <alignment horizontal="center"/>
    </xf>
    <xf numFmtId="0" fontId="1" fillId="4" borderId="27" xfId="0" applyFont="1" applyFill="1" applyBorder="1" applyAlignment="1" applyProtection="1">
      <alignment horizontal="center" vertical="center"/>
    </xf>
    <xf numFmtId="0" fontId="1" fillId="17" borderId="27" xfId="0" applyFont="1" applyFill="1" applyBorder="1" applyAlignment="1" applyProtection="1">
      <alignment horizontal="center" vertical="center"/>
    </xf>
    <xf numFmtId="0" fontId="5" fillId="0" borderId="30" xfId="0" applyFont="1" applyFill="1" applyBorder="1" applyAlignment="1" applyProtection="1">
      <alignment horizontal="center" vertical="center"/>
    </xf>
    <xf numFmtId="0" fontId="5" fillId="0" borderId="34" xfId="0" applyFont="1" applyFill="1" applyBorder="1" applyAlignment="1" applyProtection="1">
      <alignment horizontal="center" vertical="center"/>
    </xf>
    <xf numFmtId="0" fontId="5" fillId="0" borderId="34" xfId="0" applyFont="1" applyFill="1" applyBorder="1" applyAlignment="1" applyProtection="1">
      <alignment horizontal="center"/>
    </xf>
    <xf numFmtId="0" fontId="1" fillId="21" borderId="1" xfId="0" applyFont="1" applyFill="1" applyBorder="1" applyAlignment="1" applyProtection="1">
      <alignment horizontal="center" vertical="center"/>
    </xf>
    <xf numFmtId="0" fontId="1" fillId="19" borderId="1" xfId="0" applyFont="1" applyFill="1" applyBorder="1" applyAlignment="1" applyProtection="1">
      <alignment horizontal="center" vertical="center"/>
    </xf>
    <xf numFmtId="0" fontId="1" fillId="21" borderId="8" xfId="0" applyFont="1" applyFill="1" applyBorder="1" applyAlignment="1" applyProtection="1">
      <alignment horizontal="center" vertical="center"/>
    </xf>
    <xf numFmtId="0" fontId="0" fillId="21" borderId="8" xfId="0" applyFill="1" applyBorder="1" applyAlignment="1" applyProtection="1">
      <alignment horizontal="center" vertical="center"/>
    </xf>
    <xf numFmtId="168" fontId="0" fillId="21" borderId="8" xfId="0" applyNumberFormat="1" applyFill="1" applyBorder="1" applyAlignment="1" applyProtection="1">
      <alignment horizontal="center"/>
    </xf>
    <xf numFmtId="0" fontId="0" fillId="21" borderId="8" xfId="0" applyFill="1" applyBorder="1" applyAlignment="1" applyProtection="1">
      <alignment horizontal="center"/>
    </xf>
    <xf numFmtId="166" fontId="0" fillId="21" borderId="8" xfId="0" applyNumberFormat="1" applyFill="1" applyBorder="1" applyAlignment="1" applyProtection="1">
      <alignment horizontal="center"/>
    </xf>
    <xf numFmtId="0" fontId="19" fillId="21" borderId="8" xfId="0" applyFont="1" applyFill="1" applyBorder="1" applyAlignment="1" applyProtection="1">
      <alignment horizontal="center"/>
    </xf>
    <xf numFmtId="173" fontId="0" fillId="21" borderId="8" xfId="0" applyNumberFormat="1" applyFill="1" applyBorder="1" applyAlignment="1" applyProtection="1">
      <alignment horizontal="center"/>
    </xf>
    <xf numFmtId="167" fontId="0" fillId="21" borderId="8" xfId="0" applyNumberFormat="1" applyFill="1" applyBorder="1" applyAlignment="1" applyProtection="1">
      <alignment horizontal="center"/>
    </xf>
    <xf numFmtId="170" fontId="0" fillId="21" borderId="8" xfId="0" applyNumberFormat="1" applyFill="1" applyBorder="1" applyAlignment="1" applyProtection="1">
      <alignment horizontal="center"/>
    </xf>
    <xf numFmtId="169" fontId="0" fillId="21" borderId="8" xfId="0" applyNumberFormat="1" applyFill="1" applyBorder="1" applyAlignment="1" applyProtection="1">
      <alignment horizontal="center"/>
    </xf>
    <xf numFmtId="1" fontId="0" fillId="21" borderId="8" xfId="0" applyNumberFormat="1" applyFill="1" applyBorder="1" applyAlignment="1" applyProtection="1">
      <alignment horizontal="center"/>
    </xf>
    <xf numFmtId="0" fontId="1" fillId="19" borderId="6" xfId="0" applyFont="1" applyFill="1" applyBorder="1" applyAlignment="1" applyProtection="1">
      <alignment horizontal="center" vertical="center"/>
    </xf>
    <xf numFmtId="0" fontId="1" fillId="4" borderId="1" xfId="0" applyFont="1" applyFill="1" applyBorder="1" applyAlignment="1" applyProtection="1">
      <alignment horizontal="center" vertical="center"/>
    </xf>
    <xf numFmtId="0" fontId="0" fillId="4" borderId="8" xfId="0" applyFill="1" applyBorder="1" applyAlignment="1" applyProtection="1">
      <alignment horizontal="center" vertical="center"/>
    </xf>
    <xf numFmtId="168" fontId="0" fillId="4" borderId="8" xfId="0" applyNumberFormat="1" applyFill="1" applyBorder="1" applyAlignment="1" applyProtection="1">
      <alignment horizontal="center"/>
    </xf>
    <xf numFmtId="0" fontId="0" fillId="4" borderId="8" xfId="0" applyFill="1" applyBorder="1" applyAlignment="1" applyProtection="1">
      <alignment horizontal="center"/>
    </xf>
    <xf numFmtId="166" fontId="0" fillId="4" borderId="8" xfId="0" applyNumberFormat="1" applyFill="1" applyBorder="1" applyAlignment="1" applyProtection="1">
      <alignment horizontal="center"/>
    </xf>
    <xf numFmtId="0" fontId="19" fillId="4" borderId="8" xfId="0" applyFont="1" applyFill="1" applyBorder="1" applyAlignment="1" applyProtection="1">
      <alignment horizontal="center"/>
    </xf>
    <xf numFmtId="173" fontId="0" fillId="4" borderId="8" xfId="0" applyNumberFormat="1" applyFill="1" applyBorder="1" applyAlignment="1" applyProtection="1">
      <alignment horizontal="center"/>
    </xf>
    <xf numFmtId="167" fontId="0" fillId="4" borderId="8" xfId="0" applyNumberFormat="1" applyFill="1" applyBorder="1" applyAlignment="1" applyProtection="1">
      <alignment horizontal="center"/>
    </xf>
    <xf numFmtId="170" fontId="0" fillId="4" borderId="8" xfId="0" applyNumberFormat="1" applyFill="1" applyBorder="1" applyAlignment="1" applyProtection="1">
      <alignment horizontal="center"/>
    </xf>
    <xf numFmtId="169" fontId="0" fillId="4" borderId="8" xfId="0" applyNumberFormat="1" applyFill="1" applyBorder="1" applyAlignment="1" applyProtection="1">
      <alignment horizontal="center"/>
    </xf>
    <xf numFmtId="1" fontId="0" fillId="4" borderId="8" xfId="0" applyNumberFormat="1" applyFill="1" applyBorder="1" applyAlignment="1" applyProtection="1">
      <alignment horizontal="center"/>
    </xf>
    <xf numFmtId="0" fontId="0" fillId="17" borderId="6" xfId="0" applyFill="1" applyBorder="1" applyAlignment="1" applyProtection="1">
      <alignment horizontal="center" vertical="center"/>
    </xf>
    <xf numFmtId="168" fontId="0" fillId="17" borderId="6" xfId="0" applyNumberFormat="1" applyFill="1" applyBorder="1" applyAlignment="1" applyProtection="1">
      <alignment horizontal="center"/>
    </xf>
    <xf numFmtId="0" fontId="0" fillId="17" borderId="6" xfId="0" applyNumberFormat="1" applyFill="1" applyBorder="1" applyAlignment="1" applyProtection="1">
      <alignment horizontal="center"/>
    </xf>
    <xf numFmtId="0" fontId="0" fillId="17" borderId="6" xfId="0" applyFill="1" applyBorder="1" applyAlignment="1" applyProtection="1">
      <alignment horizontal="center"/>
    </xf>
    <xf numFmtId="166" fontId="0" fillId="17" borderId="6" xfId="0" applyNumberFormat="1" applyFill="1" applyBorder="1" applyAlignment="1" applyProtection="1">
      <alignment horizontal="center"/>
    </xf>
    <xf numFmtId="0" fontId="19" fillId="17" borderId="6" xfId="0" applyFont="1" applyFill="1" applyBorder="1" applyAlignment="1" applyProtection="1">
      <alignment horizontal="center"/>
    </xf>
    <xf numFmtId="173" fontId="0" fillId="17" borderId="6" xfId="0" applyNumberFormat="1" applyFill="1" applyBorder="1" applyAlignment="1" applyProtection="1">
      <alignment horizontal="center"/>
    </xf>
    <xf numFmtId="167" fontId="0" fillId="17" borderId="6" xfId="0" applyNumberFormat="1" applyFill="1" applyBorder="1" applyAlignment="1" applyProtection="1">
      <alignment horizontal="center"/>
    </xf>
    <xf numFmtId="170" fontId="0" fillId="17" borderId="6" xfId="0" applyNumberFormat="1" applyFill="1" applyBorder="1" applyAlignment="1" applyProtection="1">
      <alignment horizontal="center"/>
    </xf>
    <xf numFmtId="169" fontId="0" fillId="17" borderId="6" xfId="0" applyNumberFormat="1" applyFill="1" applyBorder="1" applyAlignment="1" applyProtection="1">
      <alignment horizontal="center"/>
    </xf>
    <xf numFmtId="1" fontId="0" fillId="17" borderId="6" xfId="0" applyNumberFormat="1" applyFill="1" applyBorder="1" applyAlignment="1" applyProtection="1">
      <alignment horizontal="center"/>
    </xf>
    <xf numFmtId="0" fontId="0" fillId="9" borderId="1" xfId="0" applyFill="1" applyBorder="1" applyAlignment="1" applyProtection="1">
      <alignment horizontal="center" vertical="center"/>
    </xf>
    <xf numFmtId="168" fontId="0" fillId="9" borderId="1" xfId="0" applyNumberFormat="1" applyFill="1" applyBorder="1" applyAlignment="1" applyProtection="1">
      <alignment horizontal="center"/>
    </xf>
    <xf numFmtId="0" fontId="0" fillId="9" borderId="1" xfId="0" applyFill="1" applyBorder="1" applyAlignment="1" applyProtection="1">
      <alignment horizontal="center"/>
    </xf>
    <xf numFmtId="166" fontId="0" fillId="9" borderId="1" xfId="0" applyNumberFormat="1" applyFill="1" applyBorder="1" applyAlignment="1" applyProtection="1">
      <alignment horizontal="center"/>
    </xf>
    <xf numFmtId="0" fontId="19" fillId="9" borderId="1" xfId="0" applyFont="1" applyFill="1" applyBorder="1" applyAlignment="1" applyProtection="1">
      <alignment horizontal="center"/>
    </xf>
    <xf numFmtId="173" fontId="0" fillId="9" borderId="1" xfId="0" applyNumberFormat="1" applyFill="1" applyBorder="1" applyAlignment="1" applyProtection="1">
      <alignment horizontal="center"/>
    </xf>
    <xf numFmtId="167" fontId="0" fillId="9" borderId="1" xfId="0" applyNumberFormat="1" applyFill="1" applyBorder="1" applyAlignment="1" applyProtection="1">
      <alignment horizontal="center"/>
    </xf>
    <xf numFmtId="170" fontId="0" fillId="9" borderId="1" xfId="0" applyNumberFormat="1" applyFill="1" applyBorder="1" applyAlignment="1" applyProtection="1">
      <alignment horizontal="center"/>
    </xf>
    <xf numFmtId="169" fontId="0" fillId="9" borderId="1" xfId="0" applyNumberFormat="1" applyFill="1" applyBorder="1" applyAlignment="1" applyProtection="1">
      <alignment horizontal="center"/>
    </xf>
    <xf numFmtId="1" fontId="0" fillId="9" borderId="1" xfId="0" applyNumberFormat="1" applyFill="1" applyBorder="1" applyAlignment="1" applyProtection="1">
      <alignment horizontal="center"/>
    </xf>
    <xf numFmtId="0" fontId="0" fillId="18" borderId="1" xfId="0" applyFill="1" applyBorder="1" applyAlignment="1" applyProtection="1">
      <alignment horizontal="center" vertical="center"/>
    </xf>
    <xf numFmtId="168" fontId="0" fillId="18" borderId="1" xfId="0" applyNumberFormat="1" applyFill="1" applyBorder="1" applyAlignment="1" applyProtection="1">
      <alignment horizontal="center"/>
    </xf>
    <xf numFmtId="0" fontId="0" fillId="18" borderId="1" xfId="0" applyNumberFormat="1" applyFill="1" applyBorder="1" applyAlignment="1" applyProtection="1">
      <alignment horizontal="center"/>
    </xf>
    <xf numFmtId="0" fontId="0" fillId="18" borderId="1" xfId="0" applyFill="1" applyBorder="1" applyAlignment="1" applyProtection="1">
      <alignment horizontal="center"/>
    </xf>
    <xf numFmtId="166" fontId="0" fillId="18" borderId="1" xfId="0" applyNumberFormat="1" applyFill="1" applyBorder="1" applyAlignment="1" applyProtection="1">
      <alignment horizontal="center"/>
    </xf>
    <xf numFmtId="0" fontId="19" fillId="18" borderId="1" xfId="0" applyFont="1" applyFill="1" applyBorder="1" applyAlignment="1" applyProtection="1">
      <alignment horizontal="center"/>
    </xf>
    <xf numFmtId="173" fontId="0" fillId="18" borderId="1" xfId="0" applyNumberFormat="1" applyFill="1" applyBorder="1" applyAlignment="1" applyProtection="1">
      <alignment horizontal="center"/>
    </xf>
    <xf numFmtId="167" fontId="0" fillId="18" borderId="1" xfId="0" applyNumberFormat="1" applyFill="1" applyBorder="1" applyAlignment="1" applyProtection="1">
      <alignment horizontal="center"/>
    </xf>
    <xf numFmtId="170" fontId="0" fillId="18" borderId="1" xfId="0" applyNumberFormat="1" applyFill="1" applyBorder="1" applyAlignment="1" applyProtection="1">
      <alignment horizontal="center"/>
    </xf>
    <xf numFmtId="169" fontId="0" fillId="18" borderId="1" xfId="0" applyNumberFormat="1" applyFill="1" applyBorder="1" applyAlignment="1" applyProtection="1">
      <alignment horizontal="center"/>
    </xf>
    <xf numFmtId="1" fontId="0" fillId="18" borderId="1" xfId="0" applyNumberFormat="1" applyFill="1" applyBorder="1" applyAlignment="1" applyProtection="1">
      <alignment horizontal="center"/>
    </xf>
    <xf numFmtId="0" fontId="0" fillId="9" borderId="1" xfId="0" applyNumberFormat="1" applyFill="1" applyBorder="1" applyAlignment="1" applyProtection="1">
      <alignment horizontal="center"/>
    </xf>
    <xf numFmtId="172" fontId="0" fillId="9" borderId="1" xfId="0" applyNumberFormat="1" applyFill="1" applyBorder="1" applyAlignment="1" applyProtection="1">
      <alignment horizontal="center" vertical="center"/>
    </xf>
    <xf numFmtId="0" fontId="0" fillId="9" borderId="8" xfId="0" applyFill="1" applyBorder="1" applyAlignment="1" applyProtection="1">
      <alignment horizontal="center" vertical="center"/>
    </xf>
    <xf numFmtId="168" fontId="0" fillId="9" borderId="8" xfId="0" applyNumberFormat="1" applyFill="1" applyBorder="1" applyAlignment="1" applyProtection="1">
      <alignment horizontal="center"/>
    </xf>
    <xf numFmtId="0" fontId="0" fillId="9" borderId="8" xfId="0" applyFill="1" applyBorder="1" applyAlignment="1" applyProtection="1">
      <alignment horizontal="center"/>
    </xf>
    <xf numFmtId="166" fontId="0" fillId="9" borderId="8" xfId="0" applyNumberFormat="1" applyFill="1" applyBorder="1" applyAlignment="1" applyProtection="1">
      <alignment horizontal="center"/>
    </xf>
    <xf numFmtId="0" fontId="19" fillId="9" borderId="8" xfId="0" applyFont="1" applyFill="1" applyBorder="1" applyAlignment="1" applyProtection="1">
      <alignment horizontal="center"/>
    </xf>
    <xf numFmtId="173" fontId="0" fillId="9" borderId="8" xfId="0" applyNumberFormat="1" applyFill="1" applyBorder="1" applyAlignment="1" applyProtection="1">
      <alignment horizontal="center"/>
    </xf>
    <xf numFmtId="167" fontId="0" fillId="9" borderId="8" xfId="0" applyNumberFormat="1" applyFill="1" applyBorder="1" applyAlignment="1" applyProtection="1">
      <alignment horizontal="center"/>
    </xf>
    <xf numFmtId="170" fontId="0" fillId="9" borderId="8" xfId="0" applyNumberFormat="1" applyFill="1" applyBorder="1" applyAlignment="1" applyProtection="1">
      <alignment horizontal="center"/>
    </xf>
    <xf numFmtId="169" fontId="0" fillId="9" borderId="8" xfId="0" applyNumberFormat="1" applyFill="1" applyBorder="1" applyAlignment="1" applyProtection="1">
      <alignment horizontal="center"/>
    </xf>
    <xf numFmtId="1" fontId="0" fillId="9" borderId="8" xfId="0" applyNumberFormat="1" applyFill="1" applyBorder="1" applyAlignment="1" applyProtection="1">
      <alignment horizontal="center"/>
    </xf>
    <xf numFmtId="0" fontId="0" fillId="18" borderId="6" xfId="0" applyFill="1" applyBorder="1" applyAlignment="1" applyProtection="1">
      <alignment horizontal="center" vertical="center"/>
    </xf>
    <xf numFmtId="168" fontId="0" fillId="18" borderId="6" xfId="0" applyNumberFormat="1" applyFill="1" applyBorder="1" applyAlignment="1" applyProtection="1">
      <alignment horizontal="center"/>
    </xf>
    <xf numFmtId="0" fontId="0" fillId="18" borderId="6" xfId="0" applyNumberFormat="1" applyFill="1" applyBorder="1" applyAlignment="1" applyProtection="1">
      <alignment horizontal="center"/>
    </xf>
    <xf numFmtId="0" fontId="0" fillId="18" borderId="6" xfId="0" applyFill="1" applyBorder="1" applyAlignment="1" applyProtection="1">
      <alignment horizontal="center"/>
    </xf>
    <xf numFmtId="166" fontId="0" fillId="18" borderId="6" xfId="0" applyNumberFormat="1" applyFill="1" applyBorder="1" applyAlignment="1" applyProtection="1">
      <alignment horizontal="center"/>
    </xf>
    <xf numFmtId="0" fontId="19" fillId="18" borderId="6" xfId="0" applyFont="1" applyFill="1" applyBorder="1" applyAlignment="1" applyProtection="1">
      <alignment horizontal="center"/>
    </xf>
    <xf numFmtId="173" fontId="0" fillId="18" borderId="6" xfId="0" applyNumberFormat="1" applyFill="1" applyBorder="1" applyAlignment="1" applyProtection="1">
      <alignment horizontal="center"/>
    </xf>
    <xf numFmtId="167" fontId="0" fillId="18" borderId="6" xfId="0" applyNumberFormat="1" applyFill="1" applyBorder="1" applyAlignment="1" applyProtection="1">
      <alignment horizontal="center"/>
    </xf>
    <xf numFmtId="170" fontId="0" fillId="18" borderId="6" xfId="0" applyNumberFormat="1" applyFill="1" applyBorder="1" applyAlignment="1" applyProtection="1">
      <alignment horizontal="center"/>
    </xf>
    <xf numFmtId="169" fontId="0" fillId="18" borderId="6" xfId="0" applyNumberFormat="1" applyFill="1" applyBorder="1" applyAlignment="1" applyProtection="1">
      <alignment horizontal="center"/>
    </xf>
    <xf numFmtId="1" fontId="0" fillId="18" borderId="6" xfId="0" applyNumberFormat="1" applyFill="1" applyBorder="1" applyAlignment="1" applyProtection="1">
      <alignment horizontal="center"/>
    </xf>
    <xf numFmtId="0" fontId="1" fillId="16" borderId="60" xfId="0" applyFont="1" applyFill="1" applyBorder="1" applyAlignment="1" applyProtection="1">
      <alignment horizontal="center" vertical="center"/>
    </xf>
    <xf numFmtId="0" fontId="1" fillId="16" borderId="61" xfId="0" applyFont="1" applyFill="1" applyBorder="1" applyAlignment="1" applyProtection="1">
      <alignment horizontal="center" vertical="center"/>
    </xf>
    <xf numFmtId="0" fontId="1" fillId="16" borderId="62" xfId="0" applyFont="1" applyFill="1" applyBorder="1" applyAlignment="1" applyProtection="1">
      <alignment horizontal="center" vertical="center"/>
    </xf>
    <xf numFmtId="177" fontId="0" fillId="19" borderId="1" xfId="0" applyNumberFormat="1" applyFill="1" applyBorder="1" applyAlignment="1" applyProtection="1">
      <alignment horizontal="center"/>
    </xf>
    <xf numFmtId="177" fontId="0" fillId="21" borderId="1" xfId="0" applyNumberFormat="1" applyFill="1" applyBorder="1" applyAlignment="1" applyProtection="1">
      <alignment horizontal="center"/>
    </xf>
    <xf numFmtId="177" fontId="0" fillId="21" borderId="1" xfId="0" applyNumberFormat="1" applyFill="1" applyBorder="1" applyAlignment="1" applyProtection="1">
      <alignment horizontal="center" vertical="center"/>
    </xf>
    <xf numFmtId="177" fontId="0" fillId="17" borderId="1" xfId="0" applyNumberFormat="1" applyFill="1" applyBorder="1" applyAlignment="1" applyProtection="1">
      <alignment horizontal="center"/>
    </xf>
    <xf numFmtId="177" fontId="0" fillId="4" borderId="1" xfId="0" applyNumberFormat="1" applyFill="1" applyBorder="1" applyAlignment="1" applyProtection="1">
      <alignment horizontal="center"/>
    </xf>
    <xf numFmtId="177" fontId="0" fillId="4" borderId="1" xfId="0" applyNumberFormat="1" applyFill="1" applyBorder="1" applyAlignment="1" applyProtection="1">
      <alignment horizontal="center" vertical="center"/>
    </xf>
    <xf numFmtId="177" fontId="0" fillId="18" borderId="1" xfId="0" applyNumberFormat="1" applyFill="1" applyBorder="1" applyAlignment="1" applyProtection="1">
      <alignment horizontal="center"/>
    </xf>
    <xf numFmtId="177" fontId="0" fillId="9" borderId="1" xfId="0" applyNumberFormat="1" applyFill="1" applyBorder="1" applyAlignment="1" applyProtection="1">
      <alignment horizontal="center"/>
    </xf>
    <xf numFmtId="177" fontId="0" fillId="9" borderId="1" xfId="0" applyNumberFormat="1" applyFill="1" applyBorder="1" applyAlignment="1" applyProtection="1">
      <alignment horizontal="center" vertical="center"/>
    </xf>
    <xf numFmtId="177" fontId="0" fillId="18" borderId="6" xfId="0" applyNumberFormat="1" applyFill="1" applyBorder="1" applyAlignment="1" applyProtection="1">
      <alignment horizontal="center"/>
    </xf>
    <xf numFmtId="0" fontId="1" fillId="4" borderId="63" xfId="0" applyFont="1" applyFill="1" applyBorder="1" applyAlignment="1" applyProtection="1">
      <alignment vertical="center"/>
    </xf>
    <xf numFmtId="0" fontId="1" fillId="4" borderId="50" xfId="0" applyFont="1" applyFill="1" applyBorder="1" applyAlignment="1" applyProtection="1">
      <alignment vertical="center"/>
    </xf>
    <xf numFmtId="0" fontId="1" fillId="4" borderId="64" xfId="0" applyFont="1" applyFill="1" applyBorder="1" applyAlignment="1" applyProtection="1">
      <alignment vertical="center"/>
    </xf>
    <xf numFmtId="0" fontId="1" fillId="4" borderId="45" xfId="0" applyFont="1" applyFill="1" applyBorder="1" applyAlignment="1" applyProtection="1">
      <alignment horizontal="center" vertical="center"/>
    </xf>
    <xf numFmtId="0" fontId="1" fillId="17" borderId="40" xfId="0" applyFont="1" applyFill="1" applyBorder="1" applyAlignment="1" applyProtection="1">
      <alignment horizontal="center" vertical="center"/>
    </xf>
    <xf numFmtId="0" fontId="1" fillId="9" borderId="45" xfId="0" applyFont="1" applyFill="1" applyBorder="1" applyAlignment="1" applyProtection="1">
      <alignment horizontal="center" vertical="center"/>
    </xf>
    <xf numFmtId="0" fontId="1" fillId="18" borderId="27" xfId="0" applyFont="1" applyFill="1" applyBorder="1" applyAlignment="1" applyProtection="1">
      <alignment horizontal="center" vertical="center"/>
    </xf>
    <xf numFmtId="0" fontId="1" fillId="9" borderId="27" xfId="0" applyFont="1" applyFill="1" applyBorder="1" applyAlignment="1" applyProtection="1">
      <alignment horizontal="center" vertical="center"/>
    </xf>
    <xf numFmtId="0" fontId="1" fillId="18" borderId="40" xfId="0" applyFont="1" applyFill="1" applyBorder="1" applyAlignment="1" applyProtection="1">
      <alignment horizontal="center" vertical="center"/>
    </xf>
    <xf numFmtId="177" fontId="0" fillId="21" borderId="8" xfId="0" applyNumberFormat="1" applyFill="1" applyBorder="1" applyAlignment="1" applyProtection="1">
      <alignment horizontal="center"/>
    </xf>
    <xf numFmtId="177" fontId="0" fillId="19" borderId="6" xfId="0" applyNumberFormat="1" applyFill="1" applyBorder="1" applyAlignment="1" applyProtection="1">
      <alignment horizontal="center"/>
    </xf>
    <xf numFmtId="177" fontId="0" fillId="4" borderId="8" xfId="0" applyNumberFormat="1" applyFill="1" applyBorder="1" applyAlignment="1" applyProtection="1">
      <alignment horizontal="center"/>
    </xf>
    <xf numFmtId="177" fontId="0" fillId="17" borderId="6" xfId="0" applyNumberFormat="1" applyFill="1" applyBorder="1" applyAlignment="1" applyProtection="1">
      <alignment horizontal="center"/>
    </xf>
    <xf numFmtId="177" fontId="0" fillId="9" borderId="8" xfId="0" applyNumberFormat="1" applyFill="1" applyBorder="1" applyAlignment="1" applyProtection="1">
      <alignment horizontal="center"/>
    </xf>
    <xf numFmtId="0" fontId="1" fillId="15" borderId="46" xfId="0" applyFont="1" applyFill="1" applyBorder="1" applyAlignment="1" applyProtection="1">
      <alignment horizontal="center" vertical="center"/>
    </xf>
    <xf numFmtId="0" fontId="0" fillId="0" borderId="42" xfId="0" applyFill="1" applyBorder="1" applyAlignment="1" applyProtection="1">
      <alignment horizontal="center" vertical="center"/>
    </xf>
    <xf numFmtId="168" fontId="0" fillId="0" borderId="38" xfId="0" applyNumberFormat="1" applyFill="1" applyBorder="1" applyAlignment="1" applyProtection="1">
      <alignment horizontal="center"/>
    </xf>
    <xf numFmtId="0" fontId="20" fillId="15" borderId="30" xfId="0" applyFont="1" applyFill="1" applyBorder="1" applyAlignment="1" applyProtection="1">
      <alignment horizontal="center" vertical="center"/>
    </xf>
    <xf numFmtId="0" fontId="1" fillId="0" borderId="31" xfId="0" applyFont="1" applyFill="1" applyBorder="1" applyAlignment="1" applyProtection="1">
      <alignment horizontal="center"/>
    </xf>
    <xf numFmtId="0" fontId="1" fillId="0" borderId="32" xfId="0" applyFont="1" applyFill="1" applyBorder="1" applyAlignment="1" applyProtection="1">
      <alignment horizontal="center"/>
    </xf>
    <xf numFmtId="178" fontId="0" fillId="21" borderId="8" xfId="0" applyNumberFormat="1" applyFill="1" applyBorder="1" applyAlignment="1" applyProtection="1">
      <alignment horizontal="center"/>
    </xf>
    <xf numFmtId="178" fontId="0" fillId="19" borderId="1" xfId="0" applyNumberFormat="1" applyFill="1" applyBorder="1" applyAlignment="1" applyProtection="1">
      <alignment horizontal="center"/>
    </xf>
    <xf numFmtId="178" fontId="0" fillId="21" borderId="1" xfId="0" applyNumberFormat="1" applyFill="1" applyBorder="1" applyAlignment="1" applyProtection="1">
      <alignment horizontal="center"/>
    </xf>
    <xf numFmtId="178" fontId="0" fillId="21" borderId="1" xfId="0" applyNumberFormat="1" applyFill="1" applyBorder="1" applyAlignment="1" applyProtection="1">
      <alignment horizontal="center" vertical="center"/>
    </xf>
    <xf numFmtId="178" fontId="0" fillId="19" borderId="6" xfId="0" applyNumberFormat="1" applyFill="1" applyBorder="1" applyAlignment="1" applyProtection="1">
      <alignment horizontal="center"/>
    </xf>
    <xf numFmtId="178" fontId="0" fillId="4" borderId="8" xfId="0" applyNumberFormat="1" applyFill="1" applyBorder="1" applyAlignment="1" applyProtection="1">
      <alignment horizontal="center"/>
    </xf>
    <xf numFmtId="178" fontId="0" fillId="17" borderId="1" xfId="0" applyNumberFormat="1" applyFill="1" applyBorder="1" applyAlignment="1" applyProtection="1">
      <alignment horizontal="center"/>
    </xf>
    <xf numFmtId="178" fontId="0" fillId="4" borderId="1" xfId="0" applyNumberFormat="1" applyFill="1" applyBorder="1" applyAlignment="1" applyProtection="1">
      <alignment horizontal="center"/>
    </xf>
    <xf numFmtId="178" fontId="0" fillId="4" borderId="1" xfId="0" applyNumberFormat="1" applyFill="1" applyBorder="1" applyAlignment="1" applyProtection="1">
      <alignment horizontal="center" vertical="center"/>
    </xf>
    <xf numFmtId="178" fontId="0" fillId="17" borderId="6" xfId="0" applyNumberFormat="1" applyFill="1" applyBorder="1" applyAlignment="1" applyProtection="1">
      <alignment horizontal="center"/>
    </xf>
    <xf numFmtId="178" fontId="0" fillId="9" borderId="8" xfId="0" applyNumberFormat="1" applyFill="1" applyBorder="1" applyAlignment="1" applyProtection="1">
      <alignment horizontal="center"/>
    </xf>
    <xf numFmtId="178" fontId="0" fillId="18" borderId="1" xfId="0" applyNumberFormat="1" applyFill="1" applyBorder="1" applyAlignment="1" applyProtection="1">
      <alignment horizontal="center"/>
    </xf>
    <xf numFmtId="178" fontId="0" fillId="9" borderId="1" xfId="0" applyNumberFormat="1" applyFill="1" applyBorder="1" applyAlignment="1" applyProtection="1">
      <alignment horizontal="center"/>
    </xf>
    <xf numFmtId="178" fontId="0" fillId="9" borderId="1" xfId="0" applyNumberFormat="1" applyFill="1" applyBorder="1" applyAlignment="1" applyProtection="1">
      <alignment horizontal="center" vertical="center"/>
    </xf>
    <xf numFmtId="178" fontId="0" fillId="18" borderId="6" xfId="0" applyNumberFormat="1" applyFill="1" applyBorder="1" applyAlignment="1" applyProtection="1">
      <alignment horizontal="center"/>
    </xf>
    <xf numFmtId="178" fontId="0" fillId="21" borderId="9" xfId="0" applyNumberFormat="1" applyFill="1" applyBorder="1" applyAlignment="1" applyProtection="1">
      <alignment horizontal="center"/>
    </xf>
    <xf numFmtId="178" fontId="0" fillId="19" borderId="3" xfId="0" applyNumberFormat="1" applyFill="1" applyBorder="1" applyAlignment="1" applyProtection="1">
      <alignment horizontal="center"/>
    </xf>
    <xf numFmtId="178" fontId="0" fillId="21" borderId="3" xfId="0" applyNumberFormat="1" applyFill="1" applyBorder="1" applyAlignment="1" applyProtection="1">
      <alignment horizontal="center"/>
    </xf>
    <xf numFmtId="178" fontId="0" fillId="21" borderId="3" xfId="0" applyNumberFormat="1" applyFill="1" applyBorder="1" applyAlignment="1" applyProtection="1">
      <alignment horizontal="center" vertical="center"/>
    </xf>
    <xf numFmtId="178" fontId="0" fillId="19" borderId="5" xfId="0" applyNumberFormat="1" applyFill="1" applyBorder="1" applyAlignment="1" applyProtection="1">
      <alignment horizontal="center"/>
    </xf>
    <xf numFmtId="178" fontId="0" fillId="4" borderId="9" xfId="0" applyNumberFormat="1" applyFill="1" applyBorder="1" applyAlignment="1" applyProtection="1">
      <alignment horizontal="center"/>
    </xf>
    <xf numFmtId="178" fontId="0" fillId="17" borderId="3" xfId="0" applyNumberFormat="1" applyFill="1" applyBorder="1" applyAlignment="1" applyProtection="1">
      <alignment horizontal="center"/>
    </xf>
    <xf numFmtId="178" fontId="0" fillId="4" borderId="3" xfId="0" applyNumberFormat="1" applyFill="1" applyBorder="1" applyAlignment="1" applyProtection="1">
      <alignment horizontal="center"/>
    </xf>
    <xf numFmtId="178" fontId="0" fillId="4" borderId="3" xfId="0" applyNumberFormat="1" applyFill="1" applyBorder="1" applyAlignment="1" applyProtection="1">
      <alignment horizontal="center" vertical="center"/>
    </xf>
    <xf numFmtId="178" fontId="0" fillId="17" borderId="5" xfId="0" applyNumberFormat="1" applyFill="1" applyBorder="1" applyAlignment="1" applyProtection="1">
      <alignment horizontal="center"/>
    </xf>
    <xf numFmtId="178" fontId="0" fillId="9" borderId="9" xfId="0" applyNumberFormat="1" applyFill="1" applyBorder="1" applyAlignment="1" applyProtection="1">
      <alignment horizontal="center"/>
    </xf>
    <xf numFmtId="178" fontId="0" fillId="18" borderId="3" xfId="0" applyNumberFormat="1" applyFill="1" applyBorder="1" applyAlignment="1" applyProtection="1">
      <alignment horizontal="center"/>
    </xf>
    <xf numFmtId="178" fontId="0" fillId="9" borderId="3" xfId="0" applyNumberFormat="1" applyFill="1" applyBorder="1" applyAlignment="1" applyProtection="1">
      <alignment horizontal="center"/>
    </xf>
    <xf numFmtId="178" fontId="0" fillId="9" borderId="3" xfId="0" applyNumberFormat="1" applyFill="1" applyBorder="1" applyAlignment="1" applyProtection="1">
      <alignment horizontal="center" vertical="center"/>
    </xf>
    <xf numFmtId="178" fontId="0" fillId="18" borderId="5" xfId="0" applyNumberFormat="1" applyFill="1" applyBorder="1" applyAlignment="1" applyProtection="1">
      <alignment horizontal="center"/>
    </xf>
    <xf numFmtId="0" fontId="1" fillId="6" borderId="33" xfId="0" applyFont="1" applyFill="1" applyBorder="1" applyAlignment="1" applyProtection="1">
      <alignment horizontal="center" vertical="center"/>
    </xf>
    <xf numFmtId="0" fontId="1" fillId="9" borderId="63" xfId="0" applyFont="1" applyFill="1" applyBorder="1" applyAlignment="1" applyProtection="1">
      <alignment vertical="center"/>
    </xf>
    <xf numFmtId="0" fontId="1" fillId="9" borderId="50" xfId="0" applyFont="1" applyFill="1" applyBorder="1" applyAlignment="1" applyProtection="1">
      <alignment vertical="center"/>
    </xf>
    <xf numFmtId="0" fontId="1" fillId="9" borderId="64" xfId="0" applyFont="1" applyFill="1" applyBorder="1" applyAlignment="1" applyProtection="1">
      <alignment vertical="center"/>
    </xf>
    <xf numFmtId="0" fontId="34" fillId="0" borderId="0" xfId="0" applyFont="1" applyAlignment="1">
      <alignment vertical="center"/>
    </xf>
    <xf numFmtId="0" fontId="31" fillId="0" borderId="65" xfId="0" applyFont="1" applyFill="1" applyBorder="1" applyAlignment="1" applyProtection="1">
      <alignment horizontal="center" vertical="center"/>
    </xf>
    <xf numFmtId="0" fontId="0" fillId="0" borderId="22" xfId="0" applyBorder="1"/>
    <xf numFmtId="0" fontId="0" fillId="0" borderId="10" xfId="0" applyBorder="1"/>
    <xf numFmtId="0" fontId="7" fillId="0" borderId="65" xfId="0" applyFont="1" applyFill="1" applyBorder="1" applyAlignment="1">
      <alignment horizontal="center" vertical="center" wrapText="1"/>
    </xf>
    <xf numFmtId="0" fontId="31" fillId="2" borderId="1" xfId="0" applyFont="1" applyFill="1" applyBorder="1" applyAlignment="1" applyProtection="1">
      <alignment horizontal="center" vertical="center"/>
      <protection locked="0"/>
    </xf>
    <xf numFmtId="0" fontId="16" fillId="0" borderId="17" xfId="0" applyFont="1" applyFill="1" applyBorder="1" applyAlignment="1">
      <alignment horizontal="center" vertical="center"/>
    </xf>
    <xf numFmtId="0" fontId="16" fillId="0" borderId="1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0" fontId="16" fillId="0" borderId="19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right" vertical="center"/>
    </xf>
    <xf numFmtId="0" fontId="0" fillId="0" borderId="0" xfId="0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/>
    </xf>
    <xf numFmtId="0" fontId="26" fillId="12" borderId="1" xfId="0" applyFont="1" applyFill="1" applyBorder="1" applyAlignment="1" applyProtection="1">
      <alignment horizontal="left" vertical="center"/>
      <protection locked="0"/>
    </xf>
    <xf numFmtId="0" fontId="26" fillId="12" borderId="56" xfId="0" applyFont="1" applyFill="1" applyBorder="1" applyAlignment="1" applyProtection="1">
      <alignment horizontal="left" vertical="center"/>
      <protection locked="0"/>
    </xf>
    <xf numFmtId="0" fontId="25" fillId="3" borderId="55" xfId="0" applyFont="1" applyFill="1" applyBorder="1" applyAlignment="1" applyProtection="1">
      <alignment horizontal="left" vertical="center"/>
    </xf>
    <xf numFmtId="0" fontId="25" fillId="3" borderId="1" xfId="0" applyFont="1" applyFill="1" applyBorder="1" applyAlignment="1" applyProtection="1">
      <alignment horizontal="left" vertical="center"/>
    </xf>
    <xf numFmtId="0" fontId="2" fillId="0" borderId="0" xfId="0" applyFont="1" applyFill="1" applyBorder="1" applyAlignment="1" applyProtection="1">
      <alignment horizontal="center" vertical="center"/>
    </xf>
    <xf numFmtId="0" fontId="25" fillId="3" borderId="53" xfId="0" applyFont="1" applyFill="1" applyBorder="1" applyAlignment="1" applyProtection="1">
      <alignment horizontal="left" vertical="center"/>
    </xf>
    <xf numFmtId="0" fontId="25" fillId="3" borderId="8" xfId="0" applyFont="1" applyFill="1" applyBorder="1" applyAlignment="1" applyProtection="1">
      <alignment horizontal="left" vertical="center"/>
    </xf>
    <xf numFmtId="176" fontId="33" fillId="13" borderId="47" xfId="0" applyNumberFormat="1" applyFont="1" applyFill="1" applyBorder="1" applyAlignment="1" applyProtection="1">
      <alignment horizontal="center" vertical="center"/>
    </xf>
    <xf numFmtId="176" fontId="33" fillId="13" borderId="48" xfId="0" applyNumberFormat="1" applyFont="1" applyFill="1" applyBorder="1" applyAlignment="1" applyProtection="1">
      <alignment horizontal="center" vertical="center"/>
    </xf>
    <xf numFmtId="176" fontId="33" fillId="13" borderId="49" xfId="0" applyNumberFormat="1" applyFont="1" applyFill="1" applyBorder="1" applyAlignment="1" applyProtection="1">
      <alignment horizontal="center" vertical="center"/>
    </xf>
    <xf numFmtId="0" fontId="26" fillId="12" borderId="8" xfId="0" applyFont="1" applyFill="1" applyBorder="1" applyAlignment="1" applyProtection="1">
      <alignment horizontal="left" vertical="center"/>
      <protection locked="0"/>
    </xf>
    <xf numFmtId="0" fontId="26" fillId="12" borderId="54" xfId="0" applyFont="1" applyFill="1" applyBorder="1" applyAlignment="1" applyProtection="1">
      <alignment horizontal="left" vertical="center"/>
      <protection locked="0"/>
    </xf>
    <xf numFmtId="0" fontId="10" fillId="0" borderId="0" xfId="0" applyFont="1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center"/>
    </xf>
    <xf numFmtId="0" fontId="1" fillId="0" borderId="0" xfId="0" applyFont="1" applyFill="1" applyBorder="1" applyAlignment="1" applyProtection="1">
      <alignment horizontal="center" vertical="center"/>
    </xf>
    <xf numFmtId="164" fontId="2" fillId="0" borderId="0" xfId="0" applyNumberFormat="1" applyFont="1" applyFill="1" applyBorder="1" applyAlignment="1" applyProtection="1">
      <alignment horizontal="center" vertical="center"/>
    </xf>
    <xf numFmtId="0" fontId="10" fillId="0" borderId="0" xfId="0" applyFont="1" applyFill="1" applyBorder="1" applyAlignment="1" applyProtection="1">
      <alignment horizontal="right" vertical="center"/>
    </xf>
    <xf numFmtId="0" fontId="6" fillId="0" borderId="0" xfId="0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center" vertical="center"/>
    </xf>
    <xf numFmtId="0" fontId="11" fillId="0" borderId="0" xfId="0" applyFont="1" applyFill="1" applyBorder="1" applyAlignment="1" applyProtection="1">
      <alignment horizontal="center"/>
    </xf>
    <xf numFmtId="0" fontId="25" fillId="3" borderId="57" xfId="0" applyFont="1" applyFill="1" applyBorder="1" applyAlignment="1" applyProtection="1">
      <alignment horizontal="left" vertical="center"/>
    </xf>
    <xf numFmtId="0" fontId="25" fillId="3" borderId="58" xfId="0" applyFont="1" applyFill="1" applyBorder="1" applyAlignment="1" applyProtection="1">
      <alignment horizontal="left" vertical="center"/>
    </xf>
    <xf numFmtId="172" fontId="26" fillId="12" borderId="58" xfId="0" applyNumberFormat="1" applyFont="1" applyFill="1" applyBorder="1" applyAlignment="1" applyProtection="1">
      <alignment horizontal="left" vertical="center"/>
      <protection locked="0"/>
    </xf>
    <xf numFmtId="172" fontId="26" fillId="12" borderId="59" xfId="0" applyNumberFormat="1" applyFont="1" applyFill="1" applyBorder="1" applyAlignment="1" applyProtection="1">
      <alignment horizontal="left" vertical="center"/>
      <protection locked="0"/>
    </xf>
    <xf numFmtId="0" fontId="1" fillId="0" borderId="12" xfId="0" applyFont="1" applyFill="1" applyBorder="1" applyAlignment="1" applyProtection="1">
      <alignment horizontal="left" vertical="center" wrapText="1"/>
    </xf>
    <xf numFmtId="0" fontId="1" fillId="0" borderId="26" xfId="0" applyFont="1" applyFill="1" applyBorder="1" applyAlignment="1" applyProtection="1">
      <alignment horizontal="left" vertical="center" wrapText="1"/>
    </xf>
    <xf numFmtId="0" fontId="1" fillId="0" borderId="11" xfId="0" applyFont="1" applyFill="1" applyBorder="1" applyAlignment="1" applyProtection="1">
      <alignment horizontal="left" vertical="center" wrapText="1"/>
    </xf>
    <xf numFmtId="0" fontId="1" fillId="0" borderId="15" xfId="0" applyFont="1" applyFill="1" applyBorder="1" applyAlignment="1" applyProtection="1">
      <alignment horizontal="left" vertical="center" wrapText="1"/>
    </xf>
    <xf numFmtId="174" fontId="0" fillId="0" borderId="24" xfId="0" applyNumberFormat="1" applyFill="1" applyBorder="1" applyAlignment="1" applyProtection="1">
      <alignment horizontal="center" vertical="center"/>
    </xf>
    <xf numFmtId="174" fontId="0" fillId="0" borderId="25" xfId="0" applyNumberForma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left" vertical="center" wrapText="1"/>
    </xf>
    <xf numFmtId="0" fontId="1" fillId="0" borderId="13" xfId="0" applyFont="1" applyFill="1" applyBorder="1" applyAlignment="1" applyProtection="1">
      <alignment horizontal="left" vertical="center" wrapText="1"/>
    </xf>
    <xf numFmtId="0" fontId="1" fillId="0" borderId="28" xfId="0" applyFont="1" applyFill="1" applyBorder="1" applyAlignment="1" applyProtection="1">
      <alignment horizontal="left" vertical="center" wrapText="1"/>
    </xf>
    <xf numFmtId="168" fontId="30" fillId="0" borderId="24" xfId="0" applyNumberFormat="1" applyFont="1" applyBorder="1" applyAlignment="1">
      <alignment horizontal="center" vertical="center"/>
    </xf>
    <xf numFmtId="0" fontId="30" fillId="0" borderId="29" xfId="0" applyFont="1" applyBorder="1" applyAlignment="1">
      <alignment horizontal="center" vertical="center"/>
    </xf>
    <xf numFmtId="0" fontId="30" fillId="0" borderId="25" xfId="0" applyFont="1" applyBorder="1" applyAlignment="1">
      <alignment horizontal="center" vertical="center"/>
    </xf>
    <xf numFmtId="0" fontId="1" fillId="0" borderId="16" xfId="0" applyFont="1" applyFill="1" applyBorder="1" applyAlignment="1" applyProtection="1">
      <alignment horizontal="left" vertical="center" wrapText="1"/>
    </xf>
    <xf numFmtId="0" fontId="1" fillId="0" borderId="0" xfId="0" applyFont="1" applyFill="1" applyBorder="1" applyAlignment="1" applyProtection="1">
      <alignment horizontal="left" vertical="center" wrapText="1"/>
    </xf>
    <xf numFmtId="0" fontId="1" fillId="0" borderId="14" xfId="0" applyFont="1" applyFill="1" applyBorder="1" applyAlignment="1" applyProtection="1">
      <alignment horizontal="left" vertical="center" wrapText="1"/>
    </xf>
    <xf numFmtId="0" fontId="27" fillId="0" borderId="0" xfId="0" applyFont="1" applyFill="1" applyBorder="1" applyAlignment="1" applyProtection="1">
      <alignment horizontal="center" vertical="center"/>
    </xf>
    <xf numFmtId="0" fontId="27" fillId="0" borderId="14" xfId="0" applyFont="1" applyFill="1" applyBorder="1" applyAlignment="1" applyProtection="1">
      <alignment horizontal="center" vertical="center"/>
    </xf>
    <xf numFmtId="0" fontId="17" fillId="0" borderId="0" xfId="0" applyFont="1" applyFill="1" applyBorder="1" applyAlignment="1" applyProtection="1">
      <alignment horizontal="center" vertical="center"/>
    </xf>
    <xf numFmtId="171" fontId="28" fillId="0" borderId="1" xfId="0" applyNumberFormat="1" applyFont="1" applyFill="1" applyBorder="1" applyAlignment="1" applyProtection="1">
      <alignment horizontal="center" vertical="center"/>
    </xf>
    <xf numFmtId="0" fontId="21" fillId="0" borderId="16" xfId="0" applyFont="1" applyFill="1" applyBorder="1" applyAlignment="1" applyProtection="1">
      <alignment horizontal="center" vertical="center" wrapText="1"/>
    </xf>
    <xf numFmtId="0" fontId="21" fillId="0" borderId="26" xfId="0" applyFont="1" applyFill="1" applyBorder="1" applyAlignment="1" applyProtection="1">
      <alignment horizontal="center" vertical="center" wrapText="1"/>
    </xf>
    <xf numFmtId="0" fontId="21" fillId="0" borderId="14" xfId="0" applyFont="1" applyFill="1" applyBorder="1" applyAlignment="1" applyProtection="1">
      <alignment horizontal="center" vertical="center" wrapText="1"/>
    </xf>
    <xf numFmtId="0" fontId="21" fillId="0" borderId="15" xfId="0" applyFont="1" applyFill="1" applyBorder="1" applyAlignment="1" applyProtection="1">
      <alignment horizontal="center" vertical="center" wrapText="1"/>
    </xf>
    <xf numFmtId="0" fontId="21" fillId="0" borderId="1" xfId="0" applyFont="1" applyFill="1" applyBorder="1" applyAlignment="1" applyProtection="1">
      <alignment horizontal="center" vertical="center" wrapText="1"/>
    </xf>
    <xf numFmtId="0" fontId="21" fillId="0" borderId="24" xfId="0" applyFont="1" applyFill="1" applyBorder="1" applyAlignment="1" applyProtection="1">
      <alignment horizontal="center" vertical="center"/>
    </xf>
    <xf numFmtId="0" fontId="21" fillId="0" borderId="1" xfId="0" applyFont="1" applyFill="1" applyBorder="1" applyAlignment="1" applyProtection="1">
      <alignment horizontal="center" vertical="center"/>
    </xf>
    <xf numFmtId="175" fontId="23" fillId="2" borderId="16" xfId="0" applyNumberFormat="1" applyFont="1" applyFill="1" applyBorder="1" applyAlignment="1" applyProtection="1">
      <alignment horizontal="center" vertical="center"/>
    </xf>
    <xf numFmtId="175" fontId="23" fillId="2" borderId="0" xfId="0" applyNumberFormat="1" applyFont="1" applyFill="1" applyBorder="1" applyAlignment="1" applyProtection="1">
      <alignment horizontal="center" vertical="center"/>
    </xf>
    <xf numFmtId="0" fontId="36" fillId="2" borderId="16" xfId="0" applyFont="1" applyFill="1" applyBorder="1" applyAlignment="1" applyProtection="1">
      <alignment horizontal="center" vertical="center"/>
    </xf>
    <xf numFmtId="0" fontId="36" fillId="2" borderId="0" xfId="0" applyFont="1" applyFill="1" applyBorder="1" applyAlignment="1" applyProtection="1">
      <alignment horizontal="center" vertical="center"/>
    </xf>
    <xf numFmtId="0" fontId="21" fillId="0" borderId="25" xfId="0" applyFont="1" applyFill="1" applyBorder="1" applyAlignment="1" applyProtection="1">
      <alignment horizontal="center" vertical="center"/>
    </xf>
    <xf numFmtId="0" fontId="17" fillId="0" borderId="0" xfId="0" applyNumberFormat="1" applyFont="1" applyFill="1" applyBorder="1" applyAlignment="1" applyProtection="1">
      <alignment horizontal="center" vertical="center"/>
    </xf>
    <xf numFmtId="167" fontId="17" fillId="0" borderId="0" xfId="0" applyNumberFormat="1" applyFont="1" applyFill="1" applyBorder="1" applyAlignment="1" applyProtection="1">
      <alignment horizontal="center" vertical="center"/>
    </xf>
    <xf numFmtId="0" fontId="35" fillId="0" borderId="34" xfId="0" applyFont="1" applyFill="1" applyBorder="1" applyAlignment="1" applyProtection="1">
      <alignment horizontal="center" vertical="center" wrapText="1"/>
    </xf>
    <xf numFmtId="0" fontId="35" fillId="0" borderId="34" xfId="0" applyFont="1" applyFill="1" applyBorder="1" applyAlignment="1" applyProtection="1">
      <alignment horizontal="center" vertical="center"/>
    </xf>
    <xf numFmtId="0" fontId="35" fillId="0" borderId="35" xfId="0" applyFont="1" applyFill="1" applyBorder="1" applyAlignment="1" applyProtection="1">
      <alignment horizontal="center" vertical="center"/>
    </xf>
    <xf numFmtId="174" fontId="17" fillId="0" borderId="0" xfId="0" applyNumberFormat="1" applyFont="1" applyFill="1" applyBorder="1" applyAlignment="1" applyProtection="1">
      <alignment horizontal="center" vertical="center"/>
    </xf>
    <xf numFmtId="0" fontId="2" fillId="10" borderId="42" xfId="0" applyFont="1" applyFill="1" applyBorder="1" applyAlignment="1" applyProtection="1">
      <alignment horizontal="center" vertical="center"/>
    </xf>
    <xf numFmtId="0" fontId="2" fillId="10" borderId="27" xfId="0" applyFont="1" applyFill="1" applyBorder="1" applyAlignment="1" applyProtection="1">
      <alignment horizontal="center" vertical="center"/>
    </xf>
    <xf numFmtId="0" fontId="1" fillId="7" borderId="7" xfId="0" applyFont="1" applyFill="1" applyBorder="1" applyAlignment="1" applyProtection="1">
      <alignment horizontal="center" vertical="center" wrapText="1"/>
    </xf>
    <xf numFmtId="0" fontId="1" fillId="7" borderId="2" xfId="0" applyFont="1" applyFill="1" applyBorder="1" applyAlignment="1" applyProtection="1">
      <alignment horizontal="center" vertical="center"/>
    </xf>
    <xf numFmtId="0" fontId="1" fillId="7" borderId="8" xfId="0" applyFont="1" applyFill="1" applyBorder="1" applyAlignment="1" applyProtection="1">
      <alignment horizontal="center" vertical="center" wrapText="1"/>
    </xf>
    <xf numFmtId="0" fontId="1" fillId="7" borderId="1" xfId="0" applyFont="1" applyFill="1" applyBorder="1" applyAlignment="1" applyProtection="1">
      <alignment horizontal="center" vertical="center"/>
    </xf>
    <xf numFmtId="173" fontId="17" fillId="0" borderId="0" xfId="0" applyNumberFormat="1" applyFont="1" applyFill="1" applyBorder="1" applyAlignment="1" applyProtection="1">
      <alignment horizontal="center" vertical="center"/>
    </xf>
    <xf numFmtId="0" fontId="2" fillId="4" borderId="42" xfId="0" applyFont="1" applyFill="1" applyBorder="1" applyAlignment="1" applyProtection="1">
      <alignment horizontal="center" vertical="center"/>
    </xf>
    <xf numFmtId="0" fontId="2" fillId="4" borderId="27" xfId="0" applyFont="1" applyFill="1" applyBorder="1" applyAlignment="1" applyProtection="1">
      <alignment horizontal="center" vertical="center"/>
    </xf>
    <xf numFmtId="0" fontId="2" fillId="9" borderId="42" xfId="0" applyFont="1" applyFill="1" applyBorder="1" applyAlignment="1" applyProtection="1">
      <alignment horizontal="center" vertical="center"/>
    </xf>
    <xf numFmtId="0" fontId="2" fillId="9" borderId="27" xfId="0" applyFont="1" applyFill="1" applyBorder="1" applyAlignment="1" applyProtection="1">
      <alignment horizontal="center" vertical="center"/>
    </xf>
    <xf numFmtId="171" fontId="17" fillId="0" borderId="28" xfId="0" applyNumberFormat="1" applyFont="1" applyFill="1" applyBorder="1" applyAlignment="1" applyProtection="1">
      <alignment horizontal="center" vertical="center"/>
    </xf>
    <xf numFmtId="171" fontId="17" fillId="0" borderId="26" xfId="0" applyNumberFormat="1" applyFont="1" applyFill="1" applyBorder="1" applyAlignment="1" applyProtection="1">
      <alignment horizontal="center" vertical="center"/>
    </xf>
    <xf numFmtId="14" fontId="0" fillId="0" borderId="0" xfId="0" applyNumberFormat="1" applyBorder="1" applyAlignment="1" applyProtection="1">
      <alignment horizontal="left"/>
    </xf>
    <xf numFmtId="0" fontId="0" fillId="0" borderId="28" xfId="0" applyBorder="1" applyAlignment="1" applyProtection="1">
      <alignment horizontal="left"/>
    </xf>
    <xf numFmtId="0" fontId="29" fillId="0" borderId="0" xfId="0" applyFont="1" applyBorder="1" applyAlignment="1" applyProtection="1">
      <alignment horizontal="center"/>
    </xf>
    <xf numFmtId="0" fontId="4" fillId="3" borderId="13" xfId="0" applyFont="1" applyFill="1" applyBorder="1" applyAlignment="1" applyProtection="1">
      <alignment horizontal="center" vertical="center"/>
    </xf>
    <xf numFmtId="0" fontId="4" fillId="3" borderId="28" xfId="0" applyFont="1" applyFill="1" applyBorder="1" applyAlignment="1" applyProtection="1">
      <alignment horizontal="center" vertical="center"/>
    </xf>
    <xf numFmtId="0" fontId="4" fillId="3" borderId="11" xfId="0" applyFont="1" applyFill="1" applyBorder="1" applyAlignment="1" applyProtection="1">
      <alignment horizontal="center" vertical="center"/>
    </xf>
    <xf numFmtId="0" fontId="4" fillId="3" borderId="15" xfId="0" applyFont="1" applyFill="1" applyBorder="1" applyAlignment="1" applyProtection="1">
      <alignment horizontal="center" vertical="center"/>
    </xf>
    <xf numFmtId="0" fontId="4" fillId="3" borderId="12" xfId="0" applyFont="1" applyFill="1" applyBorder="1" applyAlignment="1" applyProtection="1">
      <alignment horizontal="center" vertical="center"/>
    </xf>
    <xf numFmtId="0" fontId="4" fillId="3" borderId="26" xfId="0" applyFont="1" applyFill="1" applyBorder="1" applyAlignment="1" applyProtection="1">
      <alignment horizontal="center" vertical="center"/>
    </xf>
    <xf numFmtId="0" fontId="4" fillId="3" borderId="43" xfId="0" applyFont="1" applyFill="1" applyBorder="1" applyAlignment="1" applyProtection="1">
      <alignment horizontal="center" vertical="center"/>
    </xf>
    <xf numFmtId="0" fontId="4" fillId="3" borderId="44" xfId="0" applyFont="1" applyFill="1" applyBorder="1" applyAlignment="1" applyProtection="1">
      <alignment horizontal="center" vertical="center"/>
    </xf>
    <xf numFmtId="0" fontId="0" fillId="0" borderId="14" xfId="0" applyBorder="1" applyAlignment="1" applyProtection="1">
      <alignment horizontal="left"/>
    </xf>
    <xf numFmtId="0" fontId="0" fillId="0" borderId="15" xfId="0" applyBorder="1" applyAlignment="1" applyProtection="1">
      <alignment horizontal="left"/>
    </xf>
    <xf numFmtId="0" fontId="0" fillId="0" borderId="0" xfId="0" applyFill="1" applyBorder="1" applyAlignment="1" applyProtection="1">
      <alignment horizontal="left" vertical="center"/>
    </xf>
    <xf numFmtId="0" fontId="0" fillId="0" borderId="14" xfId="0" applyFill="1" applyBorder="1" applyAlignment="1" applyProtection="1">
      <alignment horizontal="left" vertical="center"/>
    </xf>
    <xf numFmtId="0" fontId="0" fillId="0" borderId="15" xfId="0" applyFill="1" applyBorder="1" applyAlignment="1" applyProtection="1">
      <alignment horizontal="left" vertical="center"/>
    </xf>
    <xf numFmtId="0" fontId="0" fillId="0" borderId="18" xfId="0" applyFill="1" applyBorder="1" applyAlignment="1" applyProtection="1">
      <alignment horizontal="left" vertical="center"/>
    </xf>
    <xf numFmtId="0" fontId="1" fillId="21" borderId="7" xfId="0" applyFont="1" applyFill="1" applyBorder="1" applyAlignment="1" applyProtection="1">
      <alignment horizontal="center" vertical="center"/>
    </xf>
    <xf numFmtId="0" fontId="1" fillId="21" borderId="2" xfId="0" applyFont="1" applyFill="1" applyBorder="1" applyAlignment="1" applyProtection="1">
      <alignment horizontal="center" vertical="center"/>
    </xf>
    <xf numFmtId="0" fontId="1" fillId="21" borderId="4" xfId="0" applyFont="1" applyFill="1" applyBorder="1" applyAlignment="1" applyProtection="1">
      <alignment horizontal="center" vertical="center"/>
    </xf>
    <xf numFmtId="0" fontId="1" fillId="7" borderId="9" xfId="0" applyFont="1" applyFill="1" applyBorder="1" applyAlignment="1" applyProtection="1">
      <alignment horizontal="center" vertical="center" wrapText="1"/>
    </xf>
    <xf numFmtId="0" fontId="1" fillId="7" borderId="3" xfId="0" applyFont="1" applyFill="1" applyBorder="1" applyAlignment="1" applyProtection="1">
      <alignment horizontal="center" vertical="center"/>
    </xf>
    <xf numFmtId="0" fontId="1" fillId="20" borderId="7" xfId="0" applyFont="1" applyFill="1" applyBorder="1" applyAlignment="1" applyProtection="1">
      <alignment horizontal="center"/>
    </xf>
    <xf numFmtId="0" fontId="1" fillId="20" borderId="8" xfId="0" applyFont="1" applyFill="1" applyBorder="1" applyAlignment="1" applyProtection="1">
      <alignment horizontal="center"/>
    </xf>
    <xf numFmtId="0" fontId="1" fillId="20" borderId="9" xfId="0" applyFont="1" applyFill="1" applyBorder="1" applyAlignment="1" applyProtection="1">
      <alignment horizontal="center"/>
    </xf>
    <xf numFmtId="0" fontId="1" fillId="15" borderId="34" xfId="0" applyFont="1" applyFill="1" applyBorder="1" applyAlignment="1" applyProtection="1">
      <alignment horizontal="center"/>
    </xf>
    <xf numFmtId="0" fontId="1" fillId="15" borderId="27" xfId="0" applyFont="1" applyFill="1" applyBorder="1" applyAlignment="1" applyProtection="1">
      <alignment horizontal="center"/>
    </xf>
    <xf numFmtId="0" fontId="1" fillId="15" borderId="35" xfId="0" applyFont="1" applyFill="1" applyBorder="1" applyAlignment="1" applyProtection="1">
      <alignment horizontal="center"/>
    </xf>
    <xf numFmtId="0" fontId="1" fillId="15" borderId="40" xfId="0" applyFont="1" applyFill="1" applyBorder="1" applyAlignment="1" applyProtection="1">
      <alignment horizontal="center"/>
    </xf>
    <xf numFmtId="0" fontId="0" fillId="15" borderId="33" xfId="0" applyFill="1" applyBorder="1" applyAlignment="1" applyProtection="1">
      <alignment horizontal="center"/>
    </xf>
    <xf numFmtId="0" fontId="0" fillId="15" borderId="45" xfId="0" applyFill="1" applyBorder="1" applyAlignment="1" applyProtection="1">
      <alignment horizontal="center"/>
    </xf>
  </cellXfs>
  <cellStyles count="2">
    <cellStyle name="Milliers" xfId="1" builtinId="3"/>
    <cellStyle name="Normal" xfId="0" builtinId="0"/>
  </cellStyles>
  <dxfs count="193">
    <dxf>
      <font>
        <color rgb="FFFF66FF"/>
      </font>
      <border>
        <left style="thin">
          <color rgb="FFFF66FF"/>
        </left>
        <right style="thin">
          <color rgb="FFFF66FF"/>
        </right>
        <top style="thin">
          <color rgb="FFFF66FF"/>
        </top>
        <bottom style="thin">
          <color rgb="FFFF66FF"/>
        </bottom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theme="1"/>
      </font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theme="1"/>
      </font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theme="1"/>
      </font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/>
        <bottom style="thin">
          <color auto="1"/>
        </bottom>
        <vertical/>
        <horizontal/>
      </border>
    </dxf>
    <dxf>
      <border>
        <left style="thin">
          <color auto="1"/>
        </left>
        <vertical/>
        <horizontal/>
      </border>
    </dxf>
    <dxf>
      <border>
        <bottom style="thin">
          <color auto="1"/>
        </bottom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b/>
        <i val="0"/>
        <color auto="1"/>
      </font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auto="1"/>
      </font>
      <fill>
        <patternFill>
          <bgColor theme="5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rgb="FFFFFFFF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rgb="FFFFFFFF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b/>
        <i val="0"/>
        <color auto="1"/>
      </font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rgb="FFFFFFFF"/>
      </font>
      <fill>
        <patternFill>
          <bgColor theme="0"/>
        </patternFill>
      </fill>
      <border>
        <left/>
        <right/>
        <top/>
        <bottom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 patternType="none">
          <fgColor auto="1"/>
          <bgColor auto="1"/>
        </patternFill>
      </fill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right style="thin">
          <color auto="1"/>
        </right>
        <vertical/>
        <horizontal/>
      </border>
    </dxf>
    <dxf>
      <border>
        <top style="thin">
          <color auto="1"/>
        </top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/>
        <bottom style="thin">
          <color auto="1"/>
        </bottom>
        <vertical/>
        <horizontal/>
      </border>
    </dxf>
    <dxf>
      <border>
        <left style="thin">
          <color auto="1"/>
        </left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right style="thin">
          <color auto="1"/>
        </right>
        <vertical/>
        <horizontal/>
      </border>
    </dxf>
    <dxf>
      <border>
        <top style="thin">
          <color auto="1"/>
        </top>
        <vertical/>
        <horizontal/>
      </border>
    </dxf>
    <dxf>
      <border>
        <right/>
        <top style="thin">
          <color auto="1"/>
        </top>
        <vertical/>
        <horizontal/>
      </border>
    </dxf>
    <dxf>
      <border>
        <right/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patternFill patternType="none"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color rgb="FFFF66FF"/>
      </font>
      <border>
        <left style="thin">
          <color rgb="FFFF66FF"/>
        </left>
        <right style="thin">
          <color rgb="FFFF66FF"/>
        </right>
        <top style="thin">
          <color rgb="FFFF66FF"/>
        </top>
        <bottom style="thin">
          <color rgb="FFFF66FF"/>
        </bottom>
        <vertical/>
        <horizontal/>
      </border>
    </dxf>
  </dxfs>
  <tableStyles count="0" defaultTableStyle="TableStyleMedium2" defaultPivotStyle="PivotStyleLight16"/>
  <colors>
    <mruColors>
      <color rgb="FFC2CDF0"/>
      <color rgb="FFF2BB4C"/>
      <color rgb="FFF9E0AD"/>
      <color rgb="FFDCFAB8"/>
      <color rgb="FFFF66FF"/>
      <color rgb="FFEEEEEE"/>
      <color rgb="FFFFE79B"/>
      <color rgb="FF6699FF"/>
      <color rgb="FFFFFFFF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2" Type="http://schemas.openxmlformats.org/officeDocument/2006/relationships/image" Target="../media/image2.jpeg"/><Relationship Id="rId1" Type="http://schemas.openxmlformats.org/officeDocument/2006/relationships/image" Target="../media/image1.jp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openxmlformats.org/officeDocument/2006/relationships/image" Target="../media/image14.png"/><Relationship Id="rId1" Type="http://schemas.openxmlformats.org/officeDocument/2006/relationships/image" Target="../media/image13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3.png"/><Relationship Id="rId3" Type="http://schemas.openxmlformats.org/officeDocument/2006/relationships/image" Target="../media/image18.emf"/><Relationship Id="rId7" Type="http://schemas.openxmlformats.org/officeDocument/2006/relationships/image" Target="../media/image22.jpg"/><Relationship Id="rId2" Type="http://schemas.openxmlformats.org/officeDocument/2006/relationships/image" Target="../media/image17.emf"/><Relationship Id="rId1" Type="http://schemas.openxmlformats.org/officeDocument/2006/relationships/image" Target="../media/image16.emf"/><Relationship Id="rId6" Type="http://schemas.openxmlformats.org/officeDocument/2006/relationships/image" Target="../media/image21.jpg"/><Relationship Id="rId5" Type="http://schemas.openxmlformats.org/officeDocument/2006/relationships/image" Target="../media/image20.jpg"/><Relationship Id="rId10" Type="http://schemas.openxmlformats.org/officeDocument/2006/relationships/image" Target="../media/image25.jpeg"/><Relationship Id="rId4" Type="http://schemas.openxmlformats.org/officeDocument/2006/relationships/image" Target="../media/image19.jpg"/><Relationship Id="rId9" Type="http://schemas.openxmlformats.org/officeDocument/2006/relationships/image" Target="../media/image24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8.emf"/><Relationship Id="rId2" Type="http://schemas.openxmlformats.org/officeDocument/2006/relationships/image" Target="../media/image27.emf"/><Relationship Id="rId1" Type="http://schemas.openxmlformats.org/officeDocument/2006/relationships/image" Target="../media/image2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38776</xdr:colOff>
      <xdr:row>1</xdr:row>
      <xdr:rowOff>80028</xdr:rowOff>
    </xdr:from>
    <xdr:to>
      <xdr:col>4</xdr:col>
      <xdr:colOff>2018299</xdr:colOff>
      <xdr:row>1</xdr:row>
      <xdr:rowOff>871554</xdr:rowOff>
    </xdr:to>
    <xdr:pic>
      <xdr:nvPicPr>
        <xdr:cNvPr id="3" name="Image 2"/>
        <xdr:cNvPicPr preferRelativeResize="0"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84682" y="711059"/>
          <a:ext cx="1979523" cy="791526"/>
        </a:xfrm>
        <a:prstGeom prst="rect">
          <a:avLst/>
        </a:prstGeom>
      </xdr:spPr>
    </xdr:pic>
    <xdr:clientData/>
  </xdr:twoCellAnchor>
  <xdr:twoCellAnchor editAs="oneCell">
    <xdr:from>
      <xdr:col>4</xdr:col>
      <xdr:colOff>16810</xdr:colOff>
      <xdr:row>9</xdr:row>
      <xdr:rowOff>102933</xdr:rowOff>
    </xdr:from>
    <xdr:to>
      <xdr:col>5</xdr:col>
      <xdr:colOff>3891</xdr:colOff>
      <xdr:row>9</xdr:row>
      <xdr:rowOff>916624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62716" y="8353964"/>
          <a:ext cx="2034956" cy="813691"/>
        </a:xfrm>
        <a:prstGeom prst="rect">
          <a:avLst/>
        </a:prstGeom>
      </xdr:spPr>
    </xdr:pic>
    <xdr:clientData/>
  </xdr:twoCellAnchor>
  <xdr:twoCellAnchor editAs="oneCell">
    <xdr:from>
      <xdr:col>4</xdr:col>
      <xdr:colOff>10584</xdr:colOff>
      <xdr:row>6</xdr:row>
      <xdr:rowOff>104946</xdr:rowOff>
    </xdr:from>
    <xdr:to>
      <xdr:col>5</xdr:col>
      <xdr:colOff>1405</xdr:colOff>
      <xdr:row>6</xdr:row>
      <xdr:rowOff>919550</xdr:rowOff>
    </xdr:to>
    <xdr:pic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56490" y="5498477"/>
          <a:ext cx="2038696" cy="814604"/>
        </a:xfrm>
        <a:prstGeom prst="rect">
          <a:avLst/>
        </a:prstGeom>
      </xdr:spPr>
    </xdr:pic>
    <xdr:clientData/>
  </xdr:twoCellAnchor>
  <xdr:twoCellAnchor editAs="oneCell">
    <xdr:from>
      <xdr:col>4</xdr:col>
      <xdr:colOff>11906</xdr:colOff>
      <xdr:row>4</xdr:row>
      <xdr:rowOff>96141</xdr:rowOff>
    </xdr:from>
    <xdr:to>
      <xdr:col>4</xdr:col>
      <xdr:colOff>2046862</xdr:colOff>
      <xdr:row>4</xdr:row>
      <xdr:rowOff>909832</xdr:rowOff>
    </xdr:to>
    <xdr:pic>
      <xdr:nvPicPr>
        <xdr:cNvPr id="12" name="Image 1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57812" y="3584672"/>
          <a:ext cx="2034956" cy="813691"/>
        </a:xfrm>
        <a:prstGeom prst="rect">
          <a:avLst/>
        </a:prstGeom>
      </xdr:spPr>
    </xdr:pic>
    <xdr:clientData/>
  </xdr:twoCellAnchor>
  <xdr:twoCellAnchor editAs="oneCell">
    <xdr:from>
      <xdr:col>4</xdr:col>
      <xdr:colOff>11906</xdr:colOff>
      <xdr:row>5</xdr:row>
      <xdr:rowOff>96141</xdr:rowOff>
    </xdr:from>
    <xdr:to>
      <xdr:col>4</xdr:col>
      <xdr:colOff>2046862</xdr:colOff>
      <xdr:row>5</xdr:row>
      <xdr:rowOff>909832</xdr:rowOff>
    </xdr:to>
    <xdr:pic>
      <xdr:nvPicPr>
        <xdr:cNvPr id="15" name="Image 14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57812" y="4537172"/>
          <a:ext cx="2034956" cy="813691"/>
        </a:xfrm>
        <a:prstGeom prst="rect">
          <a:avLst/>
        </a:prstGeom>
      </xdr:spPr>
    </xdr:pic>
    <xdr:clientData/>
  </xdr:twoCellAnchor>
  <xdr:twoCellAnchor editAs="oneCell">
    <xdr:from>
      <xdr:col>4</xdr:col>
      <xdr:colOff>13257</xdr:colOff>
      <xdr:row>10</xdr:row>
      <xdr:rowOff>107154</xdr:rowOff>
    </xdr:from>
    <xdr:to>
      <xdr:col>4</xdr:col>
      <xdr:colOff>2045511</xdr:colOff>
      <xdr:row>10</xdr:row>
      <xdr:rowOff>918892</xdr:rowOff>
    </xdr:to>
    <xdr:pic>
      <xdr:nvPicPr>
        <xdr:cNvPr id="16" name="Image 15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59163" y="9310685"/>
          <a:ext cx="2032254" cy="811738"/>
        </a:xfrm>
        <a:prstGeom prst="rect">
          <a:avLst/>
        </a:prstGeom>
      </xdr:spPr>
    </xdr:pic>
    <xdr:clientData/>
  </xdr:twoCellAnchor>
  <xdr:twoCellAnchor editAs="oneCell">
    <xdr:from>
      <xdr:col>4</xdr:col>
      <xdr:colOff>11906</xdr:colOff>
      <xdr:row>2</xdr:row>
      <xdr:rowOff>96141</xdr:rowOff>
    </xdr:from>
    <xdr:to>
      <xdr:col>4</xdr:col>
      <xdr:colOff>2046862</xdr:colOff>
      <xdr:row>2</xdr:row>
      <xdr:rowOff>909832</xdr:rowOff>
    </xdr:to>
    <xdr:pic>
      <xdr:nvPicPr>
        <xdr:cNvPr id="17" name="Image 16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57812" y="1679672"/>
          <a:ext cx="2034956" cy="813691"/>
        </a:xfrm>
        <a:prstGeom prst="rect">
          <a:avLst/>
        </a:prstGeom>
      </xdr:spPr>
    </xdr:pic>
    <xdr:clientData/>
  </xdr:twoCellAnchor>
  <xdr:twoCellAnchor editAs="oneCell">
    <xdr:from>
      <xdr:col>4</xdr:col>
      <xdr:colOff>11906</xdr:colOff>
      <xdr:row>7</xdr:row>
      <xdr:rowOff>108047</xdr:rowOff>
    </xdr:from>
    <xdr:to>
      <xdr:col>4</xdr:col>
      <xdr:colOff>2046862</xdr:colOff>
      <xdr:row>7</xdr:row>
      <xdr:rowOff>921738</xdr:rowOff>
    </xdr:to>
    <xdr:pic>
      <xdr:nvPicPr>
        <xdr:cNvPr id="18" name="Image 17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57812" y="6454078"/>
          <a:ext cx="2034956" cy="813691"/>
        </a:xfrm>
        <a:prstGeom prst="rect">
          <a:avLst/>
        </a:prstGeom>
      </xdr:spPr>
    </xdr:pic>
    <xdr:clientData/>
  </xdr:twoCellAnchor>
  <xdr:twoCellAnchor editAs="oneCell">
    <xdr:from>
      <xdr:col>4</xdr:col>
      <xdr:colOff>12529</xdr:colOff>
      <xdr:row>8</xdr:row>
      <xdr:rowOff>107154</xdr:rowOff>
    </xdr:from>
    <xdr:to>
      <xdr:col>4</xdr:col>
      <xdr:colOff>2046238</xdr:colOff>
      <xdr:row>8</xdr:row>
      <xdr:rowOff>918892</xdr:rowOff>
    </xdr:to>
    <xdr:pic>
      <xdr:nvPicPr>
        <xdr:cNvPr id="19" name="Image 18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58435" y="7405685"/>
          <a:ext cx="2033709" cy="811738"/>
        </a:xfrm>
        <a:prstGeom prst="rect">
          <a:avLst/>
        </a:prstGeom>
      </xdr:spPr>
    </xdr:pic>
    <xdr:clientData/>
  </xdr:twoCellAnchor>
  <xdr:twoCellAnchor editAs="oneCell">
    <xdr:from>
      <xdr:col>4</xdr:col>
      <xdr:colOff>11906</xdr:colOff>
      <xdr:row>11</xdr:row>
      <xdr:rowOff>108047</xdr:rowOff>
    </xdr:from>
    <xdr:to>
      <xdr:col>4</xdr:col>
      <xdr:colOff>2046862</xdr:colOff>
      <xdr:row>11</xdr:row>
      <xdr:rowOff>921738</xdr:rowOff>
    </xdr:to>
    <xdr:pic>
      <xdr:nvPicPr>
        <xdr:cNvPr id="20" name="Image 19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57812" y="10264078"/>
          <a:ext cx="2034956" cy="813691"/>
        </a:xfrm>
        <a:prstGeom prst="rect">
          <a:avLst/>
        </a:prstGeom>
      </xdr:spPr>
    </xdr:pic>
    <xdr:clientData/>
  </xdr:twoCellAnchor>
  <xdr:twoCellAnchor editAs="oneCell">
    <xdr:from>
      <xdr:col>10</xdr:col>
      <xdr:colOff>21646</xdr:colOff>
      <xdr:row>22</xdr:row>
      <xdr:rowOff>70354</xdr:rowOff>
    </xdr:from>
    <xdr:to>
      <xdr:col>10</xdr:col>
      <xdr:colOff>502122</xdr:colOff>
      <xdr:row>22</xdr:row>
      <xdr:rowOff>424476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24237" y="14600309"/>
          <a:ext cx="480476" cy="354122"/>
        </a:xfrm>
        <a:prstGeom prst="rect">
          <a:avLst/>
        </a:prstGeom>
      </xdr:spPr>
    </xdr:pic>
    <xdr:clientData/>
  </xdr:twoCellAnchor>
  <xdr:twoCellAnchor editAs="oneCell">
    <xdr:from>
      <xdr:col>4</xdr:col>
      <xdr:colOff>59530</xdr:colOff>
      <xdr:row>3</xdr:row>
      <xdr:rowOff>71436</xdr:rowOff>
    </xdr:from>
    <xdr:to>
      <xdr:col>4</xdr:col>
      <xdr:colOff>2041206</xdr:colOff>
      <xdr:row>3</xdr:row>
      <xdr:rowOff>862963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05436" y="2607467"/>
          <a:ext cx="1981676" cy="791527"/>
        </a:xfrm>
        <a:prstGeom prst="rect">
          <a:avLst/>
        </a:prstGeom>
      </xdr:spPr>
    </xdr:pic>
    <xdr:clientData/>
  </xdr:twoCellAnchor>
  <xdr:oneCellAnchor>
    <xdr:from>
      <xdr:col>15</xdr:col>
      <xdr:colOff>38776</xdr:colOff>
      <xdr:row>1</xdr:row>
      <xdr:rowOff>80028</xdr:rowOff>
    </xdr:from>
    <xdr:ext cx="1979523" cy="791526"/>
    <xdr:pic>
      <xdr:nvPicPr>
        <xdr:cNvPr id="21" name="Image 20"/>
        <xdr:cNvPicPr preferRelativeResize="0"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457870" y="711059"/>
          <a:ext cx="1979523" cy="791526"/>
        </a:xfrm>
        <a:prstGeom prst="rect">
          <a:avLst/>
        </a:prstGeom>
      </xdr:spPr>
    </xdr:pic>
    <xdr:clientData/>
  </xdr:oneCellAnchor>
  <xdr:oneCellAnchor>
    <xdr:from>
      <xdr:col>15</xdr:col>
      <xdr:colOff>10584</xdr:colOff>
      <xdr:row>5</xdr:row>
      <xdr:rowOff>104946</xdr:rowOff>
    </xdr:from>
    <xdr:ext cx="2038696" cy="814604"/>
    <xdr:pic>
      <xdr:nvPicPr>
        <xdr:cNvPr id="23" name="Image 22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429678" y="4545977"/>
          <a:ext cx="2038696" cy="814604"/>
        </a:xfrm>
        <a:prstGeom prst="rect">
          <a:avLst/>
        </a:prstGeom>
      </xdr:spPr>
    </xdr:pic>
    <xdr:clientData/>
  </xdr:oneCellAnchor>
  <xdr:oneCellAnchor>
    <xdr:from>
      <xdr:col>15</xdr:col>
      <xdr:colOff>11906</xdr:colOff>
      <xdr:row>3</xdr:row>
      <xdr:rowOff>96141</xdr:rowOff>
    </xdr:from>
    <xdr:ext cx="2034956" cy="813691"/>
    <xdr:pic>
      <xdr:nvPicPr>
        <xdr:cNvPr id="25" name="Image 2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431000" y="2632172"/>
          <a:ext cx="2034956" cy="813691"/>
        </a:xfrm>
        <a:prstGeom prst="rect">
          <a:avLst/>
        </a:prstGeom>
      </xdr:spPr>
    </xdr:pic>
    <xdr:clientData/>
  </xdr:oneCellAnchor>
  <xdr:oneCellAnchor>
    <xdr:from>
      <xdr:col>15</xdr:col>
      <xdr:colOff>11906</xdr:colOff>
      <xdr:row>4</xdr:row>
      <xdr:rowOff>96141</xdr:rowOff>
    </xdr:from>
    <xdr:ext cx="2034956" cy="813691"/>
    <xdr:pic>
      <xdr:nvPicPr>
        <xdr:cNvPr id="26" name="Image 2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431000" y="3584672"/>
          <a:ext cx="2034956" cy="813691"/>
        </a:xfrm>
        <a:prstGeom prst="rect">
          <a:avLst/>
        </a:prstGeom>
      </xdr:spPr>
    </xdr:pic>
    <xdr:clientData/>
  </xdr:oneCellAnchor>
  <xdr:oneCellAnchor>
    <xdr:from>
      <xdr:col>15</xdr:col>
      <xdr:colOff>59530</xdr:colOff>
      <xdr:row>2</xdr:row>
      <xdr:rowOff>71436</xdr:rowOff>
    </xdr:from>
    <xdr:ext cx="1981676" cy="791527"/>
    <xdr:pic>
      <xdr:nvPicPr>
        <xdr:cNvPr id="32" name="Image 31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478624" y="1654967"/>
          <a:ext cx="1981676" cy="791527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438150</xdr:colOff>
      <xdr:row>7</xdr:row>
      <xdr:rowOff>147222</xdr:rowOff>
    </xdr:from>
    <xdr:to>
      <xdr:col>13</xdr:col>
      <xdr:colOff>1352550</xdr:colOff>
      <xdr:row>11</xdr:row>
      <xdr:rowOff>299622</xdr:rowOff>
    </xdr:to>
    <xdr:pic macro="[0]!Suivant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411450" y="2909472"/>
          <a:ext cx="1676400" cy="1676400"/>
        </a:xfrm>
        <a:prstGeom prst="rect">
          <a:avLst/>
        </a:prstGeom>
      </xdr:spPr>
    </xdr:pic>
    <xdr:clientData/>
  </xdr:twoCellAnchor>
  <xdr:twoCellAnchor editAs="oneCell">
    <xdr:from>
      <xdr:col>5</xdr:col>
      <xdr:colOff>571500</xdr:colOff>
      <xdr:row>6</xdr:row>
      <xdr:rowOff>142874</xdr:rowOff>
    </xdr:from>
    <xdr:to>
      <xdr:col>6</xdr:col>
      <xdr:colOff>133350</xdr:colOff>
      <xdr:row>6</xdr:row>
      <xdr:rowOff>761999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62400" y="1981199"/>
          <a:ext cx="619125" cy="619125"/>
        </a:xfrm>
        <a:prstGeom prst="rect">
          <a:avLst/>
        </a:prstGeom>
      </xdr:spPr>
    </xdr:pic>
    <xdr:clientData/>
  </xdr:twoCellAnchor>
  <xdr:twoCellAnchor>
    <xdr:from>
      <xdr:col>4</xdr:col>
      <xdr:colOff>161925</xdr:colOff>
      <xdr:row>5</xdr:row>
      <xdr:rowOff>981075</xdr:rowOff>
    </xdr:from>
    <xdr:to>
      <xdr:col>11</xdr:col>
      <xdr:colOff>104775</xdr:colOff>
      <xdr:row>5</xdr:row>
      <xdr:rowOff>981075</xdr:rowOff>
    </xdr:to>
    <xdr:cxnSp macro="">
      <xdr:nvCxnSpPr>
        <xdr:cNvPr id="6" name="Connecteur droit 5"/>
        <xdr:cNvCxnSpPr/>
      </xdr:nvCxnSpPr>
      <xdr:spPr>
        <a:xfrm flipV="1">
          <a:off x="3286125" y="1743075"/>
          <a:ext cx="10753725" cy="0"/>
        </a:xfrm>
        <a:prstGeom prst="line">
          <a:avLst/>
        </a:prstGeom>
        <a:ln w="22225">
          <a:solidFill>
            <a:sysClr val="windowText" lastClr="000000"/>
          </a:solidFill>
          <a:prstDash val="solid"/>
          <a:round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14</xdr:row>
      <xdr:rowOff>106973</xdr:rowOff>
    </xdr:from>
    <xdr:to>
      <xdr:col>11</xdr:col>
      <xdr:colOff>104775</xdr:colOff>
      <xdr:row>14</xdr:row>
      <xdr:rowOff>106973</xdr:rowOff>
    </xdr:to>
    <xdr:cxnSp macro="">
      <xdr:nvCxnSpPr>
        <xdr:cNvPr id="7" name="Connecteur droit 6"/>
        <xdr:cNvCxnSpPr/>
      </xdr:nvCxnSpPr>
      <xdr:spPr>
        <a:xfrm flipV="1">
          <a:off x="3290521" y="5536223"/>
          <a:ext cx="10750062" cy="0"/>
        </a:xfrm>
        <a:prstGeom prst="line">
          <a:avLst/>
        </a:prstGeom>
        <a:ln w="22225">
          <a:solidFill>
            <a:sysClr val="windowText" lastClr="000000"/>
          </a:solidFill>
          <a:prstDash val="solid"/>
          <a:round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</xdr:colOff>
      <xdr:row>5</xdr:row>
      <xdr:rowOff>981075</xdr:rowOff>
    </xdr:from>
    <xdr:to>
      <xdr:col>4</xdr:col>
      <xdr:colOff>171450</xdr:colOff>
      <xdr:row>14</xdr:row>
      <xdr:rowOff>114301</xdr:rowOff>
    </xdr:to>
    <xdr:cxnSp macro="">
      <xdr:nvCxnSpPr>
        <xdr:cNvPr id="8" name="Connecteur droit 7"/>
        <xdr:cNvCxnSpPr/>
      </xdr:nvCxnSpPr>
      <xdr:spPr>
        <a:xfrm flipH="1" flipV="1">
          <a:off x="3295650" y="1743075"/>
          <a:ext cx="0" cy="3800476"/>
        </a:xfrm>
        <a:prstGeom prst="line">
          <a:avLst/>
        </a:prstGeom>
        <a:ln w="22225">
          <a:solidFill>
            <a:sysClr val="windowText" lastClr="000000"/>
          </a:solidFill>
          <a:prstDash val="solid"/>
          <a:round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95250</xdr:colOff>
      <xdr:row>5</xdr:row>
      <xdr:rowOff>981075</xdr:rowOff>
    </xdr:from>
    <xdr:to>
      <xdr:col>11</xdr:col>
      <xdr:colOff>95250</xdr:colOff>
      <xdr:row>14</xdr:row>
      <xdr:rowOff>114301</xdr:rowOff>
    </xdr:to>
    <xdr:cxnSp macro="">
      <xdr:nvCxnSpPr>
        <xdr:cNvPr id="11" name="Connecteur droit 10"/>
        <xdr:cNvCxnSpPr/>
      </xdr:nvCxnSpPr>
      <xdr:spPr>
        <a:xfrm flipH="1" flipV="1">
          <a:off x="14030325" y="1743075"/>
          <a:ext cx="0" cy="3800476"/>
        </a:xfrm>
        <a:prstGeom prst="line">
          <a:avLst/>
        </a:prstGeom>
        <a:ln w="22225">
          <a:solidFill>
            <a:sysClr val="windowText" lastClr="000000"/>
          </a:solidFill>
          <a:prstDash val="solid"/>
          <a:round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13</xdr:col>
      <xdr:colOff>419100</xdr:colOff>
      <xdr:row>19</xdr:row>
      <xdr:rowOff>200025</xdr:rowOff>
    </xdr:from>
    <xdr:to>
      <xdr:col>13</xdr:col>
      <xdr:colOff>1381125</xdr:colOff>
      <xdr:row>24</xdr:row>
      <xdr:rowOff>1</xdr:rowOff>
    </xdr:to>
    <xdr:pic macro="[0]!BoutonDéverrouiller">
      <xdr:nvPicPr>
        <xdr:cNvPr id="5" name="Image 4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6500" r="49500" b="24000"/>
        <a:stretch/>
      </xdr:blipFill>
      <xdr:spPr>
        <a:xfrm>
          <a:off x="15773400" y="6772275"/>
          <a:ext cx="962025" cy="942976"/>
        </a:xfrm>
        <a:prstGeom prst="rect">
          <a:avLst/>
        </a:prstGeom>
        <a:ln w="9525"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twoCellAnchor>
  <xdr:twoCellAnchor editAs="oneCell">
    <xdr:from>
      <xdr:col>13</xdr:col>
      <xdr:colOff>1676400</xdr:colOff>
      <xdr:row>19</xdr:row>
      <xdr:rowOff>200025</xdr:rowOff>
    </xdr:from>
    <xdr:to>
      <xdr:col>14</xdr:col>
      <xdr:colOff>19050</xdr:colOff>
      <xdr:row>23</xdr:row>
      <xdr:rowOff>209551</xdr:rowOff>
    </xdr:to>
    <xdr:pic macro="[0]!BoutonVerrouiller">
      <xdr:nvPicPr>
        <xdr:cNvPr id="12" name="Image 11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5000" t="26500" b="25000"/>
        <a:stretch/>
      </xdr:blipFill>
      <xdr:spPr>
        <a:xfrm>
          <a:off x="17030700" y="6772275"/>
          <a:ext cx="666750" cy="923926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twoCellAnchor>
  <xdr:twoCellAnchor>
    <xdr:from>
      <xdr:col>13</xdr:col>
      <xdr:colOff>1495425</xdr:colOff>
      <xdr:row>20</xdr:row>
      <xdr:rowOff>19050</xdr:rowOff>
    </xdr:from>
    <xdr:to>
      <xdr:col>13</xdr:col>
      <xdr:colOff>1495425</xdr:colOff>
      <xdr:row>23</xdr:row>
      <xdr:rowOff>190500</xdr:rowOff>
    </xdr:to>
    <xdr:cxnSp macro="">
      <xdr:nvCxnSpPr>
        <xdr:cNvPr id="9" name="Connecteur droit 8"/>
        <xdr:cNvCxnSpPr/>
      </xdr:nvCxnSpPr>
      <xdr:spPr>
        <a:xfrm flipH="1">
          <a:off x="16849725" y="6819900"/>
          <a:ext cx="0" cy="8572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47625</xdr:colOff>
          <xdr:row>5</xdr:row>
          <xdr:rowOff>19050</xdr:rowOff>
        </xdr:from>
        <xdr:to>
          <xdr:col>6</xdr:col>
          <xdr:colOff>2095500</xdr:colOff>
          <xdr:row>8</xdr:row>
          <xdr:rowOff>228600</xdr:rowOff>
        </xdr:to>
        <xdr:pic>
          <xdr:nvPicPr>
            <xdr:cNvPr id="12" name="Image 11"/>
            <xdr:cNvPicPr>
              <a:picLocks noChangeAspect="1" noChangeArrowheads="1"/>
              <a:extLst>
                <a:ext uri="{84589F7E-364E-4C9E-8A38-B11213B215E9}">
                  <a14:cameraTool cellRange="Logo1" spid="_x0000_s11156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2809875" y="1219200"/>
              <a:ext cx="2047875" cy="9525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11</xdr:row>
          <xdr:rowOff>28575</xdr:rowOff>
        </xdr:from>
        <xdr:to>
          <xdr:col>6</xdr:col>
          <xdr:colOff>2095500</xdr:colOff>
          <xdr:row>14</xdr:row>
          <xdr:rowOff>238125</xdr:rowOff>
        </xdr:to>
        <xdr:pic>
          <xdr:nvPicPr>
            <xdr:cNvPr id="13" name="Image 12"/>
            <xdr:cNvPicPr>
              <a:picLocks noChangeAspect="1" noChangeArrowheads="1"/>
              <a:extLst>
                <a:ext uri="{84589F7E-364E-4C9E-8A38-B11213B215E9}">
                  <a14:cameraTool cellRange="logo2" spid="_x0000_s11157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2809875" y="2714625"/>
              <a:ext cx="2047875" cy="9525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17</xdr:row>
          <xdr:rowOff>28575</xdr:rowOff>
        </xdr:from>
        <xdr:to>
          <xdr:col>6</xdr:col>
          <xdr:colOff>2095500</xdr:colOff>
          <xdr:row>20</xdr:row>
          <xdr:rowOff>238125</xdr:rowOff>
        </xdr:to>
        <xdr:pic>
          <xdr:nvPicPr>
            <xdr:cNvPr id="17" name="Image 16"/>
            <xdr:cNvPicPr>
              <a:picLocks noChangeAspect="1" noChangeArrowheads="1"/>
              <a:extLst>
                <a:ext uri="{84589F7E-364E-4C9E-8A38-B11213B215E9}">
                  <a14:cameraTool cellRange="logo3" spid="_x0000_s11158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2809875" y="4200525"/>
              <a:ext cx="2047875" cy="9525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>
    <xdr:from>
      <xdr:col>15</xdr:col>
      <xdr:colOff>638175</xdr:colOff>
      <xdr:row>10</xdr:row>
      <xdr:rowOff>123825</xdr:rowOff>
    </xdr:from>
    <xdr:to>
      <xdr:col>25</xdr:col>
      <xdr:colOff>0</xdr:colOff>
      <xdr:row>10</xdr:row>
      <xdr:rowOff>123825</xdr:rowOff>
    </xdr:to>
    <xdr:cxnSp macro="">
      <xdr:nvCxnSpPr>
        <xdr:cNvPr id="7" name="Connecteur droit 6"/>
        <xdr:cNvCxnSpPr/>
      </xdr:nvCxnSpPr>
      <xdr:spPr>
        <a:xfrm>
          <a:off x="9201150" y="2638425"/>
          <a:ext cx="8334375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  <a:effectLst>
          <a:glow rad="25400">
            <a:schemeClr val="tx1">
              <a:alpha val="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9525</xdr:colOff>
      <xdr:row>16</xdr:row>
      <xdr:rowOff>133350</xdr:rowOff>
    </xdr:from>
    <xdr:to>
      <xdr:col>25</xdr:col>
      <xdr:colOff>19050</xdr:colOff>
      <xdr:row>16</xdr:row>
      <xdr:rowOff>133350</xdr:rowOff>
    </xdr:to>
    <xdr:cxnSp macro="">
      <xdr:nvCxnSpPr>
        <xdr:cNvPr id="18" name="Connecteur droit 17"/>
        <xdr:cNvCxnSpPr/>
      </xdr:nvCxnSpPr>
      <xdr:spPr>
        <a:xfrm>
          <a:off x="9220200" y="4133850"/>
          <a:ext cx="8334375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  <a:effectLst>
          <a:glow rad="25400">
            <a:schemeClr val="tx1">
              <a:alpha val="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16</xdr:col>
      <xdr:colOff>47625</xdr:colOff>
      <xdr:row>23</xdr:row>
      <xdr:rowOff>123825</xdr:rowOff>
    </xdr:from>
    <xdr:to>
      <xdr:col>16</xdr:col>
      <xdr:colOff>982345</xdr:colOff>
      <xdr:row>28</xdr:row>
      <xdr:rowOff>106045</xdr:rowOff>
    </xdr:to>
    <xdr:pic macro="[0]!DupliquerFeuilleActiveL"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77350" y="5800725"/>
          <a:ext cx="934720" cy="934720"/>
        </a:xfrm>
        <a:prstGeom prst="rect">
          <a:avLst/>
        </a:prstGeom>
        <a:ln>
          <a:solidFill>
            <a:schemeClr val="tx1"/>
          </a:solidFill>
        </a:ln>
        <a:effectLst>
          <a:glow rad="50800">
            <a:schemeClr val="tx1">
              <a:alpha val="28000"/>
            </a:schemeClr>
          </a:glow>
        </a:effectLst>
      </xdr:spPr>
    </xdr:pic>
    <xdr:clientData/>
  </xdr:twoCellAnchor>
  <xdr:twoCellAnchor editAs="oneCell">
    <xdr:from>
      <xdr:col>16</xdr:col>
      <xdr:colOff>1188225</xdr:colOff>
      <xdr:row>23</xdr:row>
      <xdr:rowOff>121425</xdr:rowOff>
    </xdr:from>
    <xdr:to>
      <xdr:col>16</xdr:col>
      <xdr:colOff>2122945</xdr:colOff>
      <xdr:row>28</xdr:row>
      <xdr:rowOff>103645</xdr:rowOff>
    </xdr:to>
    <xdr:pic macro="[0]!Feuil2.Clean"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17950" y="5798325"/>
          <a:ext cx="934720" cy="934720"/>
        </a:xfrm>
        <a:prstGeom prst="rect">
          <a:avLst/>
        </a:prstGeom>
        <a:ln>
          <a:solidFill>
            <a:schemeClr val="tx1"/>
          </a:solidFill>
        </a:ln>
        <a:effectLst>
          <a:glow rad="50800">
            <a:schemeClr val="tx1">
              <a:alpha val="28000"/>
            </a:schemeClr>
          </a:glow>
        </a:effectLst>
      </xdr:spPr>
    </xdr:pic>
    <xdr:clientData/>
  </xdr:twoCellAnchor>
  <xdr:twoCellAnchor editAs="oneCell">
    <xdr:from>
      <xdr:col>17</xdr:col>
      <xdr:colOff>176175</xdr:colOff>
      <xdr:row>23</xdr:row>
      <xdr:rowOff>128550</xdr:rowOff>
    </xdr:from>
    <xdr:to>
      <xdr:col>17</xdr:col>
      <xdr:colOff>1110895</xdr:colOff>
      <xdr:row>28</xdr:row>
      <xdr:rowOff>110770</xdr:rowOff>
    </xdr:to>
    <xdr:pic macro="[0]!Impression"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68075" y="5805450"/>
          <a:ext cx="934720" cy="934720"/>
        </a:xfrm>
        <a:prstGeom prst="rect">
          <a:avLst/>
        </a:prstGeom>
        <a:ln>
          <a:solidFill>
            <a:schemeClr val="tx1"/>
          </a:solidFill>
        </a:ln>
        <a:effectLst>
          <a:glow rad="50800">
            <a:schemeClr val="tx1">
              <a:alpha val="28000"/>
            </a:schemeClr>
          </a:glow>
        </a:effectLst>
      </xdr:spPr>
    </xdr:pic>
    <xdr:clientData/>
  </xdr:twoCellAnchor>
  <xdr:twoCellAnchor editAs="oneCell">
    <xdr:from>
      <xdr:col>19</xdr:col>
      <xdr:colOff>145200</xdr:colOff>
      <xdr:row>23</xdr:row>
      <xdr:rowOff>126150</xdr:rowOff>
    </xdr:from>
    <xdr:to>
      <xdr:col>20</xdr:col>
      <xdr:colOff>165520</xdr:colOff>
      <xdr:row>28</xdr:row>
      <xdr:rowOff>108370</xdr:rowOff>
    </xdr:to>
    <xdr:pic macro="[0]!SupprimerLaFeuilleActive">
      <xdr:nvPicPr>
        <xdr:cNvPr id="20" name="Image 19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99300" y="5726850"/>
          <a:ext cx="934720" cy="934720"/>
        </a:xfrm>
        <a:prstGeom prst="rect">
          <a:avLst/>
        </a:prstGeom>
        <a:ln>
          <a:solidFill>
            <a:schemeClr val="tx1"/>
          </a:solidFill>
        </a:ln>
        <a:effectLst>
          <a:glow rad="50800">
            <a:schemeClr val="tx1">
              <a:alpha val="28000"/>
            </a:schemeClr>
          </a:glow>
        </a:effectLst>
      </xdr:spPr>
    </xdr:pic>
    <xdr:clientData/>
  </xdr:twoCellAnchor>
  <xdr:twoCellAnchor>
    <xdr:from>
      <xdr:col>16</xdr:col>
      <xdr:colOff>19050</xdr:colOff>
      <xdr:row>22</xdr:row>
      <xdr:rowOff>152400</xdr:rowOff>
    </xdr:from>
    <xdr:to>
      <xdr:col>25</xdr:col>
      <xdr:colOff>28575</xdr:colOff>
      <xdr:row>22</xdr:row>
      <xdr:rowOff>152400</xdr:rowOff>
    </xdr:to>
    <xdr:cxnSp macro="">
      <xdr:nvCxnSpPr>
        <xdr:cNvPr id="21" name="Connecteur droit 20"/>
        <xdr:cNvCxnSpPr/>
      </xdr:nvCxnSpPr>
      <xdr:spPr>
        <a:xfrm>
          <a:off x="9248775" y="5638800"/>
          <a:ext cx="8334375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  <a:effectLst>
          <a:glow rad="25400">
            <a:schemeClr val="tx1">
              <a:alpha val="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24</xdr:col>
      <xdr:colOff>57151</xdr:colOff>
      <xdr:row>23</xdr:row>
      <xdr:rowOff>180976</xdr:rowOff>
    </xdr:from>
    <xdr:to>
      <xdr:col>25</xdr:col>
      <xdr:colOff>90072</xdr:colOff>
      <xdr:row>28</xdr:row>
      <xdr:rowOff>23397</xdr:rowOff>
    </xdr:to>
    <xdr:pic macro="[0]!Suivant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49726" y="5857876"/>
          <a:ext cx="794921" cy="794921"/>
        </a:xfrm>
        <a:prstGeom prst="rect">
          <a:avLst/>
        </a:prstGeom>
      </xdr:spPr>
    </xdr:pic>
    <xdr:clientData/>
  </xdr:twoCellAnchor>
  <xdr:twoCellAnchor editAs="oneCell">
    <xdr:from>
      <xdr:col>20</xdr:col>
      <xdr:colOff>476251</xdr:colOff>
      <xdr:row>23</xdr:row>
      <xdr:rowOff>180976</xdr:rowOff>
    </xdr:from>
    <xdr:to>
      <xdr:col>21</xdr:col>
      <xdr:colOff>90072</xdr:colOff>
      <xdr:row>28</xdr:row>
      <xdr:rowOff>23397</xdr:rowOff>
    </xdr:to>
    <xdr:pic macro="[0]!Précédent"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97126" y="5857876"/>
          <a:ext cx="794921" cy="794921"/>
        </a:xfrm>
        <a:prstGeom prst="rect">
          <a:avLst/>
        </a:prstGeom>
      </xdr:spPr>
    </xdr:pic>
    <xdr:clientData/>
  </xdr:twoCellAnchor>
  <xdr:twoCellAnchor editAs="oneCell">
    <xdr:from>
      <xdr:col>17</xdr:col>
      <xdr:colOff>1323975</xdr:colOff>
      <xdr:row>23</xdr:row>
      <xdr:rowOff>123825</xdr:rowOff>
    </xdr:from>
    <xdr:to>
      <xdr:col>18</xdr:col>
      <xdr:colOff>125095</xdr:colOff>
      <xdr:row>28</xdr:row>
      <xdr:rowOff>106045</xdr:rowOff>
    </xdr:to>
    <xdr:pic macro="[0]!Sauvegarde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63500" y="5724525"/>
          <a:ext cx="934720" cy="934720"/>
        </a:xfrm>
        <a:prstGeom prst="rect">
          <a:avLst/>
        </a:prstGeom>
        <a:ln>
          <a:solidFill>
            <a:schemeClr val="tx1"/>
          </a:solidFill>
        </a:ln>
        <a:effectLst>
          <a:glow rad="50800">
            <a:schemeClr val="tx1">
              <a:alpha val="28000"/>
            </a:schemeClr>
          </a:glow>
        </a:effec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BBD2E1"/>
    <pageSetUpPr fitToPage="1"/>
  </sheetPr>
  <dimension ref="A1:BC104"/>
  <sheetViews>
    <sheetView showGridLines="0" zoomScale="80" zoomScaleNormal="80" workbookViewId="0">
      <selection activeCell="G6" sqref="G6"/>
    </sheetView>
  </sheetViews>
  <sheetFormatPr baseColWidth="10" defaultRowHeight="15" x14ac:dyDescent="0.25"/>
  <cols>
    <col min="1" max="2" width="11.42578125" style="19" customWidth="1"/>
    <col min="3" max="3" width="38.85546875" style="19" customWidth="1"/>
    <col min="4" max="4" width="18.42578125" style="19" customWidth="1"/>
    <col min="5" max="5" width="30.7109375" style="19" customWidth="1"/>
    <col min="6" max="6" width="11.42578125" style="19" customWidth="1"/>
    <col min="7" max="7" width="34.85546875" style="19" customWidth="1"/>
    <col min="8" max="8" width="11.42578125" style="19" customWidth="1"/>
    <col min="9" max="9" width="14.85546875" style="19" bestFit="1" customWidth="1"/>
    <col min="10" max="10" width="20" style="19" customWidth="1"/>
    <col min="11" max="11" width="7.7109375" style="19" customWidth="1"/>
    <col min="12" max="13" width="11.42578125" style="19" customWidth="1"/>
    <col min="14" max="14" width="38.85546875" style="19" customWidth="1"/>
    <col min="15" max="15" width="18.42578125" style="19" customWidth="1"/>
    <col min="16" max="16" width="30.7109375" style="19" customWidth="1"/>
    <col min="17" max="45" width="11.42578125" style="19" customWidth="1"/>
    <col min="46" max="49" width="15.7109375" style="19" customWidth="1"/>
    <col min="50" max="50" width="5.7109375" style="19" customWidth="1"/>
    <col min="51" max="51" width="3.42578125" style="19" customWidth="1"/>
    <col min="52" max="52" width="4.5703125" style="19" customWidth="1"/>
    <col min="53" max="53" width="12.85546875" style="19" customWidth="1"/>
    <col min="54" max="54" width="13.7109375" style="19" customWidth="1"/>
    <col min="55" max="16384" width="11.42578125" style="19"/>
  </cols>
  <sheetData>
    <row r="1" spans="1:55" ht="49.5" customHeight="1" thickBot="1" x14ac:dyDescent="0.3">
      <c r="A1" s="7"/>
      <c r="B1" s="413"/>
      <c r="C1" s="414"/>
      <c r="D1" s="414"/>
      <c r="E1" s="414"/>
      <c r="F1" s="416"/>
      <c r="G1" s="7"/>
      <c r="M1" s="7"/>
      <c r="N1" s="413"/>
      <c r="O1" s="414"/>
      <c r="P1" s="414"/>
      <c r="Q1" s="414"/>
      <c r="R1" s="7"/>
      <c r="S1" s="7"/>
      <c r="T1" s="4"/>
      <c r="U1" s="4"/>
      <c r="V1" s="4"/>
      <c r="W1" s="29"/>
      <c r="X1" s="2"/>
      <c r="Y1" s="2"/>
      <c r="Z1" s="2"/>
      <c r="AA1" s="3"/>
      <c r="AB1" s="3"/>
      <c r="AC1" s="3"/>
      <c r="AD1" s="3"/>
      <c r="AE1" s="3"/>
      <c r="AF1" s="3"/>
      <c r="AG1" s="4"/>
      <c r="AH1" s="4"/>
      <c r="AI1" s="4"/>
      <c r="AJ1" s="4"/>
      <c r="AK1" s="4"/>
      <c r="AL1" s="4"/>
      <c r="AM1" s="4"/>
      <c r="AN1" s="17"/>
      <c r="AO1" s="21"/>
      <c r="AP1" s="21"/>
      <c r="AQ1" s="22"/>
      <c r="AR1" s="21"/>
      <c r="AS1" s="21"/>
      <c r="AT1" s="22"/>
      <c r="AU1" s="21"/>
      <c r="AV1" s="21"/>
      <c r="AW1" s="21"/>
      <c r="AX1" s="22"/>
      <c r="AY1" s="21"/>
      <c r="AZ1" s="21"/>
      <c r="BA1" s="22"/>
      <c r="BB1" s="4"/>
      <c r="BC1" s="4"/>
    </row>
    <row r="2" spans="1:55" ht="75" customHeight="1" thickBot="1" x14ac:dyDescent="0.3">
      <c r="A2" s="7"/>
      <c r="B2" s="34"/>
      <c r="C2" s="2" t="s">
        <v>13</v>
      </c>
      <c r="D2" s="2" t="str">
        <f>"DONNEES!"&amp;ADDRESS(ROW(D2),COLUMN(E2))</f>
        <v>DONNEES!$E$2</v>
      </c>
      <c r="E2" s="7"/>
      <c r="F2" s="35"/>
      <c r="G2" s="411" t="s">
        <v>55</v>
      </c>
      <c r="M2" s="7"/>
      <c r="N2" s="41" t="s">
        <v>13</v>
      </c>
      <c r="O2" s="40" t="str">
        <f>"DONNEES!"&amp;ADDRESS(ROW(O2),COLUMN(P2))</f>
        <v>DONNEES!$P$2</v>
      </c>
      <c r="P2" s="39"/>
      <c r="Q2" s="35"/>
      <c r="R2" s="7"/>
      <c r="S2" s="7"/>
      <c r="T2" s="4"/>
      <c r="U2" s="4"/>
      <c r="V2" s="4"/>
      <c r="W2" s="29"/>
      <c r="X2" s="2"/>
      <c r="Y2" s="2"/>
      <c r="Z2" s="2"/>
      <c r="AA2" s="3"/>
      <c r="AB2" s="3"/>
      <c r="AC2" s="3"/>
      <c r="AD2" s="3"/>
      <c r="AE2" s="3"/>
      <c r="AF2" s="3"/>
      <c r="AG2" s="4"/>
      <c r="AH2" s="4"/>
      <c r="AI2" s="4"/>
      <c r="AJ2" s="4"/>
      <c r="AK2" s="4"/>
      <c r="AL2" s="4"/>
      <c r="AM2" s="4"/>
      <c r="AN2" s="17"/>
      <c r="AO2" s="21"/>
      <c r="AP2" s="21"/>
      <c r="AQ2" s="22"/>
      <c r="AR2" s="21"/>
      <c r="AS2" s="21"/>
      <c r="AT2" s="22"/>
      <c r="AU2" s="21"/>
      <c r="AV2" s="21"/>
      <c r="AW2" s="21"/>
      <c r="AX2" s="22"/>
      <c r="AY2" s="21"/>
      <c r="AZ2" s="21"/>
      <c r="BA2" s="22"/>
      <c r="BB2" s="4"/>
      <c r="BC2" s="4"/>
    </row>
    <row r="3" spans="1:55" ht="75" customHeight="1" x14ac:dyDescent="0.25">
      <c r="A3" s="7"/>
      <c r="B3" s="34"/>
      <c r="C3" s="2" t="s">
        <v>17</v>
      </c>
      <c r="D3" s="2" t="str">
        <f t="shared" ref="D3:D13" si="0">"DONNEES!"&amp;ADDRESS(ROW(D3),COLUMN(E3))</f>
        <v>DONNEES!$E$3</v>
      </c>
      <c r="E3" s="7"/>
      <c r="F3" s="35"/>
      <c r="G3" s="7"/>
      <c r="J3" s="407"/>
      <c r="K3" s="407"/>
      <c r="L3" s="407"/>
      <c r="M3" s="407"/>
      <c r="N3" s="41" t="s">
        <v>44</v>
      </c>
      <c r="O3" s="40" t="str">
        <f>"DONNEES!"&amp;ADDRESS(ROW(O3),COLUMN(P3))</f>
        <v>DONNEES!$P$3</v>
      </c>
      <c r="P3" s="39"/>
      <c r="Q3" s="35"/>
      <c r="R3" s="7"/>
      <c r="S3" s="7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17"/>
      <c r="AO3" s="21"/>
      <c r="AP3" s="21"/>
      <c r="AQ3" s="22"/>
      <c r="AR3" s="21"/>
      <c r="AS3" s="21"/>
      <c r="AT3" s="22"/>
      <c r="AU3" s="21"/>
      <c r="AV3" s="21"/>
      <c r="AW3" s="21"/>
      <c r="AX3" s="22"/>
      <c r="AY3" s="21"/>
      <c r="AZ3" s="21"/>
      <c r="BA3" s="22"/>
      <c r="BB3" s="4"/>
      <c r="BC3" s="4"/>
    </row>
    <row r="4" spans="1:55" ht="75" customHeight="1" x14ac:dyDescent="0.25">
      <c r="A4" s="39"/>
      <c r="B4" s="34"/>
      <c r="C4" s="40" t="s">
        <v>44</v>
      </c>
      <c r="D4" s="40" t="str">
        <f t="shared" si="0"/>
        <v>DONNEES!$E$4</v>
      </c>
      <c r="E4" s="39"/>
      <c r="F4" s="35"/>
      <c r="G4" s="39"/>
      <c r="M4" s="39"/>
      <c r="N4" s="41" t="s">
        <v>14</v>
      </c>
      <c r="O4" s="40" t="str">
        <f>"DONNEES!"&amp;ADDRESS(ROW(O4),COLUMN(P4))</f>
        <v>DONNEES!$P$4</v>
      </c>
      <c r="P4" s="39"/>
      <c r="Q4" s="35"/>
      <c r="R4" s="39"/>
      <c r="S4" s="39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17"/>
      <c r="AO4" s="21"/>
      <c r="AP4" s="21"/>
      <c r="AQ4" s="22"/>
      <c r="AR4" s="21"/>
      <c r="AS4" s="21"/>
      <c r="AT4" s="22"/>
      <c r="AU4" s="21"/>
      <c r="AV4" s="21"/>
      <c r="AW4" s="21"/>
      <c r="AX4" s="22"/>
      <c r="AY4" s="21"/>
      <c r="AZ4" s="21"/>
      <c r="BA4" s="22"/>
      <c r="BB4" s="4"/>
      <c r="BC4" s="4"/>
    </row>
    <row r="5" spans="1:55" ht="75" customHeight="1" x14ac:dyDescent="0.25">
      <c r="A5" s="7"/>
      <c r="B5" s="34"/>
      <c r="C5" s="2" t="s">
        <v>14</v>
      </c>
      <c r="D5" s="2" t="str">
        <f t="shared" si="0"/>
        <v>DONNEES!$E$5</v>
      </c>
      <c r="E5" s="7"/>
      <c r="F5" s="35"/>
      <c r="G5" s="7"/>
      <c r="M5" s="7"/>
      <c r="N5" s="41" t="s">
        <v>15</v>
      </c>
      <c r="O5" s="40" t="str">
        <f>"DONNEES!"&amp;ADDRESS(ROW(O5),COLUMN(P5))</f>
        <v>DONNEES!$P$5</v>
      </c>
      <c r="P5" s="39"/>
      <c r="Q5" s="35"/>
      <c r="R5" s="7"/>
      <c r="S5" s="7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17"/>
      <c r="AO5" s="21"/>
      <c r="AP5" s="21"/>
      <c r="AQ5" s="22"/>
      <c r="AR5" s="21"/>
      <c r="AS5" s="21"/>
      <c r="AT5" s="22"/>
      <c r="AU5" s="21"/>
      <c r="AV5" s="21"/>
      <c r="AW5" s="21"/>
      <c r="AX5" s="22"/>
      <c r="AY5" s="21"/>
      <c r="AZ5" s="21"/>
      <c r="BA5" s="22"/>
      <c r="BB5" s="4"/>
      <c r="BC5" s="4"/>
    </row>
    <row r="6" spans="1:55" ht="75" customHeight="1" x14ac:dyDescent="0.25">
      <c r="A6" s="7"/>
      <c r="B6" s="34"/>
      <c r="C6" s="2" t="s">
        <v>15</v>
      </c>
      <c r="D6" s="2" t="str">
        <f t="shared" si="0"/>
        <v>DONNEES!$E$6</v>
      </c>
      <c r="E6" s="7"/>
      <c r="F6" s="35"/>
      <c r="G6" s="7"/>
      <c r="M6" s="7"/>
      <c r="N6" s="41" t="s">
        <v>4</v>
      </c>
      <c r="O6" s="40" t="str">
        <f>"DONNEES!"&amp;ADDRESS(ROW(O6),COLUMN(P6))</f>
        <v>DONNEES!$P$6</v>
      </c>
      <c r="P6" s="39"/>
      <c r="Q6" s="35"/>
      <c r="R6" s="7"/>
      <c r="S6" s="7"/>
      <c r="T6" s="4"/>
      <c r="U6" s="4"/>
      <c r="V6" s="4"/>
      <c r="W6" s="8"/>
      <c r="X6" s="8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17"/>
      <c r="AO6" s="21"/>
      <c r="AP6" s="21"/>
      <c r="AQ6" s="22"/>
      <c r="AR6" s="21"/>
      <c r="AS6" s="21"/>
      <c r="AT6" s="22"/>
      <c r="AU6" s="21"/>
      <c r="AV6" s="21"/>
      <c r="AW6" s="21"/>
      <c r="AX6" s="22"/>
      <c r="AY6" s="21"/>
      <c r="AZ6" s="21"/>
      <c r="BA6" s="22"/>
      <c r="BB6" s="4"/>
      <c r="BC6" s="4"/>
    </row>
    <row r="7" spans="1:55" ht="75" customHeight="1" x14ac:dyDescent="0.25">
      <c r="A7" s="7"/>
      <c r="B7" s="34"/>
      <c r="C7" s="2" t="s">
        <v>4</v>
      </c>
      <c r="D7" s="2" t="str">
        <f t="shared" si="0"/>
        <v>DONNEES!$E$7</v>
      </c>
      <c r="E7" s="7"/>
      <c r="F7" s="35"/>
      <c r="G7" s="7"/>
      <c r="M7" s="7"/>
      <c r="N7" s="41" t="s">
        <v>6</v>
      </c>
      <c r="O7" s="40" t="str">
        <f>"DONNEES!"&amp;ADDRESS(ROW(O7),COLUMN(P13))</f>
        <v>DONNEES!$P$7</v>
      </c>
      <c r="P7" s="39"/>
      <c r="Q7" s="35"/>
      <c r="R7" s="7"/>
      <c r="S7" s="7"/>
      <c r="T7" s="4"/>
      <c r="U7" s="4"/>
      <c r="V7" s="4"/>
      <c r="W7" s="8"/>
      <c r="X7" s="8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17"/>
      <c r="AO7" s="21"/>
      <c r="AP7" s="21"/>
      <c r="AQ7" s="22"/>
      <c r="AR7" s="21"/>
      <c r="AS7" s="21"/>
      <c r="AT7" s="22"/>
      <c r="AU7" s="21"/>
      <c r="AV7" s="21"/>
      <c r="AW7" s="21"/>
      <c r="AX7" s="22"/>
      <c r="AY7" s="21"/>
      <c r="AZ7" s="21"/>
      <c r="BA7" s="22"/>
      <c r="BB7" s="4"/>
      <c r="BC7" s="4"/>
    </row>
    <row r="8" spans="1:55" ht="75" customHeight="1" thickBot="1" x14ac:dyDescent="0.3">
      <c r="A8" s="7"/>
      <c r="B8" s="34"/>
      <c r="C8" s="2" t="s">
        <v>18</v>
      </c>
      <c r="D8" s="2" t="str">
        <f t="shared" si="0"/>
        <v>DONNEES!$E$8</v>
      </c>
      <c r="E8" s="7"/>
      <c r="F8" s="35"/>
      <c r="G8" s="7"/>
      <c r="H8" s="7"/>
      <c r="I8" s="7"/>
      <c r="J8" s="7"/>
      <c r="K8" s="7"/>
      <c r="L8" s="7"/>
      <c r="M8" s="7"/>
      <c r="N8" s="409"/>
      <c r="O8" s="410"/>
      <c r="P8" s="410"/>
      <c r="Q8" s="38"/>
      <c r="R8" s="7"/>
      <c r="S8" s="7"/>
      <c r="T8" s="4"/>
      <c r="U8" s="4"/>
      <c r="V8" s="4"/>
      <c r="W8" s="418"/>
      <c r="X8" s="418"/>
      <c r="Y8" s="418"/>
      <c r="Z8" s="418"/>
      <c r="AA8" s="418"/>
      <c r="AB8" s="418"/>
      <c r="AC8" s="418"/>
      <c r="AD8" s="418"/>
      <c r="AE8" s="418"/>
      <c r="AF8" s="418"/>
      <c r="AG8" s="4"/>
      <c r="AH8" s="4"/>
      <c r="AI8" s="4"/>
      <c r="AJ8" s="4"/>
      <c r="AK8" s="4"/>
      <c r="AL8" s="4"/>
      <c r="AM8" s="4"/>
      <c r="AN8" s="17"/>
      <c r="AO8" s="21"/>
      <c r="AP8" s="21"/>
      <c r="AQ8" s="22"/>
      <c r="AR8" s="21"/>
      <c r="AS8" s="21"/>
      <c r="AT8" s="22"/>
      <c r="AU8" s="21"/>
      <c r="AV8" s="21"/>
      <c r="AW8" s="21"/>
      <c r="AX8" s="22"/>
      <c r="AY8" s="21"/>
      <c r="AZ8" s="21"/>
      <c r="BA8" s="22"/>
      <c r="BB8" s="4"/>
      <c r="BC8" s="4"/>
    </row>
    <row r="9" spans="1:55" ht="75" customHeight="1" x14ac:dyDescent="0.35">
      <c r="A9" s="7"/>
      <c r="B9" s="34"/>
      <c r="C9" s="2" t="s">
        <v>19</v>
      </c>
      <c r="D9" s="2" t="str">
        <f t="shared" si="0"/>
        <v>DONNEES!$E$9</v>
      </c>
      <c r="E9" s="7"/>
      <c r="F9" s="35"/>
      <c r="G9" s="7"/>
      <c r="H9" s="7"/>
      <c r="I9" s="7"/>
      <c r="J9" s="7"/>
      <c r="K9" s="7"/>
      <c r="L9" s="7"/>
      <c r="M9" s="7"/>
      <c r="N9" s="40"/>
      <c r="O9" s="40"/>
      <c r="P9" s="39"/>
      <c r="Q9" s="7"/>
      <c r="R9" s="7"/>
      <c r="S9" s="7"/>
      <c r="T9" s="4"/>
      <c r="U9" s="4"/>
      <c r="V9" s="4"/>
      <c r="W9" s="4"/>
      <c r="X9" s="4"/>
      <c r="Y9" s="4"/>
      <c r="Z9" s="4"/>
      <c r="AA9" s="415"/>
      <c r="AB9" s="415"/>
      <c r="AC9" s="415"/>
      <c r="AD9" s="415"/>
      <c r="AE9" s="415"/>
      <c r="AF9" s="415"/>
      <c r="AG9" s="4"/>
      <c r="AH9" s="4"/>
      <c r="AI9" s="4"/>
      <c r="AJ9" s="4"/>
      <c r="AK9" s="4"/>
      <c r="AL9" s="4"/>
      <c r="AM9" s="4"/>
      <c r="AN9" s="17"/>
      <c r="AO9" s="21"/>
      <c r="AP9" s="21"/>
      <c r="AQ9" s="22"/>
      <c r="AR9" s="21"/>
      <c r="AS9" s="21"/>
      <c r="AT9" s="22"/>
      <c r="AU9" s="21"/>
      <c r="AV9" s="21"/>
      <c r="AW9" s="21"/>
      <c r="AX9" s="22"/>
      <c r="AY9" s="21"/>
      <c r="AZ9" s="21"/>
      <c r="BA9" s="22"/>
      <c r="BB9" s="4"/>
      <c r="BC9" s="4"/>
    </row>
    <row r="10" spans="1:55" ht="75" customHeight="1" x14ac:dyDescent="0.25">
      <c r="A10" s="7"/>
      <c r="B10" s="34"/>
      <c r="C10" s="2" t="s">
        <v>2</v>
      </c>
      <c r="D10" s="2" t="str">
        <f t="shared" si="0"/>
        <v>DONNEES!$E$10</v>
      </c>
      <c r="E10" s="7"/>
      <c r="F10" s="35"/>
      <c r="G10" s="7"/>
      <c r="H10" s="7"/>
      <c r="I10" s="7"/>
      <c r="J10" s="7"/>
      <c r="K10" s="7"/>
      <c r="L10" s="7"/>
      <c r="M10" s="7"/>
      <c r="N10" s="40"/>
      <c r="O10" s="40"/>
      <c r="P10" s="39"/>
      <c r="Q10" s="7"/>
      <c r="R10" s="7"/>
      <c r="S10" s="7"/>
      <c r="T10" s="4"/>
      <c r="U10" s="4"/>
      <c r="V10" s="4"/>
      <c r="W10" s="5"/>
      <c r="X10" s="4"/>
      <c r="Y10" s="423"/>
      <c r="Z10" s="423"/>
      <c r="AA10" s="424"/>
      <c r="AB10" s="424"/>
      <c r="AC10" s="420"/>
      <c r="AD10" s="420"/>
      <c r="AE10" s="420"/>
      <c r="AF10" s="420"/>
      <c r="AG10" s="4"/>
      <c r="AH10" s="4"/>
      <c r="AI10" s="4"/>
      <c r="AJ10" s="4"/>
      <c r="AK10" s="4"/>
      <c r="AL10" s="4"/>
      <c r="AM10" s="4"/>
      <c r="AN10" s="17"/>
      <c r="AO10" s="21"/>
      <c r="AP10" s="21"/>
      <c r="AQ10" s="22"/>
      <c r="AR10" s="21"/>
      <c r="AS10" s="21"/>
      <c r="AT10" s="22"/>
      <c r="AU10" s="21"/>
      <c r="AV10" s="21"/>
      <c r="AW10" s="21"/>
      <c r="AX10" s="22"/>
      <c r="AY10" s="21"/>
      <c r="AZ10" s="21"/>
      <c r="BA10" s="22"/>
      <c r="BB10" s="4"/>
      <c r="BC10" s="4"/>
    </row>
    <row r="11" spans="1:55" ht="75" customHeight="1" x14ac:dyDescent="0.35">
      <c r="A11" s="7"/>
      <c r="B11" s="34"/>
      <c r="C11" s="2" t="s">
        <v>16</v>
      </c>
      <c r="D11" s="2" t="str">
        <f t="shared" si="0"/>
        <v>DONNEES!$E$11</v>
      </c>
      <c r="E11" s="7"/>
      <c r="F11" s="35"/>
      <c r="G11" s="7"/>
      <c r="H11" s="7"/>
      <c r="I11" s="7"/>
      <c r="J11" s="7"/>
      <c r="K11" s="7"/>
      <c r="L11" s="7"/>
      <c r="M11" s="7"/>
      <c r="N11" s="40"/>
      <c r="O11" s="40"/>
      <c r="P11" s="39"/>
      <c r="Q11" s="33"/>
      <c r="R11" s="33"/>
      <c r="S11" s="33"/>
      <c r="T11" s="20"/>
      <c r="U11" s="20"/>
      <c r="V11" s="4"/>
      <c r="W11" s="6"/>
      <c r="X11" s="4"/>
      <c r="Y11" s="1"/>
      <c r="Z11" s="1"/>
      <c r="AA11" s="420"/>
      <c r="AB11" s="420"/>
      <c r="AC11" s="420"/>
      <c r="AD11" s="420"/>
      <c r="AE11" s="420"/>
      <c r="AF11" s="420"/>
      <c r="AG11" s="4"/>
      <c r="AH11" s="4"/>
      <c r="AI11" s="4"/>
      <c r="AJ11" s="4"/>
      <c r="AK11" s="4"/>
      <c r="AL11" s="4"/>
      <c r="AM11" s="4"/>
      <c r="AN11" s="17"/>
      <c r="AO11" s="21"/>
      <c r="AP11" s="21"/>
      <c r="AQ11" s="22"/>
      <c r="AR11" s="21"/>
      <c r="AS11" s="21"/>
      <c r="AT11" s="22"/>
      <c r="AU11" s="21"/>
      <c r="AV11" s="21"/>
      <c r="AW11" s="21"/>
      <c r="AX11" s="22"/>
      <c r="AY11" s="21"/>
      <c r="AZ11" s="21"/>
      <c r="BA11" s="22"/>
      <c r="BB11" s="4"/>
      <c r="BC11" s="4"/>
    </row>
    <row r="12" spans="1:55" ht="75" customHeight="1" x14ac:dyDescent="0.35">
      <c r="A12" s="7"/>
      <c r="B12" s="34"/>
      <c r="C12" s="2" t="s">
        <v>3</v>
      </c>
      <c r="D12" s="2" t="str">
        <f t="shared" si="0"/>
        <v>DONNEES!$E$12</v>
      </c>
      <c r="E12" s="7"/>
      <c r="F12" s="35"/>
      <c r="G12" s="7"/>
      <c r="H12" s="7"/>
      <c r="I12" s="7"/>
      <c r="J12" s="7"/>
      <c r="K12" s="7"/>
      <c r="L12" s="7"/>
      <c r="M12" s="7"/>
      <c r="N12" s="40"/>
      <c r="O12" s="40"/>
      <c r="P12" s="39"/>
      <c r="Q12" s="33"/>
      <c r="R12" s="33"/>
      <c r="S12" s="33"/>
      <c r="T12" s="20"/>
      <c r="U12" s="20"/>
      <c r="V12" s="4"/>
      <c r="W12" s="6"/>
      <c r="X12" s="4"/>
      <c r="Y12" s="1"/>
      <c r="Z12" s="1"/>
      <c r="AA12" s="28"/>
      <c r="AB12" s="28"/>
      <c r="AC12" s="28"/>
      <c r="AD12" s="28"/>
      <c r="AE12" s="28"/>
      <c r="AF12" s="28"/>
      <c r="AG12" s="4"/>
      <c r="AH12" s="4"/>
      <c r="AI12" s="4"/>
      <c r="AJ12" s="4"/>
      <c r="AK12" s="4"/>
      <c r="AL12" s="4"/>
      <c r="AM12" s="4"/>
      <c r="AN12" s="17"/>
      <c r="AO12" s="21"/>
      <c r="AP12" s="21"/>
      <c r="AQ12" s="22"/>
      <c r="AR12" s="21"/>
      <c r="AS12" s="21"/>
      <c r="AT12" s="22"/>
      <c r="AU12" s="21"/>
      <c r="AV12" s="21"/>
      <c r="AW12" s="21"/>
      <c r="AX12" s="22"/>
      <c r="AY12" s="21"/>
      <c r="AZ12" s="21"/>
      <c r="BA12" s="22"/>
      <c r="BB12" s="4"/>
      <c r="BC12" s="4"/>
    </row>
    <row r="13" spans="1:55" ht="75" customHeight="1" x14ac:dyDescent="0.35">
      <c r="A13" s="7"/>
      <c r="B13" s="34"/>
      <c r="C13" s="2" t="s">
        <v>6</v>
      </c>
      <c r="D13" s="2" t="str">
        <f t="shared" si="0"/>
        <v>DONNEES!$E$13</v>
      </c>
      <c r="E13" s="7"/>
      <c r="F13" s="35"/>
      <c r="G13" s="7"/>
      <c r="H13" s="7"/>
      <c r="I13" s="7"/>
      <c r="J13" s="7"/>
      <c r="K13" s="7"/>
      <c r="L13" s="7"/>
      <c r="M13" s="7"/>
      <c r="P13" s="39"/>
      <c r="Q13" s="33"/>
      <c r="R13" s="33"/>
      <c r="S13" s="33"/>
      <c r="T13" s="20"/>
      <c r="U13" s="20"/>
      <c r="V13" s="4"/>
      <c r="W13" s="6"/>
      <c r="X13" s="30"/>
      <c r="Y13" s="30"/>
      <c r="Z13" s="30"/>
      <c r="AA13" s="422"/>
      <c r="AB13" s="422"/>
      <c r="AC13" s="422"/>
      <c r="AD13" s="422"/>
      <c r="AE13" s="422"/>
      <c r="AF13" s="422"/>
      <c r="AG13" s="4"/>
      <c r="AH13" s="4"/>
      <c r="AI13" s="4"/>
      <c r="AJ13" s="4"/>
      <c r="AK13" s="4"/>
      <c r="AL13" s="4"/>
      <c r="AM13" s="4"/>
      <c r="AN13" s="17"/>
      <c r="AO13" s="21"/>
      <c r="AP13" s="21"/>
      <c r="AQ13" s="22"/>
      <c r="AR13" s="21"/>
      <c r="AS13" s="21"/>
      <c r="AT13" s="22"/>
      <c r="AU13" s="21"/>
      <c r="AV13" s="21"/>
      <c r="AW13" s="21"/>
      <c r="AX13" s="22"/>
      <c r="AY13" s="21"/>
      <c r="AZ13" s="21"/>
      <c r="BA13" s="22"/>
      <c r="BB13" s="4"/>
      <c r="BC13" s="4"/>
    </row>
    <row r="14" spans="1:55" ht="18" customHeight="1" thickBot="1" x14ac:dyDescent="0.4">
      <c r="A14" s="7"/>
      <c r="B14" s="36"/>
      <c r="C14" s="37"/>
      <c r="D14" s="37"/>
      <c r="E14" s="27"/>
      <c r="F14" s="38"/>
      <c r="G14" s="7"/>
      <c r="H14" s="7"/>
      <c r="I14" s="7"/>
      <c r="J14" s="7"/>
      <c r="K14" s="7"/>
      <c r="L14" s="7"/>
      <c r="M14" s="7"/>
      <c r="N14" s="7"/>
      <c r="O14" s="33"/>
      <c r="P14" s="33"/>
      <c r="Q14" s="33"/>
      <c r="R14" s="33"/>
      <c r="S14" s="33"/>
      <c r="T14" s="20"/>
      <c r="U14" s="20"/>
      <c r="V14" s="4"/>
      <c r="W14" s="29"/>
      <c r="X14" s="2"/>
      <c r="Y14" s="2"/>
      <c r="Z14" s="2"/>
      <c r="AA14" s="3"/>
      <c r="AB14" s="3"/>
      <c r="AC14" s="3"/>
      <c r="AD14" s="3"/>
      <c r="AE14" s="3"/>
      <c r="AF14" s="3"/>
      <c r="AG14" s="4"/>
      <c r="AH14" s="4"/>
      <c r="AI14" s="4"/>
      <c r="AJ14" s="4"/>
      <c r="AK14" s="4"/>
      <c r="AL14" s="4"/>
      <c r="AM14" s="4"/>
      <c r="AN14" s="17"/>
      <c r="AO14" s="21"/>
      <c r="AP14" s="21"/>
      <c r="AQ14" s="22"/>
      <c r="AR14" s="21"/>
      <c r="AS14" s="21"/>
      <c r="AT14" s="22"/>
      <c r="AU14" s="21"/>
      <c r="AV14" s="21"/>
      <c r="AW14" s="21"/>
      <c r="AX14" s="22"/>
      <c r="AY14" s="21"/>
      <c r="AZ14" s="21"/>
      <c r="BA14" s="22"/>
      <c r="BB14" s="4"/>
      <c r="BC14" s="4"/>
    </row>
    <row r="15" spans="1:55" ht="18" customHeight="1" x14ac:dyDescent="0.35">
      <c r="A15" s="7"/>
      <c r="B15" s="7"/>
      <c r="C15" s="6"/>
      <c r="D15" s="6"/>
      <c r="E15" s="7"/>
      <c r="F15" s="7"/>
      <c r="G15" s="7"/>
      <c r="H15" s="7"/>
      <c r="I15" s="7"/>
      <c r="J15" s="7"/>
      <c r="K15" s="7"/>
      <c r="L15" s="7"/>
      <c r="M15" s="7"/>
      <c r="N15" s="7"/>
      <c r="O15" s="33"/>
      <c r="P15" s="33"/>
      <c r="Q15" s="33"/>
      <c r="R15" s="33"/>
      <c r="S15" s="33"/>
      <c r="T15" s="20"/>
      <c r="U15" s="20"/>
      <c r="V15" s="4"/>
      <c r="W15" s="29"/>
      <c r="X15" s="2"/>
      <c r="Y15" s="2"/>
      <c r="Z15" s="2"/>
      <c r="AA15" s="3"/>
      <c r="AB15" s="3"/>
      <c r="AC15" s="3"/>
      <c r="AD15" s="3"/>
      <c r="AE15" s="3"/>
      <c r="AF15" s="3"/>
      <c r="AG15" s="4"/>
      <c r="AH15" s="4"/>
      <c r="AI15" s="4"/>
      <c r="AJ15" s="4"/>
      <c r="AK15" s="4"/>
      <c r="AL15" s="4"/>
      <c r="AM15" s="4"/>
      <c r="AN15" s="17"/>
      <c r="AO15" s="21"/>
      <c r="AP15" s="21"/>
      <c r="AQ15" s="22"/>
      <c r="AR15" s="21"/>
      <c r="AS15" s="21"/>
      <c r="AT15" s="22"/>
      <c r="AU15" s="21"/>
      <c r="AV15" s="21"/>
      <c r="AW15" s="21"/>
      <c r="AX15" s="22"/>
      <c r="AY15" s="21"/>
      <c r="AZ15" s="21"/>
      <c r="BA15" s="22"/>
      <c r="BB15" s="4"/>
      <c r="BC15" s="4"/>
    </row>
    <row r="16" spans="1:55" ht="18" customHeight="1" x14ac:dyDescent="0.35">
      <c r="A16" s="7"/>
      <c r="B16" s="7"/>
      <c r="C16" s="6"/>
      <c r="D16" s="6"/>
      <c r="E16" s="418"/>
      <c r="F16" s="7"/>
      <c r="G16" s="7"/>
      <c r="H16" s="7"/>
      <c r="I16" s="7"/>
      <c r="J16" s="7"/>
      <c r="K16" s="7"/>
      <c r="L16" s="7"/>
      <c r="M16" s="7"/>
      <c r="N16" s="7"/>
      <c r="O16" s="33"/>
      <c r="P16" s="33"/>
      <c r="Q16" s="33"/>
      <c r="R16" s="33"/>
      <c r="S16" s="33"/>
      <c r="T16" s="20"/>
      <c r="U16" s="20"/>
      <c r="V16" s="4"/>
      <c r="W16" s="29"/>
      <c r="X16" s="2"/>
      <c r="Y16" s="2"/>
      <c r="Z16" s="2"/>
      <c r="AA16" s="3"/>
      <c r="AB16" s="3"/>
      <c r="AC16" s="3"/>
      <c r="AD16" s="3"/>
      <c r="AE16" s="3"/>
      <c r="AF16" s="3"/>
      <c r="AG16" s="4"/>
      <c r="AH16" s="4"/>
      <c r="AI16" s="4"/>
      <c r="AJ16" s="4"/>
      <c r="AK16" s="4"/>
      <c r="AL16" s="4"/>
      <c r="AM16" s="4"/>
      <c r="AN16" s="17"/>
      <c r="AO16" s="21"/>
      <c r="AP16" s="21"/>
      <c r="AQ16" s="22"/>
      <c r="AR16" s="21"/>
      <c r="AS16" s="21"/>
      <c r="AT16" s="22"/>
      <c r="AU16" s="21"/>
      <c r="AV16" s="21"/>
      <c r="AW16" s="21"/>
      <c r="AX16" s="22"/>
      <c r="AY16" s="21"/>
      <c r="AZ16" s="21"/>
      <c r="BA16" s="22"/>
      <c r="BB16" s="4"/>
      <c r="BC16" s="4"/>
    </row>
    <row r="17" spans="1:55" ht="18" customHeight="1" x14ac:dyDescent="0.35">
      <c r="A17" s="7"/>
      <c r="B17" s="7"/>
      <c r="C17" s="6"/>
      <c r="D17" s="6"/>
      <c r="E17" s="418"/>
      <c r="F17" s="7"/>
      <c r="G17" s="7"/>
      <c r="H17" s="7"/>
      <c r="I17" s="7"/>
      <c r="J17" s="7"/>
      <c r="K17" s="7"/>
      <c r="L17" s="7"/>
      <c r="M17" s="7"/>
      <c r="N17" s="7"/>
      <c r="O17" s="33"/>
      <c r="P17" s="33"/>
      <c r="Q17" s="33"/>
      <c r="R17" s="33"/>
      <c r="S17" s="33"/>
      <c r="T17" s="4"/>
      <c r="U17" s="4"/>
      <c r="V17" s="4"/>
      <c r="W17" s="29"/>
      <c r="X17" s="2"/>
      <c r="Y17" s="2"/>
      <c r="Z17" s="2"/>
      <c r="AA17" s="3"/>
      <c r="AB17" s="3"/>
      <c r="AC17" s="3"/>
      <c r="AD17" s="3"/>
      <c r="AE17" s="3"/>
      <c r="AF17" s="3"/>
      <c r="AG17" s="4"/>
      <c r="AH17" s="4"/>
      <c r="AI17" s="4"/>
      <c r="AJ17" s="4"/>
      <c r="AK17" s="4"/>
      <c r="AL17" s="4"/>
      <c r="AM17" s="4"/>
      <c r="AN17" s="17"/>
      <c r="AO17" s="21"/>
      <c r="AP17" s="21"/>
      <c r="AQ17" s="22"/>
      <c r="AR17" s="21"/>
      <c r="AS17" s="21"/>
      <c r="AT17" s="22"/>
      <c r="AU17" s="10"/>
      <c r="AV17" s="21"/>
      <c r="AW17" s="21"/>
      <c r="AX17" s="22"/>
      <c r="AY17" s="21"/>
      <c r="AZ17" s="21"/>
      <c r="BA17" s="22"/>
      <c r="BB17" s="4"/>
      <c r="BC17" s="4"/>
    </row>
    <row r="18" spans="1:55" ht="18" customHeight="1" thickBot="1" x14ac:dyDescent="0.4">
      <c r="A18" s="7"/>
      <c r="B18" s="7"/>
      <c r="C18" s="6"/>
      <c r="D18" s="6"/>
      <c r="E18" s="418"/>
      <c r="F18" s="7"/>
      <c r="G18" s="7"/>
      <c r="H18" s="7"/>
      <c r="I18" s="7"/>
      <c r="J18" s="7"/>
      <c r="K18" s="7"/>
      <c r="L18" s="7"/>
      <c r="M18" s="7"/>
      <c r="N18" s="7"/>
      <c r="O18" s="33"/>
      <c r="P18" s="33"/>
      <c r="Q18" s="33"/>
      <c r="R18" s="33"/>
      <c r="S18" s="33"/>
      <c r="T18" s="4"/>
      <c r="U18" s="4"/>
      <c r="V18" s="4"/>
      <c r="W18" s="29"/>
      <c r="X18" s="2"/>
      <c r="Y18" s="2"/>
      <c r="Z18" s="2"/>
      <c r="AA18" s="3"/>
      <c r="AB18" s="3"/>
      <c r="AC18" s="3"/>
      <c r="AD18" s="3"/>
      <c r="AE18" s="3"/>
      <c r="AF18" s="3"/>
      <c r="AG18" s="4"/>
      <c r="AH18" s="4"/>
      <c r="AI18" s="4"/>
      <c r="AJ18" s="4"/>
      <c r="AK18" s="4"/>
      <c r="AL18" s="4"/>
      <c r="AM18" s="4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4"/>
      <c r="BC18" s="4"/>
    </row>
    <row r="19" spans="1:55" ht="18" customHeight="1" x14ac:dyDescent="0.25">
      <c r="A19" s="7"/>
      <c r="B19" s="7"/>
      <c r="C19" s="6"/>
      <c r="D19" s="6"/>
      <c r="E19" s="418"/>
      <c r="F19" s="7"/>
      <c r="G19" s="7"/>
      <c r="H19" s="413" t="s">
        <v>25</v>
      </c>
      <c r="I19" s="414"/>
      <c r="J19" s="414"/>
      <c r="K19" s="414"/>
      <c r="L19" s="416"/>
      <c r="M19" s="7"/>
      <c r="N19" s="7"/>
      <c r="O19" s="23"/>
      <c r="P19" s="23"/>
      <c r="Q19" s="23"/>
      <c r="R19" s="23"/>
      <c r="S19" s="23"/>
      <c r="T19" s="4"/>
      <c r="U19" s="4"/>
      <c r="V19" s="4"/>
      <c r="W19" s="29"/>
      <c r="X19" s="2"/>
      <c r="Y19" s="2"/>
      <c r="Z19" s="2"/>
      <c r="AA19" s="3"/>
      <c r="AB19" s="3"/>
      <c r="AC19" s="3"/>
      <c r="AD19" s="3"/>
      <c r="AE19" s="3"/>
      <c r="AF19" s="3"/>
      <c r="AG19" s="4"/>
      <c r="AH19" s="4"/>
      <c r="AI19" s="4"/>
      <c r="AJ19" s="4"/>
      <c r="AK19" s="4"/>
      <c r="AL19" s="4"/>
      <c r="AM19" s="4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4"/>
      <c r="BC19" s="4"/>
    </row>
    <row r="20" spans="1:55" ht="36.950000000000003" customHeight="1" x14ac:dyDescent="0.25">
      <c r="A20" s="7"/>
      <c r="B20" s="7"/>
      <c r="C20" s="6"/>
      <c r="D20" s="6"/>
      <c r="E20" s="418"/>
      <c r="F20" s="7"/>
      <c r="G20" s="7"/>
      <c r="H20" s="41"/>
      <c r="I20" s="40" t="s">
        <v>7</v>
      </c>
      <c r="J20" s="40" t="str">
        <f>"DONNEES!"&amp;ADDRESS(ROW(J20),COLUMN(K20))</f>
        <v>DONNEES!$K$20</v>
      </c>
      <c r="K20" s="39"/>
      <c r="L20" s="35"/>
      <c r="M20" s="7"/>
      <c r="N20" s="7"/>
      <c r="O20" s="23"/>
      <c r="P20" s="23"/>
      <c r="Q20" s="23"/>
      <c r="R20" s="23"/>
      <c r="S20" s="23"/>
      <c r="T20" s="4"/>
      <c r="U20" s="4"/>
      <c r="V20" s="4"/>
      <c r="W20" s="29"/>
      <c r="X20" s="2"/>
      <c r="Y20" s="2"/>
      <c r="Z20" s="2"/>
      <c r="AA20" s="3"/>
      <c r="AB20" s="3"/>
      <c r="AC20" s="3"/>
      <c r="AD20" s="3"/>
      <c r="AE20" s="3"/>
      <c r="AF20" s="3"/>
      <c r="AG20" s="4"/>
      <c r="AH20" s="4"/>
      <c r="AI20" s="4"/>
      <c r="AJ20" s="4"/>
      <c r="AK20" s="4"/>
      <c r="AL20" s="4"/>
      <c r="AM20" s="4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4"/>
      <c r="BC20" s="4"/>
    </row>
    <row r="21" spans="1:55" ht="36.950000000000003" customHeight="1" x14ac:dyDescent="0.25">
      <c r="A21" s="7"/>
      <c r="B21" s="7"/>
      <c r="C21" s="6"/>
      <c r="D21" s="6"/>
      <c r="E21" s="418"/>
      <c r="F21" s="7"/>
      <c r="G21" s="7"/>
      <c r="H21" s="41"/>
      <c r="I21" s="40" t="s">
        <v>8</v>
      </c>
      <c r="J21" s="40" t="str">
        <f t="shared" ref="J21:J23" si="1">"DONNEES!"&amp;ADDRESS(ROW(J21),COLUMN(K21))</f>
        <v>DONNEES!$K$21</v>
      </c>
      <c r="K21" s="39"/>
      <c r="L21" s="35"/>
      <c r="M21" s="7"/>
      <c r="N21" s="7"/>
      <c r="O21" s="23"/>
      <c r="P21" s="23"/>
      <c r="Q21" s="23"/>
      <c r="R21" s="23"/>
      <c r="S21" s="23"/>
      <c r="T21" s="4"/>
      <c r="U21" s="4"/>
      <c r="V21" s="4"/>
      <c r="W21" s="29"/>
      <c r="X21" s="2"/>
      <c r="Y21" s="2"/>
      <c r="Z21" s="2"/>
      <c r="AA21" s="3"/>
      <c r="AB21" s="3"/>
      <c r="AC21" s="3"/>
      <c r="AD21" s="3"/>
      <c r="AE21" s="3"/>
      <c r="AF21" s="3"/>
      <c r="AG21" s="4"/>
      <c r="AH21" s="4"/>
      <c r="AI21" s="4"/>
      <c r="AJ21" s="4"/>
      <c r="AK21" s="4"/>
      <c r="AL21" s="4"/>
      <c r="AM21" s="4"/>
      <c r="AN21" s="10"/>
      <c r="AO21" s="419"/>
      <c r="AP21" s="419"/>
      <c r="AQ21" s="419"/>
      <c r="AR21" s="10"/>
      <c r="AS21" s="31"/>
      <c r="AT21" s="10"/>
      <c r="AU21" s="10"/>
      <c r="AV21" s="10"/>
      <c r="AW21" s="10"/>
      <c r="AX21" s="10"/>
      <c r="AY21" s="10"/>
      <c r="AZ21" s="10"/>
      <c r="BA21" s="10"/>
      <c r="BB21" s="4"/>
      <c r="BC21" s="4"/>
    </row>
    <row r="22" spans="1:55" ht="36.950000000000003" customHeight="1" x14ac:dyDescent="0.25">
      <c r="A22" s="7"/>
      <c r="B22" s="7"/>
      <c r="C22" s="6"/>
      <c r="D22" s="6"/>
      <c r="E22" s="418"/>
      <c r="F22" s="7"/>
      <c r="G22" s="7"/>
      <c r="H22" s="41"/>
      <c r="I22" s="40" t="s">
        <v>9</v>
      </c>
      <c r="J22" s="40" t="str">
        <f t="shared" si="1"/>
        <v>DONNEES!$K$22</v>
      </c>
      <c r="K22" s="39"/>
      <c r="L22" s="35"/>
      <c r="M22" s="7"/>
      <c r="N22" s="7"/>
      <c r="O22" s="23"/>
      <c r="P22" s="23"/>
      <c r="Q22" s="23"/>
      <c r="R22" s="23"/>
      <c r="S22" s="23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10"/>
      <c r="AO22" s="10"/>
      <c r="AP22" s="31"/>
      <c r="AQ22" s="31"/>
      <c r="AR22" s="10"/>
      <c r="AS22" s="31"/>
      <c r="AT22" s="10"/>
      <c r="AU22" s="10"/>
      <c r="AV22" s="10"/>
      <c r="AW22" s="10"/>
      <c r="AX22" s="10"/>
      <c r="AY22" s="10"/>
      <c r="AZ22" s="10"/>
      <c r="BA22" s="10"/>
      <c r="BB22" s="4"/>
      <c r="BC22" s="4"/>
    </row>
    <row r="23" spans="1:55" ht="36.950000000000003" customHeight="1" x14ac:dyDescent="0.25">
      <c r="A23" s="7"/>
      <c r="B23" s="7"/>
      <c r="C23" s="6"/>
      <c r="D23" s="6"/>
      <c r="E23" s="418"/>
      <c r="F23" s="7"/>
      <c r="G23" s="7"/>
      <c r="H23" s="41"/>
      <c r="I23" s="40" t="str">
        <f>"/"</f>
        <v>/</v>
      </c>
      <c r="J23" s="40" t="str">
        <f t="shared" si="1"/>
        <v>DONNEES!$K$23</v>
      </c>
      <c r="K23" s="39"/>
      <c r="L23" s="35"/>
      <c r="M23" s="7"/>
      <c r="N23" s="7"/>
      <c r="O23" s="23"/>
      <c r="P23" s="23"/>
      <c r="Q23" s="23"/>
      <c r="R23" s="23"/>
      <c r="S23" s="23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10"/>
      <c r="AO23" s="10"/>
      <c r="AP23" s="10"/>
      <c r="AQ23" s="10"/>
      <c r="AR23" s="10"/>
      <c r="AS23" s="31"/>
      <c r="AT23" s="10"/>
      <c r="AU23" s="10"/>
      <c r="AV23" s="10"/>
      <c r="AW23" s="10"/>
      <c r="AX23" s="10"/>
      <c r="AY23" s="10"/>
      <c r="AZ23" s="10"/>
      <c r="BA23" s="10"/>
      <c r="BB23" s="4"/>
      <c r="BC23" s="4"/>
    </row>
    <row r="24" spans="1:55" ht="39.950000000000003" customHeight="1" thickBot="1" x14ac:dyDescent="0.3">
      <c r="A24" s="7"/>
      <c r="B24" s="7"/>
      <c r="C24" s="6"/>
      <c r="D24" s="6"/>
      <c r="E24" s="418"/>
      <c r="F24" s="7"/>
      <c r="G24" s="7"/>
      <c r="H24" s="36"/>
      <c r="I24" s="27"/>
      <c r="J24" s="27"/>
      <c r="K24" s="27"/>
      <c r="L24" s="38"/>
      <c r="M24" s="7"/>
      <c r="N24" s="7"/>
      <c r="O24" s="23"/>
      <c r="P24" s="23"/>
      <c r="Q24" s="23"/>
      <c r="R24" s="23"/>
      <c r="S24" s="23"/>
      <c r="T24" s="4"/>
      <c r="U24" s="4"/>
      <c r="V24" s="4"/>
      <c r="W24" s="418"/>
      <c r="X24" s="418"/>
      <c r="Y24" s="418"/>
      <c r="Z24" s="418"/>
      <c r="AA24" s="418"/>
      <c r="AB24" s="418"/>
      <c r="AC24" s="418"/>
      <c r="AD24" s="418"/>
      <c r="AE24" s="418"/>
      <c r="AF24" s="418"/>
      <c r="AG24" s="4"/>
      <c r="AH24" s="4"/>
      <c r="AI24" s="4"/>
      <c r="AJ24" s="4"/>
      <c r="AK24" s="4"/>
      <c r="AL24" s="4"/>
      <c r="AM24" s="4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4"/>
      <c r="BC24" s="4"/>
    </row>
    <row r="25" spans="1:55" ht="39.950000000000003" customHeight="1" x14ac:dyDescent="0.35">
      <c r="A25" s="7"/>
      <c r="B25" s="7"/>
      <c r="C25" s="6"/>
      <c r="D25" s="6"/>
      <c r="E25" s="418"/>
      <c r="F25" s="7"/>
      <c r="G25" s="7"/>
      <c r="H25" s="7"/>
      <c r="I25" s="7"/>
      <c r="J25" s="7"/>
      <c r="K25" s="7"/>
      <c r="L25" s="7"/>
      <c r="M25" s="7"/>
      <c r="N25" s="7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15"/>
      <c r="AB25" s="415"/>
      <c r="AC25" s="415"/>
      <c r="AD25" s="415"/>
      <c r="AE25" s="415"/>
      <c r="AF25" s="415"/>
      <c r="AG25" s="4"/>
      <c r="AH25" s="4"/>
      <c r="AI25" s="4"/>
      <c r="AJ25" s="4"/>
      <c r="AK25" s="4"/>
      <c r="AL25" s="4"/>
      <c r="AM25" s="4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4"/>
      <c r="BC25" s="4"/>
    </row>
    <row r="26" spans="1:55" ht="39.950000000000003" customHeight="1" x14ac:dyDescent="0.25">
      <c r="A26" s="7"/>
      <c r="B26" s="7"/>
      <c r="C26" s="6"/>
      <c r="D26" s="6"/>
      <c r="E26" s="418"/>
      <c r="F26" s="7"/>
      <c r="G26" s="7"/>
      <c r="H26" s="7"/>
      <c r="I26" s="7"/>
      <c r="J26" s="7"/>
      <c r="K26" s="7"/>
      <c r="L26" s="7"/>
      <c r="M26" s="7"/>
      <c r="N26" s="7"/>
      <c r="O26" s="4"/>
      <c r="P26" s="4"/>
      <c r="Q26" s="4"/>
      <c r="R26" s="4"/>
      <c r="S26" s="4"/>
      <c r="T26" s="4"/>
      <c r="U26" s="4"/>
      <c r="V26" s="4"/>
      <c r="W26" s="5"/>
      <c r="X26" s="4"/>
      <c r="Y26" s="423"/>
      <c r="Z26" s="423"/>
      <c r="AA26" s="424"/>
      <c r="AB26" s="424"/>
      <c r="AC26" s="420"/>
      <c r="AD26" s="420"/>
      <c r="AE26" s="420"/>
      <c r="AF26" s="420"/>
      <c r="AG26" s="4"/>
      <c r="AH26" s="4"/>
      <c r="AI26" s="4"/>
      <c r="AJ26" s="4"/>
      <c r="AK26" s="4"/>
      <c r="AL26" s="4"/>
      <c r="AM26" s="4"/>
      <c r="AN26" s="10"/>
      <c r="AO26" s="419"/>
      <c r="AP26" s="419"/>
      <c r="AQ26" s="419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4"/>
      <c r="BC26" s="4"/>
    </row>
    <row r="27" spans="1:55" ht="39.950000000000003" customHeight="1" x14ac:dyDescent="0.25">
      <c r="A27" s="7"/>
      <c r="B27" s="7"/>
      <c r="C27" s="6"/>
      <c r="D27" s="6"/>
      <c r="E27" s="418"/>
      <c r="F27" s="7"/>
      <c r="G27" s="7"/>
      <c r="H27" s="7"/>
      <c r="I27" s="7"/>
      <c r="J27" s="7"/>
      <c r="K27" s="7"/>
      <c r="L27" s="7"/>
      <c r="M27" s="7"/>
      <c r="N27" s="7"/>
      <c r="O27" s="4"/>
      <c r="P27" s="4"/>
      <c r="Q27" s="4"/>
      <c r="R27" s="4"/>
      <c r="S27" s="4"/>
      <c r="T27" s="4"/>
      <c r="U27" s="4"/>
      <c r="V27" s="4"/>
      <c r="W27" s="6"/>
      <c r="X27" s="4"/>
      <c r="Y27" s="1"/>
      <c r="Z27" s="1"/>
      <c r="AA27" s="420"/>
      <c r="AB27" s="420"/>
      <c r="AC27" s="420"/>
      <c r="AD27" s="420"/>
      <c r="AE27" s="420"/>
      <c r="AF27" s="420"/>
      <c r="AG27" s="4"/>
      <c r="AH27" s="4"/>
      <c r="AI27" s="4"/>
      <c r="AJ27" s="4"/>
      <c r="AK27" s="4"/>
      <c r="AL27" s="4"/>
      <c r="AM27" s="4"/>
      <c r="AN27" s="10"/>
      <c r="AO27" s="10"/>
      <c r="AP27" s="31"/>
      <c r="AQ27" s="31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4"/>
      <c r="BC27" s="4"/>
    </row>
    <row r="28" spans="1:55" ht="39.950000000000003" customHeight="1" x14ac:dyDescent="0.25">
      <c r="A28" s="7"/>
      <c r="B28" s="7"/>
      <c r="C28" s="6"/>
      <c r="D28" s="6"/>
      <c r="E28" s="418"/>
      <c r="F28" s="7"/>
      <c r="G28" s="7"/>
      <c r="H28" s="7"/>
      <c r="I28" s="7"/>
      <c r="J28" s="7"/>
      <c r="K28" s="7"/>
      <c r="L28" s="7"/>
      <c r="M28" s="7"/>
      <c r="N28" s="7"/>
      <c r="O28" s="4"/>
      <c r="P28" s="4"/>
      <c r="Q28" s="4"/>
      <c r="R28" s="4"/>
      <c r="S28" s="4"/>
      <c r="T28" s="4"/>
      <c r="U28" s="4"/>
      <c r="V28" s="4"/>
      <c r="W28" s="6"/>
      <c r="X28" s="4"/>
      <c r="Y28" s="1"/>
      <c r="Z28" s="1"/>
      <c r="AA28" s="28"/>
      <c r="AB28" s="28"/>
      <c r="AC28" s="28"/>
      <c r="AD28" s="28"/>
      <c r="AE28" s="28"/>
      <c r="AF28" s="28"/>
      <c r="AG28" s="4"/>
      <c r="AH28" s="4"/>
      <c r="AI28" s="4"/>
      <c r="AJ28" s="4"/>
      <c r="AK28" s="4"/>
      <c r="AL28" s="4"/>
      <c r="AM28" s="4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4"/>
      <c r="BC28" s="4"/>
    </row>
    <row r="29" spans="1:55" ht="39.950000000000003" customHeight="1" x14ac:dyDescent="0.25">
      <c r="A29" s="7"/>
      <c r="B29" s="7"/>
      <c r="C29" s="6"/>
      <c r="D29" s="6"/>
      <c r="E29" s="418"/>
      <c r="F29" s="7"/>
      <c r="G29" s="7"/>
      <c r="H29" s="7"/>
      <c r="I29" s="7"/>
      <c r="J29" s="7"/>
      <c r="K29" s="7"/>
      <c r="L29" s="7"/>
      <c r="M29" s="7"/>
      <c r="N29" s="7"/>
      <c r="O29" s="4"/>
      <c r="P29" s="4"/>
      <c r="Q29" s="4"/>
      <c r="R29" s="4"/>
      <c r="S29" s="4"/>
      <c r="T29" s="4"/>
      <c r="U29" s="4"/>
      <c r="V29" s="4"/>
      <c r="W29" s="6"/>
      <c r="X29" s="30"/>
      <c r="Y29" s="30"/>
      <c r="Z29" s="30"/>
      <c r="AA29" s="422"/>
      <c r="AB29" s="422"/>
      <c r="AC29" s="422"/>
      <c r="AD29" s="422"/>
      <c r="AE29" s="422"/>
      <c r="AF29" s="422"/>
      <c r="AG29" s="4"/>
      <c r="AH29" s="4"/>
      <c r="AI29" s="4"/>
      <c r="AJ29" s="4"/>
      <c r="AK29" s="4"/>
      <c r="AL29" s="4"/>
      <c r="AM29" s="4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4"/>
      <c r="BC29" s="4"/>
    </row>
    <row r="30" spans="1:55" ht="39.950000000000003" customHeight="1" x14ac:dyDescent="0.25">
      <c r="A30" s="7"/>
      <c r="B30" s="7"/>
      <c r="C30" s="6"/>
      <c r="D30" s="6"/>
      <c r="E30" s="418"/>
      <c r="F30" s="7"/>
      <c r="G30" s="7"/>
      <c r="H30" s="7"/>
      <c r="I30" s="7"/>
      <c r="J30" s="7"/>
      <c r="K30" s="7"/>
      <c r="L30" s="7"/>
      <c r="M30" s="7"/>
      <c r="N30" s="7"/>
      <c r="O30" s="4"/>
      <c r="P30" s="4"/>
      <c r="Q30" s="4"/>
      <c r="R30" s="4"/>
      <c r="S30" s="4"/>
      <c r="T30" s="4"/>
      <c r="U30" s="4"/>
      <c r="V30" s="4"/>
      <c r="W30" s="29"/>
      <c r="X30" s="2"/>
      <c r="Y30" s="2"/>
      <c r="Z30" s="2"/>
      <c r="AA30" s="3"/>
      <c r="AB30" s="3"/>
      <c r="AC30" s="3"/>
      <c r="AD30" s="3"/>
      <c r="AE30" s="3"/>
      <c r="AF30" s="3"/>
      <c r="AG30" s="4"/>
      <c r="AH30" s="4"/>
      <c r="AI30" s="4"/>
      <c r="AJ30" s="4"/>
      <c r="AK30" s="4"/>
      <c r="AL30" s="4"/>
      <c r="AM30" s="4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4"/>
      <c r="BC30" s="4"/>
    </row>
    <row r="31" spans="1:55" ht="18" customHeight="1" x14ac:dyDescent="0.25">
      <c r="A31" s="7"/>
      <c r="B31" s="7"/>
      <c r="C31" s="6"/>
      <c r="D31" s="6"/>
      <c r="E31" s="418"/>
      <c r="F31" s="7"/>
      <c r="G31" s="7"/>
      <c r="H31" s="7"/>
      <c r="I31" s="7"/>
      <c r="J31" s="7"/>
      <c r="K31" s="7"/>
      <c r="L31" s="7"/>
      <c r="M31" s="7"/>
      <c r="N31" s="7"/>
      <c r="O31" s="4"/>
      <c r="P31" s="4"/>
      <c r="Q31" s="4"/>
      <c r="R31" s="4"/>
      <c r="S31" s="4"/>
      <c r="T31" s="4"/>
      <c r="U31" s="4"/>
      <c r="V31" s="4"/>
      <c r="W31" s="29"/>
      <c r="X31" s="2"/>
      <c r="Y31" s="2"/>
      <c r="Z31" s="2"/>
      <c r="AA31" s="3"/>
      <c r="AB31" s="3"/>
      <c r="AC31" s="3"/>
      <c r="AD31" s="3"/>
      <c r="AE31" s="3"/>
      <c r="AF31" s="3"/>
      <c r="AG31" s="4"/>
      <c r="AH31" s="4"/>
      <c r="AI31" s="4"/>
      <c r="AJ31" s="4"/>
      <c r="AK31" s="4"/>
      <c r="AL31" s="4"/>
      <c r="AM31" s="4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4"/>
      <c r="BC31" s="4"/>
    </row>
    <row r="32" spans="1:55" ht="18" customHeight="1" x14ac:dyDescent="0.25">
      <c r="A32" s="7"/>
      <c r="B32" s="7"/>
      <c r="C32" s="6"/>
      <c r="D32" s="6"/>
      <c r="E32" s="418"/>
      <c r="F32" s="7"/>
      <c r="G32" s="7"/>
      <c r="H32" s="7"/>
      <c r="I32" s="7"/>
      <c r="J32" s="7"/>
      <c r="K32" s="7"/>
      <c r="L32" s="7"/>
      <c r="M32" s="7"/>
      <c r="N32" s="7"/>
      <c r="O32" s="4"/>
      <c r="P32" s="4"/>
      <c r="Q32" s="4"/>
      <c r="R32" s="4"/>
      <c r="S32" s="4"/>
      <c r="T32" s="4"/>
      <c r="U32" s="4"/>
      <c r="V32" s="4"/>
      <c r="W32" s="29"/>
      <c r="X32" s="2"/>
      <c r="Y32" s="2"/>
      <c r="Z32" s="2"/>
      <c r="AA32" s="3"/>
      <c r="AB32" s="3"/>
      <c r="AC32" s="3"/>
      <c r="AD32" s="3"/>
      <c r="AE32" s="3"/>
      <c r="AF32" s="3"/>
      <c r="AG32" s="4"/>
      <c r="AH32" s="4"/>
      <c r="AI32" s="4"/>
      <c r="AJ32" s="4"/>
      <c r="AK32" s="4"/>
      <c r="AL32" s="4"/>
      <c r="AM32" s="4"/>
      <c r="AN32" s="10"/>
      <c r="AO32" s="417"/>
      <c r="AP32" s="417"/>
      <c r="AQ32" s="9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4"/>
      <c r="BC32" s="4"/>
    </row>
    <row r="33" spans="1:55" ht="18" customHeight="1" x14ac:dyDescent="0.25">
      <c r="A33" s="7"/>
      <c r="B33" s="7"/>
      <c r="C33" s="6"/>
      <c r="D33" s="6"/>
      <c r="E33" s="418"/>
      <c r="F33" s="7"/>
      <c r="G33" s="7"/>
      <c r="H33" s="7"/>
      <c r="I33" s="7"/>
      <c r="J33" s="7"/>
      <c r="K33" s="7"/>
      <c r="L33" s="7"/>
      <c r="M33" s="7"/>
      <c r="N33" s="7"/>
      <c r="O33" s="4"/>
      <c r="P33" s="4"/>
      <c r="Q33" s="4"/>
      <c r="R33" s="4"/>
      <c r="S33" s="4"/>
      <c r="T33" s="4"/>
      <c r="U33" s="4"/>
      <c r="V33" s="4"/>
      <c r="W33" s="29"/>
      <c r="X33" s="2"/>
      <c r="Y33" s="2"/>
      <c r="Z33" s="2"/>
      <c r="AA33" s="3"/>
      <c r="AB33" s="3"/>
      <c r="AC33" s="3"/>
      <c r="AD33" s="3"/>
      <c r="AE33" s="3"/>
      <c r="AF33" s="3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</row>
    <row r="34" spans="1:55" ht="18" customHeight="1" x14ac:dyDescent="0.25">
      <c r="A34" s="7"/>
      <c r="B34" s="7"/>
      <c r="C34" s="6"/>
      <c r="D34" s="6"/>
      <c r="E34" s="418"/>
      <c r="F34" s="7"/>
      <c r="G34" s="7"/>
      <c r="H34" s="7"/>
      <c r="I34" s="7"/>
      <c r="J34" s="7"/>
      <c r="K34" s="7"/>
      <c r="L34" s="7"/>
      <c r="M34" s="7"/>
      <c r="N34" s="7"/>
      <c r="O34" s="4"/>
      <c r="P34" s="4"/>
      <c r="Q34" s="4"/>
      <c r="R34" s="4"/>
      <c r="S34" s="4"/>
      <c r="T34" s="4"/>
      <c r="U34" s="4"/>
      <c r="V34" s="4"/>
      <c r="W34" s="29"/>
      <c r="X34" s="2"/>
      <c r="Y34" s="2"/>
      <c r="Z34" s="2"/>
      <c r="AA34" s="3"/>
      <c r="AB34" s="3"/>
      <c r="AC34" s="3"/>
      <c r="AD34" s="3"/>
      <c r="AE34" s="3"/>
      <c r="AF34" s="3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</row>
    <row r="35" spans="1:55" ht="18" customHeight="1" x14ac:dyDescent="0.25">
      <c r="A35" s="7"/>
      <c r="B35" s="7"/>
      <c r="C35" s="6"/>
      <c r="D35" s="6"/>
      <c r="E35" s="418"/>
      <c r="F35" s="7"/>
      <c r="G35" s="7"/>
      <c r="H35" s="7"/>
      <c r="I35" s="7"/>
      <c r="J35" s="7"/>
      <c r="K35" s="7"/>
      <c r="L35" s="7"/>
      <c r="M35" s="7"/>
      <c r="N35" s="7"/>
      <c r="O35" s="4"/>
      <c r="P35" s="4"/>
      <c r="Q35" s="4"/>
      <c r="R35" s="4"/>
      <c r="S35" s="4"/>
      <c r="T35" s="4"/>
      <c r="U35" s="4"/>
      <c r="V35" s="4"/>
      <c r="W35" s="29"/>
      <c r="X35" s="2"/>
      <c r="Y35" s="2"/>
      <c r="Z35" s="2"/>
      <c r="AA35" s="3"/>
      <c r="AB35" s="3"/>
      <c r="AC35" s="3"/>
      <c r="AD35" s="3"/>
      <c r="AE35" s="3"/>
      <c r="AF35" s="3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</row>
    <row r="36" spans="1:55" ht="18" customHeight="1" x14ac:dyDescent="0.25">
      <c r="A36" s="7"/>
      <c r="B36" s="7"/>
      <c r="C36" s="6"/>
      <c r="D36" s="6"/>
      <c r="E36" s="418"/>
      <c r="F36" s="7"/>
      <c r="G36" s="7"/>
      <c r="H36" s="7"/>
      <c r="I36" s="7"/>
      <c r="J36" s="7"/>
      <c r="K36" s="7"/>
      <c r="L36" s="7"/>
      <c r="M36" s="7"/>
      <c r="N36" s="7"/>
      <c r="O36" s="4"/>
      <c r="P36" s="4"/>
      <c r="Q36" s="4"/>
      <c r="R36" s="4"/>
      <c r="S36" s="4"/>
      <c r="T36" s="4"/>
      <c r="U36" s="4"/>
      <c r="V36" s="4"/>
      <c r="W36" s="29"/>
      <c r="X36" s="2"/>
      <c r="Y36" s="2"/>
      <c r="Z36" s="2"/>
      <c r="AA36" s="3"/>
      <c r="AB36" s="3"/>
      <c r="AC36" s="3"/>
      <c r="AD36" s="3"/>
      <c r="AE36" s="3"/>
      <c r="AF36" s="3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</row>
    <row r="37" spans="1:55" ht="18" customHeight="1" x14ac:dyDescent="0.25">
      <c r="A37" s="7"/>
      <c r="B37" s="7"/>
      <c r="C37" s="6"/>
      <c r="D37" s="6"/>
      <c r="E37" s="418"/>
      <c r="F37" s="7"/>
      <c r="G37" s="7"/>
      <c r="H37" s="7"/>
      <c r="I37" s="7"/>
      <c r="J37" s="7"/>
      <c r="K37" s="7"/>
      <c r="L37" s="7"/>
      <c r="M37" s="7"/>
      <c r="N37" s="7"/>
      <c r="O37" s="4"/>
      <c r="P37" s="4"/>
      <c r="Q37" s="4"/>
      <c r="R37" s="4"/>
      <c r="S37" s="4"/>
      <c r="T37" s="4"/>
      <c r="U37" s="4"/>
      <c r="V37" s="4"/>
      <c r="W37" s="29"/>
      <c r="X37" s="2"/>
      <c r="Y37" s="2"/>
      <c r="Z37" s="2"/>
      <c r="AA37" s="3"/>
      <c r="AB37" s="3"/>
      <c r="AC37" s="3"/>
      <c r="AD37" s="3"/>
      <c r="AE37" s="3"/>
      <c r="AF37" s="3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</row>
    <row r="38" spans="1:55" ht="18" customHeight="1" x14ac:dyDescent="0.25">
      <c r="A38" s="7"/>
      <c r="B38" s="7"/>
      <c r="C38" s="6"/>
      <c r="D38" s="6"/>
      <c r="E38" s="418"/>
      <c r="F38" s="7"/>
      <c r="G38" s="7"/>
      <c r="H38" s="7"/>
      <c r="I38" s="7"/>
      <c r="J38" s="7"/>
      <c r="K38" s="7"/>
      <c r="L38" s="7"/>
      <c r="M38" s="7"/>
      <c r="N38" s="7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</row>
    <row r="39" spans="1:55" ht="18" customHeight="1" x14ac:dyDescent="0.25">
      <c r="A39" s="4"/>
      <c r="B39" s="4"/>
      <c r="C39" s="6"/>
      <c r="D39" s="6"/>
      <c r="E39" s="418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</row>
    <row r="40" spans="1:55" ht="15" customHeight="1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</row>
    <row r="41" spans="1:55" ht="15" customHeight="1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</row>
    <row r="42" spans="1:55" ht="15" customHeight="1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</row>
    <row r="43" spans="1:55" ht="15" customHeight="1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19"/>
      <c r="AH43" s="419"/>
      <c r="AI43" s="419"/>
      <c r="AJ43" s="419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</row>
    <row r="44" spans="1:55" ht="15" customHeight="1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18"/>
      <c r="X44" s="418"/>
      <c r="Y44" s="418"/>
      <c r="Z44" s="418"/>
      <c r="AA44" s="418"/>
      <c r="AB44" s="418"/>
      <c r="AC44" s="418"/>
      <c r="AD44" s="418"/>
      <c r="AE44" s="418"/>
      <c r="AF44" s="418"/>
      <c r="AG44" s="31"/>
      <c r="AH44" s="31"/>
      <c r="AI44" s="31"/>
      <c r="AJ44" s="31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</row>
    <row r="45" spans="1:55" ht="15" customHeight="1" x14ac:dyDescent="0.3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15"/>
      <c r="AB45" s="415"/>
      <c r="AC45" s="415"/>
      <c r="AD45" s="415"/>
      <c r="AE45" s="415"/>
      <c r="AF45" s="415"/>
      <c r="AG45" s="31"/>
      <c r="AH45" s="31"/>
      <c r="AI45" s="31"/>
      <c r="AJ45" s="31"/>
      <c r="AK45" s="4"/>
      <c r="AL45" s="4"/>
      <c r="AM45" s="10"/>
      <c r="AN45" s="12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</row>
    <row r="46" spans="1:55" ht="15" customHeight="1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5"/>
      <c r="X46" s="4"/>
      <c r="Y46" s="423"/>
      <c r="Z46" s="423"/>
      <c r="AA46" s="424"/>
      <c r="AB46" s="424"/>
      <c r="AC46" s="420"/>
      <c r="AD46" s="420"/>
      <c r="AE46" s="420"/>
      <c r="AF46" s="420"/>
      <c r="AG46" s="31"/>
      <c r="AH46" s="31"/>
      <c r="AI46" s="31"/>
      <c r="AJ46" s="31"/>
      <c r="AK46" s="4"/>
      <c r="AL46" s="4"/>
      <c r="AM46" s="13"/>
      <c r="AN46" s="1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</row>
    <row r="47" spans="1:55" ht="15" customHeight="1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6"/>
      <c r="X47" s="4"/>
      <c r="Y47" s="1"/>
      <c r="Z47" s="1"/>
      <c r="AA47" s="420"/>
      <c r="AB47" s="420"/>
      <c r="AC47" s="420"/>
      <c r="AD47" s="420"/>
      <c r="AE47" s="420"/>
      <c r="AF47" s="420"/>
      <c r="AG47" s="31"/>
      <c r="AH47" s="31"/>
      <c r="AI47" s="31"/>
      <c r="AJ47" s="31"/>
      <c r="AK47" s="4"/>
      <c r="AL47" s="4"/>
      <c r="AM47" s="13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</row>
    <row r="48" spans="1:55" ht="15" customHeight="1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6"/>
      <c r="X48" s="4"/>
      <c r="Y48" s="1"/>
      <c r="Z48" s="1"/>
      <c r="AA48" s="28"/>
      <c r="AB48" s="28"/>
      <c r="AC48" s="28"/>
      <c r="AD48" s="28"/>
      <c r="AE48" s="28"/>
      <c r="AF48" s="28"/>
      <c r="AG48" s="31"/>
      <c r="AH48" s="31"/>
      <c r="AI48" s="31"/>
      <c r="AJ48" s="31"/>
      <c r="AK48" s="4"/>
      <c r="AL48" s="4"/>
      <c r="AM48" s="4"/>
      <c r="AN48" s="4"/>
      <c r="AO48" s="4"/>
      <c r="AP48" s="417"/>
      <c r="AQ48" s="417"/>
      <c r="AR48" s="9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</row>
    <row r="49" spans="1:55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31"/>
      <c r="AH49" s="31"/>
      <c r="AI49" s="31"/>
      <c r="AJ49" s="31"/>
      <c r="AK49" s="4"/>
      <c r="AL49" s="4"/>
      <c r="AM49" s="10"/>
      <c r="AN49" s="13"/>
      <c r="AO49" s="15"/>
      <c r="AP49" s="4"/>
      <c r="AQ49" s="4"/>
      <c r="AR49" s="4"/>
      <c r="AS49" s="4"/>
      <c r="AT49" s="10"/>
      <c r="AU49" s="4"/>
      <c r="AV49" s="4"/>
      <c r="AW49" s="4"/>
      <c r="AX49" s="4"/>
      <c r="AY49" s="4"/>
      <c r="AZ49" s="4"/>
      <c r="BA49" s="4"/>
      <c r="BB49" s="4"/>
      <c r="BC49" s="4"/>
    </row>
    <row r="50" spans="1:55" ht="15" customHeight="1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2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31"/>
      <c r="AH50" s="31"/>
      <c r="AI50" s="31"/>
      <c r="AJ50" s="31"/>
      <c r="AK50" s="4"/>
      <c r="AL50" s="4"/>
      <c r="AM50" s="10"/>
      <c r="AN50" s="13"/>
      <c r="AO50" s="18"/>
      <c r="AP50" s="4"/>
      <c r="AQ50" s="4"/>
      <c r="AR50" s="4"/>
      <c r="AS50" s="4"/>
      <c r="AT50" s="11"/>
      <c r="AU50" s="4"/>
      <c r="AV50" s="4"/>
      <c r="AW50" s="4"/>
      <c r="AX50" s="4"/>
      <c r="AY50" s="4"/>
      <c r="AZ50" s="4"/>
      <c r="BA50" s="4"/>
      <c r="BB50" s="4"/>
      <c r="BC50" s="4"/>
    </row>
    <row r="51" spans="1:55" ht="15" customHeight="1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2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31"/>
      <c r="AH51" s="31"/>
      <c r="AI51" s="31"/>
      <c r="AJ51" s="31"/>
      <c r="AK51" s="4"/>
      <c r="AL51" s="4"/>
      <c r="AM51" s="10"/>
      <c r="AN51" s="13"/>
      <c r="AO51" s="15"/>
      <c r="AP51" s="4"/>
      <c r="AQ51" s="4"/>
      <c r="AR51" s="4"/>
      <c r="AS51" s="4"/>
      <c r="AT51" s="31"/>
      <c r="AU51" s="4"/>
      <c r="AV51" s="4"/>
      <c r="AW51" s="4"/>
      <c r="AX51" s="4"/>
      <c r="AY51" s="4"/>
      <c r="AZ51" s="4"/>
      <c r="BA51" s="4"/>
      <c r="BB51" s="4"/>
      <c r="BC51" s="4"/>
    </row>
    <row r="52" spans="1:55" ht="15" customHeight="1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31"/>
      <c r="AH52" s="31"/>
      <c r="AI52" s="31"/>
      <c r="AJ52" s="31"/>
      <c r="AK52" s="4"/>
      <c r="AL52" s="4"/>
      <c r="AM52" s="4"/>
      <c r="AN52" s="4"/>
      <c r="AO52" s="4"/>
      <c r="AP52" s="4"/>
      <c r="AQ52" s="4"/>
      <c r="AR52" s="4"/>
      <c r="AS52" s="4"/>
      <c r="AT52" s="31"/>
      <c r="AU52" s="4"/>
      <c r="AV52" s="4"/>
      <c r="AW52" s="4"/>
      <c r="AX52" s="4"/>
      <c r="AY52" s="4"/>
      <c r="AZ52" s="4"/>
      <c r="BA52" s="4"/>
      <c r="BB52" s="4"/>
      <c r="BC52" s="4"/>
    </row>
    <row r="53" spans="1:55" ht="1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31"/>
      <c r="AH53" s="31"/>
      <c r="AI53" s="31"/>
      <c r="AJ53" s="31"/>
      <c r="AK53" s="4"/>
      <c r="AL53" s="4"/>
      <c r="AM53" s="10"/>
      <c r="AN53" s="10"/>
      <c r="AO53" s="4"/>
      <c r="AP53" s="31"/>
      <c r="AQ53" s="4"/>
      <c r="AR53" s="4"/>
      <c r="AS53" s="4"/>
      <c r="AT53" s="31"/>
      <c r="AU53" s="4"/>
      <c r="AV53" s="4"/>
      <c r="AW53" s="4"/>
      <c r="AX53" s="4"/>
      <c r="AY53" s="4"/>
      <c r="AZ53" s="4"/>
      <c r="BA53" s="4"/>
      <c r="BB53" s="4"/>
      <c r="BC53" s="4"/>
    </row>
    <row r="54" spans="1:55" ht="15" customHeight="1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25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31"/>
      <c r="AH54" s="31"/>
      <c r="AI54" s="31"/>
      <c r="AJ54" s="31"/>
      <c r="AK54" s="4"/>
      <c r="AL54" s="4"/>
      <c r="AM54" s="4"/>
      <c r="AN54" s="4"/>
      <c r="AO54" s="4"/>
      <c r="AP54" s="31"/>
      <c r="AQ54" s="31"/>
      <c r="AR54" s="4"/>
      <c r="AS54" s="4"/>
      <c r="AT54" s="31"/>
      <c r="AU54" s="4"/>
      <c r="AV54" s="4"/>
      <c r="AW54" s="4"/>
      <c r="AX54" s="4"/>
      <c r="AY54" s="4"/>
      <c r="AZ54" s="4"/>
      <c r="BA54" s="4"/>
      <c r="BB54" s="4"/>
      <c r="BC54" s="4"/>
    </row>
    <row r="55" spans="1:55" ht="15" customHeight="1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26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31"/>
      <c r="AH55" s="31"/>
      <c r="AI55" s="31"/>
      <c r="AJ55" s="31"/>
      <c r="AK55" s="4"/>
      <c r="AL55" s="4"/>
      <c r="AM55" s="4"/>
      <c r="AN55" s="4"/>
      <c r="AO55" s="421"/>
      <c r="AP55" s="31"/>
      <c r="AQ55" s="31"/>
      <c r="AR55" s="4"/>
      <c r="AS55" s="4"/>
      <c r="AT55" s="31"/>
      <c r="AU55" s="4"/>
      <c r="AV55" s="4"/>
      <c r="AW55" s="4"/>
      <c r="AX55" s="4"/>
      <c r="AY55" s="4"/>
      <c r="AZ55" s="4"/>
      <c r="BA55" s="4"/>
      <c r="BB55" s="4"/>
      <c r="BC55" s="4"/>
    </row>
    <row r="56" spans="1:55" ht="15" customHeight="1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25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31"/>
      <c r="AH56" s="31"/>
      <c r="AI56" s="31"/>
      <c r="AJ56" s="31"/>
      <c r="AK56" s="4"/>
      <c r="AL56" s="4"/>
      <c r="AM56" s="4"/>
      <c r="AN56" s="4"/>
      <c r="AO56" s="421"/>
      <c r="AP56" s="31"/>
      <c r="AQ56" s="31"/>
      <c r="AR56" s="4"/>
      <c r="AS56" s="4"/>
      <c r="AT56" s="31"/>
      <c r="AU56" s="4"/>
      <c r="AV56" s="4"/>
      <c r="AW56" s="4"/>
      <c r="AX56" s="4"/>
      <c r="AY56" s="4"/>
      <c r="AZ56" s="4"/>
      <c r="BA56" s="4"/>
      <c r="BB56" s="4"/>
      <c r="BC56" s="4"/>
    </row>
    <row r="57" spans="1:55" ht="15" customHeight="1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26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31"/>
      <c r="AH57" s="31"/>
      <c r="AI57" s="31"/>
      <c r="AJ57" s="31"/>
      <c r="AK57" s="4"/>
      <c r="AL57" s="4"/>
      <c r="AM57" s="4"/>
      <c r="AN57" s="4"/>
      <c r="AO57" s="10"/>
      <c r="AP57" s="31"/>
      <c r="AQ57" s="31"/>
      <c r="AR57" s="4"/>
      <c r="AS57" s="4"/>
      <c r="AT57" s="31"/>
      <c r="AU57" s="4"/>
      <c r="AV57" s="4"/>
      <c r="AW57" s="4"/>
      <c r="AX57" s="4"/>
      <c r="AY57" s="4"/>
      <c r="AZ57" s="4"/>
      <c r="BA57" s="4"/>
      <c r="BB57" s="4"/>
      <c r="BC57" s="4"/>
    </row>
    <row r="58" spans="1:55" ht="15" customHeight="1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31"/>
      <c r="AH58" s="31"/>
      <c r="AI58" s="31"/>
      <c r="AJ58" s="31"/>
      <c r="AK58" s="4"/>
      <c r="AL58" s="4"/>
      <c r="AM58" s="4"/>
      <c r="AN58" s="4"/>
      <c r="AO58" s="10"/>
      <c r="AP58" s="31"/>
      <c r="AQ58" s="31"/>
      <c r="AR58" s="4"/>
      <c r="AS58" s="4"/>
      <c r="AT58" s="31"/>
      <c r="AU58" s="4"/>
      <c r="AV58" s="4"/>
      <c r="AW58" s="4"/>
      <c r="AX58" s="4"/>
      <c r="AY58" s="4"/>
      <c r="AZ58" s="4"/>
      <c r="BA58" s="4"/>
      <c r="BB58" s="4"/>
      <c r="BC58" s="4"/>
    </row>
    <row r="59" spans="1:55" ht="15" customHeight="1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10"/>
      <c r="AH59" s="10"/>
      <c r="AI59" s="10"/>
      <c r="AJ59" s="10"/>
      <c r="AK59" s="4"/>
      <c r="AL59" s="4"/>
      <c r="AM59" s="18"/>
      <c r="AN59" s="4"/>
      <c r="AO59" s="4"/>
      <c r="AP59" s="4"/>
      <c r="AQ59" s="4"/>
      <c r="AR59" s="4"/>
      <c r="AS59" s="4"/>
      <c r="AT59" s="31"/>
      <c r="AU59" s="4"/>
      <c r="AV59" s="4"/>
      <c r="AW59" s="4"/>
      <c r="AX59" s="4"/>
      <c r="AY59" s="4"/>
      <c r="AZ59" s="4"/>
      <c r="BA59" s="4"/>
      <c r="BB59" s="4"/>
      <c r="BC59" s="4"/>
    </row>
    <row r="60" spans="1:55" ht="15" customHeight="1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10"/>
      <c r="AH60" s="10"/>
      <c r="AI60" s="10"/>
      <c r="AJ60" s="10"/>
      <c r="AK60" s="4"/>
      <c r="AL60" s="4"/>
      <c r="AM60" s="4"/>
      <c r="AN60" s="4"/>
      <c r="AO60" s="4"/>
      <c r="AP60" s="4"/>
      <c r="AQ60" s="4"/>
      <c r="AR60" s="4"/>
      <c r="AS60" s="4"/>
      <c r="AT60" s="31"/>
      <c r="AU60" s="4"/>
      <c r="AV60" s="4"/>
      <c r="AW60" s="4"/>
      <c r="AX60" s="4"/>
      <c r="AY60" s="4"/>
      <c r="AZ60" s="4"/>
      <c r="BA60" s="4"/>
      <c r="BB60" s="4"/>
      <c r="BC60" s="4"/>
    </row>
    <row r="61" spans="1:55" ht="15" customHeight="1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19"/>
      <c r="AH61" s="419"/>
      <c r="AI61" s="419"/>
      <c r="AJ61" s="419"/>
      <c r="AK61" s="4"/>
      <c r="AL61" s="4"/>
      <c r="AM61" s="4"/>
      <c r="AN61" s="4"/>
      <c r="AO61" s="4"/>
      <c r="AP61" s="4"/>
      <c r="AQ61" s="4"/>
      <c r="AR61" s="4"/>
      <c r="AS61" s="4"/>
      <c r="AT61" s="31"/>
      <c r="AU61" s="4"/>
      <c r="AV61" s="4"/>
      <c r="AW61" s="4"/>
      <c r="AX61" s="4"/>
      <c r="AY61" s="4"/>
      <c r="AZ61" s="4"/>
      <c r="BA61" s="4"/>
      <c r="BB61" s="4"/>
      <c r="BC61" s="4"/>
    </row>
    <row r="62" spans="1:55" ht="15" customHeight="1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31"/>
      <c r="AH62" s="31"/>
      <c r="AI62" s="31"/>
      <c r="AJ62" s="31"/>
      <c r="AK62" s="4"/>
      <c r="AL62" s="4"/>
      <c r="AM62" s="4"/>
      <c r="AN62" s="4"/>
      <c r="AO62" s="4"/>
      <c r="AP62" s="4"/>
      <c r="AQ62" s="4"/>
      <c r="AR62" s="4"/>
      <c r="AS62" s="4"/>
      <c r="AT62" s="31"/>
      <c r="AU62" s="4"/>
      <c r="AV62" s="4"/>
      <c r="AW62" s="4"/>
      <c r="AX62" s="4"/>
      <c r="AY62" s="4"/>
      <c r="AZ62" s="4"/>
      <c r="BA62" s="4"/>
      <c r="BB62" s="4"/>
      <c r="BC62" s="4"/>
    </row>
    <row r="63" spans="1:55" ht="15" customHeight="1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31"/>
      <c r="AH63" s="31"/>
      <c r="AI63" s="31"/>
      <c r="AJ63" s="31"/>
      <c r="AK63" s="4"/>
      <c r="AL63" s="4"/>
      <c r="AM63" s="4"/>
      <c r="AN63" s="4"/>
      <c r="AO63" s="4"/>
      <c r="AP63" s="4"/>
      <c r="AQ63" s="4"/>
      <c r="AR63" s="4"/>
      <c r="AS63" s="4"/>
      <c r="AT63" s="31"/>
      <c r="AU63" s="4"/>
      <c r="AV63" s="4"/>
      <c r="AW63" s="4"/>
      <c r="AX63" s="4"/>
      <c r="AY63" s="4"/>
      <c r="AZ63" s="4"/>
      <c r="BA63" s="4"/>
      <c r="BB63" s="4"/>
      <c r="BC63" s="4"/>
    </row>
    <row r="64" spans="1:55" ht="15" customHeight="1" x14ac:dyDescent="0.25">
      <c r="W64" s="4"/>
      <c r="X64" s="4"/>
      <c r="Y64" s="4"/>
      <c r="Z64" s="4"/>
      <c r="AA64" s="4"/>
      <c r="AB64" s="4"/>
      <c r="AC64" s="4"/>
      <c r="AD64" s="4"/>
      <c r="AE64" s="4"/>
      <c r="AF64" s="4"/>
      <c r="AG64" s="31"/>
      <c r="AH64" s="31"/>
      <c r="AI64" s="31"/>
      <c r="AJ64" s="31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</row>
    <row r="65" spans="23:47" ht="15" customHeight="1" x14ac:dyDescent="0.25">
      <c r="W65" s="4"/>
      <c r="X65" s="4"/>
      <c r="Y65" s="4"/>
      <c r="Z65" s="4"/>
      <c r="AA65" s="4"/>
      <c r="AB65" s="4"/>
      <c r="AC65" s="4"/>
      <c r="AD65" s="4"/>
      <c r="AE65" s="4"/>
      <c r="AF65" s="4"/>
      <c r="AG65" s="31"/>
      <c r="AH65" s="31"/>
      <c r="AI65" s="31"/>
      <c r="AJ65" s="31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</row>
    <row r="66" spans="23:47" ht="15" customHeight="1" x14ac:dyDescent="0.25">
      <c r="W66" s="4"/>
      <c r="X66" s="4"/>
      <c r="Y66" s="4"/>
      <c r="Z66" s="4"/>
      <c r="AA66" s="4"/>
      <c r="AB66" s="4"/>
      <c r="AC66" s="4"/>
      <c r="AD66" s="4"/>
      <c r="AE66" s="4"/>
      <c r="AF66" s="4"/>
      <c r="AG66" s="31"/>
      <c r="AH66" s="31"/>
      <c r="AI66" s="31"/>
      <c r="AJ66" s="31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</row>
    <row r="67" spans="23:47" ht="15" customHeight="1" x14ac:dyDescent="0.25">
      <c r="W67" s="4"/>
      <c r="X67" s="4"/>
      <c r="Y67" s="4"/>
      <c r="Z67" s="4"/>
      <c r="AA67" s="4"/>
      <c r="AB67" s="4"/>
      <c r="AC67" s="4"/>
      <c r="AD67" s="4"/>
      <c r="AE67" s="4"/>
      <c r="AF67" s="4"/>
      <c r="AG67" s="31"/>
      <c r="AH67" s="31"/>
      <c r="AI67" s="31"/>
      <c r="AJ67" s="31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</row>
    <row r="68" spans="23:47" ht="15" customHeight="1" x14ac:dyDescent="0.25">
      <c r="W68" s="4"/>
      <c r="X68" s="4"/>
      <c r="Y68" s="4"/>
      <c r="Z68" s="4"/>
      <c r="AA68" s="4"/>
      <c r="AB68" s="4"/>
      <c r="AC68" s="4"/>
      <c r="AD68" s="4"/>
      <c r="AE68" s="4"/>
      <c r="AF68" s="4"/>
      <c r="AG68" s="31"/>
      <c r="AH68" s="31"/>
      <c r="AI68" s="31"/>
      <c r="AJ68" s="31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</row>
    <row r="69" spans="23:47" ht="15" customHeight="1" x14ac:dyDescent="0.25">
      <c r="W69" s="4"/>
      <c r="X69" s="4"/>
      <c r="Y69" s="4"/>
      <c r="Z69" s="4"/>
      <c r="AA69" s="4"/>
      <c r="AB69" s="4"/>
      <c r="AC69" s="4"/>
      <c r="AD69" s="4"/>
      <c r="AE69" s="4"/>
      <c r="AF69" s="4"/>
      <c r="AG69" s="31"/>
      <c r="AH69" s="31"/>
      <c r="AI69" s="31"/>
      <c r="AJ69" s="31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</row>
    <row r="70" spans="23:47" x14ac:dyDescent="0.25">
      <c r="W70" s="4"/>
      <c r="X70" s="4"/>
      <c r="Y70" s="4"/>
      <c r="Z70" s="4"/>
      <c r="AA70" s="4"/>
      <c r="AB70" s="4"/>
      <c r="AC70" s="4"/>
      <c r="AD70" s="4"/>
      <c r="AE70" s="4"/>
      <c r="AF70" s="4"/>
      <c r="AG70" s="31"/>
      <c r="AH70" s="31"/>
      <c r="AI70" s="31"/>
      <c r="AJ70" s="31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</row>
    <row r="71" spans="23:47" x14ac:dyDescent="0.25">
      <c r="W71" s="4"/>
      <c r="X71" s="4"/>
      <c r="Y71" s="4"/>
      <c r="Z71" s="4"/>
      <c r="AA71" s="4"/>
      <c r="AB71" s="4"/>
      <c r="AC71" s="4"/>
      <c r="AD71" s="4"/>
      <c r="AE71" s="4"/>
      <c r="AF71" s="4"/>
      <c r="AG71" s="31"/>
      <c r="AH71" s="31"/>
      <c r="AI71" s="31"/>
      <c r="AJ71" s="31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</row>
    <row r="72" spans="23:47" x14ac:dyDescent="0.25"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</row>
    <row r="73" spans="23:47" x14ac:dyDescent="0.25">
      <c r="W73" s="4"/>
      <c r="X73" s="4"/>
      <c r="Y73" s="4"/>
      <c r="Z73" s="4"/>
      <c r="AA73" s="4"/>
      <c r="AB73" s="4"/>
      <c r="AC73" s="4"/>
      <c r="AD73" s="4"/>
      <c r="AE73" s="4"/>
      <c r="AF73" s="4"/>
      <c r="AG73" s="10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</row>
    <row r="74" spans="23:47" x14ac:dyDescent="0.25">
      <c r="W74" s="4"/>
      <c r="X74" s="4"/>
      <c r="Y74" s="4"/>
      <c r="Z74" s="4"/>
      <c r="AA74" s="4"/>
      <c r="AB74" s="4"/>
      <c r="AC74" s="4"/>
      <c r="AD74" s="4"/>
      <c r="AE74" s="4"/>
      <c r="AF74" s="4"/>
      <c r="AG74" s="11"/>
      <c r="AH74" s="11"/>
      <c r="AI74" s="10"/>
      <c r="AJ74" s="10"/>
      <c r="AK74" s="10"/>
      <c r="AL74" s="10"/>
      <c r="AM74" s="10"/>
      <c r="AN74" s="4"/>
      <c r="AO74" s="4"/>
      <c r="AP74" s="4"/>
      <c r="AQ74" s="4"/>
      <c r="AR74" s="4"/>
      <c r="AS74" s="4"/>
      <c r="AT74" s="4"/>
      <c r="AU74" s="4"/>
    </row>
    <row r="75" spans="23:47" x14ac:dyDescent="0.25">
      <c r="W75" s="4"/>
      <c r="X75" s="4"/>
      <c r="Y75" s="4"/>
      <c r="Z75" s="4"/>
      <c r="AA75" s="4"/>
      <c r="AB75" s="4"/>
      <c r="AC75" s="4"/>
      <c r="AD75" s="4"/>
      <c r="AE75" s="4"/>
      <c r="AF75" s="4"/>
      <c r="AG75" s="31"/>
      <c r="AH75" s="31"/>
      <c r="AI75" s="10"/>
      <c r="AJ75" s="10"/>
      <c r="AK75" s="10"/>
      <c r="AL75" s="10"/>
      <c r="AM75" s="10"/>
      <c r="AN75" s="4"/>
      <c r="AO75" s="4"/>
      <c r="AP75" s="4"/>
      <c r="AQ75" s="4"/>
      <c r="AR75" s="4"/>
      <c r="AS75" s="4"/>
      <c r="AT75" s="4"/>
      <c r="AU75" s="4"/>
    </row>
    <row r="76" spans="23:47" x14ac:dyDescent="0.25">
      <c r="W76" s="4"/>
      <c r="X76" s="4"/>
      <c r="Y76" s="4"/>
      <c r="Z76" s="4"/>
      <c r="AA76" s="4"/>
      <c r="AB76" s="4"/>
      <c r="AC76" s="4"/>
      <c r="AD76" s="4"/>
      <c r="AE76" s="4"/>
      <c r="AF76" s="4"/>
      <c r="AG76" s="31"/>
      <c r="AH76" s="31"/>
      <c r="AI76" s="10"/>
      <c r="AJ76" s="10"/>
      <c r="AK76" s="10"/>
      <c r="AL76" s="10"/>
      <c r="AM76" s="10"/>
      <c r="AN76" s="4"/>
      <c r="AO76" s="4"/>
      <c r="AP76" s="4"/>
      <c r="AQ76" s="4"/>
      <c r="AR76" s="4"/>
      <c r="AS76" s="4"/>
      <c r="AT76" s="4"/>
      <c r="AU76" s="4"/>
    </row>
    <row r="77" spans="23:47" x14ac:dyDescent="0.25">
      <c r="W77" s="4"/>
      <c r="X77" s="4"/>
      <c r="Y77" s="4"/>
      <c r="Z77" s="4"/>
      <c r="AA77" s="4"/>
      <c r="AB77" s="4"/>
      <c r="AC77" s="4"/>
      <c r="AD77" s="4"/>
      <c r="AE77" s="4"/>
      <c r="AF77" s="4"/>
      <c r="AG77" s="31"/>
      <c r="AH77" s="31"/>
      <c r="AI77" s="10"/>
      <c r="AJ77" s="10"/>
      <c r="AK77" s="10"/>
      <c r="AL77" s="10"/>
      <c r="AM77" s="10"/>
      <c r="AN77" s="4"/>
      <c r="AO77" s="4"/>
      <c r="AP77" s="4"/>
      <c r="AQ77" s="4"/>
      <c r="AR77" s="4"/>
      <c r="AS77" s="4"/>
      <c r="AT77" s="4"/>
      <c r="AU77" s="4"/>
    </row>
    <row r="78" spans="23:47" x14ac:dyDescent="0.25">
      <c r="W78" s="4"/>
      <c r="X78" s="4"/>
      <c r="Y78" s="4"/>
      <c r="Z78" s="4"/>
      <c r="AA78" s="4"/>
      <c r="AB78" s="4"/>
      <c r="AC78" s="4"/>
      <c r="AD78" s="4"/>
      <c r="AE78" s="4"/>
      <c r="AF78" s="4"/>
      <c r="AG78" s="31"/>
      <c r="AH78" s="31"/>
      <c r="AI78" s="10"/>
      <c r="AJ78" s="10"/>
      <c r="AK78" s="10"/>
      <c r="AL78" s="10"/>
      <c r="AM78" s="10"/>
      <c r="AN78" s="4"/>
      <c r="AO78" s="4"/>
      <c r="AP78" s="4"/>
      <c r="AQ78" s="4"/>
      <c r="AR78" s="4"/>
      <c r="AS78" s="4"/>
      <c r="AT78" s="4"/>
      <c r="AU78" s="4"/>
    </row>
    <row r="79" spans="23:47" x14ac:dyDescent="0.25">
      <c r="W79" s="4"/>
      <c r="X79" s="4"/>
      <c r="Y79" s="4"/>
      <c r="Z79" s="4"/>
      <c r="AA79" s="4"/>
      <c r="AB79" s="4"/>
      <c r="AC79" s="4"/>
      <c r="AD79" s="4"/>
      <c r="AE79" s="4"/>
      <c r="AF79" s="4"/>
      <c r="AG79" s="31"/>
      <c r="AH79" s="31"/>
      <c r="AI79" s="10"/>
      <c r="AJ79" s="10"/>
      <c r="AK79" s="10"/>
      <c r="AL79" s="10"/>
      <c r="AM79" s="10"/>
      <c r="AN79" s="4"/>
      <c r="AO79" s="4"/>
      <c r="AP79" s="4"/>
      <c r="AQ79" s="4"/>
      <c r="AR79" s="4"/>
      <c r="AS79" s="4"/>
      <c r="AT79" s="4"/>
      <c r="AU79" s="4"/>
    </row>
    <row r="80" spans="23:47" x14ac:dyDescent="0.25">
      <c r="W80" s="4"/>
      <c r="X80" s="4"/>
      <c r="Y80" s="4"/>
      <c r="Z80" s="4"/>
      <c r="AA80" s="4"/>
      <c r="AB80" s="4"/>
      <c r="AC80" s="4"/>
      <c r="AD80" s="4"/>
      <c r="AE80" s="4"/>
      <c r="AF80" s="4"/>
      <c r="AG80" s="31"/>
      <c r="AH80" s="31"/>
      <c r="AI80" s="10"/>
      <c r="AJ80" s="10"/>
      <c r="AK80" s="10"/>
      <c r="AL80" s="10"/>
      <c r="AM80" s="10"/>
      <c r="AN80" s="4"/>
      <c r="AO80" s="4"/>
      <c r="AP80" s="4"/>
      <c r="AQ80" s="4"/>
      <c r="AR80" s="4"/>
      <c r="AS80" s="4"/>
      <c r="AT80" s="4"/>
      <c r="AU80" s="4"/>
    </row>
    <row r="81" spans="23:47" x14ac:dyDescent="0.25">
      <c r="W81" s="4"/>
      <c r="X81" s="4"/>
      <c r="Y81" s="4"/>
      <c r="Z81" s="4"/>
      <c r="AA81" s="4"/>
      <c r="AB81" s="4"/>
      <c r="AC81" s="4"/>
      <c r="AD81" s="4"/>
      <c r="AE81" s="4"/>
      <c r="AF81" s="4"/>
      <c r="AG81" s="31"/>
      <c r="AH81" s="31"/>
      <c r="AI81" s="10"/>
      <c r="AJ81" s="10"/>
      <c r="AK81" s="10"/>
      <c r="AL81" s="10"/>
      <c r="AM81" s="10"/>
      <c r="AN81" s="4"/>
      <c r="AO81" s="4"/>
      <c r="AP81" s="4"/>
      <c r="AQ81" s="4"/>
      <c r="AR81" s="4"/>
      <c r="AS81" s="4"/>
      <c r="AT81" s="4"/>
      <c r="AU81" s="4"/>
    </row>
    <row r="82" spans="23:47" x14ac:dyDescent="0.25">
      <c r="W82" s="4"/>
      <c r="X82" s="4"/>
      <c r="Y82" s="4"/>
      <c r="Z82" s="4"/>
      <c r="AA82" s="4"/>
      <c r="AB82" s="4"/>
      <c r="AC82" s="4"/>
      <c r="AD82" s="4"/>
      <c r="AE82" s="4"/>
      <c r="AF82" s="4"/>
      <c r="AG82" s="31"/>
      <c r="AH82" s="31"/>
      <c r="AI82" s="10"/>
      <c r="AJ82" s="10"/>
      <c r="AK82" s="10"/>
      <c r="AL82" s="10"/>
      <c r="AM82" s="10"/>
      <c r="AN82" s="4"/>
      <c r="AO82" s="4"/>
      <c r="AP82" s="4"/>
      <c r="AQ82" s="4"/>
      <c r="AR82" s="4"/>
      <c r="AS82" s="4"/>
      <c r="AT82" s="4"/>
      <c r="AU82" s="4"/>
    </row>
    <row r="83" spans="23:47" x14ac:dyDescent="0.25">
      <c r="W83" s="4"/>
      <c r="X83" s="4"/>
      <c r="Y83" s="4"/>
      <c r="Z83" s="4"/>
      <c r="AA83" s="4"/>
      <c r="AB83" s="4"/>
      <c r="AC83" s="4"/>
      <c r="AD83" s="4"/>
      <c r="AE83" s="4"/>
      <c r="AF83" s="4"/>
      <c r="AG83" s="31"/>
      <c r="AH83" s="31"/>
      <c r="AI83" s="10"/>
      <c r="AJ83" s="10"/>
      <c r="AK83" s="10"/>
      <c r="AL83" s="10"/>
      <c r="AM83" s="10"/>
      <c r="AN83" s="4"/>
      <c r="AO83" s="4"/>
      <c r="AP83" s="4"/>
      <c r="AQ83" s="4"/>
      <c r="AR83" s="4"/>
      <c r="AS83" s="4"/>
      <c r="AT83" s="4"/>
      <c r="AU83" s="4"/>
    </row>
    <row r="84" spans="23:47" x14ac:dyDescent="0.25">
      <c r="W84" s="4"/>
      <c r="X84" s="4"/>
      <c r="Y84" s="4"/>
      <c r="Z84" s="4"/>
      <c r="AA84" s="4"/>
      <c r="AB84" s="4"/>
      <c r="AC84" s="4"/>
      <c r="AD84" s="4"/>
      <c r="AE84" s="4"/>
      <c r="AF84" s="4"/>
      <c r="AG84" s="31"/>
      <c r="AH84" s="31"/>
      <c r="AI84" s="10"/>
      <c r="AJ84" s="10"/>
      <c r="AK84" s="10"/>
      <c r="AL84" s="10"/>
      <c r="AM84" s="10"/>
      <c r="AN84" s="4"/>
      <c r="AO84" s="4"/>
      <c r="AP84" s="4"/>
      <c r="AQ84" s="4"/>
      <c r="AR84" s="4"/>
      <c r="AS84" s="4"/>
      <c r="AT84" s="4"/>
      <c r="AU84" s="4"/>
    </row>
    <row r="85" spans="23:47" x14ac:dyDescent="0.25">
      <c r="W85" s="4"/>
      <c r="X85" s="4"/>
      <c r="Y85" s="4"/>
      <c r="Z85" s="4"/>
      <c r="AA85" s="4"/>
      <c r="AB85" s="4"/>
      <c r="AC85" s="4"/>
      <c r="AD85" s="4"/>
      <c r="AE85" s="4"/>
      <c r="AF85" s="4"/>
      <c r="AG85" s="31"/>
      <c r="AH85" s="31"/>
      <c r="AI85" s="10"/>
      <c r="AJ85" s="10"/>
      <c r="AK85" s="10"/>
      <c r="AL85" s="10"/>
      <c r="AM85" s="10"/>
      <c r="AN85" s="4"/>
      <c r="AO85" s="4"/>
      <c r="AP85" s="4"/>
      <c r="AQ85" s="4"/>
      <c r="AR85" s="4"/>
      <c r="AS85" s="4"/>
      <c r="AT85" s="4"/>
      <c r="AU85" s="4"/>
    </row>
    <row r="86" spans="23:47" x14ac:dyDescent="0.25">
      <c r="W86" s="4"/>
      <c r="X86" s="4"/>
      <c r="Y86" s="4"/>
      <c r="Z86" s="4"/>
      <c r="AA86" s="4"/>
      <c r="AB86" s="4"/>
      <c r="AC86" s="4"/>
      <c r="AD86" s="4"/>
      <c r="AE86" s="4"/>
      <c r="AF86" s="4"/>
      <c r="AG86" s="31"/>
      <c r="AH86" s="31"/>
      <c r="AI86" s="10"/>
      <c r="AJ86" s="10"/>
      <c r="AK86" s="10"/>
      <c r="AL86" s="10"/>
      <c r="AM86" s="10"/>
      <c r="AN86" s="4"/>
      <c r="AO86" s="4"/>
      <c r="AP86" s="4"/>
      <c r="AQ86" s="4"/>
      <c r="AR86" s="4"/>
      <c r="AS86" s="4"/>
      <c r="AT86" s="4"/>
      <c r="AU86" s="4"/>
    </row>
    <row r="87" spans="23:47" x14ac:dyDescent="0.25">
      <c r="W87" s="4"/>
      <c r="X87" s="4"/>
      <c r="Y87" s="4"/>
      <c r="Z87" s="4"/>
      <c r="AA87" s="4"/>
      <c r="AB87" s="4"/>
      <c r="AC87" s="4"/>
      <c r="AD87" s="4"/>
      <c r="AE87" s="4"/>
      <c r="AF87" s="4"/>
      <c r="AG87" s="31"/>
      <c r="AH87" s="31"/>
      <c r="AI87" s="10"/>
      <c r="AJ87" s="10"/>
      <c r="AK87" s="10"/>
      <c r="AL87" s="10"/>
      <c r="AM87" s="10"/>
      <c r="AN87" s="4"/>
      <c r="AO87" s="4"/>
      <c r="AP87" s="4"/>
      <c r="AQ87" s="4"/>
      <c r="AR87" s="4"/>
      <c r="AS87" s="4"/>
      <c r="AT87" s="4"/>
      <c r="AU87" s="4"/>
    </row>
    <row r="88" spans="23:47" x14ac:dyDescent="0.25"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</row>
    <row r="89" spans="23:47" x14ac:dyDescent="0.25"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</row>
    <row r="90" spans="23:47" x14ac:dyDescent="0.25"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19"/>
      <c r="AH90" s="419"/>
      <c r="AI90" s="419"/>
      <c r="AJ90" s="419"/>
      <c r="AK90" s="4"/>
      <c r="AL90" s="10"/>
      <c r="AM90" s="12"/>
      <c r="AN90" s="4"/>
      <c r="AO90" s="4"/>
      <c r="AP90" s="4"/>
      <c r="AQ90" s="4"/>
      <c r="AR90" s="4"/>
      <c r="AS90" s="4"/>
      <c r="AT90" s="4"/>
      <c r="AU90" s="4"/>
    </row>
    <row r="91" spans="23:47" x14ac:dyDescent="0.25">
      <c r="W91" s="4"/>
      <c r="X91" s="4"/>
      <c r="Y91" s="4"/>
      <c r="Z91" s="4"/>
      <c r="AA91" s="4"/>
      <c r="AB91" s="4"/>
      <c r="AC91" s="4"/>
      <c r="AD91" s="4"/>
      <c r="AE91" s="4"/>
      <c r="AF91" s="4"/>
      <c r="AG91" s="10"/>
      <c r="AH91" s="31"/>
      <c r="AI91" s="31"/>
      <c r="AJ91" s="31"/>
      <c r="AK91" s="4"/>
      <c r="AL91" s="13"/>
      <c r="AM91" s="14"/>
      <c r="AN91" s="4"/>
      <c r="AO91" s="4"/>
      <c r="AP91" s="4"/>
      <c r="AQ91" s="4"/>
      <c r="AR91" s="4"/>
      <c r="AS91" s="4"/>
      <c r="AT91" s="4"/>
      <c r="AU91" s="4"/>
    </row>
    <row r="92" spans="23:47" x14ac:dyDescent="0.25">
      <c r="W92" s="4"/>
      <c r="X92" s="4"/>
      <c r="Y92" s="4"/>
      <c r="Z92" s="4"/>
      <c r="AA92" s="4"/>
      <c r="AB92" s="4"/>
      <c r="AC92" s="4"/>
      <c r="AD92" s="4"/>
      <c r="AE92" s="4"/>
      <c r="AF92" s="4"/>
      <c r="AG92" s="10"/>
      <c r="AH92" s="31"/>
      <c r="AI92" s="31"/>
      <c r="AJ92" s="31"/>
      <c r="AK92" s="4"/>
      <c r="AL92" s="13"/>
      <c r="AM92" s="4"/>
      <c r="AN92" s="4"/>
      <c r="AO92" s="4"/>
      <c r="AP92" s="4"/>
      <c r="AQ92" s="4"/>
      <c r="AR92" s="4"/>
      <c r="AS92" s="4"/>
      <c r="AT92" s="4"/>
      <c r="AU92" s="4"/>
    </row>
    <row r="93" spans="23:47" x14ac:dyDescent="0.25">
      <c r="W93" s="4"/>
      <c r="X93" s="4"/>
      <c r="Y93" s="4"/>
      <c r="Z93" s="4"/>
      <c r="AA93" s="4"/>
      <c r="AB93" s="4"/>
      <c r="AC93" s="4"/>
      <c r="AD93" s="4"/>
      <c r="AE93" s="4"/>
      <c r="AF93" s="4"/>
      <c r="AG93" s="10"/>
      <c r="AH93" s="31"/>
      <c r="AI93" s="31"/>
      <c r="AJ93" s="31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</row>
    <row r="94" spans="23:47" x14ac:dyDescent="0.25">
      <c r="W94" s="4"/>
      <c r="X94" s="4"/>
      <c r="Y94" s="4"/>
      <c r="Z94" s="4"/>
      <c r="AA94" s="4"/>
      <c r="AB94" s="4"/>
      <c r="AC94" s="4"/>
      <c r="AD94" s="4"/>
      <c r="AE94" s="4"/>
      <c r="AF94" s="4"/>
      <c r="AG94" s="10"/>
      <c r="AH94" s="31"/>
      <c r="AI94" s="31"/>
      <c r="AJ94" s="31"/>
      <c r="AK94" s="4"/>
      <c r="AL94" s="10"/>
      <c r="AM94" s="13"/>
      <c r="AN94" s="15"/>
      <c r="AO94" s="4"/>
      <c r="AP94" s="4"/>
      <c r="AQ94" s="4"/>
      <c r="AR94" s="4"/>
      <c r="AS94" s="4"/>
      <c r="AT94" s="4"/>
      <c r="AU94" s="4"/>
    </row>
    <row r="95" spans="23:47" x14ac:dyDescent="0.25">
      <c r="W95" s="4"/>
      <c r="X95" s="4"/>
      <c r="Y95" s="4"/>
      <c r="Z95" s="4"/>
      <c r="AA95" s="4"/>
      <c r="AB95" s="4"/>
      <c r="AC95" s="4"/>
      <c r="AD95" s="4"/>
      <c r="AE95" s="4"/>
      <c r="AF95" s="4"/>
      <c r="AG95" s="10"/>
      <c r="AH95" s="31"/>
      <c r="AI95" s="31"/>
      <c r="AJ95" s="31"/>
      <c r="AK95" s="4"/>
      <c r="AL95" s="10"/>
      <c r="AM95" s="13"/>
      <c r="AN95" s="16"/>
      <c r="AO95" s="4"/>
      <c r="AP95" s="4"/>
      <c r="AQ95" s="4"/>
      <c r="AR95" s="4"/>
      <c r="AS95" s="4"/>
      <c r="AT95" s="4"/>
      <c r="AU95" s="4"/>
    </row>
    <row r="96" spans="23:47" x14ac:dyDescent="0.25">
      <c r="W96" s="4"/>
      <c r="X96" s="4"/>
      <c r="Y96" s="4"/>
      <c r="Z96" s="4"/>
      <c r="AA96" s="4"/>
      <c r="AB96" s="4"/>
      <c r="AC96" s="4"/>
      <c r="AD96" s="4"/>
      <c r="AE96" s="4"/>
      <c r="AF96" s="4"/>
      <c r="AG96" s="10"/>
      <c r="AH96" s="31"/>
      <c r="AI96" s="31"/>
      <c r="AJ96" s="31"/>
      <c r="AK96" s="4"/>
      <c r="AL96" s="10"/>
      <c r="AM96" s="13"/>
      <c r="AN96" s="15"/>
      <c r="AO96" s="4"/>
      <c r="AP96" s="4"/>
      <c r="AQ96" s="4"/>
      <c r="AR96" s="4"/>
      <c r="AS96" s="4"/>
      <c r="AT96" s="4"/>
      <c r="AU96" s="4"/>
    </row>
    <row r="97" spans="23:47" x14ac:dyDescent="0.25">
      <c r="W97" s="4"/>
      <c r="X97" s="4"/>
      <c r="Y97" s="4"/>
      <c r="Z97" s="4"/>
      <c r="AA97" s="4"/>
      <c r="AB97" s="4"/>
      <c r="AC97" s="4"/>
      <c r="AD97" s="4"/>
      <c r="AE97" s="4"/>
      <c r="AF97" s="4"/>
      <c r="AG97" s="10"/>
      <c r="AH97" s="31"/>
      <c r="AI97" s="31"/>
      <c r="AJ97" s="31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</row>
    <row r="98" spans="23:47" x14ac:dyDescent="0.25">
      <c r="W98" s="4"/>
      <c r="X98" s="4"/>
      <c r="Y98" s="4"/>
      <c r="Z98" s="4"/>
      <c r="AA98" s="4"/>
      <c r="AB98" s="4"/>
      <c r="AC98" s="4"/>
      <c r="AD98" s="4"/>
      <c r="AE98" s="4"/>
      <c r="AF98" s="4"/>
      <c r="AG98" s="10"/>
      <c r="AH98" s="31"/>
      <c r="AI98" s="31"/>
      <c r="AJ98" s="31"/>
      <c r="AK98" s="4"/>
      <c r="AL98" s="10"/>
      <c r="AM98" s="10"/>
      <c r="AN98" s="4"/>
      <c r="AO98" s="4"/>
      <c r="AP98" s="4"/>
      <c r="AQ98" s="4"/>
      <c r="AR98" s="4"/>
      <c r="AS98" s="4"/>
      <c r="AT98" s="4"/>
      <c r="AU98" s="4"/>
    </row>
    <row r="99" spans="23:47" x14ac:dyDescent="0.25">
      <c r="W99" s="4"/>
      <c r="X99" s="4"/>
      <c r="Y99" s="4"/>
      <c r="Z99" s="4"/>
      <c r="AA99" s="4"/>
      <c r="AB99" s="4"/>
      <c r="AC99" s="4"/>
      <c r="AD99" s="4"/>
      <c r="AE99" s="4"/>
      <c r="AF99" s="4"/>
      <c r="AG99" s="10"/>
      <c r="AH99" s="31"/>
      <c r="AI99" s="31"/>
      <c r="AJ99" s="31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</row>
    <row r="100" spans="23:47" x14ac:dyDescent="0.25"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10"/>
      <c r="AH100" s="32"/>
      <c r="AI100" s="32"/>
      <c r="AJ100" s="32"/>
      <c r="AK100" s="4"/>
      <c r="AL100" s="4"/>
      <c r="AM100" s="4"/>
      <c r="AN100" s="421"/>
      <c r="AO100" s="4"/>
      <c r="AP100" s="4"/>
      <c r="AQ100" s="4"/>
      <c r="AR100" s="4"/>
      <c r="AS100" s="4"/>
      <c r="AT100" s="4"/>
      <c r="AU100" s="4"/>
    </row>
    <row r="101" spans="23:47" x14ac:dyDescent="0.25"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17"/>
      <c r="AH101" s="425"/>
      <c r="AI101" s="425"/>
      <c r="AJ101" s="10"/>
      <c r="AK101" s="4"/>
      <c r="AL101" s="4"/>
      <c r="AM101" s="4"/>
      <c r="AN101" s="421"/>
      <c r="AO101" s="4"/>
      <c r="AP101" s="4"/>
      <c r="AQ101" s="4"/>
      <c r="AR101" s="4"/>
      <c r="AS101" s="4"/>
      <c r="AT101" s="4"/>
      <c r="AU101" s="4"/>
    </row>
    <row r="102" spans="23:47" x14ac:dyDescent="0.25"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10"/>
      <c r="AO102" s="4"/>
      <c r="AP102" s="4"/>
      <c r="AQ102" s="4"/>
      <c r="AR102" s="4"/>
      <c r="AS102" s="4"/>
      <c r="AT102" s="4"/>
      <c r="AU102" s="4"/>
    </row>
    <row r="103" spans="23:47" x14ac:dyDescent="0.25"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10"/>
      <c r="AO103" s="4"/>
      <c r="AP103" s="4"/>
      <c r="AQ103" s="4"/>
      <c r="AR103" s="4"/>
      <c r="AS103" s="4"/>
      <c r="AT103" s="4"/>
      <c r="AU103" s="4"/>
    </row>
    <row r="104" spans="23:47" x14ac:dyDescent="0.25"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18"/>
      <c r="AM104" s="4"/>
      <c r="AN104" s="4"/>
      <c r="AO104" s="4"/>
      <c r="AP104" s="4"/>
      <c r="AQ104" s="4"/>
      <c r="AR104" s="4"/>
      <c r="AS104" s="4"/>
      <c r="AT104" s="4"/>
      <c r="AU104" s="4"/>
    </row>
  </sheetData>
  <sheetProtection selectLockedCells="1"/>
  <customSheetViews>
    <customSheetView guid="{C9A23662-B284-4FF1-A401-334BC727AD89}" scale="80" fitToPage="1">
      <selection activeCell="B1" sqref="B1:F1"/>
      <pageMargins left="0.70866141732283472" right="0.70866141732283472" top="0.74803149606299213" bottom="0.74803149606299213" header="0.31496062992125984" footer="0.31496062992125984"/>
      <pageSetup paperSize="9" scale="15" orientation="portrait" r:id="rId1"/>
    </customSheetView>
    <customSheetView guid="{69226C28-DC79-48CC-8C06-F6EA2B89BF05}" scale="80" showGridLines="0" fitToPage="1" state="hidden">
      <selection activeCell="AQ32" sqref="AQ32"/>
      <pageMargins left="0.70866141732283472" right="0.70866141732283472" top="0.74803149606299213" bottom="0.74803149606299213" header="0.31496062992125984" footer="0.31496062992125984"/>
      <pageSetup paperSize="9" scale="15" orientation="portrait" r:id="rId2"/>
    </customSheetView>
  </customSheetViews>
  <mergeCells count="52">
    <mergeCell ref="AE11:AF11"/>
    <mergeCell ref="AA13:AB13"/>
    <mergeCell ref="AC13:AD13"/>
    <mergeCell ref="AE13:AF13"/>
    <mergeCell ref="W8:AF8"/>
    <mergeCell ref="AA9:AF9"/>
    <mergeCell ref="Y10:Z10"/>
    <mergeCell ref="AA10:AB10"/>
    <mergeCell ref="AC10:AD10"/>
    <mergeCell ref="AE10:AF10"/>
    <mergeCell ref="AN100:AN101"/>
    <mergeCell ref="AH101:AI101"/>
    <mergeCell ref="Y46:Z46"/>
    <mergeCell ref="AA46:AB46"/>
    <mergeCell ref="AC46:AD46"/>
    <mergeCell ref="AE46:AF46"/>
    <mergeCell ref="AA47:AB47"/>
    <mergeCell ref="AC47:AD47"/>
    <mergeCell ref="AE47:AF47"/>
    <mergeCell ref="AG90:AJ90"/>
    <mergeCell ref="AG61:AJ61"/>
    <mergeCell ref="AO55:AO56"/>
    <mergeCell ref="AO26:AQ26"/>
    <mergeCell ref="AA27:AB27"/>
    <mergeCell ref="AC27:AD27"/>
    <mergeCell ref="AE27:AF27"/>
    <mergeCell ref="AA29:AB29"/>
    <mergeCell ref="AC29:AD29"/>
    <mergeCell ref="AE29:AF29"/>
    <mergeCell ref="AO32:AP32"/>
    <mergeCell ref="AG43:AJ43"/>
    <mergeCell ref="W44:AF44"/>
    <mergeCell ref="Y26:Z26"/>
    <mergeCell ref="AA26:AB26"/>
    <mergeCell ref="AC26:AD26"/>
    <mergeCell ref="AE26:AF26"/>
    <mergeCell ref="N1:Q1"/>
    <mergeCell ref="AA45:AF45"/>
    <mergeCell ref="H19:L19"/>
    <mergeCell ref="B1:F1"/>
    <mergeCell ref="AP48:AQ48"/>
    <mergeCell ref="E28:E31"/>
    <mergeCell ref="E16:E19"/>
    <mergeCell ref="E20:E23"/>
    <mergeCell ref="AO21:AQ21"/>
    <mergeCell ref="E32:E35"/>
    <mergeCell ref="E36:E39"/>
    <mergeCell ref="E24:E27"/>
    <mergeCell ref="W24:AF24"/>
    <mergeCell ref="AA25:AF25"/>
    <mergeCell ref="AA11:AB11"/>
    <mergeCell ref="AC11:AD11"/>
  </mergeCells>
  <dataValidations count="1">
    <dataValidation type="list" allowBlank="1" showInputMessage="1" showErrorMessage="1" sqref="AQ32">
      <formula1>$AL$19:$AL$20</formula1>
    </dataValidation>
  </dataValidations>
  <pageMargins left="0.70866141732283472" right="0.70866141732283472" top="0.74803149606299213" bottom="0.74803149606299213" header="0.31496062992125984" footer="0.31496062992125984"/>
  <pageSetup paperSize="9" scale="15"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BBD2E1"/>
    <pageSetUpPr fitToPage="1"/>
  </sheetPr>
  <dimension ref="A1:BJ104"/>
  <sheetViews>
    <sheetView tabSelected="1" zoomScaleNormal="100" workbookViewId="0">
      <selection activeCell="I8" sqref="I8:K8"/>
    </sheetView>
  </sheetViews>
  <sheetFormatPr baseColWidth="10" defaultRowHeight="15" x14ac:dyDescent="0.25"/>
  <cols>
    <col min="1" max="1" width="11.42578125" style="42" customWidth="1"/>
    <col min="2" max="2" width="10.85546875" style="42" customWidth="1"/>
    <col min="3" max="3" width="21.7109375" style="42" customWidth="1"/>
    <col min="4" max="4" width="2.85546875" style="42" customWidth="1"/>
    <col min="5" max="5" width="4" style="42" customWidth="1"/>
    <col min="6" max="6" width="15.85546875" style="42" customWidth="1"/>
    <col min="7" max="7" width="5.42578125" style="42" customWidth="1"/>
    <col min="8" max="8" width="30.7109375" style="42" customWidth="1"/>
    <col min="9" max="9" width="11.42578125" style="42" customWidth="1"/>
    <col min="10" max="10" width="7.140625" style="42" customWidth="1"/>
    <col min="11" max="11" width="87.5703125" style="42" customWidth="1"/>
    <col min="12" max="12" width="9.85546875" style="42" customWidth="1"/>
    <col min="13" max="13" width="11.42578125" style="42" customWidth="1"/>
    <col min="14" max="14" width="34.85546875" style="42" customWidth="1"/>
    <col min="15" max="16" width="11.42578125" style="42" customWidth="1"/>
    <col min="17" max="26" width="11.42578125" style="42" hidden="1" customWidth="1"/>
    <col min="27" max="32" width="11.42578125" style="42" customWidth="1"/>
    <col min="33" max="33" width="11.42578125" style="42" hidden="1" customWidth="1"/>
    <col min="34" max="52" width="11.42578125" style="42" customWidth="1"/>
    <col min="53" max="56" width="15.7109375" style="42" customWidth="1"/>
    <col min="57" max="57" width="5.7109375" style="42" customWidth="1"/>
    <col min="58" max="58" width="3.42578125" style="42" customWidth="1"/>
    <col min="59" max="59" width="4.5703125" style="42" customWidth="1"/>
    <col min="60" max="60" width="12.85546875" style="42" customWidth="1"/>
    <col min="61" max="61" width="13.7109375" style="42" customWidth="1"/>
    <col min="62" max="16384" width="11.42578125" style="42"/>
  </cols>
  <sheetData>
    <row r="1" spans="1:62" ht="15" customHeight="1" x14ac:dyDescent="0.25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  <c r="AR1" s="44"/>
      <c r="AS1" s="44"/>
      <c r="AT1" s="44"/>
      <c r="AU1" s="44"/>
      <c r="AV1" s="44"/>
      <c r="AW1" s="44"/>
      <c r="AX1" s="44"/>
      <c r="AY1" s="44"/>
      <c r="AZ1" s="44"/>
      <c r="BA1" s="44"/>
      <c r="BB1" s="44"/>
      <c r="BC1" s="44"/>
      <c r="BD1" s="44"/>
      <c r="BE1" s="44"/>
      <c r="BF1" s="44"/>
      <c r="BG1" s="44"/>
      <c r="BH1" s="44"/>
      <c r="BI1" s="44"/>
      <c r="BJ1" s="44"/>
    </row>
    <row r="2" spans="1:62" x14ac:dyDescent="0.25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4"/>
      <c r="AB2" s="44"/>
      <c r="AC2" s="44"/>
      <c r="AD2" s="44"/>
      <c r="AE2" s="44"/>
      <c r="AF2" s="44"/>
      <c r="AG2" s="44"/>
      <c r="AH2" s="44"/>
      <c r="AI2" s="44"/>
      <c r="AJ2" s="44"/>
      <c r="AK2" s="44"/>
      <c r="AL2" s="44"/>
      <c r="AM2" s="44"/>
      <c r="AN2" s="44"/>
      <c r="AO2" s="44"/>
      <c r="AP2" s="44"/>
      <c r="AQ2" s="44"/>
      <c r="AR2" s="44"/>
      <c r="AS2" s="44"/>
      <c r="AT2" s="44"/>
      <c r="AU2" s="44"/>
      <c r="AV2" s="44"/>
      <c r="AW2" s="44"/>
      <c r="AX2" s="44"/>
      <c r="AY2" s="44"/>
      <c r="AZ2" s="44"/>
      <c r="BA2" s="44"/>
      <c r="BB2" s="44"/>
      <c r="BC2" s="44"/>
      <c r="BD2" s="44"/>
      <c r="BE2" s="44"/>
      <c r="BF2" s="44"/>
      <c r="BG2" s="44"/>
      <c r="BH2" s="44"/>
      <c r="BI2" s="44"/>
      <c r="BJ2" s="44"/>
    </row>
    <row r="3" spans="1:62" x14ac:dyDescent="0.25">
      <c r="A3" s="43"/>
      <c r="I3" s="43"/>
      <c r="J3" s="43"/>
      <c r="K3" s="43"/>
      <c r="L3" s="43"/>
      <c r="M3" s="43"/>
      <c r="N3" s="43"/>
      <c r="O3" s="43"/>
      <c r="P3" s="43"/>
      <c r="Q3" s="43"/>
      <c r="X3" s="43"/>
      <c r="Y3" s="43"/>
      <c r="Z3" s="43"/>
      <c r="AA3" s="44"/>
      <c r="AB3" s="44"/>
      <c r="AC3" s="44"/>
      <c r="AD3" s="439"/>
      <c r="AE3" s="439"/>
      <c r="AF3" s="439"/>
      <c r="AG3" s="439"/>
      <c r="AH3" s="439"/>
      <c r="AI3" s="439"/>
      <c r="AJ3" s="439"/>
      <c r="AK3" s="439"/>
      <c r="AL3" s="439"/>
      <c r="AM3" s="439"/>
      <c r="AN3" s="44"/>
      <c r="AO3" s="44"/>
      <c r="AP3" s="44"/>
      <c r="AQ3" s="44"/>
      <c r="AR3" s="44"/>
      <c r="AS3" s="44"/>
      <c r="AT3" s="44"/>
      <c r="AU3" s="44"/>
      <c r="AV3" s="44"/>
      <c r="AW3" s="44"/>
      <c r="AX3" s="44"/>
      <c r="AY3" s="44"/>
      <c r="AZ3" s="44"/>
      <c r="BA3" s="44"/>
      <c r="BB3" s="44"/>
      <c r="BC3" s="44"/>
      <c r="BD3" s="44"/>
      <c r="BE3" s="44"/>
      <c r="BF3" s="44"/>
      <c r="BG3" s="44"/>
      <c r="BH3" s="44"/>
      <c r="BI3" s="44"/>
      <c r="BJ3" s="44"/>
    </row>
    <row r="4" spans="1:62" ht="9" customHeight="1" x14ac:dyDescent="0.35">
      <c r="A4" s="43"/>
      <c r="I4" s="43"/>
      <c r="J4" s="43"/>
      <c r="K4" s="43"/>
      <c r="L4" s="43"/>
      <c r="M4" s="43"/>
      <c r="N4" s="43"/>
      <c r="O4" s="43"/>
      <c r="P4" s="43"/>
      <c r="Q4" s="43"/>
      <c r="X4" s="43"/>
      <c r="Y4" s="43"/>
      <c r="Z4" s="43"/>
      <c r="AA4" s="44"/>
      <c r="AB4" s="44"/>
      <c r="AC4" s="44"/>
      <c r="AD4" s="44"/>
      <c r="AE4" s="44"/>
      <c r="AF4" s="44"/>
      <c r="AG4" s="44"/>
      <c r="AH4" s="444"/>
      <c r="AI4" s="444"/>
      <c r="AJ4" s="444"/>
      <c r="AK4" s="444"/>
      <c r="AL4" s="444"/>
      <c r="AM4" s="444"/>
      <c r="AN4" s="44"/>
      <c r="AO4" s="44"/>
      <c r="AP4" s="44"/>
      <c r="AQ4" s="44"/>
      <c r="AR4" s="44"/>
      <c r="AS4" s="44"/>
      <c r="AT4" s="44"/>
      <c r="AU4" s="45"/>
      <c r="AV4" s="45"/>
      <c r="AW4" s="45"/>
      <c r="AX4" s="45"/>
      <c r="AY4" s="45"/>
      <c r="AZ4" s="45"/>
      <c r="BA4" s="45"/>
      <c r="BB4" s="45"/>
      <c r="BC4" s="45"/>
      <c r="BD4" s="45"/>
      <c r="BE4" s="45"/>
      <c r="BF4" s="45"/>
      <c r="BG4" s="45"/>
      <c r="BH4" s="45"/>
      <c r="BI4" s="44"/>
      <c r="BJ4" s="44"/>
    </row>
    <row r="5" spans="1:62" ht="6" customHeight="1" x14ac:dyDescent="0.25">
      <c r="A5" s="43"/>
      <c r="I5" s="43"/>
      <c r="J5" s="43"/>
      <c r="K5" s="43"/>
      <c r="L5" s="43"/>
      <c r="M5" s="43"/>
      <c r="N5" s="43"/>
      <c r="O5" s="43"/>
      <c r="P5" s="43"/>
      <c r="Q5" s="43"/>
      <c r="X5" s="43"/>
      <c r="Y5" s="43"/>
      <c r="Z5" s="43"/>
      <c r="AA5" s="44"/>
      <c r="AB5" s="44"/>
      <c r="AC5" s="44"/>
      <c r="AD5" s="74"/>
      <c r="AE5" s="44"/>
      <c r="AF5" s="440"/>
      <c r="AG5" s="440"/>
      <c r="AH5" s="441"/>
      <c r="AI5" s="441"/>
      <c r="AJ5" s="430"/>
      <c r="AK5" s="430"/>
      <c r="AL5" s="430"/>
      <c r="AM5" s="430"/>
      <c r="AN5" s="44"/>
      <c r="AO5" s="44"/>
      <c r="AP5" s="44"/>
      <c r="AQ5" s="44"/>
      <c r="AR5" s="44"/>
      <c r="AS5" s="44"/>
      <c r="AT5" s="44"/>
      <c r="AU5" s="45"/>
      <c r="AV5" s="438"/>
      <c r="AW5" s="438"/>
      <c r="AX5" s="438"/>
      <c r="AY5" s="438"/>
      <c r="AZ5" s="438"/>
      <c r="BA5" s="438"/>
      <c r="BB5" s="45"/>
      <c r="BC5" s="438"/>
      <c r="BD5" s="438"/>
      <c r="BE5" s="438"/>
      <c r="BF5" s="438"/>
      <c r="BG5" s="438"/>
      <c r="BH5" s="438"/>
      <c r="BI5" s="44"/>
      <c r="BJ5" s="44"/>
    </row>
    <row r="6" spans="1:62" ht="84.75" customHeight="1" thickBot="1" x14ac:dyDescent="0.3">
      <c r="A6" s="43"/>
      <c r="I6" s="43"/>
      <c r="J6" s="43"/>
      <c r="K6" s="43"/>
      <c r="L6" s="43"/>
      <c r="M6" s="43"/>
      <c r="N6" s="43"/>
      <c r="O6" s="43"/>
      <c r="P6" s="43"/>
      <c r="Q6" s="43"/>
      <c r="X6" s="43"/>
      <c r="Y6" s="43"/>
      <c r="Z6" s="43"/>
      <c r="AA6" s="44"/>
      <c r="AB6" s="44"/>
      <c r="AC6" s="44"/>
      <c r="AD6" s="55"/>
      <c r="AE6" s="44"/>
      <c r="AF6" s="75"/>
      <c r="AG6" s="75"/>
      <c r="AH6" s="430"/>
      <c r="AI6" s="430"/>
      <c r="AJ6" s="430"/>
      <c r="AK6" s="430"/>
      <c r="AL6" s="430"/>
      <c r="AM6" s="430"/>
      <c r="AN6" s="44"/>
      <c r="AO6" s="44"/>
      <c r="AP6" s="44"/>
      <c r="AQ6" s="44"/>
      <c r="AR6" s="44"/>
      <c r="AS6" s="44"/>
      <c r="AT6" s="44"/>
      <c r="AU6" s="45"/>
      <c r="AV6" s="438"/>
      <c r="AW6" s="438"/>
      <c r="AX6" s="438"/>
      <c r="AY6" s="438"/>
      <c r="AZ6" s="438"/>
      <c r="BA6" s="438"/>
      <c r="BB6" s="45"/>
      <c r="BC6" s="438"/>
      <c r="BD6" s="438"/>
      <c r="BE6" s="438"/>
      <c r="BF6" s="438"/>
      <c r="BG6" s="438"/>
      <c r="BH6" s="438"/>
      <c r="BI6" s="44"/>
      <c r="BJ6" s="44"/>
    </row>
    <row r="7" spans="1:62" s="76" customFormat="1" ht="72.75" customHeight="1" thickBot="1" x14ac:dyDescent="0.3">
      <c r="A7" s="49"/>
      <c r="E7" s="148"/>
      <c r="F7" s="433"/>
      <c r="G7" s="434"/>
      <c r="H7" s="434"/>
      <c r="I7" s="434"/>
      <c r="J7" s="434"/>
      <c r="K7" s="435"/>
      <c r="L7" s="49"/>
      <c r="M7" s="49"/>
      <c r="N7" s="49"/>
      <c r="O7" s="49"/>
      <c r="P7" s="49"/>
      <c r="Q7" s="49"/>
      <c r="R7" s="77" t="s">
        <v>20</v>
      </c>
      <c r="X7" s="49"/>
      <c r="Y7" s="49"/>
      <c r="Z7" s="49"/>
      <c r="AA7" s="49"/>
      <c r="AB7" s="49"/>
      <c r="AC7" s="49"/>
      <c r="AD7" s="78"/>
      <c r="AE7" s="49"/>
      <c r="AF7" s="49"/>
      <c r="AG7" s="49"/>
      <c r="AH7" s="79"/>
      <c r="AI7" s="79"/>
      <c r="AJ7" s="79"/>
      <c r="AK7" s="79"/>
      <c r="AL7" s="79"/>
      <c r="AM7" s="79"/>
      <c r="AN7" s="49"/>
      <c r="AO7" s="49"/>
      <c r="AP7" s="49"/>
      <c r="AQ7" s="49"/>
      <c r="AR7" s="49"/>
      <c r="AS7" s="49"/>
      <c r="AT7" s="49"/>
      <c r="AU7" s="80"/>
      <c r="AV7" s="61"/>
      <c r="AW7" s="61"/>
      <c r="AX7" s="81"/>
      <c r="AY7" s="61"/>
      <c r="AZ7" s="61"/>
      <c r="BA7" s="81"/>
      <c r="BB7" s="61"/>
      <c r="BC7" s="61"/>
      <c r="BD7" s="61"/>
      <c r="BE7" s="81"/>
      <c r="BF7" s="61"/>
      <c r="BG7" s="61"/>
      <c r="BH7" s="81"/>
      <c r="BI7" s="49"/>
      <c r="BJ7" s="49"/>
    </row>
    <row r="8" spans="1:62" ht="30" customHeight="1" x14ac:dyDescent="0.25">
      <c r="A8" s="43"/>
      <c r="B8" s="43"/>
      <c r="C8" s="82"/>
      <c r="D8" s="82"/>
      <c r="E8" s="82"/>
      <c r="F8" s="431"/>
      <c r="G8" s="432"/>
      <c r="H8" s="432"/>
      <c r="I8" s="436"/>
      <c r="J8" s="436"/>
      <c r="K8" s="437"/>
      <c r="L8" s="43"/>
      <c r="M8" s="43"/>
      <c r="N8" s="43"/>
      <c r="O8" s="43"/>
      <c r="P8" s="43"/>
      <c r="Q8" s="43"/>
      <c r="R8" s="54" t="s">
        <v>21</v>
      </c>
      <c r="S8" s="43"/>
      <c r="T8" s="43"/>
      <c r="U8" s="43"/>
      <c r="V8" s="43"/>
      <c r="W8" s="43"/>
      <c r="X8" s="43"/>
      <c r="Y8" s="43"/>
      <c r="Z8" s="43"/>
      <c r="AA8" s="44"/>
      <c r="AB8" s="44"/>
      <c r="AC8" s="44"/>
      <c r="AD8" s="78"/>
      <c r="AE8" s="49"/>
      <c r="AF8" s="49"/>
      <c r="AG8" s="49"/>
      <c r="AH8" s="79"/>
      <c r="AI8" s="79"/>
      <c r="AJ8" s="79"/>
      <c r="AK8" s="79"/>
      <c r="AL8" s="79"/>
      <c r="AM8" s="79"/>
      <c r="AN8" s="44"/>
      <c r="AO8" s="44"/>
      <c r="AP8" s="44"/>
      <c r="AQ8" s="44"/>
      <c r="AR8" s="44"/>
      <c r="AS8" s="44"/>
      <c r="AT8" s="44"/>
      <c r="AU8" s="51"/>
      <c r="AV8" s="53"/>
      <c r="AW8" s="53"/>
      <c r="AX8" s="52"/>
      <c r="AY8" s="53"/>
      <c r="AZ8" s="53"/>
      <c r="BA8" s="52"/>
      <c r="BB8" s="53"/>
      <c r="BC8" s="53"/>
      <c r="BD8" s="53"/>
      <c r="BE8" s="52"/>
      <c r="BF8" s="53"/>
      <c r="BG8" s="53"/>
      <c r="BH8" s="52"/>
      <c r="BI8" s="44"/>
      <c r="BJ8" s="44"/>
    </row>
    <row r="9" spans="1:62" ht="30" customHeight="1" thickBot="1" x14ac:dyDescent="0.3">
      <c r="A9" s="43"/>
      <c r="B9" s="43"/>
      <c r="C9" s="43"/>
      <c r="D9" s="43"/>
      <c r="E9" s="43"/>
      <c r="F9" s="428"/>
      <c r="G9" s="429"/>
      <c r="H9" s="429"/>
      <c r="I9" s="426"/>
      <c r="J9" s="426"/>
      <c r="K9" s="427"/>
      <c r="L9" s="43"/>
      <c r="M9" s="43"/>
      <c r="N9" s="43"/>
      <c r="O9" s="43"/>
      <c r="P9" s="43"/>
      <c r="Q9" s="43"/>
      <c r="R9" s="56" t="s">
        <v>22</v>
      </c>
      <c r="S9" s="43"/>
      <c r="T9" s="43"/>
      <c r="U9" s="43"/>
      <c r="V9" s="43"/>
      <c r="W9" s="43"/>
      <c r="X9" s="43"/>
      <c r="Y9" s="43"/>
      <c r="Z9" s="43"/>
      <c r="AA9" s="44"/>
      <c r="AB9" s="44"/>
      <c r="AC9" s="44"/>
      <c r="AD9" s="78"/>
      <c r="AE9" s="49"/>
      <c r="AF9" s="49"/>
      <c r="AG9" s="49"/>
      <c r="AH9" s="79"/>
      <c r="AI9" s="79"/>
      <c r="AJ9" s="79"/>
      <c r="AK9" s="79"/>
      <c r="AL9" s="79"/>
      <c r="AM9" s="79"/>
      <c r="AN9" s="44"/>
      <c r="AO9" s="44"/>
      <c r="AP9" s="44"/>
      <c r="AQ9" s="44"/>
      <c r="AR9" s="44"/>
      <c r="AS9" s="44"/>
      <c r="AT9" s="44"/>
      <c r="AU9" s="51"/>
      <c r="AV9" s="53"/>
      <c r="AW9" s="53"/>
      <c r="AX9" s="52"/>
      <c r="AY9" s="53"/>
      <c r="AZ9" s="53"/>
      <c r="BA9" s="52"/>
      <c r="BB9" s="53"/>
      <c r="BC9" s="53"/>
      <c r="BD9" s="53"/>
      <c r="BE9" s="52"/>
      <c r="BF9" s="53"/>
      <c r="BG9" s="53"/>
      <c r="BH9" s="52"/>
      <c r="BI9" s="44"/>
      <c r="BJ9" s="44"/>
    </row>
    <row r="10" spans="1:62" ht="30" customHeight="1" x14ac:dyDescent="0.25">
      <c r="A10" s="43"/>
      <c r="B10" s="43"/>
      <c r="C10" s="43"/>
      <c r="D10" s="43"/>
      <c r="E10" s="43"/>
      <c r="F10" s="428"/>
      <c r="G10" s="429"/>
      <c r="H10" s="429"/>
      <c r="I10" s="426"/>
      <c r="J10" s="426"/>
      <c r="K10" s="427"/>
      <c r="L10" s="43"/>
      <c r="M10" s="43"/>
      <c r="N10" s="43"/>
      <c r="O10" s="43"/>
      <c r="P10" s="43"/>
      <c r="Q10" s="43"/>
      <c r="R10" s="46" t="s">
        <v>45</v>
      </c>
      <c r="S10" s="43"/>
      <c r="T10" s="43"/>
      <c r="U10" s="43"/>
      <c r="V10" s="43"/>
      <c r="W10" s="43"/>
      <c r="X10" s="43"/>
      <c r="Y10" s="43"/>
      <c r="Z10" s="43"/>
      <c r="AA10" s="44"/>
      <c r="AB10" s="44"/>
      <c r="AC10" s="44"/>
      <c r="AD10" s="78"/>
      <c r="AE10" s="49"/>
      <c r="AF10" s="49"/>
      <c r="AG10" s="49"/>
      <c r="AH10" s="79"/>
      <c r="AI10" s="79"/>
      <c r="AJ10" s="79"/>
      <c r="AK10" s="79"/>
      <c r="AL10" s="79"/>
      <c r="AM10" s="79"/>
      <c r="AN10" s="44"/>
      <c r="AO10" s="44"/>
      <c r="AP10" s="44"/>
      <c r="AQ10" s="44"/>
      <c r="AR10" s="44"/>
      <c r="AS10" s="44"/>
      <c r="AT10" s="44"/>
      <c r="AU10" s="51"/>
      <c r="AV10" s="53"/>
      <c r="AW10" s="53"/>
      <c r="AX10" s="52"/>
      <c r="AY10" s="53"/>
      <c r="AZ10" s="53"/>
      <c r="BA10" s="52"/>
      <c r="BB10" s="53"/>
      <c r="BC10" s="53"/>
      <c r="BD10" s="53"/>
      <c r="BE10" s="52"/>
      <c r="BF10" s="53"/>
      <c r="BG10" s="53"/>
      <c r="BH10" s="52"/>
      <c r="BI10" s="44"/>
      <c r="BJ10" s="44"/>
    </row>
    <row r="11" spans="1:62" ht="30" customHeight="1" x14ac:dyDescent="0.25">
      <c r="A11" s="43"/>
      <c r="B11" s="43"/>
      <c r="C11" s="43"/>
      <c r="D11" s="43"/>
      <c r="E11" s="43"/>
      <c r="F11" s="428"/>
      <c r="G11" s="429"/>
      <c r="H11" s="429"/>
      <c r="I11" s="426"/>
      <c r="J11" s="426"/>
      <c r="K11" s="427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4"/>
      <c r="AB11" s="44"/>
      <c r="AC11" s="44"/>
      <c r="AD11" s="78"/>
      <c r="AE11" s="49"/>
      <c r="AF11" s="49"/>
      <c r="AG11" s="49"/>
      <c r="AH11" s="79"/>
      <c r="AI11" s="79"/>
      <c r="AJ11" s="79"/>
      <c r="AK11" s="79"/>
      <c r="AL11" s="79"/>
      <c r="AM11" s="79"/>
      <c r="AN11" s="44"/>
      <c r="AO11" s="44"/>
      <c r="AP11" s="44"/>
      <c r="AQ11" s="44"/>
      <c r="AR11" s="44"/>
      <c r="AS11" s="44"/>
      <c r="AT11" s="44"/>
      <c r="AU11" s="51"/>
      <c r="AV11" s="53"/>
      <c r="AW11" s="53"/>
      <c r="AX11" s="52"/>
      <c r="AY11" s="53"/>
      <c r="AZ11" s="53"/>
      <c r="BA11" s="52"/>
      <c r="BB11" s="53"/>
      <c r="BC11" s="53"/>
      <c r="BD11" s="53"/>
      <c r="BE11" s="52"/>
      <c r="BF11" s="53"/>
      <c r="BG11" s="53"/>
      <c r="BH11" s="52"/>
      <c r="BI11" s="44"/>
      <c r="BJ11" s="44"/>
    </row>
    <row r="12" spans="1:62" ht="30" customHeight="1" x14ac:dyDescent="0.25">
      <c r="A12" s="43"/>
      <c r="B12" s="43"/>
      <c r="C12" s="43"/>
      <c r="D12" s="43"/>
      <c r="E12" s="43"/>
      <c r="F12" s="428"/>
      <c r="G12" s="429"/>
      <c r="H12" s="429"/>
      <c r="I12" s="426"/>
      <c r="J12" s="426"/>
      <c r="K12" s="427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4"/>
      <c r="AB12" s="44"/>
      <c r="AC12" s="44"/>
      <c r="AD12" s="78"/>
      <c r="AE12" s="49"/>
      <c r="AF12" s="49"/>
      <c r="AG12" s="49"/>
      <c r="AH12" s="79"/>
      <c r="AI12" s="79"/>
      <c r="AJ12" s="79"/>
      <c r="AK12" s="79"/>
      <c r="AL12" s="79"/>
      <c r="AM12" s="79"/>
      <c r="AN12" s="44"/>
      <c r="AO12" s="44"/>
      <c r="AP12" s="44"/>
      <c r="AQ12" s="44"/>
      <c r="AR12" s="44"/>
      <c r="AS12" s="44"/>
      <c r="AT12" s="44"/>
      <c r="AU12" s="51"/>
      <c r="AV12" s="53"/>
      <c r="AW12" s="53"/>
      <c r="AX12" s="52"/>
      <c r="AY12" s="53"/>
      <c r="AZ12" s="53"/>
      <c r="BA12" s="52"/>
      <c r="BB12" s="53"/>
      <c r="BC12" s="53"/>
      <c r="BD12" s="53"/>
      <c r="BE12" s="52"/>
      <c r="BF12" s="53"/>
      <c r="BG12" s="53"/>
      <c r="BH12" s="52"/>
      <c r="BI12" s="44"/>
      <c r="BJ12" s="44"/>
    </row>
    <row r="13" spans="1:62" ht="30" customHeight="1" x14ac:dyDescent="0.35">
      <c r="A13" s="43"/>
      <c r="B13" s="43"/>
      <c r="C13" s="43"/>
      <c r="D13" s="43"/>
      <c r="E13" s="43"/>
      <c r="F13" s="428"/>
      <c r="G13" s="429"/>
      <c r="H13" s="429"/>
      <c r="I13" s="426"/>
      <c r="J13" s="426"/>
      <c r="K13" s="427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83"/>
      <c r="W13" s="83"/>
      <c r="X13" s="83"/>
      <c r="Y13" s="83"/>
      <c r="Z13" s="83"/>
      <c r="AA13" s="84"/>
      <c r="AB13" s="84"/>
      <c r="AC13" s="44"/>
      <c r="AD13" s="55"/>
      <c r="AE13" s="85"/>
      <c r="AF13" s="85"/>
      <c r="AG13" s="85"/>
      <c r="AH13" s="443"/>
      <c r="AI13" s="443"/>
      <c r="AJ13" s="443"/>
      <c r="AK13" s="443"/>
      <c r="AL13" s="443"/>
      <c r="AM13" s="443"/>
      <c r="AN13" s="44"/>
      <c r="AO13" s="44"/>
      <c r="AP13" s="44"/>
      <c r="AQ13" s="44"/>
      <c r="AR13" s="44"/>
      <c r="AS13" s="44"/>
      <c r="AT13" s="44"/>
      <c r="AU13" s="51"/>
      <c r="AV13" s="53"/>
      <c r="AW13" s="53"/>
      <c r="AX13" s="52"/>
      <c r="AY13" s="53"/>
      <c r="AZ13" s="53"/>
      <c r="BA13" s="52"/>
      <c r="BB13" s="53"/>
      <c r="BC13" s="53"/>
      <c r="BD13" s="53"/>
      <c r="BE13" s="52"/>
      <c r="BF13" s="53"/>
      <c r="BG13" s="53"/>
      <c r="BH13" s="52"/>
      <c r="BI13" s="44"/>
      <c r="BJ13" s="44"/>
    </row>
    <row r="14" spans="1:62" ht="30" customHeight="1" thickBot="1" x14ac:dyDescent="0.4">
      <c r="A14" s="43"/>
      <c r="B14" s="43"/>
      <c r="C14" s="43"/>
      <c r="D14" s="43"/>
      <c r="E14" s="43"/>
      <c r="F14" s="447"/>
      <c r="G14" s="448"/>
      <c r="H14" s="448"/>
      <c r="I14" s="449"/>
      <c r="J14" s="449"/>
      <c r="K14" s="450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83"/>
      <c r="W14" s="83"/>
      <c r="X14" s="83">
        <v>1</v>
      </c>
      <c r="Y14" s="83"/>
      <c r="Z14" s="83"/>
      <c r="AA14" s="84"/>
      <c r="AB14" s="84"/>
      <c r="AC14" s="44"/>
      <c r="AD14" s="78"/>
      <c r="AE14" s="49"/>
      <c r="AF14" s="49"/>
      <c r="AG14" s="49"/>
      <c r="AH14" s="79"/>
      <c r="AI14" s="79"/>
      <c r="AJ14" s="79"/>
      <c r="AK14" s="79"/>
      <c r="AL14" s="79"/>
      <c r="AM14" s="79"/>
      <c r="AN14" s="44"/>
      <c r="AO14" s="44"/>
      <c r="AP14" s="44"/>
      <c r="AQ14" s="44"/>
      <c r="AR14" s="44"/>
      <c r="AS14" s="44"/>
      <c r="AT14" s="44"/>
      <c r="AU14" s="51"/>
      <c r="AV14" s="53"/>
      <c r="AW14" s="53"/>
      <c r="AX14" s="52"/>
      <c r="AY14" s="53"/>
      <c r="AZ14" s="53"/>
      <c r="BA14" s="52"/>
      <c r="BB14" s="53"/>
      <c r="BC14" s="53"/>
      <c r="BD14" s="53"/>
      <c r="BE14" s="52"/>
      <c r="BF14" s="53"/>
      <c r="BG14" s="53"/>
      <c r="BH14" s="52"/>
      <c r="BI14" s="44"/>
      <c r="BJ14" s="44"/>
    </row>
    <row r="15" spans="1:62" ht="18" customHeight="1" x14ac:dyDescent="0.35">
      <c r="A15" s="43"/>
      <c r="B15" s="43"/>
      <c r="C15" s="43"/>
      <c r="D15" s="43"/>
      <c r="E15" s="43"/>
      <c r="F15" s="43"/>
      <c r="G15" s="43"/>
      <c r="H15" s="43"/>
      <c r="I15" s="43"/>
      <c r="J15" s="55"/>
      <c r="K15" s="55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83"/>
      <c r="W15" s="83"/>
      <c r="X15" s="83">
        <v>2</v>
      </c>
      <c r="Y15" s="83"/>
      <c r="Z15" s="83"/>
      <c r="AA15" s="84"/>
      <c r="AB15" s="84"/>
      <c r="AC15" s="44"/>
      <c r="AD15" s="78"/>
      <c r="AE15" s="49"/>
      <c r="AF15" s="49"/>
      <c r="AG15" s="49"/>
      <c r="AH15" s="79"/>
      <c r="AI15" s="79"/>
      <c r="AJ15" s="79"/>
      <c r="AK15" s="79"/>
      <c r="AL15" s="79"/>
      <c r="AM15" s="79"/>
      <c r="AN15" s="44"/>
      <c r="AO15" s="44"/>
      <c r="AP15" s="44"/>
      <c r="AQ15" s="44"/>
      <c r="AR15" s="44"/>
      <c r="AS15" s="44"/>
      <c r="AT15" s="44"/>
      <c r="AU15" s="51"/>
      <c r="AV15" s="53"/>
      <c r="AW15" s="53"/>
      <c r="AX15" s="52"/>
      <c r="AY15" s="53"/>
      <c r="AZ15" s="53"/>
      <c r="BA15" s="52"/>
      <c r="BB15" s="53"/>
      <c r="BC15" s="53"/>
      <c r="BD15" s="53"/>
      <c r="BE15" s="52"/>
      <c r="BF15" s="53"/>
      <c r="BG15" s="53"/>
      <c r="BH15" s="52"/>
      <c r="BI15" s="44"/>
      <c r="BJ15" s="44"/>
    </row>
    <row r="16" spans="1:62" ht="18" customHeight="1" x14ac:dyDescent="0.35">
      <c r="A16" s="43"/>
      <c r="B16" s="43"/>
      <c r="C16" s="43"/>
      <c r="D16" s="43"/>
      <c r="E16" s="43"/>
      <c r="F16" s="43"/>
      <c r="G16" s="43"/>
      <c r="H16" s="43"/>
      <c r="I16" s="43"/>
      <c r="J16" s="55"/>
      <c r="K16" s="55"/>
      <c r="L16" s="439"/>
      <c r="M16" s="43"/>
      <c r="N16" s="43"/>
      <c r="O16" s="43"/>
      <c r="P16" s="43"/>
      <c r="Q16" s="43"/>
      <c r="R16" s="43"/>
      <c r="S16" s="43"/>
      <c r="T16" s="43"/>
      <c r="U16" s="43"/>
      <c r="V16" s="83"/>
      <c r="W16" s="83"/>
      <c r="X16" s="83">
        <v>3</v>
      </c>
      <c r="Y16" s="83"/>
      <c r="Z16" s="83"/>
      <c r="AA16" s="84"/>
      <c r="AB16" s="84"/>
      <c r="AC16" s="44"/>
      <c r="AD16" s="78"/>
      <c r="AE16" s="49"/>
      <c r="AF16" s="49"/>
      <c r="AG16" s="49" t="s">
        <v>27</v>
      </c>
      <c r="AH16" s="79"/>
      <c r="AI16" s="79"/>
      <c r="AJ16" s="79"/>
      <c r="AK16" s="79"/>
      <c r="AL16" s="79"/>
      <c r="AM16" s="79"/>
      <c r="AN16" s="44"/>
      <c r="AO16" s="44"/>
      <c r="AP16" s="44"/>
      <c r="AQ16" s="44"/>
      <c r="AR16" s="44"/>
      <c r="AS16" s="44"/>
      <c r="AT16" s="44"/>
      <c r="AU16" s="51"/>
      <c r="AV16" s="53"/>
      <c r="AW16" s="53"/>
      <c r="AX16" s="52"/>
      <c r="AY16" s="53"/>
      <c r="AZ16" s="53"/>
      <c r="BA16" s="52"/>
      <c r="BB16" s="53"/>
      <c r="BC16" s="53"/>
      <c r="BD16" s="53"/>
      <c r="BE16" s="52"/>
      <c r="BF16" s="53"/>
      <c r="BG16" s="53"/>
      <c r="BH16" s="52"/>
      <c r="BI16" s="44"/>
      <c r="BJ16" s="44"/>
    </row>
    <row r="17" spans="1:62" ht="18" customHeight="1" x14ac:dyDescent="0.35">
      <c r="A17" s="43"/>
      <c r="B17" s="43"/>
      <c r="C17" s="43"/>
      <c r="D17" s="43"/>
      <c r="E17" s="43"/>
      <c r="F17" s="43"/>
      <c r="G17" s="43"/>
      <c r="H17" s="43"/>
      <c r="I17" s="43"/>
      <c r="J17" s="55"/>
      <c r="K17" s="55"/>
      <c r="L17" s="439"/>
      <c r="M17" s="43"/>
      <c r="N17" s="43"/>
      <c r="O17" s="43"/>
      <c r="P17" s="43"/>
      <c r="Q17" s="43"/>
      <c r="R17" s="43"/>
      <c r="S17" s="43"/>
      <c r="T17" s="43"/>
      <c r="U17" s="43"/>
      <c r="V17" s="83"/>
      <c r="W17" s="83"/>
      <c r="X17" s="83">
        <v>4</v>
      </c>
      <c r="Y17" s="83"/>
      <c r="Z17" s="83"/>
      <c r="AA17" s="44"/>
      <c r="AB17" s="44"/>
      <c r="AC17" s="44"/>
      <c r="AD17" s="78"/>
      <c r="AE17" s="49"/>
      <c r="AF17" s="49"/>
      <c r="AG17" s="49" t="s">
        <v>28</v>
      </c>
      <c r="AH17" s="79"/>
      <c r="AI17" s="79"/>
      <c r="AJ17" s="79"/>
      <c r="AK17" s="79"/>
      <c r="AL17" s="79"/>
      <c r="AM17" s="79"/>
      <c r="AN17" s="44"/>
      <c r="AO17" s="44"/>
      <c r="AP17" s="44"/>
      <c r="AQ17" s="44"/>
      <c r="AR17" s="44"/>
      <c r="AS17" s="44"/>
      <c r="AT17" s="44"/>
      <c r="AU17" s="51"/>
      <c r="AV17" s="53"/>
      <c r="AW17" s="53"/>
      <c r="AX17" s="52"/>
      <c r="AY17" s="53"/>
      <c r="AZ17" s="53"/>
      <c r="BA17" s="52"/>
      <c r="BB17" s="45"/>
      <c r="BC17" s="53"/>
      <c r="BD17" s="53"/>
      <c r="BE17" s="52"/>
      <c r="BF17" s="53"/>
      <c r="BG17" s="53"/>
      <c r="BH17" s="52"/>
      <c r="BI17" s="44"/>
      <c r="BJ17" s="44"/>
    </row>
    <row r="18" spans="1:62" ht="18" customHeight="1" x14ac:dyDescent="0.35">
      <c r="A18" s="43"/>
      <c r="B18" s="43"/>
      <c r="C18" s="43"/>
      <c r="D18" s="43"/>
      <c r="E18" s="43"/>
      <c r="F18" s="43"/>
      <c r="G18" s="43"/>
      <c r="H18" s="43"/>
      <c r="I18" s="43"/>
      <c r="J18" s="55"/>
      <c r="K18" s="55"/>
      <c r="L18" s="439"/>
      <c r="M18" s="43"/>
      <c r="N18" s="43"/>
      <c r="O18" s="43"/>
      <c r="P18" s="43"/>
      <c r="Q18" s="43"/>
      <c r="R18" s="43"/>
      <c r="S18" s="43"/>
      <c r="T18" s="43"/>
      <c r="U18" s="43"/>
      <c r="V18" s="83"/>
      <c r="W18" s="83"/>
      <c r="X18" s="83">
        <v>5</v>
      </c>
      <c r="Y18" s="83"/>
      <c r="Z18" s="83"/>
      <c r="AA18" s="44"/>
      <c r="AB18" s="44"/>
      <c r="AC18" s="44"/>
      <c r="AD18" s="78"/>
      <c r="AE18" s="49"/>
      <c r="AF18" s="49"/>
      <c r="AG18" s="49" t="s">
        <v>29</v>
      </c>
      <c r="AH18" s="79"/>
      <c r="AI18" s="79"/>
      <c r="AJ18" s="79"/>
      <c r="AK18" s="79"/>
      <c r="AL18" s="79"/>
      <c r="AM18" s="79"/>
      <c r="AN18" s="44"/>
      <c r="AO18" s="44"/>
      <c r="AP18" s="44"/>
      <c r="AQ18" s="44"/>
      <c r="AR18" s="44"/>
      <c r="AS18" s="44"/>
      <c r="AT18" s="44"/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5"/>
      <c r="BG18" s="45"/>
      <c r="BH18" s="45"/>
      <c r="BI18" s="44"/>
      <c r="BJ18" s="44"/>
    </row>
    <row r="19" spans="1:62" ht="18" customHeight="1" x14ac:dyDescent="0.25">
      <c r="A19" s="43"/>
      <c r="B19" s="43"/>
      <c r="C19" s="43"/>
      <c r="D19" s="43"/>
      <c r="E19" s="43"/>
      <c r="F19" s="43"/>
      <c r="G19" s="43"/>
      <c r="H19" s="43"/>
      <c r="I19" s="43"/>
      <c r="J19" s="55"/>
      <c r="K19" s="55"/>
      <c r="L19" s="439"/>
      <c r="M19" s="43"/>
      <c r="N19" s="43"/>
      <c r="O19" s="43"/>
      <c r="P19" s="43"/>
      <c r="Q19" s="43"/>
      <c r="R19" s="43"/>
      <c r="S19" s="43"/>
      <c r="T19" s="43"/>
      <c r="U19" s="43"/>
      <c r="V19" s="86"/>
      <c r="W19" s="86"/>
      <c r="X19" s="86">
        <v>6</v>
      </c>
      <c r="Y19" s="86"/>
      <c r="Z19" s="86"/>
      <c r="AA19" s="44"/>
      <c r="AB19" s="44"/>
      <c r="AC19" s="44"/>
      <c r="AD19" s="78"/>
      <c r="AE19" s="49"/>
      <c r="AF19" s="49"/>
      <c r="AG19" s="49" t="s">
        <v>30</v>
      </c>
      <c r="AH19" s="79"/>
      <c r="AI19" s="79"/>
      <c r="AJ19" s="79"/>
      <c r="AK19" s="79"/>
      <c r="AL19" s="79"/>
      <c r="AM19" s="79"/>
      <c r="AN19" s="44"/>
      <c r="AO19" s="44"/>
      <c r="AP19" s="44"/>
      <c r="AQ19" s="44"/>
      <c r="AR19" s="44"/>
      <c r="AS19" s="44"/>
      <c r="AT19" s="44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5"/>
      <c r="BG19" s="45"/>
      <c r="BH19" s="45"/>
      <c r="BI19" s="44"/>
      <c r="BJ19" s="44"/>
    </row>
    <row r="20" spans="1:62" ht="18" customHeight="1" x14ac:dyDescent="0.25">
      <c r="A20" s="43"/>
      <c r="B20" s="43"/>
      <c r="C20" s="43"/>
      <c r="D20" s="43"/>
      <c r="E20" s="43"/>
      <c r="F20" s="43"/>
      <c r="G20" s="43"/>
      <c r="H20" s="43"/>
      <c r="I20" s="43"/>
      <c r="J20" s="55"/>
      <c r="K20" s="55"/>
      <c r="L20" s="439"/>
      <c r="M20" s="43"/>
      <c r="N20" s="43"/>
      <c r="O20" s="43"/>
      <c r="P20" s="43"/>
      <c r="Q20" s="43"/>
      <c r="R20" s="43"/>
      <c r="S20" s="43"/>
      <c r="T20" s="43"/>
      <c r="U20" s="43"/>
      <c r="V20" s="86"/>
      <c r="W20" s="86"/>
      <c r="X20" s="86">
        <v>7</v>
      </c>
      <c r="Y20" s="86"/>
      <c r="Z20" s="86"/>
      <c r="AA20" s="44"/>
      <c r="AB20" s="44"/>
      <c r="AC20" s="44"/>
      <c r="AD20" s="78"/>
      <c r="AE20" s="49"/>
      <c r="AF20" s="49"/>
      <c r="AG20" s="49" t="s">
        <v>31</v>
      </c>
      <c r="AH20" s="79"/>
      <c r="AI20" s="79"/>
      <c r="AJ20" s="79"/>
      <c r="AK20" s="79"/>
      <c r="AL20" s="79"/>
      <c r="AM20" s="79"/>
      <c r="AN20" s="44"/>
      <c r="AO20" s="44"/>
      <c r="AP20" s="44"/>
      <c r="AQ20" s="44"/>
      <c r="AR20" s="44"/>
      <c r="AS20" s="44"/>
      <c r="AT20" s="44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5"/>
      <c r="BG20" s="45"/>
      <c r="BH20" s="45"/>
      <c r="BI20" s="44"/>
      <c r="BJ20" s="44"/>
    </row>
    <row r="21" spans="1:62" ht="18" customHeight="1" x14ac:dyDescent="0.25">
      <c r="A21" s="43"/>
      <c r="B21" s="43"/>
      <c r="C21" s="43"/>
      <c r="D21" s="43"/>
      <c r="E21" s="43"/>
      <c r="F21" s="43"/>
      <c r="G21" s="43"/>
      <c r="H21" s="43"/>
      <c r="I21" s="43"/>
      <c r="J21" s="55"/>
      <c r="K21" s="55"/>
      <c r="L21" s="439"/>
      <c r="M21" s="43"/>
      <c r="N21" s="43"/>
      <c r="O21" s="43"/>
      <c r="P21" s="43"/>
      <c r="Q21" s="43"/>
      <c r="R21" s="43"/>
      <c r="S21" s="43"/>
      <c r="T21" s="43"/>
      <c r="U21" s="43"/>
      <c r="V21" s="86"/>
      <c r="W21" s="86"/>
      <c r="X21" s="86">
        <v>8</v>
      </c>
      <c r="Y21" s="86"/>
      <c r="Z21" s="86"/>
      <c r="AA21" s="44"/>
      <c r="AB21" s="44"/>
      <c r="AC21" s="44"/>
      <c r="AD21" s="78"/>
      <c r="AE21" s="49"/>
      <c r="AF21" s="49"/>
      <c r="AG21" s="49" t="s">
        <v>32</v>
      </c>
      <c r="AH21" s="79"/>
      <c r="AI21" s="79"/>
      <c r="AJ21" s="79"/>
      <c r="AK21" s="79"/>
      <c r="AL21" s="79"/>
      <c r="AM21" s="79"/>
      <c r="AN21" s="44"/>
      <c r="AO21" s="44"/>
      <c r="AP21" s="44"/>
      <c r="AQ21" s="44"/>
      <c r="AR21" s="44"/>
      <c r="AS21" s="44"/>
      <c r="AT21" s="44"/>
      <c r="AU21" s="45"/>
      <c r="AV21" s="438"/>
      <c r="AW21" s="438"/>
      <c r="AX21" s="438"/>
      <c r="AY21" s="45"/>
      <c r="AZ21" s="50"/>
      <c r="BA21" s="45"/>
      <c r="BB21" s="45"/>
      <c r="BC21" s="45"/>
      <c r="BD21" s="45"/>
      <c r="BE21" s="45"/>
      <c r="BF21" s="45"/>
      <c r="BG21" s="45"/>
      <c r="BH21" s="45"/>
      <c r="BI21" s="44"/>
      <c r="BJ21" s="44"/>
    </row>
    <row r="22" spans="1:62" ht="18" customHeight="1" x14ac:dyDescent="0.25">
      <c r="A22" s="43"/>
      <c r="B22" s="43"/>
      <c r="C22" s="43"/>
      <c r="D22" s="43"/>
      <c r="E22" s="43"/>
      <c r="F22" s="43"/>
      <c r="G22" s="43"/>
      <c r="H22" s="43"/>
      <c r="I22" s="43"/>
      <c r="J22" s="55"/>
      <c r="K22" s="55"/>
      <c r="L22" s="439"/>
      <c r="M22" s="43"/>
      <c r="N22" s="43"/>
      <c r="O22" s="43"/>
      <c r="P22" s="43"/>
      <c r="Q22" s="43"/>
      <c r="R22" s="43"/>
      <c r="S22" s="43"/>
      <c r="T22" s="43"/>
      <c r="U22" s="43"/>
      <c r="V22" s="86"/>
      <c r="W22" s="86"/>
      <c r="X22" s="86">
        <v>9</v>
      </c>
      <c r="Y22" s="86"/>
      <c r="Z22" s="86"/>
      <c r="AA22" s="44"/>
      <c r="AB22" s="44"/>
      <c r="AC22" s="44"/>
      <c r="AD22" s="44"/>
      <c r="AE22" s="44"/>
      <c r="AF22" s="44"/>
      <c r="AG22" s="49" t="s">
        <v>23</v>
      </c>
      <c r="AH22" s="44"/>
      <c r="AI22" s="44"/>
      <c r="AJ22" s="44"/>
      <c r="AK22" s="44"/>
      <c r="AL22" s="44"/>
      <c r="AM22" s="44"/>
      <c r="AN22" s="44"/>
      <c r="AO22" s="44"/>
      <c r="AP22" s="44"/>
      <c r="AQ22" s="44"/>
      <c r="AR22" s="44"/>
      <c r="AS22" s="44"/>
      <c r="AT22" s="44"/>
      <c r="AU22" s="45"/>
      <c r="AV22" s="45"/>
      <c r="AW22" s="50"/>
      <c r="AX22" s="50"/>
      <c r="AY22" s="45"/>
      <c r="AZ22" s="50"/>
      <c r="BA22" s="45"/>
      <c r="BB22" s="45"/>
      <c r="BC22" s="45"/>
      <c r="BD22" s="45"/>
      <c r="BE22" s="45"/>
      <c r="BF22" s="45"/>
      <c r="BG22" s="45"/>
      <c r="BH22" s="45"/>
      <c r="BI22" s="44"/>
      <c r="BJ22" s="44"/>
    </row>
    <row r="23" spans="1:62" ht="18" customHeight="1" x14ac:dyDescent="0.25">
      <c r="A23" s="43"/>
      <c r="B23" s="43"/>
      <c r="C23" s="43"/>
      <c r="D23" s="43"/>
      <c r="E23" s="43"/>
      <c r="F23" s="43"/>
      <c r="G23" s="43"/>
      <c r="H23" s="43"/>
      <c r="I23" s="43"/>
      <c r="J23" s="55"/>
      <c r="K23" s="55"/>
      <c r="L23" s="439"/>
      <c r="M23" s="43"/>
      <c r="N23" s="43"/>
      <c r="O23" s="43"/>
      <c r="P23" s="43"/>
      <c r="Q23" s="43"/>
      <c r="R23" s="43"/>
      <c r="S23" s="43"/>
      <c r="T23" s="43"/>
      <c r="U23" s="43"/>
      <c r="V23" s="86"/>
      <c r="W23" s="86"/>
      <c r="X23" s="86">
        <v>10</v>
      </c>
      <c r="Y23" s="86"/>
      <c r="Z23" s="86"/>
      <c r="AA23" s="44"/>
      <c r="AB23" s="44"/>
      <c r="AC23" s="44"/>
      <c r="AD23" s="44"/>
      <c r="AE23" s="44"/>
      <c r="AF23" s="44"/>
      <c r="AG23" s="49" t="s">
        <v>33</v>
      </c>
      <c r="AH23" s="44"/>
      <c r="AI23" s="44"/>
      <c r="AJ23" s="44"/>
      <c r="AK23" s="44"/>
      <c r="AL23" s="44"/>
      <c r="AM23" s="44"/>
      <c r="AN23" s="44"/>
      <c r="AO23" s="44"/>
      <c r="AP23" s="44"/>
      <c r="AQ23" s="44"/>
      <c r="AR23" s="44"/>
      <c r="AS23" s="44"/>
      <c r="AT23" s="44"/>
      <c r="AU23" s="45"/>
      <c r="AV23" s="45"/>
      <c r="AW23" s="45"/>
      <c r="AX23" s="45"/>
      <c r="AY23" s="45"/>
      <c r="AZ23" s="50"/>
      <c r="BA23" s="45"/>
      <c r="BB23" s="45"/>
      <c r="BC23" s="45"/>
      <c r="BD23" s="45"/>
      <c r="BE23" s="45"/>
      <c r="BF23" s="45"/>
      <c r="BG23" s="45"/>
      <c r="BH23" s="45"/>
      <c r="BI23" s="44"/>
      <c r="BJ23" s="44"/>
    </row>
    <row r="24" spans="1:62" ht="18" customHeight="1" x14ac:dyDescent="0.25">
      <c r="A24" s="43"/>
      <c r="B24" s="43"/>
      <c r="C24" s="43"/>
      <c r="D24" s="43"/>
      <c r="E24" s="43"/>
      <c r="F24" s="43"/>
      <c r="G24" s="43"/>
      <c r="H24" s="43"/>
      <c r="I24" s="43"/>
      <c r="J24" s="55"/>
      <c r="K24" s="55"/>
      <c r="L24" s="439"/>
      <c r="M24" s="43"/>
      <c r="N24" s="43"/>
      <c r="O24" s="43"/>
      <c r="P24" s="43"/>
      <c r="Q24" s="43"/>
      <c r="R24" s="43"/>
      <c r="S24" s="43"/>
      <c r="T24" s="43"/>
      <c r="U24" s="43"/>
      <c r="V24" s="86"/>
      <c r="W24" s="86"/>
      <c r="X24" s="86">
        <v>11</v>
      </c>
      <c r="Y24" s="86"/>
      <c r="Z24" s="86"/>
      <c r="AA24" s="44"/>
      <c r="AB24" s="44"/>
      <c r="AC24" s="44"/>
      <c r="AD24" s="43"/>
      <c r="AE24" s="43"/>
      <c r="AF24" s="43"/>
      <c r="AG24" s="49" t="s">
        <v>34</v>
      </c>
      <c r="AH24" s="43"/>
      <c r="AI24" s="43"/>
      <c r="AJ24" s="43"/>
      <c r="AK24" s="43"/>
      <c r="AL24" s="43"/>
      <c r="AM24" s="43"/>
      <c r="AN24" s="44"/>
      <c r="AO24" s="44"/>
      <c r="AP24" s="44"/>
      <c r="AQ24" s="44"/>
      <c r="AR24" s="44"/>
      <c r="AS24" s="44"/>
      <c r="AT24" s="44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5"/>
      <c r="BF24" s="45"/>
      <c r="BG24" s="45"/>
      <c r="BH24" s="45"/>
      <c r="BI24" s="44"/>
      <c r="BJ24" s="44"/>
    </row>
    <row r="25" spans="1:62" ht="18" customHeight="1" x14ac:dyDescent="0.35">
      <c r="A25" s="43"/>
      <c r="B25" s="43"/>
      <c r="C25" s="43"/>
      <c r="D25" s="43"/>
      <c r="E25" s="43"/>
      <c r="F25" s="43"/>
      <c r="G25" s="43"/>
      <c r="H25" s="43"/>
      <c r="I25" s="43"/>
      <c r="J25" s="55"/>
      <c r="K25" s="55"/>
      <c r="L25" s="439"/>
      <c r="M25" s="43"/>
      <c r="N25" s="43"/>
      <c r="O25" s="43"/>
      <c r="P25" s="43"/>
      <c r="Q25" s="43"/>
      <c r="R25" s="43"/>
      <c r="S25" s="43"/>
      <c r="T25" s="43"/>
      <c r="U25" s="43"/>
      <c r="V25" s="44"/>
      <c r="W25" s="44"/>
      <c r="X25" s="86">
        <v>12</v>
      </c>
      <c r="Y25" s="44"/>
      <c r="Z25" s="44"/>
      <c r="AA25" s="44"/>
      <c r="AB25" s="44"/>
      <c r="AC25" s="44"/>
      <c r="AD25" s="44"/>
      <c r="AE25" s="44"/>
      <c r="AF25" s="44"/>
      <c r="AG25" s="49" t="s">
        <v>35</v>
      </c>
      <c r="AH25" s="444"/>
      <c r="AI25" s="444"/>
      <c r="AJ25" s="444"/>
      <c r="AK25" s="444"/>
      <c r="AL25" s="444"/>
      <c r="AM25" s="444"/>
      <c r="AN25" s="44"/>
      <c r="AO25" s="44"/>
      <c r="AP25" s="44"/>
      <c r="AQ25" s="44"/>
      <c r="AR25" s="44"/>
      <c r="AS25" s="44"/>
      <c r="AT25" s="44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4"/>
      <c r="BJ25" s="44"/>
    </row>
    <row r="26" spans="1:62" ht="18" customHeight="1" x14ac:dyDescent="0.25">
      <c r="A26" s="43"/>
      <c r="B26" s="43"/>
      <c r="C26" s="43"/>
      <c r="D26" s="43"/>
      <c r="E26" s="43"/>
      <c r="F26" s="43"/>
      <c r="G26" s="43"/>
      <c r="H26" s="43"/>
      <c r="I26" s="43"/>
      <c r="J26" s="55"/>
      <c r="K26" s="55"/>
      <c r="L26" s="439"/>
      <c r="M26" s="43"/>
      <c r="N26" s="43"/>
      <c r="O26" s="43"/>
      <c r="P26" s="43"/>
      <c r="Q26" s="43"/>
      <c r="R26" s="43"/>
      <c r="S26" s="43"/>
      <c r="T26" s="43"/>
      <c r="U26" s="43"/>
      <c r="V26" s="44"/>
      <c r="W26" s="44"/>
      <c r="X26" s="86">
        <v>13</v>
      </c>
      <c r="Y26" s="44"/>
      <c r="Z26" s="44"/>
      <c r="AA26" s="44"/>
      <c r="AB26" s="44"/>
      <c r="AC26" s="44"/>
      <c r="AD26" s="74"/>
      <c r="AE26" s="44"/>
      <c r="AF26" s="57"/>
      <c r="AG26" s="49" t="s">
        <v>36</v>
      </c>
      <c r="AH26" s="441"/>
      <c r="AI26" s="441"/>
      <c r="AJ26" s="430"/>
      <c r="AK26" s="430"/>
      <c r="AL26" s="430"/>
      <c r="AM26" s="430"/>
      <c r="AN26" s="44"/>
      <c r="AO26" s="44"/>
      <c r="AP26" s="44"/>
      <c r="AQ26" s="44"/>
      <c r="AR26" s="44"/>
      <c r="AS26" s="44"/>
      <c r="AT26" s="44"/>
      <c r="AU26" s="45"/>
      <c r="AV26" s="438"/>
      <c r="AW26" s="438"/>
      <c r="AX26" s="438"/>
      <c r="AY26" s="45"/>
      <c r="AZ26" s="45"/>
      <c r="BA26" s="45"/>
      <c r="BB26" s="45"/>
      <c r="BC26" s="45"/>
      <c r="BD26" s="45"/>
      <c r="BE26" s="45"/>
      <c r="BF26" s="45"/>
      <c r="BG26" s="45"/>
      <c r="BH26" s="45"/>
      <c r="BI26" s="44"/>
      <c r="BJ26" s="44"/>
    </row>
    <row r="27" spans="1:62" ht="18" customHeight="1" x14ac:dyDescent="0.25">
      <c r="A27" s="43"/>
      <c r="B27" s="43"/>
      <c r="C27" s="43"/>
      <c r="D27" s="43"/>
      <c r="E27" s="43"/>
      <c r="F27" s="43"/>
      <c r="G27" s="43"/>
      <c r="H27" s="43"/>
      <c r="I27" s="43"/>
      <c r="J27" s="55"/>
      <c r="K27" s="55"/>
      <c r="L27" s="439"/>
      <c r="M27" s="43"/>
      <c r="N27" s="43"/>
      <c r="O27" s="43"/>
      <c r="P27" s="43"/>
      <c r="Q27" s="43"/>
      <c r="R27" s="43"/>
      <c r="S27" s="43"/>
      <c r="T27" s="43"/>
      <c r="U27" s="43"/>
      <c r="V27" s="44"/>
      <c r="W27" s="44"/>
      <c r="X27" s="86">
        <v>14</v>
      </c>
      <c r="Y27" s="44"/>
      <c r="Z27" s="44"/>
      <c r="AA27" s="44"/>
      <c r="AB27" s="44"/>
      <c r="AC27" s="44"/>
      <c r="AD27" s="55"/>
      <c r="AE27" s="44"/>
      <c r="AF27" s="75"/>
      <c r="AG27" s="49" t="s">
        <v>37</v>
      </c>
      <c r="AH27" s="430"/>
      <c r="AI27" s="430"/>
      <c r="AJ27" s="430"/>
      <c r="AK27" s="430"/>
      <c r="AL27" s="430"/>
      <c r="AM27" s="430"/>
      <c r="AN27" s="44"/>
      <c r="AO27" s="44"/>
      <c r="AP27" s="44"/>
      <c r="AQ27" s="44"/>
      <c r="AR27" s="44"/>
      <c r="AS27" s="44"/>
      <c r="AT27" s="44"/>
      <c r="AU27" s="45"/>
      <c r="AV27" s="45"/>
      <c r="AW27" s="50"/>
      <c r="AX27" s="50"/>
      <c r="AY27" s="45"/>
      <c r="AZ27" s="45"/>
      <c r="BA27" s="45"/>
      <c r="BB27" s="45"/>
      <c r="BC27" s="45"/>
      <c r="BD27" s="45"/>
      <c r="BE27" s="45"/>
      <c r="BF27" s="45"/>
      <c r="BG27" s="45"/>
      <c r="BH27" s="45"/>
      <c r="BI27" s="44"/>
      <c r="BJ27" s="44"/>
    </row>
    <row r="28" spans="1:62" ht="18" customHeight="1" x14ac:dyDescent="0.25">
      <c r="A28" s="43"/>
      <c r="B28" s="43"/>
      <c r="C28" s="43"/>
      <c r="D28" s="43"/>
      <c r="E28" s="43"/>
      <c r="F28" s="43"/>
      <c r="G28" s="43"/>
      <c r="H28" s="43"/>
      <c r="I28" s="43"/>
      <c r="J28" s="55"/>
      <c r="K28" s="55"/>
      <c r="L28" s="439"/>
      <c r="M28" s="43"/>
      <c r="N28" s="43"/>
      <c r="O28" s="43"/>
      <c r="P28" s="43"/>
      <c r="Q28" s="43"/>
      <c r="R28" s="43"/>
      <c r="S28" s="43"/>
      <c r="T28" s="43"/>
      <c r="U28" s="43"/>
      <c r="V28" s="44"/>
      <c r="W28" s="44"/>
      <c r="X28" s="86">
        <v>15</v>
      </c>
      <c r="Y28" s="44"/>
      <c r="Z28" s="44"/>
      <c r="AA28" s="44"/>
      <c r="AB28" s="44"/>
      <c r="AC28" s="44"/>
      <c r="AD28" s="55"/>
      <c r="AE28" s="44"/>
      <c r="AF28" s="75"/>
      <c r="AG28" s="49" t="s">
        <v>38</v>
      </c>
      <c r="AH28" s="48"/>
      <c r="AI28" s="48"/>
      <c r="AJ28" s="48"/>
      <c r="AK28" s="48"/>
      <c r="AL28" s="48"/>
      <c r="AM28" s="48"/>
      <c r="AN28" s="44"/>
      <c r="AO28" s="44"/>
      <c r="AP28" s="44"/>
      <c r="AQ28" s="44"/>
      <c r="AR28" s="44"/>
      <c r="AS28" s="44"/>
      <c r="AT28" s="44"/>
      <c r="AU28" s="45"/>
      <c r="AV28" s="45"/>
      <c r="AW28" s="45"/>
      <c r="AX28" s="45"/>
      <c r="AY28" s="45"/>
      <c r="AZ28" s="45"/>
      <c r="BA28" s="45"/>
      <c r="BB28" s="45"/>
      <c r="BC28" s="45"/>
      <c r="BD28" s="45"/>
      <c r="BE28" s="45"/>
      <c r="BF28" s="45"/>
      <c r="BG28" s="45"/>
      <c r="BH28" s="45"/>
      <c r="BI28" s="44"/>
      <c r="BJ28" s="44"/>
    </row>
    <row r="29" spans="1:62" ht="18" customHeight="1" x14ac:dyDescent="0.25">
      <c r="A29" s="43"/>
      <c r="B29" s="43"/>
      <c r="C29" s="43"/>
      <c r="D29" s="43"/>
      <c r="E29" s="43"/>
      <c r="F29" s="43"/>
      <c r="G29" s="43"/>
      <c r="H29" s="43"/>
      <c r="I29" s="43"/>
      <c r="J29" s="55"/>
      <c r="K29" s="55"/>
      <c r="L29" s="439"/>
      <c r="M29" s="43"/>
      <c r="N29" s="43"/>
      <c r="O29" s="43"/>
      <c r="P29" s="43"/>
      <c r="Q29" s="43"/>
      <c r="R29" s="43"/>
      <c r="S29" s="43"/>
      <c r="T29" s="43"/>
      <c r="U29" s="43"/>
      <c r="V29" s="44"/>
      <c r="W29" s="44"/>
      <c r="X29" s="86">
        <v>16</v>
      </c>
      <c r="Y29" s="44"/>
      <c r="Z29" s="44"/>
      <c r="AA29" s="44"/>
      <c r="AB29" s="44"/>
      <c r="AC29" s="44"/>
      <c r="AD29" s="55"/>
      <c r="AE29" s="85"/>
      <c r="AF29" s="85"/>
      <c r="AG29" s="49" t="s">
        <v>39</v>
      </c>
      <c r="AH29" s="443"/>
      <c r="AI29" s="443"/>
      <c r="AJ29" s="443"/>
      <c r="AK29" s="443"/>
      <c r="AL29" s="443"/>
      <c r="AM29" s="443"/>
      <c r="AN29" s="44"/>
      <c r="AO29" s="44"/>
      <c r="AP29" s="44"/>
      <c r="AQ29" s="44"/>
      <c r="AR29" s="44"/>
      <c r="AS29" s="44"/>
      <c r="AT29" s="44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4"/>
      <c r="BJ29" s="44"/>
    </row>
    <row r="30" spans="1:62" ht="18" customHeight="1" x14ac:dyDescent="0.25">
      <c r="A30" s="43"/>
      <c r="B30" s="43"/>
      <c r="C30" s="43"/>
      <c r="D30" s="43"/>
      <c r="E30" s="43"/>
      <c r="F30" s="43"/>
      <c r="G30" s="43"/>
      <c r="H30" s="43"/>
      <c r="I30" s="43"/>
      <c r="J30" s="55"/>
      <c r="K30" s="55"/>
      <c r="L30" s="439"/>
      <c r="M30" s="43"/>
      <c r="N30" s="43"/>
      <c r="O30" s="43"/>
      <c r="P30" s="43"/>
      <c r="Q30" s="43"/>
      <c r="R30" s="43"/>
      <c r="S30" s="43"/>
      <c r="T30" s="43"/>
      <c r="U30" s="43"/>
      <c r="V30" s="44"/>
      <c r="W30" s="44"/>
      <c r="X30" s="86">
        <v>17</v>
      </c>
      <c r="Y30" s="44"/>
      <c r="Z30" s="44"/>
      <c r="AA30" s="44"/>
      <c r="AB30" s="44"/>
      <c r="AC30" s="44"/>
      <c r="AD30" s="78"/>
      <c r="AE30" s="49"/>
      <c r="AF30" s="49"/>
      <c r="AG30" s="49" t="s">
        <v>40</v>
      </c>
      <c r="AH30" s="79"/>
      <c r="AI30" s="79"/>
      <c r="AJ30" s="79"/>
      <c r="AK30" s="79"/>
      <c r="AL30" s="79"/>
      <c r="AM30" s="79"/>
      <c r="AN30" s="44"/>
      <c r="AO30" s="44"/>
      <c r="AP30" s="44"/>
      <c r="AQ30" s="44"/>
      <c r="AR30" s="44"/>
      <c r="AS30" s="44"/>
      <c r="AT30" s="44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4"/>
      <c r="BJ30" s="44"/>
    </row>
    <row r="31" spans="1:62" ht="18" customHeight="1" x14ac:dyDescent="0.25">
      <c r="A31" s="43"/>
      <c r="B31" s="43"/>
      <c r="C31" s="43"/>
      <c r="D31" s="43"/>
      <c r="E31" s="43"/>
      <c r="F31" s="43"/>
      <c r="G31" s="43"/>
      <c r="H31" s="43"/>
      <c r="I31" s="43"/>
      <c r="J31" s="55"/>
      <c r="K31" s="55"/>
      <c r="L31" s="439"/>
      <c r="M31" s="43"/>
      <c r="N31" s="43"/>
      <c r="O31" s="43"/>
      <c r="P31" s="43"/>
      <c r="Q31" s="43"/>
      <c r="R31" s="43"/>
      <c r="S31" s="43"/>
      <c r="T31" s="43"/>
      <c r="U31" s="43"/>
      <c r="V31" s="44"/>
      <c r="W31" s="44"/>
      <c r="X31" s="86">
        <v>18</v>
      </c>
      <c r="Y31" s="44"/>
      <c r="Z31" s="44"/>
      <c r="AA31" s="44"/>
      <c r="AB31" s="44"/>
      <c r="AC31" s="44"/>
      <c r="AD31" s="78"/>
      <c r="AE31" s="49"/>
      <c r="AF31" s="49"/>
      <c r="AG31" s="49" t="s">
        <v>41</v>
      </c>
      <c r="AH31" s="79"/>
      <c r="AI31" s="79"/>
      <c r="AJ31" s="79"/>
      <c r="AK31" s="79"/>
      <c r="AL31" s="79"/>
      <c r="AM31" s="79"/>
      <c r="AN31" s="44"/>
      <c r="AO31" s="44"/>
      <c r="AP31" s="44"/>
      <c r="AQ31" s="44"/>
      <c r="AR31" s="44"/>
      <c r="AS31" s="44"/>
      <c r="AT31" s="44"/>
      <c r="AU31" s="45"/>
      <c r="AV31" s="45"/>
      <c r="AW31" s="45"/>
      <c r="AX31" s="45"/>
      <c r="AY31" s="45"/>
      <c r="AZ31" s="45"/>
      <c r="BA31" s="45"/>
      <c r="BB31" s="45"/>
      <c r="BC31" s="45"/>
      <c r="BD31" s="45"/>
      <c r="BE31" s="45"/>
      <c r="BF31" s="45"/>
      <c r="BG31" s="45"/>
      <c r="BH31" s="45"/>
      <c r="BI31" s="44"/>
      <c r="BJ31" s="44"/>
    </row>
    <row r="32" spans="1:62" ht="18" customHeight="1" x14ac:dyDescent="0.25">
      <c r="A32" s="43"/>
      <c r="B32" s="43"/>
      <c r="C32" s="43"/>
      <c r="D32" s="43"/>
      <c r="E32" s="43"/>
      <c r="F32" s="43"/>
      <c r="G32" s="43"/>
      <c r="H32" s="43"/>
      <c r="I32" s="43"/>
      <c r="J32" s="55"/>
      <c r="K32" s="55"/>
      <c r="L32" s="439"/>
      <c r="M32" s="43"/>
      <c r="N32" s="43"/>
      <c r="O32" s="43"/>
      <c r="P32" s="43"/>
      <c r="Q32" s="43"/>
      <c r="R32" s="43"/>
      <c r="S32" s="43"/>
      <c r="T32" s="43"/>
      <c r="U32" s="43"/>
      <c r="V32" s="44"/>
      <c r="W32" s="44"/>
      <c r="X32" s="86">
        <v>19</v>
      </c>
      <c r="Y32" s="44"/>
      <c r="Z32" s="44"/>
      <c r="AA32" s="44"/>
      <c r="AB32" s="44"/>
      <c r="AC32" s="44"/>
      <c r="AD32" s="78"/>
      <c r="AE32" s="49"/>
      <c r="AF32" s="49"/>
      <c r="AG32" s="49" t="s">
        <v>42</v>
      </c>
      <c r="AH32" s="79"/>
      <c r="AI32" s="79"/>
      <c r="AJ32" s="79"/>
      <c r="AK32" s="79"/>
      <c r="AL32" s="79"/>
      <c r="AM32" s="79"/>
      <c r="AN32" s="44"/>
      <c r="AO32" s="44"/>
      <c r="AP32" s="44"/>
      <c r="AQ32" s="44"/>
      <c r="AR32" s="44"/>
      <c r="AS32" s="44"/>
      <c r="AT32" s="44"/>
      <c r="AU32" s="45"/>
      <c r="AV32" s="442"/>
      <c r="AW32" s="442"/>
      <c r="AX32" s="87"/>
      <c r="AY32" s="45"/>
      <c r="AZ32" s="45"/>
      <c r="BA32" s="45"/>
      <c r="BB32" s="45"/>
      <c r="BC32" s="45"/>
      <c r="BD32" s="45"/>
      <c r="BE32" s="45"/>
      <c r="BF32" s="45"/>
      <c r="BG32" s="45"/>
      <c r="BH32" s="45"/>
      <c r="BI32" s="44"/>
      <c r="BJ32" s="44"/>
    </row>
    <row r="33" spans="1:62" ht="18" customHeight="1" x14ac:dyDescent="0.25">
      <c r="A33" s="43"/>
      <c r="B33" s="43"/>
      <c r="C33" s="43"/>
      <c r="D33" s="43"/>
      <c r="E33" s="43"/>
      <c r="F33" s="43"/>
      <c r="G33" s="43"/>
      <c r="H33" s="43"/>
      <c r="I33" s="43"/>
      <c r="J33" s="55"/>
      <c r="K33" s="55"/>
      <c r="L33" s="439"/>
      <c r="M33" s="43"/>
      <c r="N33" s="43"/>
      <c r="O33" s="43"/>
      <c r="P33" s="43"/>
      <c r="Q33" s="43"/>
      <c r="R33" s="43"/>
      <c r="S33" s="43"/>
      <c r="T33" s="43"/>
      <c r="U33" s="43"/>
      <c r="V33" s="44"/>
      <c r="W33" s="44"/>
      <c r="X33" s="86">
        <v>20</v>
      </c>
      <c r="Y33" s="44"/>
      <c r="Z33" s="44"/>
      <c r="AA33" s="44"/>
      <c r="AB33" s="44"/>
      <c r="AC33" s="44"/>
      <c r="AD33" s="78"/>
      <c r="AE33" s="49"/>
      <c r="AF33" s="49"/>
      <c r="AG33" s="49" t="s">
        <v>43</v>
      </c>
      <c r="AH33" s="79"/>
      <c r="AI33" s="79"/>
      <c r="AJ33" s="79"/>
      <c r="AK33" s="79"/>
      <c r="AL33" s="79"/>
      <c r="AM33" s="79"/>
      <c r="AN33" s="44"/>
      <c r="AO33" s="44"/>
      <c r="AP33" s="44"/>
      <c r="AQ33" s="44"/>
      <c r="AR33" s="44"/>
      <c r="AS33" s="44"/>
      <c r="AT33" s="44"/>
      <c r="AU33" s="44"/>
      <c r="AV33" s="44"/>
      <c r="AW33" s="44"/>
      <c r="AX33" s="44"/>
      <c r="AY33" s="44"/>
      <c r="AZ33" s="44"/>
      <c r="BA33" s="44"/>
      <c r="BB33" s="44"/>
      <c r="BC33" s="44"/>
      <c r="BD33" s="44"/>
      <c r="BE33" s="44"/>
      <c r="BF33" s="44"/>
      <c r="BG33" s="44"/>
      <c r="BH33" s="44"/>
      <c r="BI33" s="44"/>
      <c r="BJ33" s="44"/>
    </row>
    <row r="34" spans="1:62" ht="18" customHeight="1" x14ac:dyDescent="0.25">
      <c r="A34" s="43"/>
      <c r="B34" s="43"/>
      <c r="C34" s="43"/>
      <c r="D34" s="43"/>
      <c r="E34" s="43"/>
      <c r="F34" s="43"/>
      <c r="G34" s="43"/>
      <c r="H34" s="43"/>
      <c r="I34" s="43"/>
      <c r="J34" s="55"/>
      <c r="K34" s="55"/>
      <c r="L34" s="439"/>
      <c r="M34" s="43"/>
      <c r="N34" s="43"/>
      <c r="O34" s="43"/>
      <c r="P34" s="43"/>
      <c r="Q34" s="43"/>
      <c r="R34" s="43"/>
      <c r="S34" s="43"/>
      <c r="T34" s="43"/>
      <c r="U34" s="43"/>
      <c r="V34" s="44"/>
      <c r="W34" s="44"/>
      <c r="X34" s="44"/>
      <c r="Y34" s="44"/>
      <c r="Z34" s="44"/>
      <c r="AA34" s="44"/>
      <c r="AB34" s="44"/>
      <c r="AC34" s="44"/>
      <c r="AD34" s="78"/>
      <c r="AE34" s="49"/>
      <c r="AF34" s="49"/>
      <c r="AG34" s="49"/>
      <c r="AH34" s="79"/>
      <c r="AI34" s="79"/>
      <c r="AJ34" s="79"/>
      <c r="AK34" s="79"/>
      <c r="AL34" s="79"/>
      <c r="AM34" s="79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</row>
    <row r="35" spans="1:62" ht="18" customHeight="1" x14ac:dyDescent="0.25">
      <c r="A35" s="43"/>
      <c r="B35" s="43"/>
      <c r="C35" s="43"/>
      <c r="D35" s="43"/>
      <c r="E35" s="43"/>
      <c r="F35" s="43"/>
      <c r="G35" s="43"/>
      <c r="H35" s="43"/>
      <c r="I35" s="43"/>
      <c r="J35" s="55"/>
      <c r="K35" s="55"/>
      <c r="L35" s="439"/>
      <c r="M35" s="43"/>
      <c r="N35" s="43"/>
      <c r="O35" s="43"/>
      <c r="P35" s="43"/>
      <c r="Q35" s="43"/>
      <c r="R35" s="43"/>
      <c r="S35" s="43"/>
      <c r="T35" s="43"/>
      <c r="U35" s="43"/>
      <c r="V35" s="44"/>
      <c r="W35" s="44"/>
      <c r="X35" s="44"/>
      <c r="Y35" s="44"/>
      <c r="Z35" s="44"/>
      <c r="AA35" s="44"/>
      <c r="AB35" s="44"/>
      <c r="AC35" s="44"/>
      <c r="AD35" s="78"/>
      <c r="AE35" s="49"/>
      <c r="AF35" s="49"/>
      <c r="AG35" s="49"/>
      <c r="AH35" s="79"/>
      <c r="AI35" s="79"/>
      <c r="AJ35" s="79"/>
      <c r="AK35" s="79"/>
      <c r="AL35" s="79"/>
      <c r="AM35" s="79"/>
      <c r="AN35" s="44"/>
      <c r="AO35" s="44"/>
      <c r="AP35" s="44"/>
      <c r="AQ35" s="44"/>
      <c r="AR35" s="44"/>
      <c r="AS35" s="44"/>
      <c r="AT35" s="44"/>
      <c r="AU35" s="44"/>
      <c r="AV35" s="44"/>
      <c r="AW35" s="44"/>
      <c r="AX35" s="44"/>
      <c r="AY35" s="44"/>
      <c r="AZ35" s="44"/>
      <c r="BA35" s="44"/>
      <c r="BB35" s="44"/>
      <c r="BC35" s="44"/>
      <c r="BD35" s="44"/>
      <c r="BE35" s="44"/>
      <c r="BF35" s="44"/>
      <c r="BG35" s="44"/>
      <c r="BH35" s="44"/>
      <c r="BI35" s="44"/>
      <c r="BJ35" s="44"/>
    </row>
    <row r="36" spans="1:62" ht="18" customHeight="1" x14ac:dyDescent="0.25">
      <c r="A36" s="43"/>
      <c r="B36" s="43"/>
      <c r="C36" s="43"/>
      <c r="D36" s="43"/>
      <c r="E36" s="43"/>
      <c r="F36" s="43"/>
      <c r="G36" s="43"/>
      <c r="H36" s="43"/>
      <c r="I36" s="43"/>
      <c r="J36" s="55"/>
      <c r="K36" s="55"/>
      <c r="L36" s="439"/>
      <c r="M36" s="43"/>
      <c r="N36" s="43"/>
      <c r="O36" s="43"/>
      <c r="P36" s="43"/>
      <c r="Q36" s="43"/>
      <c r="R36" s="43"/>
      <c r="S36" s="43"/>
      <c r="T36" s="43"/>
      <c r="U36" s="43"/>
      <c r="V36" s="44"/>
      <c r="W36" s="44"/>
      <c r="X36" s="44"/>
      <c r="Y36" s="44"/>
      <c r="Z36" s="44"/>
      <c r="AA36" s="44"/>
      <c r="AB36" s="44"/>
      <c r="AC36" s="44"/>
      <c r="AD36" s="78"/>
      <c r="AE36" s="49"/>
      <c r="AF36" s="49"/>
      <c r="AG36" s="49"/>
      <c r="AH36" s="79"/>
      <c r="AI36" s="79"/>
      <c r="AJ36" s="79"/>
      <c r="AK36" s="79"/>
      <c r="AL36" s="79"/>
      <c r="AM36" s="79"/>
      <c r="AN36" s="44"/>
      <c r="AO36" s="44"/>
      <c r="AP36" s="44"/>
      <c r="AQ36" s="44"/>
      <c r="AR36" s="44"/>
      <c r="AS36" s="44"/>
      <c r="AT36" s="44"/>
      <c r="AU36" s="44"/>
      <c r="AV36" s="44"/>
      <c r="AW36" s="44"/>
      <c r="AX36" s="44"/>
      <c r="AY36" s="44"/>
      <c r="AZ36" s="44"/>
      <c r="BA36" s="44"/>
      <c r="BB36" s="44"/>
      <c r="BC36" s="44"/>
      <c r="BD36" s="44"/>
      <c r="BE36" s="44"/>
      <c r="BF36" s="44"/>
      <c r="BG36" s="44"/>
      <c r="BH36" s="44"/>
      <c r="BI36" s="44"/>
      <c r="BJ36" s="44"/>
    </row>
    <row r="37" spans="1:62" ht="18" customHeight="1" x14ac:dyDescent="0.25">
      <c r="A37" s="43"/>
      <c r="B37" s="43"/>
      <c r="C37" s="43"/>
      <c r="D37" s="43"/>
      <c r="E37" s="43"/>
      <c r="F37" s="43"/>
      <c r="G37" s="43"/>
      <c r="H37" s="43"/>
      <c r="I37" s="43"/>
      <c r="J37" s="55"/>
      <c r="K37" s="55"/>
      <c r="L37" s="439"/>
      <c r="M37" s="43"/>
      <c r="N37" s="43"/>
      <c r="O37" s="43"/>
      <c r="P37" s="43"/>
      <c r="Q37" s="43"/>
      <c r="R37" s="43"/>
      <c r="S37" s="43"/>
      <c r="T37" s="43"/>
      <c r="U37" s="43"/>
      <c r="V37" s="44"/>
      <c r="W37" s="44"/>
      <c r="X37" s="44"/>
      <c r="Y37" s="44"/>
      <c r="Z37" s="44"/>
      <c r="AA37" s="44"/>
      <c r="AB37" s="44"/>
      <c r="AC37" s="44"/>
      <c r="AD37" s="78"/>
      <c r="AE37" s="49"/>
      <c r="AF37" s="49"/>
      <c r="AG37" s="49"/>
      <c r="AH37" s="79"/>
      <c r="AI37" s="79"/>
      <c r="AJ37" s="79"/>
      <c r="AK37" s="79"/>
      <c r="AL37" s="79"/>
      <c r="AM37" s="79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</row>
    <row r="38" spans="1:62" ht="18" customHeight="1" x14ac:dyDescent="0.25">
      <c r="A38" s="43"/>
      <c r="B38" s="43"/>
      <c r="C38" s="43"/>
      <c r="D38" s="43"/>
      <c r="E38" s="43"/>
      <c r="F38" s="43"/>
      <c r="G38" s="43"/>
      <c r="H38" s="43"/>
      <c r="I38" s="43"/>
      <c r="J38" s="55"/>
      <c r="K38" s="55"/>
      <c r="L38" s="439"/>
      <c r="M38" s="43"/>
      <c r="N38" s="43"/>
      <c r="O38" s="43"/>
      <c r="P38" s="43"/>
      <c r="Q38" s="43"/>
      <c r="R38" s="43"/>
      <c r="S38" s="43"/>
      <c r="T38" s="43"/>
      <c r="U38" s="43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4"/>
      <c r="AR38" s="44"/>
      <c r="AS38" s="44"/>
      <c r="AT38" s="44"/>
      <c r="AU38" s="44"/>
      <c r="AV38" s="44"/>
      <c r="AW38" s="44"/>
      <c r="AX38" s="44"/>
      <c r="AY38" s="44"/>
      <c r="AZ38" s="44"/>
      <c r="BA38" s="44"/>
      <c r="BB38" s="44"/>
      <c r="BC38" s="44"/>
      <c r="BD38" s="44"/>
      <c r="BE38" s="44"/>
      <c r="BF38" s="44"/>
      <c r="BG38" s="44"/>
      <c r="BH38" s="44"/>
      <c r="BI38" s="44"/>
      <c r="BJ38" s="44"/>
    </row>
    <row r="39" spans="1:62" ht="18" customHeight="1" x14ac:dyDescent="0.25">
      <c r="A39" s="44"/>
      <c r="B39" s="44"/>
      <c r="C39" s="44"/>
      <c r="D39" s="44"/>
      <c r="E39" s="44"/>
      <c r="F39" s="44"/>
      <c r="G39" s="44"/>
      <c r="H39" s="44"/>
      <c r="I39" s="44"/>
      <c r="J39" s="55"/>
      <c r="K39" s="55"/>
      <c r="L39" s="439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4"/>
      <c r="AB39" s="44"/>
      <c r="AC39" s="44"/>
      <c r="AD39" s="44"/>
      <c r="AE39" s="44"/>
      <c r="AF39" s="44"/>
      <c r="AG39" s="44"/>
      <c r="AH39" s="44"/>
      <c r="AI39" s="44"/>
      <c r="AJ39" s="44"/>
      <c r="AK39" s="44"/>
      <c r="AL39" s="44"/>
      <c r="AM39" s="44"/>
      <c r="AN39" s="44"/>
      <c r="AO39" s="44"/>
      <c r="AP39" s="44"/>
      <c r="AQ39" s="44"/>
      <c r="AR39" s="44"/>
      <c r="AS39" s="44"/>
      <c r="AT39" s="44"/>
      <c r="AU39" s="44"/>
      <c r="AV39" s="44"/>
      <c r="AW39" s="44"/>
      <c r="AX39" s="44"/>
      <c r="AY39" s="44"/>
      <c r="AZ39" s="44"/>
      <c r="BA39" s="44"/>
      <c r="BB39" s="44"/>
      <c r="BC39" s="44"/>
      <c r="BD39" s="44"/>
      <c r="BE39" s="44"/>
      <c r="BF39" s="44"/>
      <c r="BG39" s="44"/>
      <c r="BH39" s="44"/>
      <c r="BI39" s="44"/>
      <c r="BJ39" s="44"/>
    </row>
    <row r="40" spans="1:62" ht="15" customHeight="1" x14ac:dyDescent="0.25">
      <c r="A40" s="44"/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4"/>
      <c r="AB40" s="44"/>
      <c r="AC40" s="44"/>
      <c r="AD40" s="44"/>
      <c r="AE40" s="44"/>
      <c r="AF40" s="44"/>
      <c r="AG40" s="44"/>
      <c r="AH40" s="44"/>
      <c r="AI40" s="44"/>
      <c r="AJ40" s="44"/>
      <c r="AK40" s="44"/>
      <c r="AL40" s="44"/>
      <c r="AM40" s="44"/>
      <c r="AN40" s="44"/>
      <c r="AO40" s="44"/>
      <c r="AP40" s="44"/>
      <c r="AQ40" s="44"/>
      <c r="AR40" s="44"/>
      <c r="AS40" s="44"/>
      <c r="AT40" s="44"/>
      <c r="AU40" s="44"/>
      <c r="AV40" s="44"/>
      <c r="AW40" s="44"/>
      <c r="AX40" s="44"/>
      <c r="AY40" s="44"/>
      <c r="AZ40" s="44"/>
      <c r="BA40" s="44"/>
      <c r="BB40" s="44"/>
      <c r="BC40" s="44"/>
      <c r="BD40" s="44"/>
      <c r="BE40" s="44"/>
      <c r="BF40" s="44"/>
      <c r="BG40" s="44"/>
      <c r="BH40" s="44"/>
      <c r="BI40" s="44"/>
      <c r="BJ40" s="44"/>
    </row>
    <row r="41" spans="1:62" ht="15" customHeight="1" x14ac:dyDescent="0.25">
      <c r="A41" s="44"/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  <c r="AA41" s="44"/>
      <c r="AB41" s="44"/>
      <c r="AC41" s="44"/>
      <c r="AD41" s="44"/>
      <c r="AE41" s="44"/>
      <c r="AF41" s="44"/>
      <c r="AG41" s="44"/>
      <c r="AH41" s="44"/>
      <c r="AI41" s="44"/>
      <c r="AJ41" s="44"/>
      <c r="AK41" s="44"/>
      <c r="AL41" s="44"/>
      <c r="AM41" s="44"/>
      <c r="AN41" s="44"/>
      <c r="AO41" s="44"/>
      <c r="AP41" s="44"/>
      <c r="AQ41" s="44"/>
      <c r="AR41" s="44"/>
      <c r="AS41" s="44"/>
      <c r="AT41" s="44"/>
      <c r="AU41" s="44"/>
      <c r="AV41" s="44"/>
      <c r="AW41" s="44"/>
      <c r="AX41" s="44"/>
      <c r="AY41" s="44"/>
      <c r="AZ41" s="44"/>
      <c r="BA41" s="44"/>
      <c r="BB41" s="44"/>
      <c r="BC41" s="44"/>
      <c r="BD41" s="44"/>
      <c r="BE41" s="44"/>
      <c r="BF41" s="44"/>
      <c r="BG41" s="44"/>
      <c r="BH41" s="44"/>
      <c r="BI41" s="44"/>
      <c r="BJ41" s="44"/>
    </row>
    <row r="42" spans="1:62" ht="15" customHeight="1" x14ac:dyDescent="0.25">
      <c r="A42" s="44"/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44"/>
      <c r="Y42" s="44"/>
      <c r="Z42" s="44"/>
      <c r="AA42" s="44"/>
      <c r="AB42" s="44"/>
      <c r="AC42" s="44"/>
      <c r="AD42" s="44"/>
      <c r="AE42" s="44"/>
      <c r="AF42" s="44"/>
      <c r="AG42" s="44"/>
      <c r="AH42" s="44"/>
      <c r="AI42" s="44"/>
      <c r="AJ42" s="44"/>
      <c r="AK42" s="44"/>
      <c r="AL42" s="44"/>
      <c r="AM42" s="44"/>
      <c r="AN42" s="44"/>
      <c r="AO42" s="44"/>
      <c r="AP42" s="44"/>
      <c r="AQ42" s="44"/>
      <c r="AR42" s="44"/>
      <c r="AS42" s="44"/>
      <c r="AT42" s="44"/>
      <c r="AU42" s="44"/>
      <c r="AV42" s="44"/>
      <c r="AW42" s="44"/>
      <c r="AX42" s="44"/>
      <c r="AY42" s="44"/>
      <c r="AZ42" s="44"/>
      <c r="BA42" s="44"/>
      <c r="BB42" s="44"/>
      <c r="BC42" s="44"/>
      <c r="BD42" s="44"/>
      <c r="BE42" s="44"/>
      <c r="BF42" s="44"/>
      <c r="BG42" s="44"/>
      <c r="BH42" s="44"/>
      <c r="BI42" s="44"/>
      <c r="BJ42" s="44"/>
    </row>
    <row r="43" spans="1:62" ht="15" customHeight="1" x14ac:dyDescent="0.25">
      <c r="A43" s="44"/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38"/>
      <c r="AO43" s="438"/>
      <c r="AP43" s="438"/>
      <c r="AQ43" s="438"/>
      <c r="AR43" s="44"/>
      <c r="AS43" s="44"/>
      <c r="AT43" s="44"/>
      <c r="AU43" s="44"/>
      <c r="AV43" s="44"/>
      <c r="AW43" s="44"/>
      <c r="AX43" s="44"/>
      <c r="AY43" s="44"/>
      <c r="AZ43" s="44"/>
      <c r="BA43" s="44"/>
      <c r="BB43" s="44"/>
      <c r="BC43" s="44"/>
      <c r="BD43" s="44"/>
      <c r="BE43" s="44"/>
      <c r="BF43" s="44"/>
      <c r="BG43" s="44"/>
      <c r="BH43" s="44"/>
      <c r="BI43" s="44"/>
      <c r="BJ43" s="44"/>
    </row>
    <row r="44" spans="1:62" ht="15" customHeight="1" x14ac:dyDescent="0.25">
      <c r="A44" s="44"/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39"/>
      <c r="AE44" s="439"/>
      <c r="AF44" s="439"/>
      <c r="AG44" s="439"/>
      <c r="AH44" s="439"/>
      <c r="AI44" s="439"/>
      <c r="AJ44" s="439"/>
      <c r="AK44" s="439"/>
      <c r="AL44" s="439"/>
      <c r="AM44" s="439"/>
      <c r="AN44" s="50"/>
      <c r="AO44" s="50"/>
      <c r="AP44" s="50"/>
      <c r="AQ44" s="50"/>
      <c r="AR44" s="44"/>
      <c r="AS44" s="44"/>
      <c r="AT44" s="44"/>
      <c r="AU44" s="44"/>
      <c r="AV44" s="44"/>
      <c r="AW44" s="44"/>
      <c r="AX44" s="44"/>
      <c r="AY44" s="44"/>
      <c r="AZ44" s="44"/>
      <c r="BA44" s="44"/>
      <c r="BB44" s="44"/>
      <c r="BC44" s="44"/>
      <c r="BD44" s="44"/>
      <c r="BE44" s="44"/>
      <c r="BF44" s="44"/>
      <c r="BG44" s="44"/>
      <c r="BH44" s="44"/>
      <c r="BI44" s="44"/>
      <c r="BJ44" s="44"/>
    </row>
    <row r="45" spans="1:62" ht="15" customHeight="1" x14ac:dyDescent="0.35">
      <c r="A45" s="44"/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4"/>
      <c r="AH45" s="444"/>
      <c r="AI45" s="444"/>
      <c r="AJ45" s="444"/>
      <c r="AK45" s="444"/>
      <c r="AL45" s="444"/>
      <c r="AM45" s="444"/>
      <c r="AN45" s="50"/>
      <c r="AO45" s="50"/>
      <c r="AP45" s="50"/>
      <c r="AQ45" s="50"/>
      <c r="AR45" s="44"/>
      <c r="AS45" s="44"/>
      <c r="AT45" s="45"/>
      <c r="AU45" s="58"/>
      <c r="AV45" s="44"/>
      <c r="AW45" s="44"/>
      <c r="AX45" s="44"/>
      <c r="AY45" s="44"/>
      <c r="AZ45" s="44"/>
      <c r="BA45" s="44"/>
      <c r="BB45" s="44"/>
      <c r="BC45" s="44"/>
      <c r="BD45" s="44"/>
      <c r="BE45" s="44"/>
      <c r="BF45" s="44"/>
      <c r="BG45" s="44"/>
      <c r="BH45" s="44"/>
      <c r="BI45" s="44"/>
      <c r="BJ45" s="44"/>
    </row>
    <row r="46" spans="1:62" ht="15" customHeight="1" x14ac:dyDescent="0.25">
      <c r="A46" s="44"/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74"/>
      <c r="AE46" s="44"/>
      <c r="AF46" s="440"/>
      <c r="AG46" s="440"/>
      <c r="AH46" s="441"/>
      <c r="AI46" s="441"/>
      <c r="AJ46" s="430"/>
      <c r="AK46" s="430"/>
      <c r="AL46" s="430"/>
      <c r="AM46" s="430"/>
      <c r="AN46" s="50"/>
      <c r="AO46" s="50"/>
      <c r="AP46" s="50"/>
      <c r="AQ46" s="50"/>
      <c r="AR46" s="44"/>
      <c r="AS46" s="44"/>
      <c r="AT46" s="59"/>
      <c r="AU46" s="60"/>
      <c r="AV46" s="44"/>
      <c r="AW46" s="44"/>
      <c r="AX46" s="44"/>
      <c r="AY46" s="44"/>
      <c r="AZ46" s="44"/>
      <c r="BA46" s="44"/>
      <c r="BB46" s="44"/>
      <c r="BC46" s="44"/>
      <c r="BD46" s="44"/>
      <c r="BE46" s="44"/>
      <c r="BF46" s="44"/>
      <c r="BG46" s="44"/>
      <c r="BH46" s="44"/>
      <c r="BI46" s="44"/>
      <c r="BJ46" s="44"/>
    </row>
    <row r="47" spans="1:62" ht="15" customHeight="1" x14ac:dyDescent="0.25">
      <c r="A47" s="44"/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44"/>
      <c r="Z47" s="44"/>
      <c r="AA47" s="44"/>
      <c r="AB47" s="44"/>
      <c r="AC47" s="44"/>
      <c r="AD47" s="55"/>
      <c r="AE47" s="44"/>
      <c r="AF47" s="75"/>
      <c r="AG47" s="75"/>
      <c r="AH47" s="430"/>
      <c r="AI47" s="430"/>
      <c r="AJ47" s="430"/>
      <c r="AK47" s="430"/>
      <c r="AL47" s="430"/>
      <c r="AM47" s="430"/>
      <c r="AN47" s="50"/>
      <c r="AO47" s="50"/>
      <c r="AP47" s="50"/>
      <c r="AQ47" s="50"/>
      <c r="AR47" s="44"/>
      <c r="AS47" s="44"/>
      <c r="AT47" s="59"/>
      <c r="AU47" s="44"/>
      <c r="AV47" s="44"/>
      <c r="AW47" s="44"/>
      <c r="AX47" s="44"/>
      <c r="AY47" s="44"/>
      <c r="AZ47" s="44"/>
      <c r="BA47" s="44"/>
      <c r="BB47" s="44"/>
      <c r="BC47" s="44"/>
      <c r="BD47" s="44"/>
      <c r="BE47" s="44"/>
      <c r="BF47" s="44"/>
      <c r="BG47" s="44"/>
      <c r="BH47" s="44"/>
      <c r="BI47" s="44"/>
      <c r="BJ47" s="44"/>
    </row>
    <row r="48" spans="1:62" ht="15" customHeight="1" x14ac:dyDescent="0.25">
      <c r="A48" s="44"/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44"/>
      <c r="Y48" s="44"/>
      <c r="Z48" s="44"/>
      <c r="AA48" s="44"/>
      <c r="AB48" s="44"/>
      <c r="AC48" s="44"/>
      <c r="AD48" s="55"/>
      <c r="AE48" s="44"/>
      <c r="AF48" s="75"/>
      <c r="AG48" s="75"/>
      <c r="AH48" s="48"/>
      <c r="AI48" s="48"/>
      <c r="AJ48" s="48"/>
      <c r="AK48" s="48"/>
      <c r="AL48" s="48"/>
      <c r="AM48" s="48"/>
      <c r="AN48" s="50"/>
      <c r="AO48" s="50"/>
      <c r="AP48" s="50"/>
      <c r="AQ48" s="50"/>
      <c r="AR48" s="44"/>
      <c r="AS48" s="44"/>
      <c r="AT48" s="44"/>
      <c r="AU48" s="44"/>
      <c r="AV48" s="44"/>
      <c r="AW48" s="442"/>
      <c r="AX48" s="442"/>
      <c r="AY48" s="87"/>
      <c r="AZ48" s="44"/>
      <c r="BA48" s="44"/>
      <c r="BB48" s="44"/>
      <c r="BC48" s="44"/>
      <c r="BD48" s="44"/>
      <c r="BE48" s="44"/>
      <c r="BF48" s="44"/>
      <c r="BG48" s="44"/>
      <c r="BH48" s="44"/>
      <c r="BI48" s="44"/>
      <c r="BJ48" s="44"/>
    </row>
    <row r="49" spans="1:62" ht="15" customHeight="1" x14ac:dyDescent="0.25">
      <c r="A49" s="44"/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44"/>
      <c r="AA49" s="44"/>
      <c r="AB49" s="44"/>
      <c r="AC49" s="44"/>
      <c r="AD49" s="44"/>
      <c r="AE49" s="44"/>
      <c r="AF49" s="44"/>
      <c r="AG49" s="44"/>
      <c r="AH49" s="44"/>
      <c r="AI49" s="44"/>
      <c r="AJ49" s="44"/>
      <c r="AK49" s="44"/>
      <c r="AL49" s="44"/>
      <c r="AM49" s="44"/>
      <c r="AN49" s="50"/>
      <c r="AO49" s="50"/>
      <c r="AP49" s="50"/>
      <c r="AQ49" s="50"/>
      <c r="AR49" s="44"/>
      <c r="AS49" s="44"/>
      <c r="AT49" s="45"/>
      <c r="AU49" s="59"/>
      <c r="AV49" s="62"/>
      <c r="AW49" s="44"/>
      <c r="AX49" s="44"/>
      <c r="AY49" s="44"/>
      <c r="AZ49" s="44"/>
      <c r="BA49" s="45"/>
      <c r="BB49" s="44"/>
      <c r="BC49" s="44"/>
      <c r="BD49" s="44"/>
      <c r="BE49" s="44"/>
      <c r="BF49" s="44"/>
      <c r="BG49" s="44"/>
      <c r="BH49" s="44"/>
      <c r="BI49" s="44"/>
      <c r="BJ49" s="44"/>
    </row>
    <row r="50" spans="1:62" ht="15" customHeight="1" x14ac:dyDescent="0.25">
      <c r="A50" s="44"/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88"/>
      <c r="Y50" s="44"/>
      <c r="Z50" s="44"/>
      <c r="AA50" s="44"/>
      <c r="AB50" s="44"/>
      <c r="AC50" s="44"/>
      <c r="AD50" s="44"/>
      <c r="AE50" s="44"/>
      <c r="AF50" s="44"/>
      <c r="AG50" s="44"/>
      <c r="AH50" s="44"/>
      <c r="AI50" s="44"/>
      <c r="AJ50" s="44"/>
      <c r="AK50" s="44"/>
      <c r="AL50" s="44"/>
      <c r="AM50" s="44"/>
      <c r="AN50" s="50"/>
      <c r="AO50" s="50"/>
      <c r="AP50" s="50"/>
      <c r="AQ50" s="50"/>
      <c r="AR50" s="44"/>
      <c r="AS50" s="44"/>
      <c r="AT50" s="45"/>
      <c r="AU50" s="59"/>
      <c r="AV50" s="63"/>
      <c r="AW50" s="44"/>
      <c r="AX50" s="44"/>
      <c r="AY50" s="44"/>
      <c r="AZ50" s="44"/>
      <c r="BA50" s="47"/>
      <c r="BB50" s="44"/>
      <c r="BC50" s="44"/>
      <c r="BD50" s="44"/>
      <c r="BE50" s="44"/>
      <c r="BF50" s="44"/>
      <c r="BG50" s="44"/>
      <c r="BH50" s="44"/>
      <c r="BI50" s="44"/>
      <c r="BJ50" s="44"/>
    </row>
    <row r="51" spans="1:62" ht="15" customHeight="1" x14ac:dyDescent="0.25">
      <c r="A51" s="44"/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88"/>
      <c r="Y51" s="44"/>
      <c r="Z51" s="44"/>
      <c r="AA51" s="44"/>
      <c r="AB51" s="44"/>
      <c r="AC51" s="44"/>
      <c r="AD51" s="44"/>
      <c r="AE51" s="44"/>
      <c r="AF51" s="44"/>
      <c r="AG51" s="44"/>
      <c r="AH51" s="44"/>
      <c r="AI51" s="44"/>
      <c r="AJ51" s="44"/>
      <c r="AK51" s="44"/>
      <c r="AL51" s="44"/>
      <c r="AM51" s="44"/>
      <c r="AN51" s="50"/>
      <c r="AO51" s="50"/>
      <c r="AP51" s="50"/>
      <c r="AQ51" s="50"/>
      <c r="AR51" s="44"/>
      <c r="AS51" s="44"/>
      <c r="AT51" s="45"/>
      <c r="AU51" s="59"/>
      <c r="AV51" s="62"/>
      <c r="AW51" s="44"/>
      <c r="AX51" s="44"/>
      <c r="AY51" s="44"/>
      <c r="AZ51" s="44"/>
      <c r="BA51" s="50"/>
      <c r="BB51" s="44"/>
      <c r="BC51" s="44"/>
      <c r="BD51" s="44"/>
      <c r="BE51" s="44"/>
      <c r="BF51" s="44"/>
      <c r="BG51" s="44"/>
      <c r="BH51" s="44"/>
      <c r="BI51" s="44"/>
      <c r="BJ51" s="44"/>
    </row>
    <row r="52" spans="1:62" ht="15" customHeight="1" x14ac:dyDescent="0.25">
      <c r="A52" s="44"/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44"/>
      <c r="W52" s="44"/>
      <c r="X52" s="44"/>
      <c r="Y52" s="44"/>
      <c r="Z52" s="44"/>
      <c r="AA52" s="44"/>
      <c r="AB52" s="44"/>
      <c r="AC52" s="44"/>
      <c r="AD52" s="44"/>
      <c r="AE52" s="44"/>
      <c r="AF52" s="44"/>
      <c r="AG52" s="44"/>
      <c r="AH52" s="44"/>
      <c r="AI52" s="44"/>
      <c r="AJ52" s="44"/>
      <c r="AK52" s="44"/>
      <c r="AL52" s="44"/>
      <c r="AM52" s="44"/>
      <c r="AN52" s="50"/>
      <c r="AO52" s="50"/>
      <c r="AP52" s="50"/>
      <c r="AQ52" s="50"/>
      <c r="AR52" s="44"/>
      <c r="AS52" s="44"/>
      <c r="AT52" s="44"/>
      <c r="AU52" s="44"/>
      <c r="AV52" s="44"/>
      <c r="AW52" s="44"/>
      <c r="AX52" s="44"/>
      <c r="AY52" s="44"/>
      <c r="AZ52" s="44"/>
      <c r="BA52" s="50"/>
      <c r="BB52" s="44"/>
      <c r="BC52" s="44"/>
      <c r="BD52" s="44"/>
      <c r="BE52" s="44"/>
      <c r="BF52" s="44"/>
      <c r="BG52" s="44"/>
      <c r="BH52" s="44"/>
      <c r="BI52" s="44"/>
      <c r="BJ52" s="44"/>
    </row>
    <row r="53" spans="1:62" ht="15" customHeight="1" x14ac:dyDescent="0.25">
      <c r="A53" s="44"/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4"/>
      <c r="AB53" s="44"/>
      <c r="AC53" s="44"/>
      <c r="AD53" s="44"/>
      <c r="AE53" s="44"/>
      <c r="AF53" s="44"/>
      <c r="AG53" s="44"/>
      <c r="AH53" s="44"/>
      <c r="AI53" s="44"/>
      <c r="AJ53" s="44"/>
      <c r="AK53" s="44"/>
      <c r="AL53" s="44"/>
      <c r="AM53" s="44"/>
      <c r="AN53" s="50"/>
      <c r="AO53" s="50"/>
      <c r="AP53" s="50"/>
      <c r="AQ53" s="50"/>
      <c r="AR53" s="44"/>
      <c r="AS53" s="44"/>
      <c r="AT53" s="45"/>
      <c r="AU53" s="45"/>
      <c r="AV53" s="44"/>
      <c r="AW53" s="50"/>
      <c r="AX53" s="44"/>
      <c r="AY53" s="44"/>
      <c r="AZ53" s="44"/>
      <c r="BA53" s="50"/>
      <c r="BB53" s="44"/>
      <c r="BC53" s="44"/>
      <c r="BD53" s="44"/>
      <c r="BE53" s="44"/>
      <c r="BF53" s="44"/>
      <c r="BG53" s="44"/>
      <c r="BH53" s="44"/>
      <c r="BI53" s="44"/>
      <c r="BJ53" s="44"/>
    </row>
    <row r="54" spans="1:62" ht="15" customHeight="1" x14ac:dyDescent="0.25">
      <c r="A54" s="44"/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89"/>
      <c r="X54" s="44"/>
      <c r="Y54" s="44"/>
      <c r="Z54" s="44"/>
      <c r="AA54" s="44"/>
      <c r="AB54" s="44"/>
      <c r="AC54" s="44"/>
      <c r="AD54" s="44"/>
      <c r="AE54" s="44"/>
      <c r="AF54" s="44"/>
      <c r="AG54" s="44"/>
      <c r="AH54" s="44"/>
      <c r="AI54" s="44"/>
      <c r="AJ54" s="44"/>
      <c r="AK54" s="44"/>
      <c r="AL54" s="44"/>
      <c r="AM54" s="44"/>
      <c r="AN54" s="50"/>
      <c r="AO54" s="50"/>
      <c r="AP54" s="50"/>
      <c r="AQ54" s="50"/>
      <c r="AR54" s="44"/>
      <c r="AS54" s="44"/>
      <c r="AT54" s="44"/>
      <c r="AU54" s="44"/>
      <c r="AV54" s="44"/>
      <c r="AW54" s="50"/>
      <c r="AX54" s="50"/>
      <c r="AY54" s="44"/>
      <c r="AZ54" s="44"/>
      <c r="BA54" s="50"/>
      <c r="BB54" s="44"/>
      <c r="BC54" s="44"/>
      <c r="BD54" s="44"/>
      <c r="BE54" s="44"/>
      <c r="BF54" s="44"/>
      <c r="BG54" s="44"/>
      <c r="BH54" s="44"/>
      <c r="BI54" s="44"/>
      <c r="BJ54" s="44"/>
    </row>
    <row r="55" spans="1:62" ht="15" customHeight="1" x14ac:dyDescent="0.25">
      <c r="A55" s="44"/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90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50"/>
      <c r="AO55" s="50"/>
      <c r="AP55" s="50"/>
      <c r="AQ55" s="50"/>
      <c r="AR55" s="44"/>
      <c r="AS55" s="44"/>
      <c r="AT55" s="44"/>
      <c r="AU55" s="44"/>
      <c r="AV55" s="445"/>
      <c r="AW55" s="50"/>
      <c r="AX55" s="50"/>
      <c r="AY55" s="44"/>
      <c r="AZ55" s="44"/>
      <c r="BA55" s="50"/>
      <c r="BB55" s="44"/>
      <c r="BC55" s="44"/>
      <c r="BD55" s="44"/>
      <c r="BE55" s="44"/>
      <c r="BF55" s="44"/>
      <c r="BG55" s="44"/>
      <c r="BH55" s="44"/>
      <c r="BI55" s="44"/>
      <c r="BJ55" s="44"/>
    </row>
    <row r="56" spans="1:62" ht="15" customHeight="1" x14ac:dyDescent="0.25">
      <c r="A56" s="44"/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4"/>
      <c r="Y56" s="89"/>
      <c r="Z56" s="44"/>
      <c r="AA56" s="44"/>
      <c r="AB56" s="44"/>
      <c r="AC56" s="44"/>
      <c r="AD56" s="44"/>
      <c r="AE56" s="44"/>
      <c r="AF56" s="44"/>
      <c r="AG56" s="44"/>
      <c r="AH56" s="44"/>
      <c r="AI56" s="44"/>
      <c r="AJ56" s="44"/>
      <c r="AK56" s="44"/>
      <c r="AL56" s="44"/>
      <c r="AM56" s="44"/>
      <c r="AN56" s="50"/>
      <c r="AO56" s="50"/>
      <c r="AP56" s="50"/>
      <c r="AQ56" s="50"/>
      <c r="AR56" s="44"/>
      <c r="AS56" s="44"/>
      <c r="AT56" s="44"/>
      <c r="AU56" s="44"/>
      <c r="AV56" s="445"/>
      <c r="AW56" s="50"/>
      <c r="AX56" s="50"/>
      <c r="AY56" s="44"/>
      <c r="AZ56" s="44"/>
      <c r="BA56" s="50"/>
      <c r="BB56" s="44"/>
      <c r="BC56" s="44"/>
      <c r="BD56" s="44"/>
      <c r="BE56" s="44"/>
      <c r="BF56" s="44"/>
      <c r="BG56" s="44"/>
      <c r="BH56" s="44"/>
      <c r="BI56" s="44"/>
      <c r="BJ56" s="44"/>
    </row>
    <row r="57" spans="1:62" ht="15" customHeight="1" x14ac:dyDescent="0.25">
      <c r="A57" s="44"/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  <c r="S57" s="44"/>
      <c r="T57" s="44"/>
      <c r="U57" s="44"/>
      <c r="V57" s="44"/>
      <c r="W57" s="44"/>
      <c r="X57" s="44"/>
      <c r="Y57" s="90"/>
      <c r="Z57" s="44"/>
      <c r="AA57" s="44"/>
      <c r="AB57" s="44"/>
      <c r="AC57" s="44"/>
      <c r="AD57" s="44"/>
      <c r="AE57" s="44"/>
      <c r="AF57" s="44"/>
      <c r="AG57" s="44"/>
      <c r="AH57" s="44"/>
      <c r="AI57" s="44"/>
      <c r="AJ57" s="44"/>
      <c r="AK57" s="44"/>
      <c r="AL57" s="44"/>
      <c r="AM57" s="44"/>
      <c r="AN57" s="50"/>
      <c r="AO57" s="50"/>
      <c r="AP57" s="50"/>
      <c r="AQ57" s="50"/>
      <c r="AR57" s="44"/>
      <c r="AS57" s="44"/>
      <c r="AT57" s="44"/>
      <c r="AU57" s="44"/>
      <c r="AV57" s="45"/>
      <c r="AW57" s="50"/>
      <c r="AX57" s="50"/>
      <c r="AY57" s="44"/>
      <c r="AZ57" s="44"/>
      <c r="BA57" s="50"/>
      <c r="BB57" s="44"/>
      <c r="BC57" s="44"/>
      <c r="BD57" s="44"/>
      <c r="BE57" s="44"/>
      <c r="BF57" s="44"/>
      <c r="BG57" s="44"/>
      <c r="BH57" s="44"/>
      <c r="BI57" s="44"/>
      <c r="BJ57" s="44"/>
    </row>
    <row r="58" spans="1:62" ht="15" customHeight="1" x14ac:dyDescent="0.25">
      <c r="A58" s="44"/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  <c r="AA58" s="44"/>
      <c r="AB58" s="44"/>
      <c r="AC58" s="44"/>
      <c r="AD58" s="44"/>
      <c r="AE58" s="44"/>
      <c r="AF58" s="44"/>
      <c r="AG58" s="44"/>
      <c r="AH58" s="44"/>
      <c r="AI58" s="44"/>
      <c r="AJ58" s="44"/>
      <c r="AK58" s="44"/>
      <c r="AL58" s="44"/>
      <c r="AM58" s="44"/>
      <c r="AN58" s="50"/>
      <c r="AO58" s="50"/>
      <c r="AP58" s="50"/>
      <c r="AQ58" s="50"/>
      <c r="AR58" s="44"/>
      <c r="AS58" s="44"/>
      <c r="AT58" s="44"/>
      <c r="AU58" s="44"/>
      <c r="AV58" s="45"/>
      <c r="AW58" s="50"/>
      <c r="AX58" s="50"/>
      <c r="AY58" s="44"/>
      <c r="AZ58" s="44"/>
      <c r="BA58" s="50"/>
      <c r="BB58" s="44"/>
      <c r="BC58" s="44"/>
      <c r="BD58" s="44"/>
      <c r="BE58" s="44"/>
      <c r="BF58" s="44"/>
      <c r="BG58" s="44"/>
      <c r="BH58" s="44"/>
      <c r="BI58" s="44"/>
      <c r="BJ58" s="44"/>
    </row>
    <row r="59" spans="1:62" ht="15" customHeight="1" x14ac:dyDescent="0.25">
      <c r="A59" s="44"/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  <c r="AA59" s="44"/>
      <c r="AB59" s="44"/>
      <c r="AC59" s="44"/>
      <c r="AD59" s="44"/>
      <c r="AE59" s="44"/>
      <c r="AF59" s="44"/>
      <c r="AG59" s="44"/>
      <c r="AH59" s="44"/>
      <c r="AI59" s="44"/>
      <c r="AJ59" s="44"/>
      <c r="AK59" s="44"/>
      <c r="AL59" s="44"/>
      <c r="AM59" s="44"/>
      <c r="AN59" s="45"/>
      <c r="AO59" s="45"/>
      <c r="AP59" s="45"/>
      <c r="AQ59" s="45"/>
      <c r="AR59" s="44"/>
      <c r="AS59" s="44"/>
      <c r="AT59" s="63"/>
      <c r="AU59" s="44"/>
      <c r="AV59" s="44"/>
      <c r="AW59" s="44"/>
      <c r="AX59" s="44"/>
      <c r="AY59" s="44"/>
      <c r="AZ59" s="44"/>
      <c r="BA59" s="50"/>
      <c r="BB59" s="44"/>
      <c r="BC59" s="44"/>
      <c r="BD59" s="44"/>
      <c r="BE59" s="44"/>
      <c r="BF59" s="44"/>
      <c r="BG59" s="44"/>
      <c r="BH59" s="44"/>
      <c r="BI59" s="44"/>
      <c r="BJ59" s="44"/>
    </row>
    <row r="60" spans="1:62" ht="15" customHeight="1" x14ac:dyDescent="0.25">
      <c r="A60" s="44"/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5"/>
      <c r="AO60" s="45"/>
      <c r="AP60" s="45"/>
      <c r="AQ60" s="45"/>
      <c r="AR60" s="44"/>
      <c r="AS60" s="44"/>
      <c r="AT60" s="44"/>
      <c r="AU60" s="44"/>
      <c r="AV60" s="44"/>
      <c r="AW60" s="44"/>
      <c r="AX60" s="44"/>
      <c r="AY60" s="44"/>
      <c r="AZ60" s="44"/>
      <c r="BA60" s="50"/>
      <c r="BB60" s="44"/>
      <c r="BC60" s="44"/>
      <c r="BD60" s="44"/>
      <c r="BE60" s="44"/>
      <c r="BF60" s="44"/>
      <c r="BG60" s="44"/>
      <c r="BH60" s="44"/>
      <c r="BI60" s="44"/>
      <c r="BJ60" s="44"/>
    </row>
    <row r="61" spans="1:62" ht="15" customHeight="1" x14ac:dyDescent="0.25">
      <c r="A61" s="44"/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38"/>
      <c r="AO61" s="438"/>
      <c r="AP61" s="438"/>
      <c r="AQ61" s="438"/>
      <c r="AR61" s="44"/>
      <c r="AS61" s="44"/>
      <c r="AT61" s="44"/>
      <c r="AU61" s="44"/>
      <c r="AV61" s="44"/>
      <c r="AW61" s="44"/>
      <c r="AX61" s="44"/>
      <c r="AY61" s="44"/>
      <c r="AZ61" s="44"/>
      <c r="BA61" s="50"/>
      <c r="BB61" s="44"/>
      <c r="BC61" s="44"/>
      <c r="BD61" s="44"/>
      <c r="BE61" s="44"/>
      <c r="BF61" s="44"/>
      <c r="BG61" s="44"/>
      <c r="BH61" s="44"/>
      <c r="BI61" s="44"/>
      <c r="BJ61" s="44"/>
    </row>
    <row r="62" spans="1:62" ht="15" customHeight="1" x14ac:dyDescent="0.25">
      <c r="A62" s="44"/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50"/>
      <c r="AO62" s="50"/>
      <c r="AP62" s="50"/>
      <c r="AQ62" s="50"/>
      <c r="AR62" s="44"/>
      <c r="AS62" s="44"/>
      <c r="AT62" s="44"/>
      <c r="AU62" s="44"/>
      <c r="AV62" s="44"/>
      <c r="AW62" s="44"/>
      <c r="AX62" s="44"/>
      <c r="AY62" s="44"/>
      <c r="AZ62" s="44"/>
      <c r="BA62" s="50"/>
      <c r="BB62" s="44"/>
      <c r="BC62" s="44"/>
      <c r="BD62" s="44"/>
      <c r="BE62" s="44"/>
      <c r="BF62" s="44"/>
      <c r="BG62" s="44"/>
      <c r="BH62" s="44"/>
      <c r="BI62" s="44"/>
      <c r="BJ62" s="44"/>
    </row>
    <row r="63" spans="1:62" ht="15" customHeight="1" x14ac:dyDescent="0.25">
      <c r="A63" s="44"/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50"/>
      <c r="AO63" s="50"/>
      <c r="AP63" s="50"/>
      <c r="AQ63" s="50"/>
      <c r="AR63" s="44"/>
      <c r="AS63" s="44"/>
      <c r="AT63" s="44"/>
      <c r="AU63" s="44"/>
      <c r="AV63" s="44"/>
      <c r="AW63" s="44"/>
      <c r="AX63" s="44"/>
      <c r="AY63" s="44"/>
      <c r="AZ63" s="44"/>
      <c r="BA63" s="50"/>
      <c r="BB63" s="44"/>
      <c r="BC63" s="44"/>
      <c r="BD63" s="44"/>
      <c r="BE63" s="44"/>
      <c r="BF63" s="44"/>
      <c r="BG63" s="44"/>
      <c r="BH63" s="44"/>
      <c r="BI63" s="44"/>
      <c r="BJ63" s="44"/>
    </row>
    <row r="64" spans="1:62" ht="15" customHeight="1" x14ac:dyDescent="0.25"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50"/>
      <c r="AO64" s="50"/>
      <c r="AP64" s="50"/>
      <c r="AQ64" s="50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</row>
    <row r="65" spans="30:54" ht="15" customHeight="1" x14ac:dyDescent="0.25"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50"/>
      <c r="AO65" s="50"/>
      <c r="AP65" s="50"/>
      <c r="AQ65" s="50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</row>
    <row r="66" spans="30:54" ht="15" customHeight="1" x14ac:dyDescent="0.25"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50"/>
      <c r="AO66" s="50"/>
      <c r="AP66" s="50"/>
      <c r="AQ66" s="50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</row>
    <row r="67" spans="30:54" ht="15" customHeight="1" x14ac:dyDescent="0.25"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50"/>
      <c r="AO67" s="50"/>
      <c r="AP67" s="50"/>
      <c r="AQ67" s="50"/>
      <c r="AR67" s="44"/>
      <c r="AS67" s="44"/>
      <c r="AT67" s="44"/>
      <c r="AU67" s="44"/>
      <c r="AV67" s="44"/>
      <c r="AW67" s="44"/>
      <c r="AX67" s="44"/>
      <c r="AY67" s="44"/>
      <c r="AZ67" s="44"/>
      <c r="BA67" s="44"/>
      <c r="BB67" s="44"/>
    </row>
    <row r="68" spans="30:54" ht="15" customHeight="1" x14ac:dyDescent="0.25">
      <c r="AD68" s="44"/>
      <c r="AE68" s="44"/>
      <c r="AF68" s="44"/>
      <c r="AG68" s="44"/>
      <c r="AH68" s="44"/>
      <c r="AI68" s="44"/>
      <c r="AJ68" s="44"/>
      <c r="AK68" s="44"/>
      <c r="AL68" s="44"/>
      <c r="AM68" s="44"/>
      <c r="AN68" s="50"/>
      <c r="AO68" s="50"/>
      <c r="AP68" s="50"/>
      <c r="AQ68" s="50"/>
      <c r="AR68" s="44"/>
      <c r="AS68" s="44"/>
      <c r="AT68" s="44"/>
      <c r="AU68" s="44"/>
      <c r="AV68" s="44"/>
      <c r="AW68" s="44"/>
      <c r="AX68" s="44"/>
      <c r="AY68" s="44"/>
      <c r="AZ68" s="44"/>
      <c r="BA68" s="44"/>
      <c r="BB68" s="44"/>
    </row>
    <row r="69" spans="30:54" ht="15" customHeight="1" x14ac:dyDescent="0.25">
      <c r="AD69" s="44"/>
      <c r="AE69" s="44"/>
      <c r="AF69" s="44"/>
      <c r="AG69" s="44"/>
      <c r="AH69" s="44"/>
      <c r="AI69" s="44"/>
      <c r="AJ69" s="44"/>
      <c r="AK69" s="44"/>
      <c r="AL69" s="44"/>
      <c r="AM69" s="44"/>
      <c r="AN69" s="50"/>
      <c r="AO69" s="50"/>
      <c r="AP69" s="50"/>
      <c r="AQ69" s="50"/>
      <c r="AR69" s="44"/>
      <c r="AS69" s="44"/>
      <c r="AT69" s="44"/>
      <c r="AU69" s="44"/>
      <c r="AV69" s="44"/>
      <c r="AW69" s="44"/>
      <c r="AX69" s="44"/>
      <c r="AY69" s="44"/>
      <c r="AZ69" s="44"/>
      <c r="BA69" s="44"/>
      <c r="BB69" s="44"/>
    </row>
    <row r="70" spans="30:54" x14ac:dyDescent="0.25">
      <c r="AD70" s="44"/>
      <c r="AE70" s="44"/>
      <c r="AF70" s="44"/>
      <c r="AG70" s="44"/>
      <c r="AH70" s="44"/>
      <c r="AI70" s="44"/>
      <c r="AJ70" s="44"/>
      <c r="AK70" s="44"/>
      <c r="AL70" s="44"/>
      <c r="AM70" s="44"/>
      <c r="AN70" s="50"/>
      <c r="AO70" s="50"/>
      <c r="AP70" s="50"/>
      <c r="AQ70" s="50"/>
      <c r="AR70" s="44"/>
      <c r="AS70" s="44"/>
      <c r="AT70" s="44"/>
      <c r="AU70" s="44"/>
      <c r="AV70" s="44"/>
      <c r="AW70" s="44"/>
      <c r="AX70" s="44"/>
      <c r="AY70" s="44"/>
      <c r="AZ70" s="44"/>
      <c r="BA70" s="44"/>
      <c r="BB70" s="44"/>
    </row>
    <row r="71" spans="30:54" x14ac:dyDescent="0.25">
      <c r="AD71" s="44"/>
      <c r="AE71" s="44"/>
      <c r="AF71" s="44"/>
      <c r="AG71" s="44"/>
      <c r="AH71" s="44"/>
      <c r="AI71" s="44"/>
      <c r="AJ71" s="44"/>
      <c r="AK71" s="44"/>
      <c r="AL71" s="44"/>
      <c r="AM71" s="44"/>
      <c r="AN71" s="50"/>
      <c r="AO71" s="50"/>
      <c r="AP71" s="50"/>
      <c r="AQ71" s="50"/>
      <c r="AR71" s="44"/>
      <c r="AS71" s="44"/>
      <c r="AT71" s="44"/>
      <c r="AU71" s="44"/>
      <c r="AV71" s="44"/>
      <c r="AW71" s="44"/>
      <c r="AX71" s="44"/>
      <c r="AY71" s="44"/>
      <c r="AZ71" s="44"/>
      <c r="BA71" s="44"/>
      <c r="BB71" s="44"/>
    </row>
    <row r="72" spans="30:54" x14ac:dyDescent="0.25">
      <c r="AD72" s="44"/>
      <c r="AE72" s="44"/>
      <c r="AF72" s="44"/>
      <c r="AG72" s="44"/>
      <c r="AH72" s="44"/>
      <c r="AI72" s="44"/>
      <c r="AJ72" s="44"/>
      <c r="AK72" s="44"/>
      <c r="AL72" s="44"/>
      <c r="AM72" s="44"/>
      <c r="AN72" s="44"/>
      <c r="AO72" s="44"/>
      <c r="AP72" s="44"/>
      <c r="AQ72" s="44"/>
      <c r="AR72" s="44"/>
      <c r="AS72" s="44"/>
      <c r="AT72" s="44"/>
      <c r="AU72" s="44"/>
      <c r="AV72" s="44"/>
      <c r="AW72" s="44"/>
      <c r="AX72" s="44"/>
      <c r="AY72" s="44"/>
      <c r="AZ72" s="44"/>
      <c r="BA72" s="44"/>
      <c r="BB72" s="44"/>
    </row>
    <row r="73" spans="30:54" x14ac:dyDescent="0.25">
      <c r="AD73" s="44"/>
      <c r="AE73" s="44"/>
      <c r="AF73" s="44"/>
      <c r="AG73" s="44"/>
      <c r="AH73" s="44"/>
      <c r="AI73" s="44"/>
      <c r="AJ73" s="44"/>
      <c r="AK73" s="44"/>
      <c r="AL73" s="44"/>
      <c r="AM73" s="44"/>
      <c r="AN73" s="45"/>
      <c r="AO73" s="44"/>
      <c r="AP73" s="44"/>
      <c r="AQ73" s="44"/>
      <c r="AR73" s="44"/>
      <c r="AS73" s="44"/>
      <c r="AT73" s="44"/>
      <c r="AU73" s="44"/>
      <c r="AV73" s="44"/>
      <c r="AW73" s="44"/>
      <c r="AX73" s="44"/>
      <c r="AY73" s="44"/>
      <c r="AZ73" s="44"/>
      <c r="BA73" s="44"/>
      <c r="BB73" s="44"/>
    </row>
    <row r="74" spans="30:54" x14ac:dyDescent="0.25">
      <c r="AD74" s="44"/>
      <c r="AE74" s="44"/>
      <c r="AF74" s="44"/>
      <c r="AG74" s="44"/>
      <c r="AH74" s="44"/>
      <c r="AI74" s="44"/>
      <c r="AJ74" s="44"/>
      <c r="AK74" s="44"/>
      <c r="AL74" s="44"/>
      <c r="AM74" s="44"/>
      <c r="AN74" s="47"/>
      <c r="AO74" s="47"/>
      <c r="AP74" s="45"/>
      <c r="AQ74" s="45"/>
      <c r="AR74" s="45"/>
      <c r="AS74" s="45"/>
      <c r="AT74" s="45"/>
      <c r="AU74" s="44"/>
      <c r="AV74" s="44"/>
      <c r="AW74" s="44"/>
      <c r="AX74" s="44"/>
      <c r="AY74" s="44"/>
      <c r="AZ74" s="44"/>
      <c r="BA74" s="44"/>
      <c r="BB74" s="44"/>
    </row>
    <row r="75" spans="30:54" x14ac:dyDescent="0.25">
      <c r="AD75" s="44"/>
      <c r="AE75" s="44"/>
      <c r="AF75" s="44"/>
      <c r="AG75" s="44"/>
      <c r="AH75" s="44"/>
      <c r="AI75" s="44"/>
      <c r="AJ75" s="44"/>
      <c r="AK75" s="44"/>
      <c r="AL75" s="44"/>
      <c r="AM75" s="44"/>
      <c r="AN75" s="50"/>
      <c r="AO75" s="50"/>
      <c r="AP75" s="45"/>
      <c r="AQ75" s="45"/>
      <c r="AR75" s="45"/>
      <c r="AS75" s="45"/>
      <c r="AT75" s="45"/>
      <c r="AU75" s="44"/>
      <c r="AV75" s="44"/>
      <c r="AW75" s="44"/>
      <c r="AX75" s="44"/>
      <c r="AY75" s="44"/>
      <c r="AZ75" s="44"/>
      <c r="BA75" s="44"/>
      <c r="BB75" s="44"/>
    </row>
    <row r="76" spans="30:54" x14ac:dyDescent="0.25">
      <c r="AD76" s="44"/>
      <c r="AE76" s="44"/>
      <c r="AF76" s="44"/>
      <c r="AG76" s="44"/>
      <c r="AH76" s="44"/>
      <c r="AI76" s="44"/>
      <c r="AJ76" s="44"/>
      <c r="AK76" s="44"/>
      <c r="AL76" s="44"/>
      <c r="AM76" s="44"/>
      <c r="AN76" s="50"/>
      <c r="AO76" s="50"/>
      <c r="AP76" s="45"/>
      <c r="AQ76" s="45"/>
      <c r="AR76" s="45"/>
      <c r="AS76" s="45"/>
      <c r="AT76" s="45"/>
      <c r="AU76" s="44"/>
      <c r="AV76" s="44"/>
      <c r="AW76" s="44"/>
      <c r="AX76" s="44"/>
      <c r="AY76" s="44"/>
      <c r="AZ76" s="44"/>
      <c r="BA76" s="44"/>
      <c r="BB76" s="44"/>
    </row>
    <row r="77" spans="30:54" x14ac:dyDescent="0.25">
      <c r="AD77" s="44"/>
      <c r="AE77" s="44"/>
      <c r="AF77" s="44"/>
      <c r="AG77" s="44"/>
      <c r="AH77" s="44"/>
      <c r="AI77" s="44"/>
      <c r="AJ77" s="44"/>
      <c r="AK77" s="44"/>
      <c r="AL77" s="44"/>
      <c r="AM77" s="44"/>
      <c r="AN77" s="50"/>
      <c r="AO77" s="50"/>
      <c r="AP77" s="45"/>
      <c r="AQ77" s="45"/>
      <c r="AR77" s="45"/>
      <c r="AS77" s="45"/>
      <c r="AT77" s="45"/>
      <c r="AU77" s="44"/>
      <c r="AV77" s="44"/>
      <c r="AW77" s="44"/>
      <c r="AX77" s="44"/>
      <c r="AY77" s="44"/>
      <c r="AZ77" s="44"/>
      <c r="BA77" s="44"/>
      <c r="BB77" s="44"/>
    </row>
    <row r="78" spans="30:54" x14ac:dyDescent="0.25">
      <c r="AD78" s="44"/>
      <c r="AE78" s="44"/>
      <c r="AF78" s="44"/>
      <c r="AG78" s="44"/>
      <c r="AH78" s="44"/>
      <c r="AI78" s="44"/>
      <c r="AJ78" s="44"/>
      <c r="AK78" s="44"/>
      <c r="AL78" s="44"/>
      <c r="AM78" s="44"/>
      <c r="AN78" s="50"/>
      <c r="AO78" s="50"/>
      <c r="AP78" s="45"/>
      <c r="AQ78" s="45"/>
      <c r="AR78" s="45"/>
      <c r="AS78" s="45"/>
      <c r="AT78" s="45"/>
      <c r="AU78" s="44"/>
      <c r="AV78" s="44"/>
      <c r="AW78" s="44"/>
      <c r="AX78" s="44"/>
      <c r="AY78" s="44"/>
      <c r="AZ78" s="44"/>
      <c r="BA78" s="44"/>
      <c r="BB78" s="44"/>
    </row>
    <row r="79" spans="30:54" x14ac:dyDescent="0.25">
      <c r="AD79" s="44"/>
      <c r="AE79" s="44"/>
      <c r="AF79" s="44"/>
      <c r="AG79" s="44"/>
      <c r="AH79" s="44"/>
      <c r="AI79" s="44"/>
      <c r="AJ79" s="44"/>
      <c r="AK79" s="44"/>
      <c r="AL79" s="44"/>
      <c r="AM79" s="44"/>
      <c r="AN79" s="50"/>
      <c r="AO79" s="50"/>
      <c r="AP79" s="45"/>
      <c r="AQ79" s="45"/>
      <c r="AR79" s="45"/>
      <c r="AS79" s="45"/>
      <c r="AT79" s="45"/>
      <c r="AU79" s="44"/>
      <c r="AV79" s="44"/>
      <c r="AW79" s="44"/>
      <c r="AX79" s="44"/>
      <c r="AY79" s="44"/>
      <c r="AZ79" s="44"/>
      <c r="BA79" s="44"/>
      <c r="BB79" s="44"/>
    </row>
    <row r="80" spans="30:54" x14ac:dyDescent="0.25">
      <c r="AD80" s="44"/>
      <c r="AE80" s="44"/>
      <c r="AF80" s="44"/>
      <c r="AG80" s="44"/>
      <c r="AH80" s="44"/>
      <c r="AI80" s="44"/>
      <c r="AJ80" s="44"/>
      <c r="AK80" s="44"/>
      <c r="AL80" s="44"/>
      <c r="AM80" s="44"/>
      <c r="AN80" s="50"/>
      <c r="AO80" s="50"/>
      <c r="AP80" s="45"/>
      <c r="AQ80" s="45"/>
      <c r="AR80" s="45"/>
      <c r="AS80" s="45"/>
      <c r="AT80" s="45"/>
      <c r="AU80" s="44"/>
      <c r="AV80" s="44"/>
      <c r="AW80" s="44"/>
      <c r="AX80" s="44"/>
      <c r="AY80" s="44"/>
      <c r="AZ80" s="44"/>
      <c r="BA80" s="44"/>
      <c r="BB80" s="44"/>
    </row>
    <row r="81" spans="30:54" x14ac:dyDescent="0.25">
      <c r="AD81" s="44"/>
      <c r="AE81" s="44"/>
      <c r="AF81" s="44"/>
      <c r="AG81" s="44"/>
      <c r="AH81" s="44"/>
      <c r="AI81" s="44"/>
      <c r="AJ81" s="44"/>
      <c r="AK81" s="44"/>
      <c r="AL81" s="44"/>
      <c r="AM81" s="44"/>
      <c r="AN81" s="50"/>
      <c r="AO81" s="50"/>
      <c r="AP81" s="45"/>
      <c r="AQ81" s="45"/>
      <c r="AR81" s="45"/>
      <c r="AS81" s="45"/>
      <c r="AT81" s="45"/>
      <c r="AU81" s="44"/>
      <c r="AV81" s="44"/>
      <c r="AW81" s="44"/>
      <c r="AX81" s="44"/>
      <c r="AY81" s="44"/>
      <c r="AZ81" s="44"/>
      <c r="BA81" s="44"/>
      <c r="BB81" s="44"/>
    </row>
    <row r="82" spans="30:54" x14ac:dyDescent="0.25">
      <c r="AD82" s="44"/>
      <c r="AE82" s="44"/>
      <c r="AF82" s="44"/>
      <c r="AG82" s="44"/>
      <c r="AH82" s="44"/>
      <c r="AI82" s="44"/>
      <c r="AJ82" s="44"/>
      <c r="AK82" s="44"/>
      <c r="AL82" s="44"/>
      <c r="AM82" s="44"/>
      <c r="AN82" s="50"/>
      <c r="AO82" s="50"/>
      <c r="AP82" s="45"/>
      <c r="AQ82" s="45"/>
      <c r="AR82" s="45"/>
      <c r="AS82" s="45"/>
      <c r="AT82" s="45"/>
      <c r="AU82" s="44"/>
      <c r="AV82" s="44"/>
      <c r="AW82" s="44"/>
      <c r="AX82" s="44"/>
      <c r="AY82" s="44"/>
      <c r="AZ82" s="44"/>
      <c r="BA82" s="44"/>
      <c r="BB82" s="44"/>
    </row>
    <row r="83" spans="30:54" x14ac:dyDescent="0.25">
      <c r="AD83" s="44"/>
      <c r="AE83" s="44"/>
      <c r="AF83" s="44"/>
      <c r="AG83" s="44"/>
      <c r="AH83" s="44"/>
      <c r="AI83" s="44"/>
      <c r="AJ83" s="44"/>
      <c r="AK83" s="44"/>
      <c r="AL83" s="44"/>
      <c r="AM83" s="44"/>
      <c r="AN83" s="50"/>
      <c r="AO83" s="50"/>
      <c r="AP83" s="45"/>
      <c r="AQ83" s="45"/>
      <c r="AR83" s="45"/>
      <c r="AS83" s="45"/>
      <c r="AT83" s="45"/>
      <c r="AU83" s="44"/>
      <c r="AV83" s="44"/>
      <c r="AW83" s="44"/>
      <c r="AX83" s="44"/>
      <c r="AY83" s="44"/>
      <c r="AZ83" s="44"/>
      <c r="BA83" s="44"/>
      <c r="BB83" s="44"/>
    </row>
    <row r="84" spans="30:54" x14ac:dyDescent="0.25">
      <c r="AD84" s="44"/>
      <c r="AE84" s="44"/>
      <c r="AF84" s="44"/>
      <c r="AG84" s="44"/>
      <c r="AH84" s="44"/>
      <c r="AI84" s="44"/>
      <c r="AJ84" s="44"/>
      <c r="AK84" s="44"/>
      <c r="AL84" s="44"/>
      <c r="AM84" s="44"/>
      <c r="AN84" s="50"/>
      <c r="AO84" s="50"/>
      <c r="AP84" s="45"/>
      <c r="AQ84" s="45"/>
      <c r="AR84" s="45"/>
      <c r="AS84" s="45"/>
      <c r="AT84" s="45"/>
      <c r="AU84" s="44"/>
      <c r="AV84" s="44"/>
      <c r="AW84" s="44"/>
      <c r="AX84" s="44"/>
      <c r="AY84" s="44"/>
      <c r="AZ84" s="44"/>
      <c r="BA84" s="44"/>
      <c r="BB84" s="44"/>
    </row>
    <row r="85" spans="30:54" x14ac:dyDescent="0.25">
      <c r="AD85" s="44"/>
      <c r="AE85" s="44"/>
      <c r="AF85" s="44"/>
      <c r="AG85" s="44"/>
      <c r="AH85" s="44"/>
      <c r="AI85" s="44"/>
      <c r="AJ85" s="44"/>
      <c r="AK85" s="44"/>
      <c r="AL85" s="44"/>
      <c r="AM85" s="44"/>
      <c r="AN85" s="50"/>
      <c r="AO85" s="50"/>
      <c r="AP85" s="45"/>
      <c r="AQ85" s="45"/>
      <c r="AR85" s="45"/>
      <c r="AS85" s="45"/>
      <c r="AT85" s="45"/>
      <c r="AU85" s="44"/>
      <c r="AV85" s="44"/>
      <c r="AW85" s="44"/>
      <c r="AX85" s="44"/>
      <c r="AY85" s="44"/>
      <c r="AZ85" s="44"/>
      <c r="BA85" s="44"/>
      <c r="BB85" s="44"/>
    </row>
    <row r="86" spans="30:54" x14ac:dyDescent="0.25">
      <c r="AD86" s="44"/>
      <c r="AE86" s="44"/>
      <c r="AF86" s="44"/>
      <c r="AG86" s="44"/>
      <c r="AH86" s="44"/>
      <c r="AI86" s="44"/>
      <c r="AJ86" s="44"/>
      <c r="AK86" s="44"/>
      <c r="AL86" s="44"/>
      <c r="AM86" s="44"/>
      <c r="AN86" s="50"/>
      <c r="AO86" s="50"/>
      <c r="AP86" s="45"/>
      <c r="AQ86" s="45"/>
      <c r="AR86" s="45"/>
      <c r="AS86" s="45"/>
      <c r="AT86" s="45"/>
      <c r="AU86" s="44"/>
      <c r="AV86" s="44"/>
      <c r="AW86" s="44"/>
      <c r="AX86" s="44"/>
      <c r="AY86" s="44"/>
      <c r="AZ86" s="44"/>
      <c r="BA86" s="44"/>
      <c r="BB86" s="44"/>
    </row>
    <row r="87" spans="30:54" x14ac:dyDescent="0.25">
      <c r="AD87" s="44"/>
      <c r="AE87" s="44"/>
      <c r="AF87" s="44"/>
      <c r="AG87" s="44"/>
      <c r="AH87" s="44"/>
      <c r="AI87" s="44"/>
      <c r="AJ87" s="44"/>
      <c r="AK87" s="44"/>
      <c r="AL87" s="44"/>
      <c r="AM87" s="44"/>
      <c r="AN87" s="50"/>
      <c r="AO87" s="50"/>
      <c r="AP87" s="45"/>
      <c r="AQ87" s="45"/>
      <c r="AR87" s="45"/>
      <c r="AS87" s="45"/>
      <c r="AT87" s="45"/>
      <c r="AU87" s="44"/>
      <c r="AV87" s="44"/>
      <c r="AW87" s="44"/>
      <c r="AX87" s="44"/>
      <c r="AY87" s="44"/>
      <c r="AZ87" s="44"/>
      <c r="BA87" s="44"/>
      <c r="BB87" s="44"/>
    </row>
    <row r="88" spans="30:54" x14ac:dyDescent="0.25">
      <c r="AD88" s="44"/>
      <c r="AE88" s="44"/>
      <c r="AF88" s="44"/>
      <c r="AG88" s="44"/>
      <c r="AH88" s="44"/>
      <c r="AI88" s="44"/>
      <c r="AJ88" s="44"/>
      <c r="AK88" s="44"/>
      <c r="AL88" s="44"/>
      <c r="AM88" s="44"/>
      <c r="AN88" s="44"/>
      <c r="AO88" s="44"/>
      <c r="AP88" s="44"/>
      <c r="AQ88" s="44"/>
      <c r="AR88" s="44"/>
      <c r="AS88" s="44"/>
      <c r="AT88" s="44"/>
      <c r="AU88" s="44"/>
      <c r="AV88" s="44"/>
      <c r="AW88" s="44"/>
      <c r="AX88" s="44"/>
      <c r="AY88" s="44"/>
      <c r="AZ88" s="44"/>
      <c r="BA88" s="44"/>
      <c r="BB88" s="44"/>
    </row>
    <row r="89" spans="30:54" x14ac:dyDescent="0.25">
      <c r="AD89" s="44"/>
      <c r="AE89" s="44"/>
      <c r="AF89" s="44"/>
      <c r="AG89" s="44"/>
      <c r="AH89" s="44"/>
      <c r="AI89" s="44"/>
      <c r="AJ89" s="44"/>
      <c r="AK89" s="44"/>
      <c r="AL89" s="44"/>
      <c r="AM89" s="44"/>
      <c r="AN89" s="44"/>
      <c r="AO89" s="44"/>
      <c r="AP89" s="44"/>
      <c r="AQ89" s="44"/>
      <c r="AR89" s="44"/>
      <c r="AS89" s="44"/>
      <c r="AT89" s="44"/>
      <c r="AU89" s="44"/>
      <c r="AV89" s="44"/>
      <c r="AW89" s="44"/>
      <c r="AX89" s="44"/>
      <c r="AY89" s="44"/>
      <c r="AZ89" s="44"/>
      <c r="BA89" s="44"/>
      <c r="BB89" s="44"/>
    </row>
    <row r="90" spans="30:54" x14ac:dyDescent="0.25">
      <c r="AD90" s="44"/>
      <c r="AE90" s="44"/>
      <c r="AF90" s="44"/>
      <c r="AG90" s="44"/>
      <c r="AH90" s="44"/>
      <c r="AI90" s="44"/>
      <c r="AJ90" s="44"/>
      <c r="AK90" s="44"/>
      <c r="AL90" s="44"/>
      <c r="AM90" s="44"/>
      <c r="AN90" s="438"/>
      <c r="AO90" s="438"/>
      <c r="AP90" s="438"/>
      <c r="AQ90" s="438"/>
      <c r="AR90" s="44"/>
      <c r="AS90" s="45"/>
      <c r="AT90" s="58"/>
      <c r="AU90" s="44"/>
      <c r="AV90" s="44"/>
      <c r="AW90" s="44"/>
      <c r="AX90" s="44"/>
      <c r="AY90" s="44"/>
      <c r="AZ90" s="44"/>
      <c r="BA90" s="44"/>
      <c r="BB90" s="44"/>
    </row>
    <row r="91" spans="30:54" x14ac:dyDescent="0.25">
      <c r="AD91" s="44"/>
      <c r="AE91" s="44"/>
      <c r="AF91" s="44"/>
      <c r="AG91" s="44"/>
      <c r="AH91" s="44"/>
      <c r="AI91" s="44"/>
      <c r="AJ91" s="44"/>
      <c r="AK91" s="44"/>
      <c r="AL91" s="44"/>
      <c r="AM91" s="44"/>
      <c r="AN91" s="45"/>
      <c r="AO91" s="50"/>
      <c r="AP91" s="50"/>
      <c r="AQ91" s="50"/>
      <c r="AR91" s="44"/>
      <c r="AS91" s="59"/>
      <c r="AT91" s="60"/>
      <c r="AU91" s="44"/>
      <c r="AV91" s="44"/>
      <c r="AW91" s="44"/>
      <c r="AX91" s="44"/>
      <c r="AY91" s="44"/>
      <c r="AZ91" s="44"/>
      <c r="BA91" s="44"/>
      <c r="BB91" s="44"/>
    </row>
    <row r="92" spans="30:54" x14ac:dyDescent="0.25">
      <c r="AD92" s="44"/>
      <c r="AE92" s="44"/>
      <c r="AF92" s="44"/>
      <c r="AG92" s="44"/>
      <c r="AH92" s="44"/>
      <c r="AI92" s="44"/>
      <c r="AJ92" s="44"/>
      <c r="AK92" s="44"/>
      <c r="AL92" s="44"/>
      <c r="AM92" s="44"/>
      <c r="AN92" s="45"/>
      <c r="AO92" s="50"/>
      <c r="AP92" s="50"/>
      <c r="AQ92" s="50"/>
      <c r="AR92" s="44"/>
      <c r="AS92" s="59"/>
      <c r="AT92" s="44"/>
      <c r="AU92" s="44"/>
      <c r="AV92" s="44"/>
      <c r="AW92" s="44"/>
      <c r="AX92" s="44"/>
      <c r="AY92" s="44"/>
      <c r="AZ92" s="44"/>
      <c r="BA92" s="44"/>
      <c r="BB92" s="44"/>
    </row>
    <row r="93" spans="30:54" x14ac:dyDescent="0.25">
      <c r="AD93" s="44"/>
      <c r="AE93" s="44"/>
      <c r="AF93" s="44"/>
      <c r="AG93" s="44"/>
      <c r="AH93" s="44"/>
      <c r="AI93" s="44"/>
      <c r="AJ93" s="44"/>
      <c r="AK93" s="44"/>
      <c r="AL93" s="44"/>
      <c r="AM93" s="44"/>
      <c r="AN93" s="45"/>
      <c r="AO93" s="50"/>
      <c r="AP93" s="50"/>
      <c r="AQ93" s="50"/>
      <c r="AR93" s="44"/>
      <c r="AS93" s="44"/>
      <c r="AT93" s="44"/>
      <c r="AU93" s="44"/>
      <c r="AV93" s="44"/>
      <c r="AW93" s="44"/>
      <c r="AX93" s="44"/>
      <c r="AY93" s="44"/>
      <c r="AZ93" s="44"/>
      <c r="BA93" s="44"/>
      <c r="BB93" s="44"/>
    </row>
    <row r="94" spans="30:54" x14ac:dyDescent="0.25">
      <c r="AD94" s="44"/>
      <c r="AE94" s="44"/>
      <c r="AF94" s="44"/>
      <c r="AG94" s="44"/>
      <c r="AH94" s="44"/>
      <c r="AI94" s="44"/>
      <c r="AJ94" s="44"/>
      <c r="AK94" s="44"/>
      <c r="AL94" s="44"/>
      <c r="AM94" s="44"/>
      <c r="AN94" s="45"/>
      <c r="AO94" s="50"/>
      <c r="AP94" s="50"/>
      <c r="AQ94" s="50"/>
      <c r="AR94" s="44"/>
      <c r="AS94" s="45"/>
      <c r="AT94" s="59"/>
      <c r="AU94" s="62"/>
      <c r="AV94" s="44"/>
      <c r="AW94" s="44"/>
      <c r="AX94" s="44"/>
      <c r="AY94" s="44"/>
      <c r="AZ94" s="44"/>
      <c r="BA94" s="44"/>
      <c r="BB94" s="44"/>
    </row>
    <row r="95" spans="30:54" x14ac:dyDescent="0.25">
      <c r="AD95" s="44"/>
      <c r="AE95" s="44"/>
      <c r="AF95" s="44"/>
      <c r="AG95" s="44"/>
      <c r="AH95" s="44"/>
      <c r="AI95" s="44"/>
      <c r="AJ95" s="44"/>
      <c r="AK95" s="44"/>
      <c r="AL95" s="44"/>
      <c r="AM95" s="44"/>
      <c r="AN95" s="45"/>
      <c r="AO95" s="50"/>
      <c r="AP95" s="50"/>
      <c r="AQ95" s="50"/>
      <c r="AR95" s="44"/>
      <c r="AS95" s="45"/>
      <c r="AT95" s="59"/>
      <c r="AU95" s="64"/>
      <c r="AV95" s="44"/>
      <c r="AW95" s="44"/>
      <c r="AX95" s="44"/>
      <c r="AY95" s="44"/>
      <c r="AZ95" s="44"/>
      <c r="BA95" s="44"/>
      <c r="BB95" s="44"/>
    </row>
    <row r="96" spans="30:54" x14ac:dyDescent="0.25">
      <c r="AD96" s="44"/>
      <c r="AE96" s="44"/>
      <c r="AF96" s="44"/>
      <c r="AG96" s="44"/>
      <c r="AH96" s="44"/>
      <c r="AI96" s="44"/>
      <c r="AJ96" s="44"/>
      <c r="AK96" s="44"/>
      <c r="AL96" s="44"/>
      <c r="AM96" s="44"/>
      <c r="AN96" s="45"/>
      <c r="AO96" s="50"/>
      <c r="AP96" s="50"/>
      <c r="AQ96" s="50"/>
      <c r="AR96" s="44"/>
      <c r="AS96" s="45"/>
      <c r="AT96" s="59"/>
      <c r="AU96" s="62"/>
      <c r="AV96" s="44"/>
      <c r="AW96" s="44"/>
      <c r="AX96" s="44"/>
      <c r="AY96" s="44"/>
      <c r="AZ96" s="44"/>
      <c r="BA96" s="44"/>
      <c r="BB96" s="44"/>
    </row>
    <row r="97" spans="30:54" x14ac:dyDescent="0.25">
      <c r="AD97" s="44"/>
      <c r="AE97" s="44"/>
      <c r="AF97" s="44"/>
      <c r="AG97" s="44"/>
      <c r="AH97" s="44"/>
      <c r="AI97" s="44"/>
      <c r="AJ97" s="44"/>
      <c r="AK97" s="44"/>
      <c r="AL97" s="44"/>
      <c r="AM97" s="44"/>
      <c r="AN97" s="45"/>
      <c r="AO97" s="50"/>
      <c r="AP97" s="50"/>
      <c r="AQ97" s="50"/>
      <c r="AR97" s="44"/>
      <c r="AS97" s="44"/>
      <c r="AT97" s="44"/>
      <c r="AU97" s="44"/>
      <c r="AV97" s="44"/>
      <c r="AW97" s="44"/>
      <c r="AX97" s="44"/>
      <c r="AY97" s="44"/>
      <c r="AZ97" s="44"/>
      <c r="BA97" s="44"/>
      <c r="BB97" s="44"/>
    </row>
    <row r="98" spans="30:54" x14ac:dyDescent="0.25">
      <c r="AD98" s="44"/>
      <c r="AE98" s="44"/>
      <c r="AF98" s="44"/>
      <c r="AG98" s="44"/>
      <c r="AH98" s="44"/>
      <c r="AI98" s="44"/>
      <c r="AJ98" s="44"/>
      <c r="AK98" s="44"/>
      <c r="AL98" s="44"/>
      <c r="AM98" s="44"/>
      <c r="AN98" s="45"/>
      <c r="AO98" s="50"/>
      <c r="AP98" s="50"/>
      <c r="AQ98" s="50"/>
      <c r="AR98" s="44"/>
      <c r="AS98" s="45"/>
      <c r="AT98" s="45"/>
      <c r="AU98" s="44"/>
      <c r="AV98" s="44"/>
      <c r="AW98" s="44"/>
      <c r="AX98" s="44"/>
      <c r="AY98" s="44"/>
      <c r="AZ98" s="44"/>
      <c r="BA98" s="44"/>
      <c r="BB98" s="44"/>
    </row>
    <row r="99" spans="30:54" x14ac:dyDescent="0.25">
      <c r="AD99" s="44"/>
      <c r="AE99" s="44"/>
      <c r="AF99" s="44"/>
      <c r="AG99" s="44"/>
      <c r="AH99" s="44"/>
      <c r="AI99" s="44"/>
      <c r="AJ99" s="44"/>
      <c r="AK99" s="44"/>
      <c r="AL99" s="44"/>
      <c r="AM99" s="44"/>
      <c r="AN99" s="45"/>
      <c r="AO99" s="50"/>
      <c r="AP99" s="50"/>
      <c r="AQ99" s="50"/>
      <c r="AR99" s="44"/>
      <c r="AS99" s="44"/>
      <c r="AT99" s="44"/>
      <c r="AU99" s="44"/>
      <c r="AV99" s="44"/>
      <c r="AW99" s="44"/>
      <c r="AX99" s="44"/>
      <c r="AY99" s="44"/>
      <c r="AZ99" s="44"/>
      <c r="BA99" s="44"/>
      <c r="BB99" s="44"/>
    </row>
    <row r="100" spans="30:54" x14ac:dyDescent="0.25">
      <c r="AD100" s="44"/>
      <c r="AE100" s="44"/>
      <c r="AF100" s="44"/>
      <c r="AG100" s="44"/>
      <c r="AH100" s="44"/>
      <c r="AI100" s="44"/>
      <c r="AJ100" s="44"/>
      <c r="AK100" s="44"/>
      <c r="AL100" s="44"/>
      <c r="AM100" s="44"/>
      <c r="AN100" s="45"/>
      <c r="AO100" s="65"/>
      <c r="AP100" s="65"/>
      <c r="AQ100" s="65"/>
      <c r="AR100" s="44"/>
      <c r="AS100" s="44"/>
      <c r="AT100" s="44"/>
      <c r="AU100" s="445"/>
      <c r="AV100" s="44"/>
      <c r="AW100" s="44"/>
      <c r="AX100" s="44"/>
      <c r="AY100" s="44"/>
      <c r="AZ100" s="44"/>
      <c r="BA100" s="44"/>
      <c r="BB100" s="44"/>
    </row>
    <row r="101" spans="30:54" x14ac:dyDescent="0.25">
      <c r="AD101" s="44"/>
      <c r="AE101" s="44"/>
      <c r="AF101" s="44"/>
      <c r="AG101" s="44"/>
      <c r="AH101" s="44"/>
      <c r="AI101" s="44"/>
      <c r="AJ101" s="44"/>
      <c r="AK101" s="44"/>
      <c r="AL101" s="44"/>
      <c r="AM101" s="44"/>
      <c r="AN101" s="51"/>
      <c r="AO101" s="446"/>
      <c r="AP101" s="446"/>
      <c r="AQ101" s="45"/>
      <c r="AR101" s="44"/>
      <c r="AS101" s="44"/>
      <c r="AT101" s="44"/>
      <c r="AU101" s="445"/>
      <c r="AV101" s="44"/>
      <c r="AW101" s="44"/>
      <c r="AX101" s="44"/>
      <c r="AY101" s="44"/>
      <c r="AZ101" s="44"/>
      <c r="BA101" s="44"/>
      <c r="BB101" s="44"/>
    </row>
    <row r="102" spans="30:54" x14ac:dyDescent="0.25">
      <c r="AD102" s="44"/>
      <c r="AE102" s="44"/>
      <c r="AF102" s="44"/>
      <c r="AG102" s="44"/>
      <c r="AH102" s="44"/>
      <c r="AI102" s="44"/>
      <c r="AJ102" s="44"/>
      <c r="AK102" s="44"/>
      <c r="AL102" s="44"/>
      <c r="AM102" s="44"/>
      <c r="AN102" s="44"/>
      <c r="AO102" s="44"/>
      <c r="AP102" s="44"/>
      <c r="AQ102" s="44"/>
      <c r="AR102" s="44"/>
      <c r="AS102" s="44"/>
      <c r="AT102" s="44"/>
      <c r="AU102" s="45"/>
      <c r="AV102" s="44"/>
      <c r="AW102" s="44"/>
      <c r="AX102" s="44"/>
      <c r="AY102" s="44"/>
      <c r="AZ102" s="44"/>
      <c r="BA102" s="44"/>
      <c r="BB102" s="44"/>
    </row>
    <row r="103" spans="30:54" x14ac:dyDescent="0.25">
      <c r="AD103" s="44"/>
      <c r="AE103" s="44"/>
      <c r="AF103" s="44"/>
      <c r="AG103" s="44"/>
      <c r="AH103" s="44"/>
      <c r="AI103" s="44"/>
      <c r="AJ103" s="44"/>
      <c r="AK103" s="44"/>
      <c r="AL103" s="44"/>
      <c r="AM103" s="44"/>
      <c r="AN103" s="44"/>
      <c r="AO103" s="44"/>
      <c r="AP103" s="44"/>
      <c r="AQ103" s="44"/>
      <c r="AR103" s="44"/>
      <c r="AS103" s="44"/>
      <c r="AT103" s="44"/>
      <c r="AU103" s="45"/>
      <c r="AV103" s="44"/>
      <c r="AW103" s="44"/>
      <c r="AX103" s="44"/>
      <c r="AY103" s="44"/>
      <c r="AZ103" s="44"/>
      <c r="BA103" s="44"/>
      <c r="BB103" s="44"/>
    </row>
    <row r="104" spans="30:54" x14ac:dyDescent="0.25">
      <c r="AD104" s="44"/>
      <c r="AE104" s="44"/>
      <c r="AF104" s="44"/>
      <c r="AG104" s="44"/>
      <c r="AH104" s="44"/>
      <c r="AI104" s="44"/>
      <c r="AJ104" s="44"/>
      <c r="AK104" s="44"/>
      <c r="AL104" s="44"/>
      <c r="AM104" s="44"/>
      <c r="AN104" s="44"/>
      <c r="AO104" s="44"/>
      <c r="AP104" s="44"/>
      <c r="AQ104" s="44"/>
      <c r="AR104" s="44"/>
      <c r="AS104" s="63"/>
      <c r="AT104" s="44"/>
      <c r="AU104" s="44"/>
      <c r="AV104" s="44"/>
      <c r="AW104" s="44"/>
      <c r="AX104" s="44"/>
      <c r="AY104" s="44"/>
      <c r="AZ104" s="44"/>
      <c r="BA104" s="44"/>
      <c r="BB104" s="44"/>
    </row>
  </sheetData>
  <sheetProtection selectLockedCells="1"/>
  <customSheetViews>
    <customSheetView guid="{C9A23662-B284-4FF1-A401-334BC727AD89}" showPageBreaks="1" showGridLines="0" fitToPage="1" hiddenColumns="1">
      <selection activeCell="C32" sqref="C32"/>
      <pageMargins left="0.70866141732283472" right="0.70866141732283472" top="0.74803149606299213" bottom="0.74803149606299213" header="0.31496062992125984" footer="0.31496062992125984"/>
      <pageSetup paperSize="9" scale="10" orientation="portrait" r:id="rId1"/>
    </customSheetView>
    <customSheetView guid="{69226C28-DC79-48CC-8C06-F6EA2B89BF05}" showGridLines="0" fitToPage="1" hiddenColumns="1">
      <selection activeCell="I14" sqref="I14:K14"/>
      <pageMargins left="0.70866141732283472" right="0.70866141732283472" top="0.74803149606299213" bottom="0.74803149606299213" header="0.31496062992125984" footer="0.31496062992125984"/>
      <pageSetup paperSize="9" scale="10" orientation="portrait" r:id="rId2"/>
    </customSheetView>
  </customSheetViews>
  <mergeCells count="68">
    <mergeCell ref="F14:H14"/>
    <mergeCell ref="I14:K14"/>
    <mergeCell ref="L36:L39"/>
    <mergeCell ref="L16:L19"/>
    <mergeCell ref="L20:L23"/>
    <mergeCell ref="L24:L27"/>
    <mergeCell ref="L28:L31"/>
    <mergeCell ref="L32:L35"/>
    <mergeCell ref="AN43:AQ43"/>
    <mergeCell ref="AJ13:AK13"/>
    <mergeCell ref="AL13:AM13"/>
    <mergeCell ref="AJ47:AK47"/>
    <mergeCell ref="AH26:AI26"/>
    <mergeCell ref="AJ26:AK26"/>
    <mergeCell ref="AH47:AI47"/>
    <mergeCell ref="AH25:AM25"/>
    <mergeCell ref="AL47:AM47"/>
    <mergeCell ref="AH27:AI27"/>
    <mergeCell ref="AJ27:AK27"/>
    <mergeCell ref="AL27:AM27"/>
    <mergeCell ref="AH29:AI29"/>
    <mergeCell ref="AJ29:AK29"/>
    <mergeCell ref="AL29:AM29"/>
    <mergeCell ref="AH45:AM45"/>
    <mergeCell ref="AN61:AQ61"/>
    <mergeCell ref="AN90:AQ90"/>
    <mergeCell ref="AU100:AU101"/>
    <mergeCell ref="AO101:AP101"/>
    <mergeCell ref="AW48:AX48"/>
    <mergeCell ref="AV55:AV56"/>
    <mergeCell ref="AV21:AX21"/>
    <mergeCell ref="AV26:AX26"/>
    <mergeCell ref="AV32:AW32"/>
    <mergeCell ref="AV5:BA5"/>
    <mergeCell ref="AD3:AM3"/>
    <mergeCell ref="AH13:AI13"/>
    <mergeCell ref="AL26:AM26"/>
    <mergeCell ref="AH4:AM4"/>
    <mergeCell ref="AF5:AG5"/>
    <mergeCell ref="AH5:AI5"/>
    <mergeCell ref="AJ5:AK5"/>
    <mergeCell ref="AL5:AM5"/>
    <mergeCell ref="AD44:AM44"/>
    <mergeCell ref="AF46:AG46"/>
    <mergeCell ref="AH46:AI46"/>
    <mergeCell ref="AJ46:AK46"/>
    <mergeCell ref="AL46:AM46"/>
    <mergeCell ref="BC5:BH5"/>
    <mergeCell ref="AV6:AX6"/>
    <mergeCell ref="AY6:BA6"/>
    <mergeCell ref="BC6:BE6"/>
    <mergeCell ref="BF6:BH6"/>
    <mergeCell ref="I13:K13"/>
    <mergeCell ref="F13:H13"/>
    <mergeCell ref="AL6:AM6"/>
    <mergeCell ref="AH6:AI6"/>
    <mergeCell ref="AJ6:AK6"/>
    <mergeCell ref="F11:H11"/>
    <mergeCell ref="I11:K11"/>
    <mergeCell ref="F12:H12"/>
    <mergeCell ref="I12:K12"/>
    <mergeCell ref="F8:H8"/>
    <mergeCell ref="F7:K7"/>
    <mergeCell ref="F9:H9"/>
    <mergeCell ref="I9:K9"/>
    <mergeCell ref="F10:H10"/>
    <mergeCell ref="I10:K10"/>
    <mergeCell ref="I8:K8"/>
  </mergeCells>
  <dataValidations count="3">
    <dataValidation type="list" allowBlank="1" showInputMessage="1" showErrorMessage="1" sqref="AX32">
      <formula1>$AS$19:$AS$20</formula1>
    </dataValidation>
    <dataValidation type="list" allowBlank="1" showInputMessage="1" showErrorMessage="1" sqref="I11:K11">
      <formula1>$R$7:$R$10</formula1>
    </dataValidation>
    <dataValidation type="list" allowBlank="1" showInputMessage="1" showErrorMessage="1" sqref="I13:K13">
      <formula1>$AG$16:$AG$33</formula1>
    </dataValidation>
  </dataValidations>
  <pageMargins left="0.70866141732283472" right="0.70866141732283472" top="0.74803149606299213" bottom="0.74803149606299213" header="0.31496062992125984" footer="0.31496062992125984"/>
  <pageSetup paperSize="9" scale="10" orientation="portrait" r:id="rId3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2C75E1"/>
  </sheetPr>
  <dimension ref="A1:CR147"/>
  <sheetViews>
    <sheetView zoomScaleNormal="100" workbookViewId="0">
      <selection activeCell="R18" activeCellId="2" sqref="R6 R12 R18"/>
    </sheetView>
  </sheetViews>
  <sheetFormatPr baseColWidth="10" defaultRowHeight="15" x14ac:dyDescent="0.25"/>
  <cols>
    <col min="1" max="1" width="12.140625" style="42" customWidth="1"/>
    <col min="2" max="2" width="1.85546875" style="42" customWidth="1"/>
    <col min="3" max="3" width="9.7109375" style="42" customWidth="1"/>
    <col min="4" max="4" width="1.28515625" style="42" customWidth="1"/>
    <col min="5" max="5" width="5.7109375" style="42" customWidth="1"/>
    <col min="6" max="6" width="10.7109375" style="42" customWidth="1"/>
    <col min="7" max="7" width="32.42578125" style="42" customWidth="1"/>
    <col min="8" max="8" width="3.28515625" style="42" customWidth="1"/>
    <col min="9" max="9" width="9.28515625" style="42" customWidth="1"/>
    <col min="10" max="10" width="4.42578125" style="42" customWidth="1"/>
    <col min="11" max="11" width="8.28515625" style="42" bestFit="1" customWidth="1"/>
    <col min="12" max="12" width="7.42578125" style="42" customWidth="1"/>
    <col min="13" max="13" width="6.28515625" style="42" bestFit="1" customWidth="1"/>
    <col min="14" max="14" width="8.140625" style="42" bestFit="1" customWidth="1"/>
    <col min="15" max="16" width="9.7109375" style="42" customWidth="1"/>
    <col min="17" max="17" width="32.42578125" style="42" bestFit="1" customWidth="1"/>
    <col min="18" max="18" width="32" style="42" customWidth="1"/>
    <col min="19" max="19" width="2.7109375" style="42" customWidth="1"/>
    <col min="20" max="20" width="13.7109375" style="42" bestFit="1" customWidth="1"/>
    <col min="21" max="21" width="17.7109375" style="42" bestFit="1" customWidth="1"/>
    <col min="22" max="23" width="1.7109375" style="42" customWidth="1"/>
    <col min="24" max="27" width="11.42578125" style="42" customWidth="1"/>
    <col min="28" max="28" width="15.7109375" style="42" customWidth="1"/>
    <col min="29" max="29" width="11.42578125" style="42" customWidth="1"/>
    <col min="30" max="30" width="8.140625" style="42" customWidth="1"/>
    <col min="31" max="31" width="25.28515625" style="42" customWidth="1"/>
    <col min="32" max="32" width="24.28515625" style="42" customWidth="1"/>
    <col min="33" max="33" width="12.140625" style="42" customWidth="1"/>
    <col min="34" max="34" width="29.140625" style="42" customWidth="1"/>
    <col min="35" max="35" width="6.5703125" style="42" customWidth="1"/>
    <col min="36" max="36" width="9.7109375" style="42" customWidth="1"/>
    <col min="37" max="37" width="5.85546875" style="42" customWidth="1"/>
    <col min="38" max="38" width="11.42578125" style="42" customWidth="1"/>
    <col min="39" max="39" width="6" style="42" customWidth="1"/>
    <col min="40" max="40" width="9.5703125" style="42" customWidth="1"/>
    <col min="41" max="41" width="7.5703125" style="42" customWidth="1"/>
    <col min="42" max="42" width="9.85546875" style="42" customWidth="1"/>
    <col min="43" max="43" width="8.85546875" style="42" customWidth="1"/>
    <col min="44" max="44" width="25.28515625" style="42" customWidth="1"/>
    <col min="45" max="45" width="16.28515625" style="42" customWidth="1"/>
    <col min="46" max="46" width="19.28515625" style="42" customWidth="1"/>
    <col min="47" max="48" width="13.140625" style="42" customWidth="1"/>
    <col min="49" max="49" width="24" style="42" customWidth="1"/>
    <col min="50" max="50" width="17.85546875" style="42" customWidth="1"/>
    <col min="51" max="51" width="32.42578125" style="42" customWidth="1"/>
    <col min="52" max="52" width="21.42578125" style="42" customWidth="1"/>
    <col min="53" max="53" width="29.140625" style="42" customWidth="1"/>
    <col min="54" max="54" width="11.42578125" style="42" customWidth="1"/>
    <col min="55" max="56" width="19.5703125" style="42" customWidth="1"/>
    <col min="57" max="57" width="28.5703125" style="42" customWidth="1"/>
    <col min="58" max="59" width="11.42578125" style="42" customWidth="1"/>
    <col min="60" max="62" width="24.28515625" style="42" customWidth="1"/>
    <col min="63" max="64" width="17.42578125" style="42" customWidth="1"/>
    <col min="65" max="65" width="24.28515625" style="42" customWidth="1"/>
    <col min="66" max="66" width="25.5703125" style="42" customWidth="1"/>
    <col min="67" max="67" width="19.5703125" style="42" customWidth="1"/>
    <col min="68" max="68" width="17.5703125" style="42" customWidth="1"/>
    <col min="69" max="69" width="9.85546875" style="42" customWidth="1"/>
    <col min="70" max="70" width="14.42578125" style="42" customWidth="1"/>
    <col min="71" max="71" width="7" style="42" customWidth="1"/>
    <col min="72" max="72" width="11.7109375" style="42" customWidth="1"/>
    <col min="73" max="73" width="8.28515625" style="42" customWidth="1"/>
    <col min="74" max="74" width="4.85546875" style="42" customWidth="1"/>
    <col min="75" max="75" width="18.5703125" style="42" customWidth="1"/>
    <col min="76" max="76" width="17" style="42" customWidth="1"/>
    <col min="77" max="77" width="23.140625" style="42" customWidth="1"/>
    <col min="78" max="78" width="2.28515625" style="42" customWidth="1"/>
    <col min="79" max="79" width="2.85546875" style="42" customWidth="1"/>
    <col min="80" max="80" width="3" style="42" customWidth="1"/>
    <col min="81" max="95" width="11.42578125" style="42" customWidth="1"/>
    <col min="96" max="16384" width="11.42578125" style="42"/>
  </cols>
  <sheetData>
    <row r="1" spans="1:96" ht="30" customHeight="1" thickBot="1" x14ac:dyDescent="0.3">
      <c r="A1" s="163"/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5"/>
      <c r="P1" s="95"/>
      <c r="T1" s="96"/>
      <c r="U1" s="95"/>
      <c r="V1" s="95"/>
      <c r="W1" s="95"/>
      <c r="X1" s="95"/>
      <c r="Y1" s="43"/>
      <c r="Z1" s="43"/>
      <c r="AA1" s="43"/>
      <c r="AB1" s="408" t="str">
        <f>IF(R2&lt;100,"normal","eclisse")</f>
        <v>normal</v>
      </c>
      <c r="AC1" s="257">
        <v>1</v>
      </c>
      <c r="AD1" s="43"/>
      <c r="AE1" s="43"/>
      <c r="AF1" s="340"/>
      <c r="AG1" s="341"/>
      <c r="AH1" s="341"/>
      <c r="AI1" s="341"/>
      <c r="AJ1" s="341"/>
      <c r="AK1" s="341"/>
      <c r="AL1" s="341"/>
      <c r="AM1" s="341"/>
      <c r="AN1" s="341"/>
      <c r="AO1" s="341"/>
      <c r="AP1" s="341"/>
      <c r="AQ1" s="341"/>
      <c r="AR1" s="341"/>
      <c r="AS1" s="341"/>
      <c r="AT1" s="341"/>
      <c r="AU1" s="341"/>
      <c r="AV1" s="341"/>
      <c r="AW1" s="341"/>
      <c r="AX1" s="341"/>
      <c r="AY1" s="341"/>
      <c r="AZ1" s="341"/>
      <c r="BA1" s="341"/>
      <c r="BB1" s="341"/>
      <c r="BC1" s="341"/>
      <c r="BD1" s="341"/>
      <c r="BE1" s="342"/>
      <c r="BF1" s="43"/>
      <c r="BG1" s="43"/>
      <c r="BH1" s="403"/>
      <c r="BI1" s="126"/>
      <c r="BJ1" s="127"/>
      <c r="BK1" s="44"/>
      <c r="BL1" s="44"/>
      <c r="BM1" s="97"/>
      <c r="BN1" s="98"/>
      <c r="BO1" s="98"/>
      <c r="BP1" s="98"/>
      <c r="BQ1" s="98"/>
      <c r="BR1" s="98"/>
      <c r="BS1" s="98"/>
      <c r="BT1" s="98"/>
      <c r="BU1" s="98"/>
      <c r="BV1" s="98"/>
      <c r="BW1" s="99"/>
      <c r="BX1" s="160"/>
      <c r="BY1" s="100"/>
      <c r="BZ1" s="44"/>
      <c r="CA1" s="44"/>
      <c r="CB1" s="44"/>
      <c r="CC1" s="44"/>
      <c r="CD1" s="44"/>
      <c r="CE1" s="44"/>
      <c r="CF1" s="44"/>
      <c r="CG1" s="44"/>
      <c r="CH1" s="44"/>
      <c r="CI1" s="44"/>
      <c r="CJ1" s="44"/>
      <c r="CK1" s="44"/>
      <c r="CL1" s="44"/>
      <c r="CM1" s="44"/>
      <c r="CN1" s="44"/>
      <c r="CO1" s="44"/>
      <c r="CP1" s="44"/>
      <c r="CQ1" s="44"/>
      <c r="CR1" s="44"/>
    </row>
    <row r="2" spans="1:96" ht="15" customHeight="1" thickBot="1" x14ac:dyDescent="0.3">
      <c r="A2" s="166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167"/>
      <c r="P2" s="43"/>
      <c r="Q2" s="101"/>
      <c r="R2" s="72">
        <v>1</v>
      </c>
      <c r="S2" s="102"/>
      <c r="T2" s="155"/>
      <c r="U2" s="43"/>
      <c r="V2" s="43"/>
      <c r="W2" s="43"/>
      <c r="X2" s="43"/>
      <c r="Y2" s="43"/>
      <c r="Z2" s="43"/>
      <c r="AA2" s="43"/>
      <c r="AB2" s="43"/>
      <c r="AC2" s="258">
        <v>1</v>
      </c>
      <c r="AD2" s="518"/>
      <c r="AE2" s="262"/>
      <c r="AF2" s="263"/>
      <c r="AG2" s="264"/>
      <c r="AH2" s="264"/>
      <c r="AI2" s="265"/>
      <c r="AJ2" s="266"/>
      <c r="AK2" s="265"/>
      <c r="AL2" s="266"/>
      <c r="AM2" s="265"/>
      <c r="AN2" s="266"/>
      <c r="AO2" s="265"/>
      <c r="AP2" s="266"/>
      <c r="AQ2" s="267"/>
      <c r="AR2" s="265"/>
      <c r="AS2" s="268"/>
      <c r="AT2" s="265"/>
      <c r="AU2" s="269"/>
      <c r="AV2" s="270"/>
      <c r="AW2" s="271"/>
      <c r="AX2" s="272"/>
      <c r="AY2" s="272"/>
      <c r="AZ2" s="264"/>
      <c r="BA2" s="264"/>
      <c r="BB2" s="362"/>
      <c r="BC2" s="270"/>
      <c r="BD2" s="373"/>
      <c r="BE2" s="388"/>
      <c r="BF2" s="43"/>
      <c r="BG2" s="43"/>
      <c r="BH2" s="130"/>
      <c r="BI2" s="195"/>
      <c r="BJ2" s="107"/>
      <c r="BK2" s="43"/>
      <c r="BL2" s="43"/>
      <c r="BM2" s="106"/>
      <c r="BN2" s="103"/>
      <c r="BO2" s="103"/>
      <c r="BP2" s="103"/>
      <c r="BQ2" s="103"/>
      <c r="BR2" s="103"/>
      <c r="BS2" s="104"/>
      <c r="BT2" s="104"/>
      <c r="BU2" s="103"/>
      <c r="BV2" s="104"/>
      <c r="BW2" s="107"/>
      <c r="BX2" s="158"/>
      <c r="BY2" s="108"/>
      <c r="BZ2" s="43"/>
      <c r="CA2" s="44"/>
      <c r="CB2" s="44"/>
      <c r="CC2" s="44"/>
      <c r="CD2" s="44"/>
      <c r="CE2" s="44"/>
      <c r="CF2" s="44"/>
      <c r="CG2" s="44"/>
      <c r="CH2" s="44"/>
      <c r="CI2" s="44"/>
      <c r="CJ2" s="44"/>
      <c r="CK2" s="44"/>
      <c r="CL2" s="44"/>
      <c r="CM2" s="44"/>
      <c r="CN2" s="44"/>
      <c r="CO2" s="44"/>
      <c r="CP2" s="44"/>
      <c r="CQ2" s="44"/>
      <c r="CR2" s="44"/>
    </row>
    <row r="3" spans="1:96" ht="15" customHeight="1" x14ac:dyDescent="0.25">
      <c r="A3" s="451"/>
      <c r="B3" s="463"/>
      <c r="C3" s="466">
        <f>R2</f>
        <v>1</v>
      </c>
      <c r="D3" s="43"/>
      <c r="E3" s="474" t="s">
        <v>5</v>
      </c>
      <c r="F3" s="474" t="s">
        <v>48</v>
      </c>
      <c r="G3" s="470" t="s">
        <v>12</v>
      </c>
      <c r="H3" s="470"/>
      <c r="I3" s="471"/>
      <c r="J3" s="475" t="s">
        <v>0</v>
      </c>
      <c r="K3" s="474" t="s">
        <v>26</v>
      </c>
      <c r="L3" s="474" t="s">
        <v>24</v>
      </c>
      <c r="M3" s="474" t="s">
        <v>1</v>
      </c>
      <c r="N3" s="474" t="s">
        <v>47</v>
      </c>
      <c r="O3" s="474" t="s">
        <v>46</v>
      </c>
      <c r="P3" s="109"/>
      <c r="Q3" s="101"/>
      <c r="R3" s="73"/>
      <c r="S3" s="110"/>
      <c r="T3" s="43"/>
      <c r="U3" s="43"/>
      <c r="V3" s="43"/>
      <c r="W3" s="43"/>
      <c r="X3" s="43"/>
      <c r="Y3" s="43"/>
      <c r="Z3" s="43"/>
      <c r="AA3" s="43"/>
      <c r="AB3" s="43"/>
      <c r="AC3" s="259" t="str">
        <f ca="1">MID(CELL("filename",A1),FIND("]",CELL("filename",A1))+1,32)</f>
        <v>L.1</v>
      </c>
      <c r="AD3" s="519"/>
      <c r="AE3" s="261"/>
      <c r="AF3" s="199"/>
      <c r="AG3" s="200"/>
      <c r="AH3" s="209"/>
      <c r="AI3" s="201"/>
      <c r="AJ3" s="202"/>
      <c r="AK3" s="201"/>
      <c r="AL3" s="202"/>
      <c r="AM3" s="201"/>
      <c r="AN3" s="202"/>
      <c r="AO3" s="201"/>
      <c r="AP3" s="202"/>
      <c r="AQ3" s="203"/>
      <c r="AR3" s="203"/>
      <c r="AS3" s="204"/>
      <c r="AT3" s="201"/>
      <c r="AU3" s="205"/>
      <c r="AV3" s="206"/>
      <c r="AW3" s="207"/>
      <c r="AX3" s="208"/>
      <c r="AY3" s="208"/>
      <c r="AZ3" s="200"/>
      <c r="BA3" s="200"/>
      <c r="BB3" s="343"/>
      <c r="BC3" s="206"/>
      <c r="BD3" s="374"/>
      <c r="BE3" s="389"/>
      <c r="BF3" s="43"/>
      <c r="BG3" s="43"/>
      <c r="BH3" s="130"/>
      <c r="BI3" s="195"/>
      <c r="BJ3" s="107"/>
      <c r="BK3" s="43"/>
      <c r="BL3" s="43"/>
      <c r="BM3" s="106"/>
      <c r="BN3" s="103"/>
      <c r="BO3" s="103"/>
      <c r="BP3" s="103"/>
      <c r="BQ3" s="103"/>
      <c r="BR3" s="103"/>
      <c r="BS3" s="104"/>
      <c r="BT3" s="104"/>
      <c r="BU3" s="103"/>
      <c r="BV3" s="104"/>
      <c r="BW3" s="107"/>
      <c r="BX3" s="105"/>
      <c r="BY3" s="107"/>
      <c r="BZ3" s="43"/>
      <c r="CA3" s="44"/>
      <c r="CB3" s="44"/>
      <c r="CC3" s="185"/>
      <c r="CD3" s="186"/>
      <c r="CE3" s="44"/>
      <c r="CF3" s="44"/>
      <c r="CG3" s="44"/>
      <c r="CH3" s="44"/>
      <c r="CI3" s="44"/>
      <c r="CJ3" s="44"/>
      <c r="CK3" s="44"/>
      <c r="CL3" s="44"/>
      <c r="CM3" s="44"/>
      <c r="CN3" s="44"/>
      <c r="CO3" s="44"/>
      <c r="CP3" s="44"/>
      <c r="CQ3" s="44"/>
      <c r="CR3" s="44"/>
    </row>
    <row r="4" spans="1:96" ht="15" customHeight="1" thickBot="1" x14ac:dyDescent="0.3">
      <c r="A4" s="458"/>
      <c r="B4" s="464"/>
      <c r="C4" s="466"/>
      <c r="D4" s="43"/>
      <c r="E4" s="476"/>
      <c r="F4" s="475"/>
      <c r="G4" s="472"/>
      <c r="H4" s="472"/>
      <c r="I4" s="473"/>
      <c r="J4" s="481"/>
      <c r="K4" s="476"/>
      <c r="L4" s="476"/>
      <c r="M4" s="476"/>
      <c r="N4" s="476"/>
      <c r="O4" s="475"/>
      <c r="P4" s="111"/>
      <c r="Q4" s="157"/>
      <c r="R4" s="184"/>
      <c r="S4" s="44"/>
      <c r="Z4" s="43"/>
      <c r="AA4" s="43"/>
      <c r="AB4" s="43"/>
      <c r="AC4" s="484" t="s">
        <v>51</v>
      </c>
      <c r="AD4" s="519"/>
      <c r="AE4" s="260"/>
      <c r="AF4" s="210"/>
      <c r="AG4" s="211"/>
      <c r="AH4" s="220"/>
      <c r="AI4" s="212"/>
      <c r="AJ4" s="213"/>
      <c r="AK4" s="212"/>
      <c r="AL4" s="213"/>
      <c r="AM4" s="212"/>
      <c r="AN4" s="213"/>
      <c r="AO4" s="212"/>
      <c r="AP4" s="213"/>
      <c r="AQ4" s="214"/>
      <c r="AR4" s="212"/>
      <c r="AS4" s="215"/>
      <c r="AT4" s="212"/>
      <c r="AU4" s="216"/>
      <c r="AV4" s="217"/>
      <c r="AW4" s="218"/>
      <c r="AX4" s="219"/>
      <c r="AY4" s="219"/>
      <c r="AZ4" s="211"/>
      <c r="BA4" s="211"/>
      <c r="BB4" s="344"/>
      <c r="BC4" s="217"/>
      <c r="BD4" s="375"/>
      <c r="BE4" s="390"/>
      <c r="BF4" s="43"/>
      <c r="BG4" s="43"/>
      <c r="BH4" s="134"/>
      <c r="BI4" s="195"/>
      <c r="BJ4" s="107"/>
      <c r="BK4" s="43"/>
      <c r="BL4" s="43"/>
      <c r="BM4" s="106"/>
      <c r="BN4" s="103"/>
      <c r="BO4" s="103"/>
      <c r="BP4" s="103"/>
      <c r="BQ4" s="103"/>
      <c r="BR4" s="103"/>
      <c r="BS4" s="103"/>
      <c r="BT4" s="103"/>
      <c r="BU4" s="103"/>
      <c r="BV4" s="104"/>
      <c r="BW4" s="107"/>
      <c r="BX4" s="105"/>
      <c r="BY4" s="107"/>
      <c r="BZ4" s="43"/>
      <c r="CA4" s="44"/>
      <c r="CB4" s="44"/>
      <c r="CC4" s="187"/>
      <c r="CD4" s="188"/>
      <c r="CE4" s="45"/>
      <c r="CF4" s="45"/>
      <c r="CG4" s="45"/>
      <c r="CH4" s="45"/>
      <c r="CI4" s="45"/>
      <c r="CJ4" s="45"/>
      <c r="CK4" s="45"/>
      <c r="CL4" s="45"/>
      <c r="CM4" s="45"/>
      <c r="CN4" s="45"/>
      <c r="CO4" s="45"/>
      <c r="CP4" s="45"/>
      <c r="CQ4" s="44"/>
      <c r="CR4" s="44"/>
    </row>
    <row r="5" spans="1:96" ht="20.100000000000001" customHeight="1" x14ac:dyDescent="0.25">
      <c r="A5" s="453"/>
      <c r="B5" s="465"/>
      <c r="C5" s="467"/>
      <c r="D5" s="112"/>
      <c r="E5" s="477" t="e">
        <f>VLOOKUP(R6,Tableau1,3,0)</f>
        <v>#N/A</v>
      </c>
      <c r="F5" s="479" t="e">
        <f>VLOOKUP(R6,Tableau1,2,0)</f>
        <v>#N/A</v>
      </c>
      <c r="G5" s="178"/>
      <c r="H5" s="178"/>
      <c r="I5" s="175" t="e">
        <f>VLOOKUP(R6,Tableau1,3,0)</f>
        <v>#N/A</v>
      </c>
      <c r="J5" s="468" t="e">
        <f>VLOOKUP(R6,Tableau1,13,0)</f>
        <v>#N/A</v>
      </c>
      <c r="K5" s="494" t="e">
        <f>VLOOKUP(R6,Tableau1,15,0)</f>
        <v>#N/A</v>
      </c>
      <c r="L5" s="483" t="e">
        <f>IF(R9="OUI","/",VLOOKUP(R6,Tableau1,17,0))</f>
        <v>#N/A</v>
      </c>
      <c r="M5" s="482" t="e">
        <f>IF(R9="OUI",VLOOKUP(R6,Tableau1,21,0),VLOOKUP(R6,Tableau1,20,0))</f>
        <v>#N/A</v>
      </c>
      <c r="N5" s="487" t="e">
        <f>IF(R9="OUI",Y7,VLOOKUP(R6,Tableau1,24,0))</f>
        <v>#N/A</v>
      </c>
      <c r="O5" s="500" t="e">
        <f>IF(R9="OUI",VLOOKUP(R6,Tableau1,27,0),VLOOKUP(R6,Tableau1,26,0))</f>
        <v>#N/A</v>
      </c>
      <c r="P5" s="92"/>
      <c r="Q5" s="43"/>
      <c r="R5" s="43"/>
      <c r="S5" s="43"/>
      <c r="Z5" s="43"/>
      <c r="AA5" s="43"/>
      <c r="AB5" s="43"/>
      <c r="AC5" s="485"/>
      <c r="AD5" s="519"/>
      <c r="AE5" s="261"/>
      <c r="AF5" s="199"/>
      <c r="AG5" s="200"/>
      <c r="AH5" s="209"/>
      <c r="AI5" s="201"/>
      <c r="AJ5" s="202"/>
      <c r="AK5" s="201"/>
      <c r="AL5" s="202"/>
      <c r="AM5" s="201"/>
      <c r="AN5" s="202"/>
      <c r="AO5" s="201"/>
      <c r="AP5" s="202"/>
      <c r="AQ5" s="203"/>
      <c r="AR5" s="201"/>
      <c r="AS5" s="204"/>
      <c r="AT5" s="201"/>
      <c r="AU5" s="205"/>
      <c r="AV5" s="206"/>
      <c r="AW5" s="207"/>
      <c r="AX5" s="208"/>
      <c r="AY5" s="208"/>
      <c r="AZ5" s="200"/>
      <c r="BA5" s="200"/>
      <c r="BB5" s="343"/>
      <c r="BC5" s="206"/>
      <c r="BD5" s="374"/>
      <c r="BE5" s="389"/>
      <c r="BF5" s="43"/>
      <c r="BG5" s="43"/>
      <c r="BH5" s="43"/>
      <c r="BI5" s="195"/>
      <c r="BJ5" s="107"/>
      <c r="BK5" s="43"/>
      <c r="BL5" s="43"/>
      <c r="BM5" s="106"/>
      <c r="BN5" s="103"/>
      <c r="BO5" s="103"/>
      <c r="BP5" s="103"/>
      <c r="BQ5" s="103"/>
      <c r="BR5" s="103"/>
      <c r="BS5" s="103"/>
      <c r="BT5" s="103"/>
      <c r="BU5" s="103"/>
      <c r="BV5" s="104"/>
      <c r="BW5" s="107"/>
      <c r="BX5" s="105"/>
      <c r="BY5" s="107"/>
      <c r="BZ5" s="43"/>
      <c r="CA5" s="44"/>
      <c r="CB5" s="44"/>
      <c r="CC5" s="187"/>
      <c r="CD5" s="188"/>
      <c r="CE5" s="47"/>
      <c r="CF5" s="47"/>
      <c r="CG5" s="47"/>
      <c r="CH5" s="47"/>
      <c r="CI5" s="47"/>
      <c r="CJ5" s="45"/>
      <c r="CK5" s="47"/>
      <c r="CL5" s="47"/>
      <c r="CM5" s="47"/>
      <c r="CN5" s="47"/>
      <c r="CO5" s="47"/>
      <c r="CP5" s="47"/>
      <c r="CQ5" s="44"/>
      <c r="CR5" s="44"/>
    </row>
    <row r="6" spans="1:96" ht="20.100000000000001" customHeight="1" x14ac:dyDescent="0.25">
      <c r="A6" s="451"/>
      <c r="B6" s="452"/>
      <c r="C6" s="460"/>
      <c r="D6" s="112"/>
      <c r="E6" s="478"/>
      <c r="F6" s="480"/>
      <c r="H6" s="131" t="e">
        <f>X7</f>
        <v>#N/A</v>
      </c>
      <c r="I6" s="115" t="e">
        <f>IF(X7="a :",Y7:Y7,"")</f>
        <v>#N/A</v>
      </c>
      <c r="J6" s="468"/>
      <c r="K6" s="494"/>
      <c r="L6" s="468"/>
      <c r="M6" s="482"/>
      <c r="N6" s="487"/>
      <c r="O6" s="499"/>
      <c r="P6" s="92"/>
      <c r="Q6" s="113" t="s">
        <v>52</v>
      </c>
      <c r="R6" s="412" t="s">
        <v>19</v>
      </c>
      <c r="S6" s="93"/>
      <c r="T6" s="114" t="str">
        <f>IF(OR(R6="Treillis",R6="Treillis_90°"),"Treillis","Diamètre (Ø)")</f>
        <v>Diamètre (Ø)</v>
      </c>
      <c r="U6" s="114" t="str">
        <f>IF(OR(R6="Treillis",R6="Treillis - 90°",R9="OUI",R6="/"),"","Espacement (cm)")</f>
        <v>Espacement (cm)</v>
      </c>
      <c r="V6" s="49"/>
      <c r="W6" s="49"/>
      <c r="X6" s="488" t="s">
        <v>11</v>
      </c>
      <c r="Y6" s="489"/>
      <c r="Z6" s="43"/>
      <c r="AA6" s="43"/>
      <c r="AB6" s="43"/>
      <c r="AC6" s="485"/>
      <c r="AD6" s="519"/>
      <c r="AE6" s="260"/>
      <c r="AF6" s="210"/>
      <c r="AG6" s="211"/>
      <c r="AH6" s="220"/>
      <c r="AI6" s="212"/>
      <c r="AJ6" s="213"/>
      <c r="AK6" s="212"/>
      <c r="AL6" s="213"/>
      <c r="AM6" s="212"/>
      <c r="AN6" s="213"/>
      <c r="AO6" s="212"/>
      <c r="AP6" s="213"/>
      <c r="AQ6" s="214"/>
      <c r="AR6" s="212"/>
      <c r="AS6" s="215"/>
      <c r="AT6" s="212"/>
      <c r="AU6" s="216"/>
      <c r="AV6" s="217"/>
      <c r="AW6" s="218"/>
      <c r="AX6" s="219"/>
      <c r="AY6" s="219"/>
      <c r="AZ6" s="211"/>
      <c r="BA6" s="211"/>
      <c r="BB6" s="344"/>
      <c r="BC6" s="217"/>
      <c r="BD6" s="375"/>
      <c r="BE6" s="390"/>
      <c r="BF6" s="43"/>
      <c r="BG6" s="43"/>
      <c r="BH6" s="43"/>
      <c r="BI6" s="195"/>
      <c r="BJ6" s="107"/>
      <c r="BK6" s="43"/>
      <c r="BL6" s="43"/>
      <c r="BM6" s="106"/>
      <c r="BN6" s="103"/>
      <c r="BO6" s="103"/>
      <c r="BP6" s="103"/>
      <c r="BQ6" s="103"/>
      <c r="BR6" s="103"/>
      <c r="BS6" s="103"/>
      <c r="BT6" s="103"/>
      <c r="BU6" s="103"/>
      <c r="BV6" s="104"/>
      <c r="BW6" s="107"/>
      <c r="BX6" s="105"/>
      <c r="BY6" s="107"/>
      <c r="BZ6" s="43"/>
      <c r="CA6" s="44"/>
      <c r="CB6" s="44"/>
      <c r="CC6" s="187"/>
      <c r="CD6" s="188"/>
      <c r="CE6" s="47"/>
      <c r="CF6" s="47"/>
      <c r="CG6" s="47"/>
      <c r="CH6" s="47"/>
      <c r="CI6" s="47"/>
      <c r="CJ6" s="45"/>
      <c r="CK6" s="47"/>
      <c r="CL6" s="47"/>
      <c r="CM6" s="47"/>
      <c r="CN6" s="47"/>
      <c r="CO6" s="47"/>
      <c r="CP6" s="47"/>
      <c r="CQ6" s="44"/>
      <c r="CR6" s="44"/>
    </row>
    <row r="7" spans="1:96" ht="20.100000000000001" customHeight="1" thickBot="1" x14ac:dyDescent="0.3">
      <c r="A7" s="458"/>
      <c r="B7" s="459"/>
      <c r="C7" s="461"/>
      <c r="D7" s="112"/>
      <c r="E7" s="478"/>
      <c r="F7" s="480"/>
      <c r="H7" s="131" t="e">
        <f>X8</f>
        <v>#N/A</v>
      </c>
      <c r="I7" s="115" t="e">
        <f>IF(X8="b :",Y8:Y8,"")</f>
        <v>#N/A</v>
      </c>
      <c r="J7" s="468"/>
      <c r="K7" s="494"/>
      <c r="L7" s="468"/>
      <c r="M7" s="482"/>
      <c r="N7" s="487"/>
      <c r="O7" s="499"/>
      <c r="P7" s="92"/>
      <c r="Q7" s="113" t="str">
        <f>IF(R6="/","","Repère liaison :")</f>
        <v>Repère liaison :</v>
      </c>
      <c r="R7" s="66" t="s">
        <v>7</v>
      </c>
      <c r="S7" s="116"/>
      <c r="T7" s="152"/>
      <c r="U7" s="68"/>
      <c r="V7" s="43"/>
      <c r="W7" s="43"/>
      <c r="X7" s="117" t="e">
        <f>VLOOKUP(R6,Tableau1,5,0)</f>
        <v>#N/A</v>
      </c>
      <c r="Y7" s="69"/>
      <c r="Z7" s="43"/>
      <c r="AA7" s="43"/>
      <c r="AB7" s="43"/>
      <c r="AC7" s="486"/>
      <c r="AD7" s="519"/>
      <c r="AE7" s="261"/>
      <c r="AF7" s="199"/>
      <c r="AG7" s="200"/>
      <c r="AH7" s="209"/>
      <c r="AI7" s="201"/>
      <c r="AJ7" s="202"/>
      <c r="AK7" s="201"/>
      <c r="AL7" s="202"/>
      <c r="AM7" s="201"/>
      <c r="AN7" s="202"/>
      <c r="AO7" s="201"/>
      <c r="AP7" s="202"/>
      <c r="AQ7" s="203"/>
      <c r="AR7" s="201"/>
      <c r="AS7" s="204"/>
      <c r="AT7" s="201"/>
      <c r="AU7" s="205"/>
      <c r="AV7" s="206"/>
      <c r="AW7" s="207"/>
      <c r="AX7" s="208"/>
      <c r="AY7" s="208"/>
      <c r="AZ7" s="200"/>
      <c r="BA7" s="200"/>
      <c r="BB7" s="343"/>
      <c r="BC7" s="206"/>
      <c r="BD7" s="374"/>
      <c r="BE7" s="389"/>
      <c r="BF7" s="43"/>
      <c r="BG7" s="43"/>
      <c r="BH7" s="43"/>
      <c r="BI7" s="195"/>
      <c r="BJ7" s="107"/>
      <c r="BK7" s="43"/>
      <c r="BL7" s="43"/>
      <c r="BM7" s="106"/>
      <c r="BN7" s="103"/>
      <c r="BO7" s="103"/>
      <c r="BP7" s="103"/>
      <c r="BQ7" s="103"/>
      <c r="BR7" s="103"/>
      <c r="BS7" s="103"/>
      <c r="BT7" s="103"/>
      <c r="BU7" s="103"/>
      <c r="BV7" s="104"/>
      <c r="BW7" s="107"/>
      <c r="BX7" s="105"/>
      <c r="BY7" s="107"/>
      <c r="BZ7" s="43"/>
      <c r="CA7" s="44"/>
      <c r="CB7" s="44"/>
      <c r="CC7" s="187"/>
      <c r="CD7" s="188"/>
      <c r="CE7" s="91"/>
      <c r="CF7" s="91"/>
      <c r="CG7" s="91"/>
      <c r="CH7" s="91"/>
      <c r="CI7" s="91"/>
      <c r="CJ7" s="45"/>
      <c r="CK7" s="91"/>
      <c r="CL7" s="91"/>
      <c r="CM7" s="91"/>
      <c r="CN7" s="91"/>
      <c r="CO7" s="91"/>
      <c r="CP7" s="91"/>
      <c r="CQ7" s="44"/>
      <c r="CR7" s="44"/>
    </row>
    <row r="8" spans="1:96" ht="20.100000000000001" customHeight="1" thickBot="1" x14ac:dyDescent="0.3">
      <c r="A8" s="453"/>
      <c r="B8" s="454"/>
      <c r="C8" s="462"/>
      <c r="D8" s="43"/>
      <c r="E8" s="478"/>
      <c r="F8" s="480"/>
      <c r="H8" s="131" t="e">
        <f>X9</f>
        <v>#N/A</v>
      </c>
      <c r="I8" s="115" t="e">
        <f>IF(X9="c :",Y9:Y9,"")</f>
        <v>#N/A</v>
      </c>
      <c r="J8" s="468" t="e">
        <f>VLOOKUP(R6,Tableau1,14,0)</f>
        <v>#N/A</v>
      </c>
      <c r="K8" s="494" t="e">
        <f>IF(OR(R6="Barre_Droite_Montage_x2",R6="U_Montage_x1",R6="U_Montage_x2",R6="Poteaux"),VLOOKUP(K5,BX2:BY8,2,0),"")</f>
        <v>#N/A</v>
      </c>
      <c r="L8" s="468" t="e">
        <f>IF(OR(K8=6,K8=8,K8=10),"/","")</f>
        <v>#N/A</v>
      </c>
      <c r="M8" s="482" t="e">
        <f>VLOOKUP(R6,Tableau1,23,0)</f>
        <v>#N/A</v>
      </c>
      <c r="N8" s="487" t="e">
        <f>VLOOKUP(R6,Tableau1,25,0)</f>
        <v>#N/A</v>
      </c>
      <c r="O8" s="499"/>
      <c r="P8" s="92"/>
      <c r="Q8" s="113" t="s">
        <v>49</v>
      </c>
      <c r="R8" s="67"/>
      <c r="S8" s="118"/>
      <c r="T8" s="49"/>
      <c r="U8" s="49"/>
      <c r="V8" s="43"/>
      <c r="W8" s="43"/>
      <c r="X8" s="117" t="e">
        <f>VLOOKUP(R6,Tableau1,7,0)</f>
        <v>#N/A</v>
      </c>
      <c r="Y8" s="69"/>
      <c r="Z8" s="43"/>
      <c r="AA8" s="43"/>
      <c r="AB8" s="43"/>
      <c r="AC8" s="43"/>
      <c r="AD8" s="519"/>
      <c r="AE8" s="260"/>
      <c r="AF8" s="210"/>
      <c r="AG8" s="211"/>
      <c r="AH8" s="220"/>
      <c r="AI8" s="212"/>
      <c r="AJ8" s="213"/>
      <c r="AK8" s="212"/>
      <c r="AL8" s="213"/>
      <c r="AM8" s="212"/>
      <c r="AN8" s="213"/>
      <c r="AO8" s="212"/>
      <c r="AP8" s="213"/>
      <c r="AQ8" s="214"/>
      <c r="AR8" s="212"/>
      <c r="AS8" s="215"/>
      <c r="AT8" s="212"/>
      <c r="AU8" s="216"/>
      <c r="AV8" s="217"/>
      <c r="AW8" s="218"/>
      <c r="AX8" s="219"/>
      <c r="AY8" s="219"/>
      <c r="AZ8" s="211"/>
      <c r="BA8" s="211"/>
      <c r="BB8" s="344"/>
      <c r="BC8" s="217"/>
      <c r="BD8" s="375"/>
      <c r="BE8" s="390"/>
      <c r="BF8" s="43"/>
      <c r="BG8" s="43"/>
      <c r="BH8" s="43"/>
      <c r="BI8" s="122"/>
      <c r="BJ8" s="121"/>
      <c r="BK8" s="43"/>
      <c r="BL8" s="43"/>
      <c r="BM8" s="119"/>
      <c r="BN8" s="120"/>
      <c r="BO8" s="120"/>
      <c r="BP8" s="120"/>
      <c r="BQ8" s="120"/>
      <c r="BR8" s="120"/>
      <c r="BS8" s="120"/>
      <c r="BT8" s="120"/>
      <c r="BU8" s="120"/>
      <c r="BV8" s="161"/>
      <c r="BW8" s="121"/>
      <c r="BX8" s="159"/>
      <c r="BY8" s="121"/>
      <c r="BZ8" s="43"/>
      <c r="CA8" s="44"/>
      <c r="CB8" s="44"/>
      <c r="CC8" s="187"/>
      <c r="CD8" s="188"/>
      <c r="CE8" s="45"/>
      <c r="CF8" s="52"/>
      <c r="CG8" s="45"/>
      <c r="CH8" s="45"/>
      <c r="CI8" s="52"/>
      <c r="CJ8" s="45"/>
      <c r="CK8" s="45"/>
      <c r="CL8" s="45"/>
      <c r="CM8" s="45"/>
      <c r="CN8" s="45"/>
      <c r="CO8" s="45"/>
      <c r="CP8" s="45"/>
      <c r="CQ8" s="44"/>
      <c r="CR8" s="44"/>
    </row>
    <row r="9" spans="1:96" ht="20.100000000000001" customHeight="1" thickBot="1" x14ac:dyDescent="0.3">
      <c r="A9" s="457"/>
      <c r="B9" s="457"/>
      <c r="C9" s="469"/>
      <c r="D9" s="43"/>
      <c r="E9" s="478"/>
      <c r="F9" s="480"/>
      <c r="H9" s="131" t="e">
        <f>X10</f>
        <v>#N/A</v>
      </c>
      <c r="I9" s="115" t="e">
        <f>IF(X10="d :",Y10:Y10,"")</f>
        <v>#N/A</v>
      </c>
      <c r="J9" s="468"/>
      <c r="K9" s="494"/>
      <c r="L9" s="468"/>
      <c r="M9" s="482"/>
      <c r="N9" s="487"/>
      <c r="O9" s="499"/>
      <c r="P9" s="92"/>
      <c r="Q9" s="123" t="str">
        <f>IF(OR(R6="Barre_Droite",R6="U",R6="Barre_Crossée_90°",R6="Barre_Crossée_135°",R6="Barre_Crossée_180°"),"Barre(s) à éclisser ou fillante(s) :","")</f>
        <v/>
      </c>
      <c r="R9" s="71"/>
      <c r="S9" s="93"/>
      <c r="T9" s="49"/>
      <c r="U9" s="49"/>
      <c r="V9" s="43"/>
      <c r="W9" s="43"/>
      <c r="X9" s="124" t="e">
        <f>VLOOKUP(R6,Tableau1,9,0)</f>
        <v>#N/A</v>
      </c>
      <c r="Y9" s="70"/>
      <c r="Z9" s="43"/>
      <c r="AA9" s="43"/>
      <c r="AB9" s="43"/>
      <c r="AC9" s="43"/>
      <c r="AD9" s="519"/>
      <c r="AE9" s="261"/>
      <c r="AF9" s="199"/>
      <c r="AG9" s="200"/>
      <c r="AH9" s="209"/>
      <c r="AI9" s="201"/>
      <c r="AJ9" s="202"/>
      <c r="AK9" s="201"/>
      <c r="AL9" s="202"/>
      <c r="AM9" s="201"/>
      <c r="AN9" s="202"/>
      <c r="AO9" s="201"/>
      <c r="AP9" s="202"/>
      <c r="AQ9" s="203"/>
      <c r="AR9" s="201"/>
      <c r="AS9" s="209"/>
      <c r="AT9" s="201"/>
      <c r="AU9" s="209"/>
      <c r="AV9" s="206"/>
      <c r="AW9" s="207"/>
      <c r="AX9" s="208"/>
      <c r="AY9" s="208"/>
      <c r="AZ9" s="200"/>
      <c r="BA9" s="200"/>
      <c r="BB9" s="343"/>
      <c r="BC9" s="206"/>
      <c r="BD9" s="374"/>
      <c r="BE9" s="389"/>
      <c r="BF9" s="43"/>
      <c r="BG9" s="43"/>
      <c r="BH9" s="43"/>
      <c r="BI9" s="43"/>
      <c r="BJ9" s="43"/>
      <c r="BK9" s="43"/>
      <c r="BL9" s="43"/>
      <c r="BM9" s="112"/>
      <c r="BN9" s="112"/>
      <c r="BO9" s="43"/>
      <c r="BP9" s="43"/>
      <c r="BQ9" s="43"/>
      <c r="BR9" s="43"/>
      <c r="BS9" s="43"/>
      <c r="BT9" s="43"/>
      <c r="BU9" s="43"/>
      <c r="BV9" s="43"/>
      <c r="BW9" s="43"/>
      <c r="BX9" s="43"/>
      <c r="BY9" s="43"/>
      <c r="BZ9" s="43"/>
      <c r="CA9" s="44"/>
      <c r="CB9" s="44"/>
      <c r="CC9" s="187"/>
      <c r="CD9" s="188"/>
      <c r="CE9" s="53"/>
      <c r="CF9" s="52"/>
      <c r="CG9" s="53"/>
      <c r="CH9" s="53"/>
      <c r="CI9" s="52"/>
      <c r="CJ9" s="53"/>
      <c r="CK9" s="53"/>
      <c r="CL9" s="53"/>
      <c r="CM9" s="52"/>
      <c r="CN9" s="53"/>
      <c r="CO9" s="53"/>
      <c r="CP9" s="52"/>
      <c r="CQ9" s="44"/>
      <c r="CR9" s="44"/>
    </row>
    <row r="10" spans="1:96" ht="20.100000000000001" customHeight="1" x14ac:dyDescent="0.25">
      <c r="A10" s="457"/>
      <c r="B10" s="457"/>
      <c r="C10" s="469"/>
      <c r="D10" s="43"/>
      <c r="E10" s="478"/>
      <c r="F10" s="480"/>
      <c r="G10" s="43"/>
      <c r="H10" s="43"/>
      <c r="I10" s="177"/>
      <c r="J10" s="468"/>
      <c r="K10" s="494"/>
      <c r="L10" s="468"/>
      <c r="M10" s="482"/>
      <c r="N10" s="487"/>
      <c r="O10" s="499"/>
      <c r="P10" s="92"/>
      <c r="Q10" s="123"/>
      <c r="R10" s="125"/>
      <c r="S10" s="125"/>
      <c r="V10" s="43"/>
      <c r="W10" s="43"/>
      <c r="X10" s="117" t="e">
        <f>VLOOKUP(R6,Tableau1,11,0)</f>
        <v>#N/A</v>
      </c>
      <c r="Y10" s="69"/>
      <c r="Z10" s="43"/>
      <c r="AA10" s="43"/>
      <c r="AB10" s="43"/>
      <c r="AC10" s="43"/>
      <c r="AD10" s="519"/>
      <c r="AE10" s="260"/>
      <c r="AF10" s="210"/>
      <c r="AG10" s="211"/>
      <c r="AH10" s="220"/>
      <c r="AI10" s="212"/>
      <c r="AJ10" s="213"/>
      <c r="AK10" s="212"/>
      <c r="AL10" s="213"/>
      <c r="AM10" s="212"/>
      <c r="AN10" s="213"/>
      <c r="AO10" s="212"/>
      <c r="AP10" s="213"/>
      <c r="AQ10" s="214"/>
      <c r="AR10" s="212"/>
      <c r="AS10" s="220"/>
      <c r="AT10" s="212"/>
      <c r="AU10" s="220"/>
      <c r="AV10" s="217"/>
      <c r="AW10" s="218"/>
      <c r="AX10" s="219"/>
      <c r="AY10" s="219"/>
      <c r="AZ10" s="211"/>
      <c r="BA10" s="211"/>
      <c r="BB10" s="344"/>
      <c r="BC10" s="217"/>
      <c r="BD10" s="375"/>
      <c r="BE10" s="390"/>
      <c r="BF10" s="43"/>
      <c r="BG10" s="43"/>
      <c r="BH10" s="43"/>
      <c r="BI10" s="126"/>
      <c r="BJ10" s="127"/>
      <c r="BK10" s="49"/>
      <c r="BL10" s="49"/>
      <c r="BO10" s="43"/>
      <c r="BP10" s="43"/>
      <c r="BQ10" s="43"/>
      <c r="BR10" s="43"/>
      <c r="BS10" s="43"/>
      <c r="BT10" s="43"/>
      <c r="BU10" s="43"/>
      <c r="BV10" s="43"/>
      <c r="BW10" s="43"/>
      <c r="BX10" s="43"/>
      <c r="BY10" s="43"/>
      <c r="BZ10" s="43"/>
      <c r="CA10" s="44"/>
      <c r="CB10" s="44"/>
      <c r="CC10" s="187"/>
      <c r="CD10" s="188"/>
      <c r="CE10" s="53"/>
      <c r="CF10" s="52"/>
      <c r="CG10" s="53"/>
      <c r="CH10" s="53"/>
      <c r="CI10" s="52"/>
      <c r="CJ10" s="53"/>
      <c r="CK10" s="53"/>
      <c r="CL10" s="53"/>
      <c r="CM10" s="52"/>
      <c r="CN10" s="53"/>
      <c r="CO10" s="53"/>
      <c r="CP10" s="52"/>
      <c r="CQ10" s="44"/>
      <c r="CR10" s="44"/>
    </row>
    <row r="11" spans="1:96" ht="20.100000000000001" customHeight="1" x14ac:dyDescent="0.25">
      <c r="A11" s="451"/>
      <c r="B11" s="452"/>
      <c r="C11" s="455"/>
      <c r="D11" s="43"/>
      <c r="E11" s="478" t="e">
        <f>VLOOKUP(R12,Tableau2,3,0)</f>
        <v>#N/A</v>
      </c>
      <c r="F11" s="480" t="e">
        <f>VLOOKUP(R12,Tableau2,2,0)</f>
        <v>#N/A</v>
      </c>
      <c r="G11" s="179"/>
      <c r="H11" s="179"/>
      <c r="I11" s="176" t="e">
        <f>VLOOKUP(R12,Tableau2,3,0)</f>
        <v>#N/A</v>
      </c>
      <c r="J11" s="468" t="e">
        <f>VLOOKUP(R12,Tableau2,13,0)</f>
        <v>#N/A</v>
      </c>
      <c r="K11" s="494" t="e">
        <f>VLOOKUP(R12,Tableau2,15,0)</f>
        <v>#N/A</v>
      </c>
      <c r="L11" s="483" t="e">
        <f>IF(R15="OUI","/",VLOOKUP(R12,Tableau2,17,0))</f>
        <v>#N/A</v>
      </c>
      <c r="M11" s="482" t="e">
        <f>IF(R15="OUI",VLOOKUP(R12,Tableau2,21,0),VLOOKUP(R12,Tableau2,20,0))</f>
        <v>#N/A</v>
      </c>
      <c r="N11" s="487" t="e">
        <f>IF(R15="OUI",Y13,VLOOKUP(R12,Tableau2,24,0))</f>
        <v>#N/A</v>
      </c>
      <c r="O11" s="499" t="e">
        <f>IF(R15="OUI",VLOOKUP(R12,Tableau2,27,0),VLOOKUP(R12,Tableau2,26,0))</f>
        <v>#N/A</v>
      </c>
      <c r="P11" s="92"/>
      <c r="Q11" s="156"/>
      <c r="R11" s="43"/>
      <c r="S11" s="43"/>
      <c r="T11" s="128"/>
      <c r="U11" s="43"/>
      <c r="V11" s="43"/>
      <c r="W11" s="43"/>
      <c r="X11" s="43"/>
      <c r="Y11" s="43"/>
      <c r="Z11" s="43"/>
      <c r="AA11" s="43"/>
      <c r="AB11" s="43"/>
      <c r="AC11" s="43"/>
      <c r="AD11" s="519"/>
      <c r="AE11" s="261"/>
      <c r="AF11" s="199"/>
      <c r="AG11" s="200"/>
      <c r="AH11" s="209"/>
      <c r="AI11" s="201"/>
      <c r="AJ11" s="202"/>
      <c r="AK11" s="201"/>
      <c r="AL11" s="202"/>
      <c r="AM11" s="201"/>
      <c r="AN11" s="202"/>
      <c r="AO11" s="201"/>
      <c r="AP11" s="202"/>
      <c r="AQ11" s="203"/>
      <c r="AR11" s="201"/>
      <c r="AS11" s="204"/>
      <c r="AT11" s="201"/>
      <c r="AU11" s="205"/>
      <c r="AV11" s="206"/>
      <c r="AW11" s="207"/>
      <c r="AX11" s="208"/>
      <c r="AY11" s="208"/>
      <c r="AZ11" s="200"/>
      <c r="BA11" s="200"/>
      <c r="BB11" s="343"/>
      <c r="BC11" s="206"/>
      <c r="BD11" s="374"/>
      <c r="BE11" s="389"/>
      <c r="BF11" s="43"/>
      <c r="BG11" s="43"/>
      <c r="BH11" s="43"/>
      <c r="BI11" s="106"/>
      <c r="BJ11" s="129"/>
      <c r="BK11" s="43"/>
      <c r="BL11" s="43"/>
      <c r="BO11" s="49"/>
      <c r="BP11" s="55"/>
      <c r="BQ11" s="55"/>
      <c r="BR11" s="55"/>
      <c r="BS11" s="55"/>
      <c r="BT11" s="55"/>
      <c r="BU11" s="43"/>
      <c r="BV11" s="43"/>
      <c r="BW11" s="43"/>
      <c r="BX11" s="43"/>
      <c r="BY11" s="43"/>
      <c r="BZ11" s="43"/>
      <c r="CA11" s="44"/>
      <c r="CB11" s="44"/>
      <c r="CC11" s="187"/>
      <c r="CD11" s="188"/>
      <c r="CE11" s="53"/>
      <c r="CF11" s="52"/>
      <c r="CG11" s="53"/>
      <c r="CH11" s="53"/>
      <c r="CI11" s="52"/>
      <c r="CJ11" s="53"/>
      <c r="CK11" s="53"/>
      <c r="CL11" s="53"/>
      <c r="CM11" s="52"/>
      <c r="CN11" s="53"/>
      <c r="CO11" s="53"/>
      <c r="CP11" s="52"/>
      <c r="CQ11" s="44"/>
      <c r="CR11" s="44"/>
    </row>
    <row r="12" spans="1:96" ht="20.100000000000001" customHeight="1" x14ac:dyDescent="0.25">
      <c r="A12" s="453"/>
      <c r="B12" s="454"/>
      <c r="C12" s="456"/>
      <c r="D12" s="43"/>
      <c r="E12" s="478"/>
      <c r="F12" s="480"/>
      <c r="H12" s="131" t="e">
        <f>X13</f>
        <v>#N/A</v>
      </c>
      <c r="I12" s="115" t="e">
        <f>IF(X13="a :",Y13:Y13,"")</f>
        <v>#N/A</v>
      </c>
      <c r="J12" s="468"/>
      <c r="K12" s="494"/>
      <c r="L12" s="468"/>
      <c r="M12" s="482"/>
      <c r="N12" s="487"/>
      <c r="O12" s="499"/>
      <c r="P12" s="92"/>
      <c r="Q12" s="132" t="s">
        <v>53</v>
      </c>
      <c r="R12" s="412" t="s">
        <v>16</v>
      </c>
      <c r="S12" s="93"/>
      <c r="T12" s="133" t="str">
        <f>IF(OR(R12="Treillis",R12="Treillis_90°"),"Treillis","Diamètre (Ø)")</f>
        <v>Treillis</v>
      </c>
      <c r="U12" s="133" t="str">
        <f>IF(OR(R12="Treillis",R12="Treillis - 90°",R15="OUI",R12="/"),"","Espacement (cm)")</f>
        <v>Espacement (cm)</v>
      </c>
      <c r="V12" s="49"/>
      <c r="W12" s="49"/>
      <c r="X12" s="495" t="s">
        <v>11</v>
      </c>
      <c r="Y12" s="496"/>
      <c r="Z12" s="43"/>
      <c r="AA12" s="43"/>
      <c r="AB12" s="43"/>
      <c r="AC12" s="43"/>
      <c r="AD12" s="519"/>
      <c r="AE12" s="260"/>
      <c r="AF12" s="210"/>
      <c r="AG12" s="210"/>
      <c r="AH12" s="210"/>
      <c r="AI12" s="210"/>
      <c r="AJ12" s="210"/>
      <c r="AK12" s="210"/>
      <c r="AL12" s="210"/>
      <c r="AM12" s="210"/>
      <c r="AN12" s="210"/>
      <c r="AO12" s="210"/>
      <c r="AP12" s="210"/>
      <c r="AQ12" s="210"/>
      <c r="AR12" s="210"/>
      <c r="AS12" s="210"/>
      <c r="AT12" s="210"/>
      <c r="AU12" s="210"/>
      <c r="AV12" s="210"/>
      <c r="AW12" s="210"/>
      <c r="AX12" s="210"/>
      <c r="AY12" s="210"/>
      <c r="AZ12" s="210"/>
      <c r="BA12" s="210"/>
      <c r="BB12" s="345"/>
      <c r="BC12" s="210"/>
      <c r="BD12" s="376"/>
      <c r="BE12" s="391"/>
      <c r="BF12" s="43"/>
      <c r="BG12" s="43"/>
      <c r="BH12" s="43"/>
      <c r="BI12" s="106"/>
      <c r="BJ12" s="129"/>
      <c r="BK12" s="43"/>
      <c r="BL12" s="43"/>
      <c r="BO12" s="49"/>
      <c r="BP12" s="55"/>
      <c r="BQ12" s="55"/>
      <c r="BR12" s="55"/>
      <c r="BS12" s="55"/>
      <c r="BT12" s="55"/>
      <c r="BU12" s="43"/>
      <c r="BV12" s="43"/>
      <c r="BW12" s="43"/>
      <c r="BX12" s="43"/>
      <c r="BY12" s="43"/>
      <c r="BZ12" s="43"/>
      <c r="CA12" s="44"/>
      <c r="CB12" s="44"/>
      <c r="CC12" s="187"/>
      <c r="CD12" s="188"/>
      <c r="CE12" s="53"/>
      <c r="CF12" s="52"/>
      <c r="CG12" s="53"/>
      <c r="CH12" s="53"/>
      <c r="CI12" s="52"/>
      <c r="CJ12" s="53"/>
      <c r="CK12" s="53"/>
      <c r="CL12" s="53"/>
      <c r="CM12" s="52"/>
      <c r="CN12" s="53"/>
      <c r="CO12" s="53"/>
      <c r="CP12" s="52"/>
      <c r="CQ12" s="44"/>
      <c r="CR12" s="44"/>
    </row>
    <row r="13" spans="1:96" ht="20.100000000000001" customHeight="1" thickBot="1" x14ac:dyDescent="0.3">
      <c r="A13" s="166"/>
      <c r="B13" s="43"/>
      <c r="C13" s="43"/>
      <c r="D13" s="43"/>
      <c r="E13" s="478"/>
      <c r="F13" s="480"/>
      <c r="H13" s="131" t="e">
        <f>X14</f>
        <v>#N/A</v>
      </c>
      <c r="I13" s="115" t="e">
        <f>IF(X14="b :",Y14:Y14,"")</f>
        <v>#N/A</v>
      </c>
      <c r="J13" s="468"/>
      <c r="K13" s="494"/>
      <c r="L13" s="468"/>
      <c r="M13" s="482"/>
      <c r="N13" s="487"/>
      <c r="O13" s="499"/>
      <c r="P13" s="92"/>
      <c r="Q13" s="132" t="s">
        <v>10</v>
      </c>
      <c r="R13" s="66" t="s">
        <v>8</v>
      </c>
      <c r="S13" s="116"/>
      <c r="T13" s="152"/>
      <c r="U13" s="68"/>
      <c r="V13" s="43"/>
      <c r="W13" s="43"/>
      <c r="X13" s="135" t="e">
        <f>VLOOKUP(R12,Tableau2,5,0)</f>
        <v>#N/A</v>
      </c>
      <c r="Y13" s="69"/>
      <c r="Z13" s="43"/>
      <c r="AA13" s="43"/>
      <c r="AB13" s="43"/>
      <c r="AC13" s="43"/>
      <c r="AD13" s="520"/>
      <c r="AE13" s="273"/>
      <c r="AF13" s="221"/>
      <c r="AG13" s="222"/>
      <c r="AH13" s="223"/>
      <c r="AI13" s="224"/>
      <c r="AJ13" s="225"/>
      <c r="AK13" s="224"/>
      <c r="AL13" s="225"/>
      <c r="AM13" s="224"/>
      <c r="AN13" s="225"/>
      <c r="AO13" s="224"/>
      <c r="AP13" s="225"/>
      <c r="AQ13" s="226"/>
      <c r="AR13" s="224"/>
      <c r="AS13" s="227"/>
      <c r="AT13" s="224"/>
      <c r="AU13" s="228"/>
      <c r="AV13" s="229"/>
      <c r="AW13" s="230"/>
      <c r="AX13" s="231"/>
      <c r="AY13" s="231"/>
      <c r="AZ13" s="222"/>
      <c r="BA13" s="222"/>
      <c r="BB13" s="363"/>
      <c r="BC13" s="229"/>
      <c r="BD13" s="377"/>
      <c r="BE13" s="392"/>
      <c r="BF13" s="43"/>
      <c r="BG13" s="43"/>
      <c r="BH13" s="43"/>
      <c r="BI13" s="122"/>
      <c r="BJ13" s="121"/>
      <c r="BK13" s="43"/>
      <c r="BL13" s="43"/>
      <c r="BM13" s="43"/>
      <c r="BO13" s="43"/>
      <c r="BP13" s="43"/>
      <c r="BQ13" s="43"/>
      <c r="BR13" s="43"/>
      <c r="BS13" s="43"/>
      <c r="BT13" s="43"/>
      <c r="BU13" s="43"/>
      <c r="BV13" s="43"/>
      <c r="BW13" s="43"/>
      <c r="BX13" s="43"/>
      <c r="BY13" s="43"/>
      <c r="BZ13" s="43"/>
      <c r="CA13" s="44"/>
      <c r="CB13" s="44"/>
      <c r="CC13" s="187"/>
      <c r="CD13" s="188"/>
      <c r="CE13" s="53"/>
      <c r="CF13" s="52"/>
      <c r="CG13" s="53"/>
      <c r="CH13" s="53"/>
      <c r="CI13" s="52"/>
      <c r="CJ13" s="53"/>
      <c r="CK13" s="53"/>
      <c r="CL13" s="53"/>
      <c r="CM13" s="52"/>
      <c r="CN13" s="53"/>
      <c r="CO13" s="53"/>
      <c r="CP13" s="52"/>
      <c r="CQ13" s="44"/>
      <c r="CR13" s="44"/>
    </row>
    <row r="14" spans="1:96" ht="20.100000000000001" customHeight="1" x14ac:dyDescent="0.25">
      <c r="A14" s="166"/>
      <c r="B14" s="43"/>
      <c r="C14" s="43"/>
      <c r="D14" s="43"/>
      <c r="E14" s="478"/>
      <c r="F14" s="480"/>
      <c r="H14" s="131" t="e">
        <f>X15</f>
        <v>#N/A</v>
      </c>
      <c r="I14" s="115" t="e">
        <f>IF(X15="c :",Y15:Y15,"")</f>
        <v>#N/A</v>
      </c>
      <c r="J14" s="468" t="e">
        <f>VLOOKUP(R12,Tableau2,14,0)</f>
        <v>#N/A</v>
      </c>
      <c r="K14" s="494" t="str">
        <f>IF(OR(R12="Barre_Droite_Montage_x2",R12="U_Montage_x1",R12="U_Montage_x2",R12="Poteaux"),VLOOKUP(K11,BX2:BY8,2,0),"")</f>
        <v/>
      </c>
      <c r="L14" s="468" t="str">
        <f>IF(OR(K14=6,K14=8,K14=10),"/","")</f>
        <v/>
      </c>
      <c r="M14" s="482" t="e">
        <f>VLOOKUP(R12,Tableau2,23,0)</f>
        <v>#N/A</v>
      </c>
      <c r="N14" s="487" t="e">
        <f>VLOOKUP(R12,Tableau2,25,0)</f>
        <v>#N/A</v>
      </c>
      <c r="O14" s="499"/>
      <c r="P14" s="92"/>
      <c r="Q14" s="132" t="s">
        <v>49</v>
      </c>
      <c r="R14" s="67"/>
      <c r="S14" s="118"/>
      <c r="T14" s="49"/>
      <c r="U14" s="49"/>
      <c r="V14" s="43"/>
      <c r="W14" s="43"/>
      <c r="X14" s="135" t="e">
        <f>VLOOKUP(R12,Tableau2,7,0)</f>
        <v>#N/A</v>
      </c>
      <c r="Y14" s="69"/>
      <c r="Z14" s="43"/>
      <c r="AA14" s="43"/>
      <c r="AB14" s="43"/>
      <c r="AC14" s="43"/>
      <c r="AD14" s="43"/>
      <c r="AE14" s="49"/>
      <c r="AF14" s="49"/>
      <c r="AG14" s="49"/>
      <c r="AH14" s="49"/>
      <c r="AI14" s="49"/>
      <c r="AJ14" s="49"/>
      <c r="AK14" s="49"/>
      <c r="AL14" s="49"/>
      <c r="AM14" s="49"/>
      <c r="AN14" s="49"/>
      <c r="AO14" s="49"/>
      <c r="AP14" s="49"/>
      <c r="AQ14" s="49"/>
      <c r="AR14" s="49"/>
      <c r="AS14" s="49"/>
      <c r="AT14" s="49"/>
      <c r="AU14" s="49"/>
      <c r="AV14" s="49"/>
      <c r="AW14" s="49"/>
      <c r="AX14" s="49"/>
      <c r="AY14" s="49"/>
      <c r="AZ14" s="49"/>
      <c r="BA14" s="49"/>
      <c r="BB14" s="49"/>
      <c r="BC14" s="49"/>
      <c r="BD14" s="49"/>
      <c r="BE14" s="49"/>
      <c r="BF14" s="43"/>
      <c r="BG14" s="43"/>
      <c r="BH14" s="43"/>
      <c r="BI14" s="194"/>
      <c r="BJ14" s="194"/>
      <c r="BK14" s="44"/>
      <c r="BL14" s="44"/>
      <c r="BM14" s="194"/>
      <c r="BN14" s="194"/>
      <c r="BO14" s="194"/>
      <c r="BP14" s="194"/>
      <c r="BQ14" s="194"/>
      <c r="BR14" s="194"/>
      <c r="BS14" s="194"/>
      <c r="BT14" s="194"/>
      <c r="BU14" s="194"/>
      <c r="BV14" s="194"/>
      <c r="BW14" s="194"/>
      <c r="BX14" s="194"/>
      <c r="BY14" s="194"/>
      <c r="BZ14" s="43"/>
      <c r="CA14" s="44"/>
      <c r="CB14" s="44"/>
      <c r="CC14" s="187"/>
      <c r="CD14" s="188"/>
      <c r="CE14" s="53"/>
      <c r="CF14" s="52"/>
      <c r="CG14" s="53"/>
      <c r="CH14" s="53"/>
      <c r="CI14" s="52"/>
      <c r="CJ14" s="53"/>
      <c r="CK14" s="53"/>
      <c r="CL14" s="53"/>
      <c r="CM14" s="52"/>
      <c r="CN14" s="53"/>
      <c r="CO14" s="53"/>
      <c r="CP14" s="52"/>
      <c r="CQ14" s="44"/>
      <c r="CR14" s="44"/>
    </row>
    <row r="15" spans="1:96" ht="20.100000000000001" customHeight="1" thickBot="1" x14ac:dyDescent="0.3">
      <c r="A15" s="166"/>
      <c r="B15" s="43"/>
      <c r="C15" s="43"/>
      <c r="D15" s="43"/>
      <c r="E15" s="478"/>
      <c r="F15" s="480"/>
      <c r="H15" s="131" t="e">
        <f>X16</f>
        <v>#N/A</v>
      </c>
      <c r="I15" s="115" t="e">
        <f>IF(X16="d :",Y16:Y16,"")</f>
        <v>#N/A</v>
      </c>
      <c r="J15" s="468"/>
      <c r="K15" s="494"/>
      <c r="L15" s="468"/>
      <c r="M15" s="482"/>
      <c r="N15" s="487"/>
      <c r="O15" s="499"/>
      <c r="P15" s="92"/>
      <c r="Q15" s="123" t="str">
        <f>IF(OR(R12="Barre_Droite",R12="U",R12="Barre_Crossée_90°",R12="Barre_Crossée_135°",R12="Barre_Crossée_180°"),"Barre(s) à éclisser ou fillante(s) :","")</f>
        <v/>
      </c>
      <c r="R15" s="71"/>
      <c r="S15" s="93"/>
      <c r="T15" s="49"/>
      <c r="U15" s="49"/>
      <c r="V15" s="43"/>
      <c r="W15" s="43"/>
      <c r="X15" s="136" t="e">
        <f>VLOOKUP(R12,Tableau2,9,0)</f>
        <v>#N/A</v>
      </c>
      <c r="Y15" s="70"/>
      <c r="Z15" s="43"/>
      <c r="AA15" s="43"/>
      <c r="AB15" s="43"/>
      <c r="AC15" s="43"/>
      <c r="AD15" s="57"/>
      <c r="BF15" s="43"/>
      <c r="BG15" s="43"/>
      <c r="BH15" s="43"/>
      <c r="BI15" s="193"/>
      <c r="BJ15" s="193"/>
      <c r="BK15" s="43"/>
      <c r="BL15" s="43"/>
      <c r="BM15" s="49"/>
      <c r="BN15" s="49"/>
      <c r="BO15" s="49"/>
      <c r="BP15" s="49"/>
      <c r="BQ15" s="49"/>
      <c r="BR15" s="49"/>
      <c r="BS15" s="193"/>
      <c r="BT15" s="193"/>
      <c r="BU15" s="49"/>
      <c r="BV15" s="193"/>
      <c r="BW15" s="193"/>
      <c r="BX15" s="193"/>
      <c r="BY15" s="193"/>
      <c r="BZ15" s="43"/>
      <c r="CA15" s="44"/>
      <c r="CB15" s="44"/>
      <c r="CC15" s="187"/>
      <c r="CD15" s="188"/>
      <c r="CE15" s="53"/>
      <c r="CF15" s="52"/>
      <c r="CG15" s="53"/>
      <c r="CH15" s="53"/>
      <c r="CI15" s="52"/>
      <c r="CJ15" s="53"/>
      <c r="CK15" s="53"/>
      <c r="CL15" s="53"/>
      <c r="CM15" s="52"/>
      <c r="CN15" s="53"/>
      <c r="CO15" s="53"/>
      <c r="CP15" s="52"/>
      <c r="CQ15" s="44"/>
      <c r="CR15" s="44"/>
    </row>
    <row r="16" spans="1:96" ht="20.100000000000001" customHeight="1" x14ac:dyDescent="0.25">
      <c r="A16" s="166"/>
      <c r="B16" s="43"/>
      <c r="C16" s="43"/>
      <c r="D16" s="43"/>
      <c r="E16" s="478"/>
      <c r="F16" s="480"/>
      <c r="G16" s="43"/>
      <c r="H16" s="43"/>
      <c r="I16" s="176"/>
      <c r="J16" s="468"/>
      <c r="K16" s="494"/>
      <c r="L16" s="468"/>
      <c r="M16" s="482"/>
      <c r="N16" s="487"/>
      <c r="O16" s="499"/>
      <c r="P16" s="92"/>
      <c r="Q16" s="123"/>
      <c r="R16" s="125"/>
      <c r="S16" s="125"/>
      <c r="V16" s="43"/>
      <c r="W16" s="43"/>
      <c r="X16" s="135" t="e">
        <f>VLOOKUP(R12,Tableau2,11,0)</f>
        <v>#N/A</v>
      </c>
      <c r="Y16" s="69"/>
      <c r="Z16" s="43"/>
      <c r="AA16" s="43"/>
      <c r="AB16" s="43"/>
      <c r="AC16" s="43"/>
      <c r="BF16" s="43"/>
      <c r="BG16" s="43"/>
      <c r="BH16" s="490"/>
      <c r="BI16" s="492"/>
      <c r="BJ16" s="521"/>
      <c r="BK16" s="43"/>
      <c r="BL16" s="43"/>
      <c r="BM16" s="49"/>
      <c r="BN16" s="49"/>
      <c r="BO16" s="49"/>
      <c r="BP16" s="49"/>
      <c r="BQ16" s="49"/>
      <c r="BR16" s="49"/>
      <c r="BS16" s="193"/>
      <c r="BT16" s="193"/>
      <c r="BU16" s="49"/>
      <c r="BV16" s="193"/>
      <c r="BW16" s="193"/>
      <c r="BX16" s="193"/>
      <c r="BY16" s="193"/>
      <c r="BZ16" s="43"/>
      <c r="CA16" s="44"/>
      <c r="CB16" s="44"/>
      <c r="CC16" s="187"/>
      <c r="CD16" s="188"/>
      <c r="CE16" s="53"/>
      <c r="CF16" s="52"/>
      <c r="CG16" s="53"/>
      <c r="CH16" s="53"/>
      <c r="CI16" s="52"/>
      <c r="CJ16" s="53"/>
      <c r="CK16" s="53"/>
      <c r="CL16" s="53"/>
      <c r="CM16" s="52"/>
      <c r="CN16" s="53"/>
      <c r="CO16" s="53"/>
      <c r="CP16" s="52"/>
      <c r="CQ16" s="44"/>
      <c r="CR16" s="44"/>
    </row>
    <row r="17" spans="1:96" ht="20.100000000000001" customHeight="1" x14ac:dyDescent="0.25">
      <c r="A17" s="166"/>
      <c r="B17" s="43"/>
      <c r="C17" s="43"/>
      <c r="D17" s="43"/>
      <c r="E17" s="478" t="e">
        <f>VLOOKUP(R18,Tableau3,3,0)</f>
        <v>#N/A</v>
      </c>
      <c r="F17" s="480" t="e">
        <f>VLOOKUP(R18,Tableau3,2,0)</f>
        <v>#N/A</v>
      </c>
      <c r="G17" s="43"/>
      <c r="H17" s="43"/>
      <c r="I17" s="176" t="e">
        <f>VLOOKUP(R18,Tableau3,3,0)</f>
        <v>#N/A</v>
      </c>
      <c r="J17" s="468" t="e">
        <f>VLOOKUP(R18,Tableau3,13,0)</f>
        <v>#N/A</v>
      </c>
      <c r="K17" s="494" t="e">
        <f>VLOOKUP(R18,Tableau3,15,0)</f>
        <v>#N/A</v>
      </c>
      <c r="L17" s="483" t="e">
        <f>IF(R21="OUI","/",VLOOKUP(R18,Tableau3,17,0))</f>
        <v>#N/A</v>
      </c>
      <c r="M17" s="482" t="e">
        <f>IF(R21="OUI",VLOOKUP(R18,Tableau3,21,0),VLOOKUP(R18,Tableau3,20,0))</f>
        <v>#N/A</v>
      </c>
      <c r="N17" s="487" t="e">
        <f>IF(R21="OUI",Y19,VLOOKUP(R18,Tableau3,24,0))</f>
        <v>#N/A</v>
      </c>
      <c r="O17" s="499" t="e">
        <f>IF(R21="OUI",VLOOKUP(R18,Tableau3,27,0),VLOOKUP(R18,Tableau3,26,0))</f>
        <v>#N/A</v>
      </c>
      <c r="P17" s="92"/>
      <c r="Q17" s="43"/>
      <c r="R17" s="43"/>
      <c r="S17" s="43"/>
      <c r="T17" s="128"/>
      <c r="U17" s="43"/>
      <c r="V17" s="43"/>
      <c r="W17" s="43"/>
      <c r="X17" s="43"/>
      <c r="Y17" s="43"/>
      <c r="Z17" s="43"/>
      <c r="AA17" s="43"/>
      <c r="AC17" s="43"/>
      <c r="BF17" s="43"/>
      <c r="BG17" s="43"/>
      <c r="BH17" s="491"/>
      <c r="BI17" s="493"/>
      <c r="BJ17" s="522"/>
      <c r="BK17" s="43"/>
      <c r="BL17" s="43"/>
      <c r="BM17" s="49"/>
      <c r="BN17" s="49"/>
      <c r="BO17" s="49"/>
      <c r="BP17" s="49"/>
      <c r="BQ17" s="49"/>
      <c r="BR17" s="49"/>
      <c r="BS17" s="49"/>
      <c r="BT17" s="49"/>
      <c r="BU17" s="49"/>
      <c r="BV17" s="193"/>
      <c r="BW17" s="193"/>
      <c r="BX17" s="193"/>
      <c r="BY17" s="193"/>
      <c r="BZ17" s="43"/>
      <c r="CA17" s="44"/>
      <c r="CB17" s="44"/>
      <c r="CC17" s="187"/>
      <c r="CD17" s="188"/>
      <c r="CE17" s="53"/>
      <c r="CF17" s="52"/>
      <c r="CG17" s="53"/>
      <c r="CH17" s="53"/>
      <c r="CI17" s="52"/>
      <c r="CJ17" s="53"/>
      <c r="CK17" s="53"/>
      <c r="CL17" s="53"/>
      <c r="CM17" s="52"/>
      <c r="CN17" s="53"/>
      <c r="CO17" s="53"/>
      <c r="CP17" s="52"/>
      <c r="CQ17" s="44"/>
      <c r="CR17" s="44"/>
    </row>
    <row r="18" spans="1:96" ht="20.100000000000001" customHeight="1" thickBot="1" x14ac:dyDescent="0.3">
      <c r="A18" s="166"/>
      <c r="B18" s="43"/>
      <c r="C18" s="43"/>
      <c r="D18" s="43"/>
      <c r="E18" s="478"/>
      <c r="F18" s="480"/>
      <c r="H18" s="131" t="e">
        <f>X19</f>
        <v>#N/A</v>
      </c>
      <c r="I18" s="115" t="e">
        <f>IF(X19="a :",Y19:Y19,"")</f>
        <v>#N/A</v>
      </c>
      <c r="J18" s="468"/>
      <c r="K18" s="494"/>
      <c r="L18" s="468"/>
      <c r="M18" s="482"/>
      <c r="N18" s="487"/>
      <c r="O18" s="499"/>
      <c r="P18" s="92"/>
      <c r="Q18" s="137" t="s">
        <v>54</v>
      </c>
      <c r="R18" s="412" t="s">
        <v>18</v>
      </c>
      <c r="S18" s="93"/>
      <c r="T18" s="153" t="str">
        <f>IF(OR(R18="Treillis",R18="Treillis_90°"),"Treillis","Diamètre (Ø)")</f>
        <v>Diamètre (Ø)</v>
      </c>
      <c r="U18" s="138" t="str">
        <f>IF(OR(R18="Treillis",R18="Treillis - 90°",R21="OUI",R18="/"),"","Espacement (cm)")</f>
        <v>Espacement (cm)</v>
      </c>
      <c r="V18" s="49"/>
      <c r="W18" s="49"/>
      <c r="X18" s="497" t="s">
        <v>11</v>
      </c>
      <c r="Y18" s="498"/>
      <c r="Z18" s="43"/>
      <c r="AA18" s="43"/>
      <c r="AB18" s="43"/>
      <c r="AC18" s="43"/>
      <c r="BF18" s="43"/>
      <c r="BG18" s="43"/>
      <c r="BH18" s="106"/>
      <c r="BI18" s="103"/>
      <c r="BJ18" s="129"/>
      <c r="BK18" s="43"/>
      <c r="BL18" s="43"/>
      <c r="BM18" s="49"/>
      <c r="BN18" s="49"/>
      <c r="BO18" s="49"/>
      <c r="BP18" s="49"/>
      <c r="BQ18" s="49"/>
      <c r="BR18" s="49"/>
      <c r="BS18" s="49"/>
      <c r="BT18" s="49"/>
      <c r="BU18" s="49"/>
      <c r="BV18" s="193"/>
      <c r="BW18" s="193"/>
      <c r="BX18" s="193"/>
      <c r="BY18" s="193"/>
      <c r="BZ18" s="43"/>
      <c r="CA18" s="44"/>
      <c r="CB18" s="44"/>
      <c r="CC18" s="187"/>
      <c r="CD18" s="188"/>
      <c r="CE18" s="53"/>
      <c r="CF18" s="52"/>
      <c r="CG18" s="53"/>
      <c r="CH18" s="53"/>
      <c r="CI18" s="52"/>
      <c r="CJ18" s="53"/>
      <c r="CK18" s="53"/>
      <c r="CL18" s="53"/>
      <c r="CM18" s="52"/>
      <c r="CN18" s="53"/>
      <c r="CO18" s="53"/>
      <c r="CP18" s="52"/>
      <c r="CQ18" s="44"/>
      <c r="CR18" s="44"/>
    </row>
    <row r="19" spans="1:96" ht="20.100000000000001" customHeight="1" thickBot="1" x14ac:dyDescent="0.3">
      <c r="A19" s="166"/>
      <c r="B19" s="43"/>
      <c r="C19" s="43"/>
      <c r="D19" s="43"/>
      <c r="E19" s="478"/>
      <c r="F19" s="480"/>
      <c r="H19" s="131" t="e">
        <f>X20</f>
        <v>#N/A</v>
      </c>
      <c r="I19" s="115" t="e">
        <f>IF(X20="b :",Y20:Y20,"")</f>
        <v>#N/A</v>
      </c>
      <c r="J19" s="468"/>
      <c r="K19" s="494"/>
      <c r="L19" s="468"/>
      <c r="M19" s="482"/>
      <c r="N19" s="487"/>
      <c r="O19" s="499"/>
      <c r="P19" s="92"/>
      <c r="Q19" s="137" t="s">
        <v>10</v>
      </c>
      <c r="R19" s="66" t="s">
        <v>9</v>
      </c>
      <c r="S19" s="116"/>
      <c r="T19" s="152"/>
      <c r="U19" s="68"/>
      <c r="V19" s="43"/>
      <c r="W19" s="43"/>
      <c r="X19" s="139" t="e">
        <f>VLOOKUP(R18,Tableau3,5,0)</f>
        <v>#N/A</v>
      </c>
      <c r="Y19" s="69"/>
      <c r="Z19" s="43"/>
      <c r="AA19" s="43"/>
      <c r="AB19" s="43"/>
      <c r="AC19" s="43"/>
      <c r="AD19" s="57"/>
      <c r="AE19" s="43"/>
      <c r="AF19" s="340"/>
      <c r="AG19" s="341"/>
      <c r="AH19" s="341"/>
      <c r="AI19" s="341"/>
      <c r="AJ19" s="341"/>
      <c r="AK19" s="341"/>
      <c r="AL19" s="341"/>
      <c r="AM19" s="341"/>
      <c r="AN19" s="341"/>
      <c r="AO19" s="341"/>
      <c r="AP19" s="341"/>
      <c r="AQ19" s="341"/>
      <c r="AR19" s="341"/>
      <c r="AS19" s="341"/>
      <c r="AT19" s="341"/>
      <c r="AU19" s="341"/>
      <c r="AV19" s="341"/>
      <c r="AW19" s="341"/>
      <c r="AX19" s="341"/>
      <c r="AY19" s="341"/>
      <c r="AZ19" s="341"/>
      <c r="BA19" s="341"/>
      <c r="BB19" s="341"/>
      <c r="BC19" s="341"/>
      <c r="BD19" s="341"/>
      <c r="BE19" s="342"/>
      <c r="BF19" s="43"/>
      <c r="BG19" s="43"/>
      <c r="BH19" s="119"/>
      <c r="BI19" s="120"/>
      <c r="BJ19" s="196"/>
      <c r="BK19" s="43"/>
      <c r="BL19" s="43"/>
      <c r="BM19" s="49"/>
      <c r="BN19" s="49"/>
      <c r="BO19" s="49"/>
      <c r="BP19" s="49"/>
      <c r="BQ19" s="49"/>
      <c r="BR19" s="49"/>
      <c r="BS19" s="49"/>
      <c r="BT19" s="49"/>
      <c r="BU19" s="49"/>
      <c r="BV19" s="193"/>
      <c r="BW19" s="193"/>
      <c r="BX19" s="193"/>
      <c r="BY19" s="193"/>
      <c r="BZ19" s="43"/>
      <c r="CA19" s="44"/>
      <c r="CB19" s="44"/>
      <c r="CC19" s="187"/>
      <c r="CD19" s="188"/>
      <c r="CE19" s="53"/>
      <c r="CF19" s="52"/>
      <c r="CG19" s="53"/>
      <c r="CH19" s="53"/>
      <c r="CI19" s="52"/>
      <c r="CJ19" s="53"/>
      <c r="CK19" s="53"/>
      <c r="CL19" s="53"/>
      <c r="CM19" s="52"/>
      <c r="CN19" s="53"/>
      <c r="CO19" s="53"/>
      <c r="CP19" s="52"/>
      <c r="CQ19" s="44"/>
      <c r="CR19" s="44"/>
    </row>
    <row r="20" spans="1:96" ht="20.100000000000001" customHeight="1" x14ac:dyDescent="0.25">
      <c r="A20" s="166"/>
      <c r="B20" s="43"/>
      <c r="C20" s="43"/>
      <c r="D20" s="43"/>
      <c r="E20" s="478"/>
      <c r="F20" s="480"/>
      <c r="H20" s="131" t="e">
        <f>X21</f>
        <v>#N/A</v>
      </c>
      <c r="I20" s="115" t="e">
        <f>IF(X21="c :",Y21:Y21,"")</f>
        <v>#N/A</v>
      </c>
      <c r="J20" s="468" t="e">
        <f>VLOOKUP(R18,Tableau3,14,0)</f>
        <v>#N/A</v>
      </c>
      <c r="K20" s="494" t="e">
        <f>IF(OR(R18="Barre_Droite_Montage_x2",R18="U_Montage_x1",R18="U_Montage_x2",R18="Poteaux"),VLOOKUP(K17,BX2:BY8,2,0),"")</f>
        <v>#N/A</v>
      </c>
      <c r="L20" s="468" t="e">
        <f>IF(OR(K20=6,K20=8,K20=10),"/","")</f>
        <v>#N/A</v>
      </c>
      <c r="M20" s="482" t="e">
        <f>VLOOKUP(R18,Tableau3,23,0)</f>
        <v>#N/A</v>
      </c>
      <c r="N20" s="487" t="e">
        <f>VLOOKUP(R18,Tableau3,25,0)</f>
        <v>#N/A</v>
      </c>
      <c r="O20" s="499"/>
      <c r="P20" s="92"/>
      <c r="Q20" s="137" t="s">
        <v>49</v>
      </c>
      <c r="R20" s="67"/>
      <c r="S20" s="118"/>
      <c r="T20" s="49"/>
      <c r="U20" s="49"/>
      <c r="V20" s="43"/>
      <c r="W20" s="43"/>
      <c r="X20" s="139" t="e">
        <f>VLOOKUP(R18,Tableau3,7,0)</f>
        <v>#N/A</v>
      </c>
      <c r="Y20" s="69"/>
      <c r="Z20" s="43"/>
      <c r="AA20" s="43"/>
      <c r="AB20" s="43"/>
      <c r="AC20" s="43"/>
      <c r="AD20" s="353"/>
      <c r="AE20" s="356"/>
      <c r="AF20" s="275"/>
      <c r="AG20" s="276"/>
      <c r="AH20" s="276"/>
      <c r="AI20" s="277"/>
      <c r="AJ20" s="278"/>
      <c r="AK20" s="277"/>
      <c r="AL20" s="278"/>
      <c r="AM20" s="277"/>
      <c r="AN20" s="278"/>
      <c r="AO20" s="277"/>
      <c r="AP20" s="278"/>
      <c r="AQ20" s="279"/>
      <c r="AR20" s="277"/>
      <c r="AS20" s="280"/>
      <c r="AT20" s="277"/>
      <c r="AU20" s="281"/>
      <c r="AV20" s="282"/>
      <c r="AW20" s="283"/>
      <c r="AX20" s="284"/>
      <c r="AY20" s="284"/>
      <c r="AZ20" s="276"/>
      <c r="BA20" s="276"/>
      <c r="BB20" s="364"/>
      <c r="BC20" s="282"/>
      <c r="BD20" s="378"/>
      <c r="BE20" s="393"/>
      <c r="BF20" s="43"/>
      <c r="BG20" s="43"/>
      <c r="BH20" s="43"/>
      <c r="BI20" s="193"/>
      <c r="BJ20" s="193"/>
      <c r="BK20" s="43"/>
      <c r="BL20" s="43"/>
      <c r="BM20" s="49"/>
      <c r="BN20" s="49"/>
      <c r="BO20" s="49"/>
      <c r="BP20" s="49"/>
      <c r="BQ20" s="49"/>
      <c r="BR20" s="49"/>
      <c r="BS20" s="49"/>
      <c r="BT20" s="49"/>
      <c r="BU20" s="49"/>
      <c r="BV20" s="193"/>
      <c r="BW20" s="193"/>
      <c r="BX20" s="193"/>
      <c r="BY20" s="193"/>
      <c r="BZ20" s="43"/>
      <c r="CA20" s="44"/>
      <c r="CB20" s="44"/>
      <c r="CC20" s="187"/>
      <c r="CD20" s="188"/>
      <c r="CE20" s="53"/>
      <c r="CF20" s="52"/>
      <c r="CG20" s="53"/>
      <c r="CH20" s="53"/>
      <c r="CI20" s="52"/>
      <c r="CJ20" s="53"/>
      <c r="CK20" s="53"/>
      <c r="CL20" s="53"/>
      <c r="CM20" s="52"/>
      <c r="CN20" s="53"/>
      <c r="CO20" s="53"/>
      <c r="CP20" s="52"/>
      <c r="CQ20" s="44"/>
      <c r="CR20" s="44"/>
    </row>
    <row r="21" spans="1:96" ht="20.100000000000001" customHeight="1" x14ac:dyDescent="0.25">
      <c r="A21" s="166"/>
      <c r="B21" s="43"/>
      <c r="C21" s="43"/>
      <c r="D21" s="43"/>
      <c r="E21" s="478"/>
      <c r="F21" s="480"/>
      <c r="H21" s="131" t="e">
        <f>X22</f>
        <v>#N/A</v>
      </c>
      <c r="I21" s="115" t="e">
        <f>IF(X22="d :",Y22:Y22,"")</f>
        <v>#N/A</v>
      </c>
      <c r="J21" s="468"/>
      <c r="K21" s="494"/>
      <c r="L21" s="468"/>
      <c r="M21" s="482"/>
      <c r="N21" s="487"/>
      <c r="O21" s="499"/>
      <c r="P21" s="92"/>
      <c r="Q21" s="123" t="str">
        <f>IF(OR(R18="Barre_Droite",R18="U",R18="Barre_Crossée_90°",R18="Barre_Crossée_135°",R18="Barre_Crossée_180°"),"Barre(s) à éclisser ou fillante(s) :","")</f>
        <v/>
      </c>
      <c r="R21" s="71"/>
      <c r="S21" s="93"/>
      <c r="T21" s="49"/>
      <c r="U21" s="49"/>
      <c r="V21" s="43"/>
      <c r="W21" s="43"/>
      <c r="X21" s="140" t="e">
        <f>VLOOKUP(R18,Tableau3,9,0)</f>
        <v>#N/A</v>
      </c>
      <c r="Y21" s="70"/>
      <c r="Z21" s="43"/>
      <c r="AA21" s="43"/>
      <c r="AB21" s="43"/>
      <c r="AC21" s="43"/>
      <c r="AD21" s="354"/>
      <c r="AE21" s="256"/>
      <c r="AF21" s="244"/>
      <c r="AG21" s="245"/>
      <c r="AH21" s="246"/>
      <c r="AI21" s="247"/>
      <c r="AJ21" s="248"/>
      <c r="AK21" s="247"/>
      <c r="AL21" s="248"/>
      <c r="AM21" s="247"/>
      <c r="AN21" s="248"/>
      <c r="AO21" s="247"/>
      <c r="AP21" s="248"/>
      <c r="AQ21" s="249"/>
      <c r="AR21" s="249"/>
      <c r="AS21" s="250"/>
      <c r="AT21" s="247"/>
      <c r="AU21" s="251"/>
      <c r="AV21" s="252"/>
      <c r="AW21" s="253"/>
      <c r="AX21" s="254"/>
      <c r="AY21" s="254"/>
      <c r="AZ21" s="245"/>
      <c r="BA21" s="245"/>
      <c r="BB21" s="346"/>
      <c r="BC21" s="252"/>
      <c r="BD21" s="379"/>
      <c r="BE21" s="394"/>
      <c r="BF21" s="43"/>
      <c r="BG21" s="43"/>
      <c r="BH21" s="43"/>
      <c r="BI21" s="193"/>
      <c r="BJ21" s="193"/>
      <c r="BK21" s="43"/>
      <c r="BL21" s="43"/>
      <c r="BM21" s="49"/>
      <c r="BN21" s="49"/>
      <c r="BO21" s="49"/>
      <c r="BP21" s="49"/>
      <c r="BQ21" s="49"/>
      <c r="BR21" s="49"/>
      <c r="BS21" s="49"/>
      <c r="BT21" s="49"/>
      <c r="BU21" s="49"/>
      <c r="BV21" s="193"/>
      <c r="BW21" s="193"/>
      <c r="BX21" s="193"/>
      <c r="BY21" s="193"/>
      <c r="BZ21" s="43"/>
      <c r="CA21" s="44"/>
      <c r="CB21" s="44"/>
      <c r="CC21" s="187"/>
      <c r="CD21" s="188"/>
      <c r="CE21" s="53"/>
      <c r="CF21" s="52"/>
      <c r="CG21" s="53"/>
      <c r="CH21" s="53"/>
      <c r="CI21" s="52"/>
      <c r="CJ21" s="53"/>
      <c r="CK21" s="53"/>
      <c r="CL21" s="53"/>
      <c r="CM21" s="52"/>
      <c r="CN21" s="53"/>
      <c r="CO21" s="53"/>
      <c r="CP21" s="52"/>
      <c r="CQ21" s="44"/>
      <c r="CR21" s="44"/>
    </row>
    <row r="22" spans="1:96" ht="20.100000000000001" customHeight="1" x14ac:dyDescent="0.25">
      <c r="A22" s="166"/>
      <c r="B22" s="43"/>
      <c r="C22" s="43"/>
      <c r="D22" s="43"/>
      <c r="E22" s="478"/>
      <c r="F22" s="480"/>
      <c r="G22" s="43"/>
      <c r="H22" s="43"/>
      <c r="I22" s="176"/>
      <c r="J22" s="468"/>
      <c r="K22" s="494"/>
      <c r="L22" s="468"/>
      <c r="M22" s="482"/>
      <c r="N22" s="487"/>
      <c r="O22" s="499"/>
      <c r="P22" s="92"/>
      <c r="Q22" s="123"/>
      <c r="R22" s="125"/>
      <c r="S22" s="141"/>
      <c r="V22" s="43"/>
      <c r="W22" s="43"/>
      <c r="X22" s="139" t="e">
        <f>VLOOKUP(R18,Tableau3,11,0)</f>
        <v>#N/A</v>
      </c>
      <c r="Y22" s="69"/>
      <c r="Z22" s="43"/>
      <c r="AA22" s="43"/>
      <c r="AB22" s="43"/>
      <c r="AC22" s="43"/>
      <c r="AD22" s="354"/>
      <c r="AE22" s="255"/>
      <c r="AF22" s="232"/>
      <c r="AG22" s="233"/>
      <c r="AH22" s="242"/>
      <c r="AI22" s="234"/>
      <c r="AJ22" s="235"/>
      <c r="AK22" s="234"/>
      <c r="AL22" s="235"/>
      <c r="AM22" s="234"/>
      <c r="AN22" s="235"/>
      <c r="AO22" s="234"/>
      <c r="AP22" s="235"/>
      <c r="AQ22" s="236"/>
      <c r="AR22" s="234"/>
      <c r="AS22" s="237"/>
      <c r="AT22" s="234"/>
      <c r="AU22" s="238"/>
      <c r="AV22" s="239"/>
      <c r="AW22" s="240"/>
      <c r="AX22" s="241"/>
      <c r="AY22" s="241"/>
      <c r="AZ22" s="233"/>
      <c r="BA22" s="233"/>
      <c r="BB22" s="347"/>
      <c r="BC22" s="239"/>
      <c r="BD22" s="380"/>
      <c r="BE22" s="395"/>
      <c r="BF22" s="43"/>
      <c r="BG22" s="43"/>
      <c r="BH22" s="43"/>
      <c r="BI22" s="43"/>
      <c r="BJ22" s="43"/>
      <c r="BK22" s="43"/>
      <c r="BL22" s="43"/>
      <c r="BM22" s="112"/>
      <c r="BN22" s="112"/>
      <c r="BO22" s="43"/>
      <c r="BP22" s="43"/>
      <c r="BQ22" s="43"/>
      <c r="BR22" s="43"/>
      <c r="BS22" s="43"/>
      <c r="BT22" s="43"/>
      <c r="BU22" s="43"/>
      <c r="BV22" s="43"/>
      <c r="BW22" s="43"/>
      <c r="BX22" s="43"/>
      <c r="BY22" s="43"/>
      <c r="BZ22" s="43"/>
      <c r="CA22" s="44"/>
      <c r="CB22" s="44"/>
      <c r="CC22" s="187"/>
      <c r="CD22" s="188"/>
      <c r="CE22" s="53"/>
      <c r="CF22" s="52"/>
      <c r="CG22" s="53"/>
      <c r="CH22" s="53"/>
      <c r="CI22" s="52"/>
      <c r="CJ22" s="53"/>
      <c r="CK22" s="53"/>
      <c r="CL22" s="53"/>
      <c r="CM22" s="52"/>
      <c r="CN22" s="53"/>
      <c r="CO22" s="53"/>
      <c r="CP22" s="52"/>
      <c r="CQ22" s="44"/>
      <c r="CR22" s="44"/>
    </row>
    <row r="23" spans="1:96" ht="15" customHeight="1" thickBot="1" x14ac:dyDescent="0.3">
      <c r="A23" s="168"/>
      <c r="B23" s="142"/>
      <c r="C23" s="142"/>
      <c r="D23" s="142"/>
      <c r="E23" s="142"/>
      <c r="F23" s="142"/>
      <c r="G23" s="142"/>
      <c r="H23" s="142"/>
      <c r="I23" s="142"/>
      <c r="J23" s="142"/>
      <c r="K23" s="142"/>
      <c r="L23" s="142"/>
      <c r="M23" s="142"/>
      <c r="N23" s="142"/>
      <c r="O23" s="169"/>
      <c r="P23" s="43"/>
      <c r="Q23" s="43"/>
      <c r="R23" s="125"/>
      <c r="T23" s="43"/>
      <c r="U23" s="43"/>
      <c r="V23" s="43"/>
      <c r="W23" s="43"/>
      <c r="X23" s="55"/>
      <c r="Y23" s="55"/>
      <c r="Z23" s="43"/>
      <c r="AA23" s="43"/>
      <c r="AB23" s="43"/>
      <c r="AC23" s="43"/>
      <c r="AD23" s="354"/>
      <c r="AE23" s="256"/>
      <c r="AF23" s="244"/>
      <c r="AG23" s="245"/>
      <c r="AH23" s="246"/>
      <c r="AI23" s="247"/>
      <c r="AJ23" s="248"/>
      <c r="AK23" s="247"/>
      <c r="AL23" s="248"/>
      <c r="AM23" s="247"/>
      <c r="AN23" s="248"/>
      <c r="AO23" s="247"/>
      <c r="AP23" s="248"/>
      <c r="AQ23" s="249"/>
      <c r="AR23" s="247"/>
      <c r="AS23" s="250"/>
      <c r="AT23" s="247"/>
      <c r="AU23" s="251"/>
      <c r="AV23" s="252"/>
      <c r="AW23" s="253"/>
      <c r="AX23" s="254"/>
      <c r="AY23" s="254"/>
      <c r="AZ23" s="245"/>
      <c r="BA23" s="245"/>
      <c r="BB23" s="346"/>
      <c r="BC23" s="252"/>
      <c r="BD23" s="379"/>
      <c r="BE23" s="394"/>
      <c r="BF23" s="43"/>
      <c r="BG23" s="43"/>
      <c r="BH23" s="43"/>
      <c r="BI23" s="194"/>
      <c r="BJ23" s="194"/>
      <c r="BK23" s="49"/>
      <c r="BL23" s="49"/>
      <c r="BN23" s="194"/>
      <c r="BO23" s="43"/>
      <c r="BP23" s="43"/>
      <c r="BQ23" s="43"/>
      <c r="BR23" s="43"/>
      <c r="BS23" s="43"/>
      <c r="BT23" s="43"/>
      <c r="BU23" s="43"/>
      <c r="BV23" s="43"/>
      <c r="BW23" s="43"/>
      <c r="BX23" s="43"/>
      <c r="BY23" s="43"/>
      <c r="BZ23" s="43"/>
      <c r="CA23" s="44"/>
      <c r="CB23" s="44"/>
      <c r="CC23" s="187"/>
      <c r="CD23" s="188"/>
      <c r="CE23" s="53"/>
      <c r="CF23" s="52"/>
      <c r="CG23" s="53"/>
      <c r="CH23" s="53"/>
      <c r="CI23" s="52"/>
      <c r="CJ23" s="53"/>
      <c r="CK23" s="53"/>
      <c r="CL23" s="53"/>
      <c r="CM23" s="52"/>
      <c r="CN23" s="53"/>
      <c r="CO23" s="53"/>
      <c r="CP23" s="52"/>
      <c r="CQ23" s="44"/>
      <c r="CR23" s="44"/>
    </row>
    <row r="24" spans="1:96" ht="15" customHeight="1" x14ac:dyDescent="0.25">
      <c r="A24" s="143"/>
      <c r="B24" s="57"/>
      <c r="C24" s="57"/>
      <c r="D24" s="57"/>
      <c r="E24" s="517">
        <f>INDICATION!$I$8</f>
        <v>0</v>
      </c>
      <c r="F24" s="517"/>
      <c r="G24" s="517"/>
      <c r="H24" s="181"/>
      <c r="I24" s="180"/>
      <c r="J24" s="144" t="e">
        <f>CONCATENATE(INDICATION!I13," ",#REF!)</f>
        <v>#REF!</v>
      </c>
      <c r="K24" s="112"/>
      <c r="L24" s="112"/>
      <c r="M24" s="145"/>
      <c r="N24" s="501">
        <f ca="1">TODAY()</f>
        <v>43320</v>
      </c>
      <c r="O24" s="502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354"/>
      <c r="AE24" s="255"/>
      <c r="AF24" s="232"/>
      <c r="AG24" s="233"/>
      <c r="AH24" s="242"/>
      <c r="AI24" s="234"/>
      <c r="AJ24" s="235"/>
      <c r="AK24" s="234"/>
      <c r="AL24" s="235"/>
      <c r="AM24" s="234"/>
      <c r="AN24" s="235"/>
      <c r="AO24" s="234"/>
      <c r="AP24" s="235"/>
      <c r="AQ24" s="236"/>
      <c r="AR24" s="234"/>
      <c r="AS24" s="237"/>
      <c r="AT24" s="234"/>
      <c r="AU24" s="238"/>
      <c r="AV24" s="239"/>
      <c r="AW24" s="240"/>
      <c r="AX24" s="241"/>
      <c r="AY24" s="241"/>
      <c r="AZ24" s="233"/>
      <c r="BA24" s="233"/>
      <c r="BB24" s="347"/>
      <c r="BC24" s="239"/>
      <c r="BD24" s="380"/>
      <c r="BE24" s="395"/>
      <c r="BF24" s="43"/>
      <c r="BG24" s="43"/>
      <c r="BH24" s="43"/>
      <c r="BI24" s="49"/>
      <c r="BJ24" s="49"/>
      <c r="BK24" s="43"/>
      <c r="BL24" s="43"/>
      <c r="BN24" s="193"/>
      <c r="BO24" s="49"/>
      <c r="BP24" s="55"/>
      <c r="BQ24" s="55"/>
      <c r="BR24" s="55"/>
      <c r="BS24" s="55"/>
      <c r="BT24" s="55"/>
      <c r="BU24" s="43"/>
      <c r="BV24" s="43"/>
      <c r="BW24" s="43"/>
      <c r="BX24" s="43"/>
      <c r="BY24" s="43"/>
      <c r="BZ24" s="43"/>
      <c r="CA24" s="44"/>
      <c r="CB24" s="44"/>
      <c r="CC24" s="187"/>
      <c r="CD24" s="188"/>
      <c r="CE24" s="53"/>
      <c r="CF24" s="52"/>
      <c r="CG24" s="53"/>
      <c r="CH24" s="53"/>
      <c r="CI24" s="52"/>
      <c r="CJ24" s="53"/>
      <c r="CK24" s="53"/>
      <c r="CL24" s="53"/>
      <c r="CM24" s="52"/>
      <c r="CN24" s="53"/>
      <c r="CO24" s="53"/>
      <c r="CP24" s="52"/>
      <c r="CQ24" s="44"/>
      <c r="CR24" s="44"/>
    </row>
    <row r="25" spans="1:96" ht="15" customHeight="1" x14ac:dyDescent="0.25">
      <c r="A25" s="143"/>
      <c r="B25" s="57"/>
      <c r="C25" s="57"/>
      <c r="D25" s="57"/>
      <c r="E25" s="514">
        <f>INDICATION!$I$9</f>
        <v>0</v>
      </c>
      <c r="F25" s="514"/>
      <c r="G25" s="514"/>
      <c r="H25" s="182"/>
      <c r="I25" s="143"/>
      <c r="J25" s="144">
        <f>INDICATION!$I$11</f>
        <v>0</v>
      </c>
      <c r="K25" s="112"/>
      <c r="L25" s="112"/>
      <c r="M25" s="145"/>
      <c r="N25" s="501"/>
      <c r="O25" s="502"/>
      <c r="P25" s="43"/>
      <c r="Q25" s="43"/>
      <c r="R25" s="43"/>
      <c r="S25" s="43"/>
      <c r="T25" s="43"/>
      <c r="U25" s="43"/>
      <c r="V25" s="43"/>
      <c r="W25" s="508" t="s">
        <v>50</v>
      </c>
      <c r="X25" s="509"/>
      <c r="Y25" s="43"/>
      <c r="Z25" s="43"/>
      <c r="AA25" s="43"/>
      <c r="AB25" s="43"/>
      <c r="AC25" s="43"/>
      <c r="AD25" s="354"/>
      <c r="AE25" s="256"/>
      <c r="AF25" s="244"/>
      <c r="AG25" s="245"/>
      <c r="AH25" s="246"/>
      <c r="AI25" s="247"/>
      <c r="AJ25" s="248"/>
      <c r="AK25" s="247"/>
      <c r="AL25" s="248"/>
      <c r="AM25" s="247"/>
      <c r="AN25" s="248"/>
      <c r="AO25" s="247"/>
      <c r="AP25" s="248"/>
      <c r="AQ25" s="249"/>
      <c r="AR25" s="247"/>
      <c r="AS25" s="250"/>
      <c r="AT25" s="247"/>
      <c r="AU25" s="251"/>
      <c r="AV25" s="252"/>
      <c r="AW25" s="253"/>
      <c r="AX25" s="254"/>
      <c r="AY25" s="254"/>
      <c r="AZ25" s="245"/>
      <c r="BA25" s="245"/>
      <c r="BB25" s="346"/>
      <c r="BC25" s="252"/>
      <c r="BD25" s="379"/>
      <c r="BE25" s="394"/>
      <c r="BF25" s="43"/>
      <c r="BG25" s="43"/>
      <c r="BH25" s="43"/>
      <c r="BI25" s="49"/>
      <c r="BJ25" s="49"/>
      <c r="BK25" s="43"/>
      <c r="BL25" s="43"/>
      <c r="BN25" s="193"/>
      <c r="BO25" s="49"/>
      <c r="BP25" s="55"/>
      <c r="BQ25" s="55"/>
      <c r="BR25" s="55"/>
      <c r="BS25" s="55"/>
      <c r="BT25" s="55"/>
      <c r="BU25" s="43"/>
      <c r="BV25" s="43"/>
      <c r="BW25" s="43"/>
      <c r="BX25" s="43"/>
      <c r="BY25" s="43"/>
      <c r="BZ25" s="43"/>
      <c r="CA25" s="44"/>
      <c r="CB25" s="44"/>
      <c r="CC25" s="187"/>
      <c r="CD25" s="188"/>
      <c r="CE25" s="53"/>
      <c r="CF25" s="52"/>
      <c r="CG25" s="53"/>
      <c r="CH25" s="53"/>
      <c r="CI25" s="52"/>
      <c r="CJ25" s="53"/>
      <c r="CK25" s="53"/>
      <c r="CL25" s="53"/>
      <c r="CM25" s="52"/>
      <c r="CN25" s="53"/>
      <c r="CO25" s="53"/>
      <c r="CP25" s="52"/>
      <c r="CQ25" s="44"/>
      <c r="CR25" s="44"/>
    </row>
    <row r="26" spans="1:96" ht="15" customHeight="1" thickBot="1" x14ac:dyDescent="0.3">
      <c r="A26" s="170"/>
      <c r="B26" s="171"/>
      <c r="C26" s="171"/>
      <c r="D26" s="171"/>
      <c r="E26" s="515">
        <f>INDICATION!$I$10</f>
        <v>0</v>
      </c>
      <c r="F26" s="515"/>
      <c r="G26" s="516"/>
      <c r="H26" s="183"/>
      <c r="I26" s="170"/>
      <c r="J26" s="173">
        <f>INDICATION!$I$12</f>
        <v>0</v>
      </c>
      <c r="K26" s="172"/>
      <c r="L26" s="172"/>
      <c r="M26" s="174"/>
      <c r="N26" s="512" t="str">
        <f ca="1">MID(CELL("filename",A1),FIND("]",CELL("filename",A1))+1,32)</f>
        <v>L.1</v>
      </c>
      <c r="O26" s="513"/>
      <c r="P26" s="43"/>
      <c r="Q26" s="43"/>
      <c r="R26" s="43"/>
      <c r="S26" s="43"/>
      <c r="T26" s="43"/>
      <c r="U26" s="43"/>
      <c r="V26" s="43"/>
      <c r="W26" s="510"/>
      <c r="X26" s="511"/>
      <c r="Y26" s="43"/>
      <c r="Z26" s="43"/>
      <c r="AA26" s="43"/>
      <c r="AB26" s="43"/>
      <c r="AC26" s="43"/>
      <c r="AD26" s="354"/>
      <c r="AE26" s="255"/>
      <c r="AF26" s="232"/>
      <c r="AG26" s="233"/>
      <c r="AH26" s="242"/>
      <c r="AI26" s="234"/>
      <c r="AJ26" s="235"/>
      <c r="AK26" s="234"/>
      <c r="AL26" s="235"/>
      <c r="AM26" s="234"/>
      <c r="AN26" s="235"/>
      <c r="AO26" s="234"/>
      <c r="AP26" s="235"/>
      <c r="AQ26" s="236"/>
      <c r="AR26" s="234"/>
      <c r="AS26" s="237"/>
      <c r="AT26" s="234"/>
      <c r="AU26" s="238"/>
      <c r="AV26" s="239"/>
      <c r="AW26" s="240"/>
      <c r="AX26" s="241"/>
      <c r="AY26" s="241"/>
      <c r="AZ26" s="233"/>
      <c r="BA26" s="233"/>
      <c r="BB26" s="347"/>
      <c r="BC26" s="239"/>
      <c r="BD26" s="380"/>
      <c r="BE26" s="395"/>
      <c r="BF26" s="43"/>
      <c r="BG26" s="43"/>
      <c r="BH26" s="43"/>
      <c r="BI26" s="193"/>
      <c r="BJ26" s="193"/>
      <c r="BK26" s="43"/>
      <c r="BL26" s="43"/>
      <c r="BM26" s="43"/>
      <c r="BN26" s="193"/>
      <c r="BO26" s="43"/>
      <c r="BP26" s="43"/>
      <c r="BQ26" s="43"/>
      <c r="BR26" s="43"/>
      <c r="BS26" s="43"/>
      <c r="BT26" s="43"/>
      <c r="BU26" s="43"/>
      <c r="BV26" s="43"/>
      <c r="BW26" s="43"/>
      <c r="BX26" s="43"/>
      <c r="BY26" s="43"/>
      <c r="BZ26" s="43"/>
      <c r="CA26" s="44"/>
      <c r="CB26" s="44"/>
      <c r="CC26" s="187"/>
      <c r="CD26" s="188"/>
      <c r="CE26" s="53"/>
      <c r="CF26" s="52"/>
      <c r="CG26" s="53"/>
      <c r="CH26" s="53"/>
      <c r="CI26" s="52"/>
      <c r="CJ26" s="53"/>
      <c r="CK26" s="53"/>
      <c r="CL26" s="53"/>
      <c r="CM26" s="52"/>
      <c r="CN26" s="53"/>
      <c r="CO26" s="53"/>
      <c r="CP26" s="52"/>
      <c r="CQ26" s="44"/>
      <c r="CR26" s="44"/>
    </row>
    <row r="27" spans="1:96" ht="15" customHeight="1" thickTop="1" x14ac:dyDescent="0.25">
      <c r="A27" s="43"/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146"/>
      <c r="R27" s="43"/>
      <c r="S27" s="43"/>
      <c r="T27" s="43"/>
      <c r="U27" s="43"/>
      <c r="V27" s="43"/>
      <c r="W27" s="504" t="str">
        <f ca="1">MID(CELL("filename",A1),FIND("]",CELL("filename",A1))+1,32)</f>
        <v>L.1</v>
      </c>
      <c r="X27" s="505"/>
      <c r="Y27" s="43"/>
      <c r="Z27" s="43"/>
      <c r="AA27" s="43"/>
      <c r="AB27" s="43"/>
      <c r="AC27" s="43"/>
      <c r="AD27" s="354"/>
      <c r="AE27" s="256"/>
      <c r="AF27" s="244"/>
      <c r="AG27" s="245"/>
      <c r="AH27" s="246"/>
      <c r="AI27" s="247"/>
      <c r="AJ27" s="248"/>
      <c r="AK27" s="247"/>
      <c r="AL27" s="248"/>
      <c r="AM27" s="247"/>
      <c r="AN27" s="248"/>
      <c r="AO27" s="247"/>
      <c r="AP27" s="248"/>
      <c r="AQ27" s="249"/>
      <c r="AR27" s="247"/>
      <c r="AS27" s="246"/>
      <c r="AT27" s="247"/>
      <c r="AU27" s="246"/>
      <c r="AV27" s="252"/>
      <c r="AW27" s="253"/>
      <c r="AX27" s="254"/>
      <c r="AY27" s="254"/>
      <c r="AZ27" s="245"/>
      <c r="BA27" s="245"/>
      <c r="BB27" s="346"/>
      <c r="BC27" s="252"/>
      <c r="BD27" s="379"/>
      <c r="BE27" s="394"/>
      <c r="BF27" s="43"/>
      <c r="BG27" s="43"/>
      <c r="BH27" s="43"/>
      <c r="BI27" s="43"/>
      <c r="BJ27" s="43"/>
      <c r="BK27" s="43"/>
      <c r="BL27" s="43"/>
      <c r="BM27" s="43"/>
      <c r="BN27" s="43"/>
      <c r="BO27" s="43"/>
      <c r="BP27" s="43"/>
      <c r="BQ27" s="43"/>
      <c r="BR27" s="43"/>
      <c r="BS27" s="43"/>
      <c r="BT27" s="43"/>
      <c r="BU27" s="43"/>
      <c r="BV27" s="43"/>
      <c r="BW27" s="43"/>
      <c r="BX27" s="43"/>
      <c r="BY27" s="43"/>
      <c r="BZ27" s="43"/>
      <c r="CA27" s="44"/>
      <c r="CB27" s="44"/>
      <c r="CC27" s="187"/>
      <c r="CD27" s="188"/>
      <c r="CE27" s="53"/>
      <c r="CF27" s="52"/>
      <c r="CG27" s="53"/>
      <c r="CH27" s="53"/>
      <c r="CI27" s="52"/>
      <c r="CJ27" s="53"/>
      <c r="CK27" s="53"/>
      <c r="CL27" s="53"/>
      <c r="CM27" s="52"/>
      <c r="CN27" s="53"/>
      <c r="CO27" s="53"/>
      <c r="CP27" s="52"/>
      <c r="CQ27" s="44"/>
      <c r="CR27" s="44"/>
    </row>
    <row r="28" spans="1:96" ht="15" customHeight="1" thickBot="1" x14ac:dyDescent="0.3">
      <c r="A28" s="43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146"/>
      <c r="R28" s="43"/>
      <c r="S28" s="43"/>
      <c r="T28" s="43"/>
      <c r="U28" s="43"/>
      <c r="V28" s="43"/>
      <c r="W28" s="506"/>
      <c r="X28" s="507"/>
      <c r="Y28" s="43"/>
      <c r="Z28" s="43"/>
      <c r="AA28" s="43"/>
      <c r="AB28" s="43"/>
      <c r="AC28" s="43"/>
      <c r="AD28" s="354"/>
      <c r="AE28" s="255"/>
      <c r="AF28" s="232"/>
      <c r="AG28" s="233"/>
      <c r="AH28" s="242"/>
      <c r="AI28" s="234"/>
      <c r="AJ28" s="235"/>
      <c r="AK28" s="234"/>
      <c r="AL28" s="235"/>
      <c r="AM28" s="234"/>
      <c r="AN28" s="235"/>
      <c r="AO28" s="234"/>
      <c r="AP28" s="235"/>
      <c r="AQ28" s="236"/>
      <c r="AR28" s="234"/>
      <c r="AS28" s="242"/>
      <c r="AT28" s="234"/>
      <c r="AU28" s="242"/>
      <c r="AV28" s="239"/>
      <c r="AW28" s="240"/>
      <c r="AX28" s="241"/>
      <c r="AY28" s="241"/>
      <c r="AZ28" s="233"/>
      <c r="BA28" s="233"/>
      <c r="BB28" s="347"/>
      <c r="BC28" s="239"/>
      <c r="BD28" s="380"/>
      <c r="BE28" s="395"/>
      <c r="BF28" s="43"/>
      <c r="BG28" s="43"/>
      <c r="BH28" s="43"/>
      <c r="BI28" s="43"/>
      <c r="BJ28" s="43"/>
      <c r="BK28" s="43"/>
      <c r="BL28" s="43"/>
      <c r="BM28" s="43"/>
      <c r="BN28" s="43"/>
      <c r="BO28" s="43"/>
      <c r="BP28" s="43"/>
      <c r="BQ28" s="43"/>
      <c r="BR28" s="43"/>
      <c r="BS28" s="43"/>
      <c r="BT28" s="43"/>
      <c r="BU28" s="43"/>
      <c r="BV28" s="43"/>
      <c r="BW28" s="43"/>
      <c r="BX28" s="43"/>
      <c r="BY28" s="43"/>
      <c r="BZ28" s="43"/>
      <c r="CA28" s="44"/>
      <c r="CB28" s="44"/>
      <c r="CC28" s="189"/>
      <c r="CD28" s="190"/>
      <c r="CE28" s="53"/>
      <c r="CF28" s="52"/>
      <c r="CG28" s="53"/>
      <c r="CH28" s="53"/>
      <c r="CI28" s="52"/>
      <c r="CJ28" s="53"/>
      <c r="CK28" s="53"/>
      <c r="CL28" s="53"/>
      <c r="CM28" s="52"/>
      <c r="CN28" s="53"/>
      <c r="CO28" s="53"/>
      <c r="CP28" s="52"/>
      <c r="CQ28" s="44"/>
      <c r="CR28" s="44"/>
    </row>
    <row r="29" spans="1:96" ht="15" customHeight="1" x14ac:dyDescent="0.25">
      <c r="A29" s="43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146"/>
      <c r="R29" s="147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354"/>
      <c r="AE29" s="256"/>
      <c r="AF29" s="244"/>
      <c r="AG29" s="245"/>
      <c r="AH29" s="246"/>
      <c r="AI29" s="247"/>
      <c r="AJ29" s="248"/>
      <c r="AK29" s="247"/>
      <c r="AL29" s="248"/>
      <c r="AM29" s="247"/>
      <c r="AN29" s="248"/>
      <c r="AO29" s="247"/>
      <c r="AP29" s="248"/>
      <c r="AQ29" s="249"/>
      <c r="AR29" s="247"/>
      <c r="AS29" s="250"/>
      <c r="AT29" s="247"/>
      <c r="AU29" s="251"/>
      <c r="AV29" s="252"/>
      <c r="AW29" s="253"/>
      <c r="AX29" s="254"/>
      <c r="AY29" s="254"/>
      <c r="AZ29" s="245"/>
      <c r="BA29" s="245"/>
      <c r="BB29" s="346"/>
      <c r="BC29" s="252"/>
      <c r="BD29" s="379"/>
      <c r="BE29" s="394"/>
      <c r="BF29" s="43"/>
      <c r="BG29" s="43"/>
      <c r="BH29" s="530"/>
      <c r="BI29" s="531"/>
      <c r="BJ29" s="192"/>
      <c r="BK29" s="192"/>
      <c r="BL29" s="192"/>
      <c r="BM29" s="192"/>
      <c r="BN29" s="192"/>
      <c r="BO29" s="367"/>
      <c r="BP29" s="370"/>
      <c r="BR29" s="43"/>
      <c r="BS29" s="43"/>
      <c r="BT29" s="43"/>
      <c r="BU29" s="43"/>
      <c r="BV29" s="43"/>
      <c r="BW29" s="43"/>
      <c r="BX29" s="43"/>
      <c r="BY29" s="43"/>
      <c r="BZ29" s="43"/>
      <c r="CA29" s="44"/>
      <c r="CB29" s="44"/>
      <c r="CC29" s="44"/>
      <c r="CD29" s="53"/>
      <c r="CE29" s="53"/>
      <c r="CF29" s="52"/>
      <c r="CG29" s="53"/>
      <c r="CH29" s="53"/>
      <c r="CI29" s="52"/>
      <c r="CJ29" s="45"/>
      <c r="CK29" s="53"/>
      <c r="CL29" s="53"/>
      <c r="CM29" s="52"/>
      <c r="CN29" s="53"/>
      <c r="CO29" s="53"/>
      <c r="CP29" s="52"/>
      <c r="CQ29" s="44"/>
      <c r="CR29" s="44"/>
    </row>
    <row r="30" spans="1:96" ht="15" customHeight="1" x14ac:dyDescent="0.25">
      <c r="A30" s="112"/>
      <c r="B30" s="112"/>
      <c r="C30" s="112"/>
      <c r="D30" s="112"/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  <c r="P30" s="148"/>
      <c r="W30" s="503"/>
      <c r="X30" s="503"/>
      <c r="Y30" s="43"/>
      <c r="Z30" s="43"/>
      <c r="AA30" s="43"/>
      <c r="AB30" s="43"/>
      <c r="AC30" s="43"/>
      <c r="AD30" s="354"/>
      <c r="AE30" s="274"/>
      <c r="AF30" s="232"/>
      <c r="AG30" s="232"/>
      <c r="AH30" s="232"/>
      <c r="AI30" s="232"/>
      <c r="AJ30" s="232"/>
      <c r="AK30" s="232"/>
      <c r="AL30" s="232"/>
      <c r="AM30" s="232"/>
      <c r="AN30" s="232"/>
      <c r="AO30" s="232"/>
      <c r="AP30" s="232"/>
      <c r="AQ30" s="232"/>
      <c r="AR30" s="232"/>
      <c r="AS30" s="243"/>
      <c r="AT30" s="232"/>
      <c r="AU30" s="232"/>
      <c r="AV30" s="232"/>
      <c r="AW30" s="232"/>
      <c r="AX30" s="232"/>
      <c r="AY30" s="232"/>
      <c r="AZ30" s="232"/>
      <c r="BA30" s="232"/>
      <c r="BB30" s="348"/>
      <c r="BC30" s="232"/>
      <c r="BD30" s="381"/>
      <c r="BE30" s="396"/>
      <c r="BF30" s="43"/>
      <c r="BG30" s="43"/>
      <c r="BH30" s="526"/>
      <c r="BI30" s="527"/>
      <c r="BJ30" s="103"/>
      <c r="BK30" s="103"/>
      <c r="BL30" s="103"/>
      <c r="BM30" s="103"/>
      <c r="BN30" s="103"/>
      <c r="BO30" s="368"/>
      <c r="BP30" s="371"/>
      <c r="BR30" s="43"/>
      <c r="BS30" s="43"/>
      <c r="BT30" s="43"/>
      <c r="BU30" s="43"/>
      <c r="BV30" s="43"/>
      <c r="BW30" s="43"/>
      <c r="BX30" s="43"/>
      <c r="BY30" s="43"/>
      <c r="BZ30" s="43"/>
      <c r="CA30" s="44"/>
      <c r="CB30" s="44"/>
      <c r="CC30" s="44"/>
      <c r="CD30" s="45"/>
      <c r="CE30" s="45"/>
      <c r="CF30" s="45"/>
      <c r="CG30" s="45"/>
      <c r="CH30" s="45"/>
      <c r="CI30" s="45"/>
      <c r="CJ30" s="45"/>
      <c r="CK30" s="45"/>
      <c r="CL30" s="45"/>
      <c r="CM30" s="45"/>
      <c r="CN30" s="45"/>
      <c r="CO30" s="45"/>
      <c r="CP30" s="45"/>
      <c r="CQ30" s="44"/>
      <c r="CR30" s="44"/>
    </row>
    <row r="31" spans="1:96" ht="15" customHeight="1" thickBot="1" x14ac:dyDescent="0.3">
      <c r="P31" s="148"/>
      <c r="W31" s="503"/>
      <c r="X31" s="503"/>
      <c r="Y31" s="43"/>
      <c r="Z31" s="43"/>
      <c r="AA31" s="43"/>
      <c r="AB31" s="43"/>
      <c r="AC31" s="43"/>
      <c r="AD31" s="355"/>
      <c r="AE31" s="357"/>
      <c r="AF31" s="285"/>
      <c r="AG31" s="286"/>
      <c r="AH31" s="287"/>
      <c r="AI31" s="288"/>
      <c r="AJ31" s="289"/>
      <c r="AK31" s="288"/>
      <c r="AL31" s="289"/>
      <c r="AM31" s="288"/>
      <c r="AN31" s="289"/>
      <c r="AO31" s="288"/>
      <c r="AP31" s="289"/>
      <c r="AQ31" s="290"/>
      <c r="AR31" s="288"/>
      <c r="AS31" s="291"/>
      <c r="AT31" s="288"/>
      <c r="AU31" s="292"/>
      <c r="AV31" s="293"/>
      <c r="AW31" s="294"/>
      <c r="AX31" s="295"/>
      <c r="AY31" s="295"/>
      <c r="AZ31" s="286"/>
      <c r="BA31" s="286"/>
      <c r="BB31" s="365"/>
      <c r="BC31" s="293"/>
      <c r="BD31" s="382"/>
      <c r="BE31" s="397"/>
      <c r="BF31" s="43"/>
      <c r="BG31" s="43"/>
      <c r="BH31" s="528"/>
      <c r="BI31" s="529"/>
      <c r="BJ31" s="161"/>
      <c r="BK31" s="161"/>
      <c r="BL31" s="161"/>
      <c r="BM31" s="191"/>
      <c r="BN31" s="191"/>
      <c r="BO31" s="369"/>
      <c r="BP31" s="372"/>
      <c r="BR31" s="43"/>
      <c r="BS31" s="43"/>
      <c r="BT31" s="43"/>
      <c r="BU31" s="43"/>
      <c r="BV31" s="43"/>
      <c r="BW31" s="43"/>
      <c r="BX31" s="43"/>
      <c r="BY31" s="43"/>
      <c r="BZ31" s="43"/>
      <c r="CA31" s="44"/>
      <c r="CB31" s="44"/>
      <c r="CC31" s="44"/>
      <c r="CD31" s="45"/>
      <c r="CE31" s="45"/>
      <c r="CF31" s="45"/>
      <c r="CG31" s="45"/>
      <c r="CH31" s="45"/>
      <c r="CI31" s="45"/>
      <c r="CJ31" s="45"/>
      <c r="CK31" s="45"/>
      <c r="CL31" s="45"/>
      <c r="CM31" s="45"/>
      <c r="CN31" s="45"/>
      <c r="CO31" s="45"/>
      <c r="CP31" s="45"/>
      <c r="CQ31" s="44"/>
      <c r="CR31" s="44"/>
    </row>
    <row r="32" spans="1:96" ht="15" customHeight="1" x14ac:dyDescent="0.25">
      <c r="P32" s="148"/>
      <c r="W32" s="154"/>
      <c r="X32" s="154"/>
      <c r="Y32" s="43"/>
      <c r="Z32" s="43"/>
      <c r="AA32" s="43"/>
      <c r="AB32" s="43"/>
      <c r="AC32" s="43"/>
      <c r="AD32" s="57"/>
      <c r="AE32" s="49"/>
      <c r="AF32" s="49"/>
      <c r="AG32" s="49"/>
      <c r="AH32" s="49"/>
      <c r="AI32" s="49"/>
      <c r="AJ32" s="49"/>
      <c r="AK32" s="49"/>
      <c r="AL32" s="49"/>
      <c r="AM32" s="49"/>
      <c r="AN32" s="49"/>
      <c r="AO32" s="49"/>
      <c r="AP32" s="49"/>
      <c r="AQ32" s="49"/>
      <c r="AR32" s="49"/>
      <c r="AS32" s="49"/>
      <c r="AT32" s="49"/>
      <c r="AU32" s="49"/>
      <c r="AV32" s="49"/>
      <c r="AW32" s="49"/>
      <c r="AX32" s="49"/>
      <c r="AY32" s="49"/>
      <c r="AZ32" s="49"/>
      <c r="BA32" s="49"/>
      <c r="BB32" s="49"/>
      <c r="BC32" s="49"/>
      <c r="BD32" s="49"/>
      <c r="BE32" s="49"/>
      <c r="BF32" s="43"/>
      <c r="BG32" s="43"/>
      <c r="BH32" s="43"/>
      <c r="BI32" s="43"/>
      <c r="BJ32" s="43"/>
      <c r="BK32" s="43"/>
      <c r="BL32" s="43"/>
      <c r="BN32" s="194"/>
      <c r="BO32" s="43"/>
      <c r="BP32" s="43"/>
      <c r="BQ32" s="43"/>
      <c r="BR32" s="43"/>
      <c r="BS32" s="43"/>
      <c r="BT32" s="43"/>
      <c r="BU32" s="43"/>
      <c r="BV32" s="43"/>
      <c r="BW32" s="43"/>
      <c r="BX32" s="43"/>
      <c r="BY32" s="43"/>
      <c r="BZ32" s="43"/>
      <c r="CA32" s="44"/>
      <c r="CB32" s="44"/>
      <c r="CC32" s="44"/>
      <c r="CD32" s="45"/>
      <c r="CE32" s="45"/>
      <c r="CF32" s="45"/>
      <c r="CG32" s="45"/>
      <c r="CH32" s="45"/>
      <c r="CI32" s="45"/>
      <c r="CJ32" s="45"/>
      <c r="CK32" s="45"/>
      <c r="CL32" s="45"/>
      <c r="CM32" s="45"/>
      <c r="CN32" s="45"/>
      <c r="CO32" s="45"/>
      <c r="CP32" s="45"/>
      <c r="CQ32" s="44"/>
      <c r="CR32" s="44"/>
    </row>
    <row r="33" spans="1:96" ht="15" customHeight="1" x14ac:dyDescent="0.25">
      <c r="P33" s="43"/>
      <c r="Q33" s="43"/>
      <c r="R33" s="43"/>
      <c r="S33" s="43"/>
      <c r="T33" s="43"/>
      <c r="U33" s="43"/>
      <c r="V33" s="43"/>
      <c r="W33" s="154"/>
      <c r="X33" s="154"/>
      <c r="Y33" s="43"/>
      <c r="Z33" s="43"/>
      <c r="AA33" s="43"/>
      <c r="AB33" s="43"/>
      <c r="AC33" s="43"/>
      <c r="AD33" s="57"/>
      <c r="BF33" s="43"/>
      <c r="BG33" s="43"/>
      <c r="BH33" s="43"/>
      <c r="BI33" s="43"/>
      <c r="BJ33" s="43"/>
      <c r="BK33" s="43"/>
      <c r="BL33" s="43"/>
      <c r="BN33" s="193"/>
      <c r="BO33" s="43"/>
      <c r="BP33" s="43"/>
      <c r="BQ33" s="43"/>
      <c r="BR33" s="43"/>
      <c r="BS33" s="43"/>
      <c r="BT33" s="43"/>
      <c r="BU33" s="43"/>
      <c r="BV33" s="43"/>
      <c r="BW33" s="43"/>
      <c r="BX33" s="43"/>
      <c r="BY33" s="43"/>
      <c r="BZ33" s="43"/>
      <c r="CA33" s="44"/>
      <c r="CB33" s="44"/>
      <c r="CC33" s="44"/>
      <c r="CD33" s="438"/>
      <c r="CE33" s="438"/>
      <c r="CF33" s="438"/>
      <c r="CG33" s="45"/>
      <c r="CH33" s="91"/>
      <c r="CI33" s="45"/>
      <c r="CJ33" s="45"/>
      <c r="CK33" s="45"/>
      <c r="CL33" s="45"/>
      <c r="CM33" s="45"/>
      <c r="CN33" s="45"/>
      <c r="CO33" s="45"/>
      <c r="CP33" s="45"/>
      <c r="CQ33" s="44"/>
      <c r="CR33" s="44"/>
    </row>
    <row r="34" spans="1:96" ht="15" customHeight="1" x14ac:dyDescent="0.25">
      <c r="A34" s="43"/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57"/>
      <c r="BF34" s="43"/>
      <c r="BG34" s="43"/>
      <c r="BH34" s="43"/>
      <c r="BI34" s="43"/>
      <c r="BJ34" s="43"/>
      <c r="BK34" s="43"/>
      <c r="BL34" s="43"/>
      <c r="BN34" s="193"/>
      <c r="BO34" s="43"/>
      <c r="BP34" s="43"/>
      <c r="BQ34" s="43"/>
      <c r="BR34" s="43"/>
      <c r="BS34" s="43"/>
      <c r="BT34" s="43"/>
      <c r="BU34" s="43"/>
      <c r="BV34" s="43"/>
      <c r="BW34" s="43"/>
      <c r="BX34" s="43"/>
      <c r="BY34" s="43"/>
      <c r="BZ34" s="43"/>
      <c r="CA34" s="44"/>
      <c r="CB34" s="44"/>
      <c r="CC34" s="44"/>
      <c r="CD34" s="45"/>
      <c r="CE34" s="91"/>
      <c r="CF34" s="91"/>
      <c r="CG34" s="45"/>
      <c r="CH34" s="91"/>
      <c r="CI34" s="45"/>
      <c r="CJ34" s="45"/>
      <c r="CK34" s="45"/>
      <c r="CL34" s="45"/>
      <c r="CM34" s="45"/>
      <c r="CN34" s="45"/>
      <c r="CO34" s="45"/>
      <c r="CP34" s="45"/>
      <c r="CQ34" s="44"/>
      <c r="CR34" s="44"/>
    </row>
    <row r="35" spans="1:96" ht="15" customHeight="1" thickBot="1" x14ac:dyDescent="0.3">
      <c r="A35" s="43"/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BF35" s="43"/>
      <c r="BG35" s="43"/>
      <c r="BH35" s="43"/>
      <c r="BI35" s="43"/>
      <c r="BJ35" s="43"/>
      <c r="BK35" s="43"/>
      <c r="BL35" s="43"/>
      <c r="BN35" s="193"/>
      <c r="BW35" s="43"/>
      <c r="BX35" s="43"/>
      <c r="BY35" s="43"/>
      <c r="BZ35" s="43"/>
      <c r="CA35" s="44"/>
      <c r="CB35" s="44"/>
      <c r="CC35" s="44"/>
      <c r="CD35" s="45"/>
      <c r="CE35" s="45"/>
      <c r="CF35" s="45"/>
      <c r="CG35" s="45"/>
      <c r="CH35" s="91"/>
      <c r="CI35" s="45"/>
      <c r="CJ35" s="45"/>
      <c r="CK35" s="45"/>
      <c r="CL35" s="45"/>
      <c r="CM35" s="45"/>
      <c r="CN35" s="45"/>
      <c r="CO35" s="45"/>
      <c r="CP35" s="45"/>
      <c r="CQ35" s="44"/>
      <c r="CR35" s="44"/>
    </row>
    <row r="36" spans="1:96" ht="15" customHeight="1" thickBot="1" x14ac:dyDescent="0.3">
      <c r="A36" s="43"/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BF36" s="43"/>
      <c r="BG36" s="43"/>
      <c r="BH36" s="43"/>
      <c r="BI36" s="523"/>
      <c r="BJ36" s="524"/>
      <c r="BK36" s="525"/>
      <c r="BL36" s="43"/>
      <c r="BW36" s="43"/>
      <c r="BX36" s="43"/>
      <c r="BY36" s="43"/>
      <c r="BZ36" s="43"/>
      <c r="CA36" s="44"/>
      <c r="CB36" s="44"/>
      <c r="CC36" s="44"/>
      <c r="CD36" s="45"/>
      <c r="CE36" s="45"/>
      <c r="CF36" s="45"/>
      <c r="CG36" s="45"/>
      <c r="CH36" s="45"/>
      <c r="CI36" s="45"/>
      <c r="CJ36" s="45"/>
      <c r="CK36" s="45"/>
      <c r="CL36" s="45"/>
      <c r="CM36" s="45"/>
      <c r="CN36" s="45"/>
      <c r="CO36" s="45"/>
      <c r="CP36" s="45"/>
      <c r="CQ36" s="44"/>
      <c r="CR36" s="44"/>
    </row>
    <row r="37" spans="1:96" ht="15" customHeight="1" thickBot="1" x14ac:dyDescent="0.3">
      <c r="A37" s="43"/>
      <c r="B37" s="43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57"/>
      <c r="AE37" s="43"/>
      <c r="AF37" s="340"/>
      <c r="AG37" s="341"/>
      <c r="AH37" s="341"/>
      <c r="AI37" s="341"/>
      <c r="AJ37" s="341"/>
      <c r="AK37" s="341"/>
      <c r="AL37" s="341"/>
      <c r="AM37" s="341"/>
      <c r="AN37" s="341"/>
      <c r="AO37" s="341"/>
      <c r="AP37" s="341"/>
      <c r="AQ37" s="341"/>
      <c r="AR37" s="341"/>
      <c r="AS37" s="341"/>
      <c r="AT37" s="341"/>
      <c r="AU37" s="341"/>
      <c r="AV37" s="341"/>
      <c r="AW37" s="341"/>
      <c r="AX37" s="341"/>
      <c r="AY37" s="341"/>
      <c r="AZ37" s="341"/>
      <c r="BA37" s="341"/>
      <c r="BB37" s="341"/>
      <c r="BC37" s="341"/>
      <c r="BD37" s="341"/>
      <c r="BE37" s="342"/>
      <c r="BF37" s="43"/>
      <c r="BG37" s="43"/>
      <c r="BH37" s="43"/>
      <c r="BI37" s="162"/>
      <c r="BJ37" s="197"/>
      <c r="BK37" s="198"/>
      <c r="BL37" s="43"/>
      <c r="BW37" s="43"/>
      <c r="BX37" s="43"/>
      <c r="BY37" s="43"/>
      <c r="BZ37" s="43"/>
      <c r="CA37" s="44"/>
      <c r="CB37" s="44"/>
      <c r="CC37" s="44"/>
      <c r="CD37" s="45"/>
      <c r="CE37" s="45"/>
      <c r="CF37" s="45"/>
      <c r="CG37" s="45"/>
      <c r="CH37" s="45"/>
      <c r="CI37" s="45"/>
      <c r="CJ37" s="45"/>
      <c r="CK37" s="45"/>
      <c r="CL37" s="45"/>
      <c r="CM37" s="45"/>
      <c r="CN37" s="45"/>
      <c r="CO37" s="45"/>
      <c r="CP37" s="45"/>
      <c r="CQ37" s="44"/>
      <c r="CR37" s="44"/>
    </row>
    <row r="38" spans="1:96" ht="15" customHeight="1" thickBot="1" x14ac:dyDescent="0.3">
      <c r="A38" s="43"/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04"/>
      <c r="AE38" s="358"/>
      <c r="AF38" s="319"/>
      <c r="AG38" s="320"/>
      <c r="AH38" s="320"/>
      <c r="AI38" s="321"/>
      <c r="AJ38" s="322"/>
      <c r="AK38" s="321"/>
      <c r="AL38" s="322"/>
      <c r="AM38" s="321"/>
      <c r="AN38" s="322"/>
      <c r="AO38" s="321"/>
      <c r="AP38" s="322"/>
      <c r="AQ38" s="323"/>
      <c r="AR38" s="321"/>
      <c r="AS38" s="324"/>
      <c r="AT38" s="321"/>
      <c r="AU38" s="325"/>
      <c r="AV38" s="326"/>
      <c r="AW38" s="327"/>
      <c r="AX38" s="328"/>
      <c r="AY38" s="328"/>
      <c r="AZ38" s="320"/>
      <c r="BA38" s="320"/>
      <c r="BB38" s="366"/>
      <c r="BC38" s="326"/>
      <c r="BD38" s="383"/>
      <c r="BE38" s="398"/>
      <c r="BF38" s="43"/>
      <c r="BG38" s="43"/>
      <c r="BH38" s="43"/>
      <c r="BI38" s="149"/>
      <c r="BJ38" s="150"/>
      <c r="BK38" s="151"/>
      <c r="BL38" s="43"/>
      <c r="BM38" s="93"/>
      <c r="BN38" s="93"/>
      <c r="BO38" s="93"/>
      <c r="BP38" s="93"/>
      <c r="BQ38" s="93"/>
      <c r="BR38" s="93"/>
      <c r="BS38" s="93"/>
      <c r="BT38" s="93"/>
      <c r="BU38" s="93"/>
      <c r="BV38" s="93"/>
      <c r="BW38" s="43"/>
      <c r="BX38" s="43"/>
      <c r="BY38" s="43"/>
      <c r="BZ38" s="43"/>
      <c r="CA38" s="44"/>
      <c r="CB38" s="44"/>
      <c r="CC38" s="44"/>
      <c r="CD38" s="438"/>
      <c r="CE38" s="438"/>
      <c r="CF38" s="438"/>
      <c r="CG38" s="45"/>
      <c r="CH38" s="45"/>
      <c r="CI38" s="45"/>
      <c r="CJ38" s="45"/>
      <c r="CK38" s="45"/>
      <c r="CL38" s="45"/>
      <c r="CM38" s="45"/>
      <c r="CN38" s="45"/>
      <c r="CO38" s="45"/>
      <c r="CP38" s="45"/>
      <c r="CQ38" s="44"/>
      <c r="CR38" s="44"/>
    </row>
    <row r="39" spans="1:96" ht="15" customHeight="1" x14ac:dyDescent="0.25">
      <c r="A39" s="43"/>
      <c r="B39" s="43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05"/>
      <c r="AE39" s="359"/>
      <c r="AF39" s="306"/>
      <c r="AG39" s="307"/>
      <c r="AH39" s="308"/>
      <c r="AI39" s="309"/>
      <c r="AJ39" s="310"/>
      <c r="AK39" s="309"/>
      <c r="AL39" s="310"/>
      <c r="AM39" s="309"/>
      <c r="AN39" s="310"/>
      <c r="AO39" s="309"/>
      <c r="AP39" s="310"/>
      <c r="AQ39" s="311"/>
      <c r="AR39" s="311"/>
      <c r="AS39" s="312"/>
      <c r="AT39" s="309"/>
      <c r="AU39" s="313"/>
      <c r="AV39" s="314"/>
      <c r="AW39" s="315"/>
      <c r="AX39" s="316"/>
      <c r="AY39" s="316"/>
      <c r="AZ39" s="307"/>
      <c r="BA39" s="307"/>
      <c r="BB39" s="349"/>
      <c r="BC39" s="314"/>
      <c r="BD39" s="384"/>
      <c r="BE39" s="399"/>
      <c r="BF39" s="43"/>
      <c r="BG39" s="43"/>
      <c r="BH39" s="43"/>
      <c r="BI39" s="43"/>
      <c r="BJ39" s="43"/>
      <c r="BK39" s="43"/>
      <c r="BL39" s="43"/>
      <c r="BM39" s="92"/>
      <c r="BN39" s="92"/>
      <c r="BO39" s="92"/>
      <c r="BP39" s="92"/>
      <c r="BQ39" s="92"/>
      <c r="BR39" s="92"/>
      <c r="BS39" s="92"/>
      <c r="BT39" s="92"/>
      <c r="BU39" s="92"/>
      <c r="BV39" s="92"/>
      <c r="BW39" s="43"/>
      <c r="BX39" s="43"/>
      <c r="BY39" s="43"/>
      <c r="BZ39" s="43"/>
      <c r="CA39" s="44"/>
      <c r="CB39" s="44"/>
      <c r="CC39" s="44"/>
      <c r="CD39" s="45"/>
      <c r="CE39" s="91"/>
      <c r="CF39" s="91"/>
      <c r="CG39" s="45"/>
      <c r="CH39" s="45"/>
      <c r="CI39" s="45"/>
      <c r="CJ39" s="45"/>
      <c r="CK39" s="45"/>
      <c r="CL39" s="45"/>
      <c r="CM39" s="45"/>
      <c r="CN39" s="45"/>
      <c r="CO39" s="45"/>
      <c r="CP39" s="45"/>
      <c r="CQ39" s="44"/>
      <c r="CR39" s="44"/>
    </row>
    <row r="40" spans="1:96" ht="15" customHeight="1" x14ac:dyDescent="0.25">
      <c r="A40" s="43"/>
      <c r="B40" s="43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3"/>
      <c r="AD40" s="405"/>
      <c r="AE40" s="360"/>
      <c r="AF40" s="296"/>
      <c r="AG40" s="297"/>
      <c r="AH40" s="317"/>
      <c r="AI40" s="298"/>
      <c r="AJ40" s="299"/>
      <c r="AK40" s="298"/>
      <c r="AL40" s="299"/>
      <c r="AM40" s="298"/>
      <c r="AN40" s="299"/>
      <c r="AO40" s="298"/>
      <c r="AP40" s="299"/>
      <c r="AQ40" s="300"/>
      <c r="AR40" s="298"/>
      <c r="AS40" s="301"/>
      <c r="AT40" s="298"/>
      <c r="AU40" s="302"/>
      <c r="AV40" s="303"/>
      <c r="AW40" s="304"/>
      <c r="AX40" s="305"/>
      <c r="AY40" s="305"/>
      <c r="AZ40" s="297"/>
      <c r="BA40" s="297"/>
      <c r="BB40" s="350"/>
      <c r="BC40" s="303"/>
      <c r="BD40" s="385"/>
      <c r="BE40" s="400"/>
      <c r="BF40" s="43"/>
      <c r="BG40" s="43"/>
      <c r="BH40" s="43"/>
      <c r="BI40" s="43"/>
      <c r="BJ40" s="43"/>
      <c r="BK40" s="43"/>
      <c r="BL40" s="43"/>
      <c r="BM40" s="93"/>
      <c r="BN40" s="93"/>
      <c r="BO40" s="93"/>
      <c r="BP40" s="93"/>
      <c r="BQ40" s="93"/>
      <c r="BR40" s="93"/>
      <c r="BS40" s="93"/>
      <c r="BT40" s="93"/>
      <c r="BU40" s="93"/>
      <c r="BV40" s="93"/>
      <c r="BW40" s="43"/>
      <c r="BX40" s="43"/>
      <c r="BY40" s="43"/>
      <c r="BZ40" s="43"/>
      <c r="CA40" s="44"/>
      <c r="CB40" s="44"/>
      <c r="CC40" s="44"/>
      <c r="CD40" s="45"/>
      <c r="CE40" s="45"/>
      <c r="CF40" s="45"/>
      <c r="CG40" s="45"/>
      <c r="CH40" s="45"/>
      <c r="CI40" s="45"/>
      <c r="CJ40" s="45"/>
      <c r="CK40" s="45"/>
      <c r="CL40" s="45"/>
      <c r="CM40" s="45"/>
      <c r="CN40" s="45"/>
      <c r="CO40" s="45"/>
      <c r="CP40" s="45"/>
      <c r="CQ40" s="44"/>
      <c r="CR40" s="44"/>
    </row>
    <row r="41" spans="1:96" ht="15" customHeight="1" x14ac:dyDescent="0.25">
      <c r="A41" s="43"/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05"/>
      <c r="AE41" s="359"/>
      <c r="AF41" s="306"/>
      <c r="AG41" s="307"/>
      <c r="AH41" s="308"/>
      <c r="AI41" s="309"/>
      <c r="AJ41" s="310"/>
      <c r="AK41" s="309"/>
      <c r="AL41" s="310"/>
      <c r="AM41" s="309"/>
      <c r="AN41" s="310"/>
      <c r="AO41" s="309"/>
      <c r="AP41" s="310"/>
      <c r="AQ41" s="311"/>
      <c r="AR41" s="309"/>
      <c r="AS41" s="312"/>
      <c r="AT41" s="309"/>
      <c r="AU41" s="313"/>
      <c r="AV41" s="314"/>
      <c r="AW41" s="315"/>
      <c r="AX41" s="316"/>
      <c r="AY41" s="316"/>
      <c r="AZ41" s="307"/>
      <c r="BA41" s="307"/>
      <c r="BB41" s="349"/>
      <c r="BC41" s="314"/>
      <c r="BD41" s="384"/>
      <c r="BE41" s="399"/>
      <c r="BF41" s="43"/>
      <c r="BG41" s="43"/>
      <c r="BH41" s="43"/>
      <c r="BI41" s="43"/>
      <c r="BJ41" s="43"/>
      <c r="BK41" s="43"/>
      <c r="BL41" s="43"/>
      <c r="BM41" s="43"/>
      <c r="BN41" s="43"/>
      <c r="BO41" s="43"/>
      <c r="BP41" s="43"/>
      <c r="BQ41" s="43"/>
      <c r="BR41" s="43"/>
      <c r="BS41" s="43"/>
      <c r="BT41" s="43"/>
      <c r="BU41" s="43"/>
      <c r="BV41" s="43"/>
      <c r="BW41" s="43"/>
      <c r="BX41" s="43"/>
      <c r="BY41" s="43"/>
      <c r="BZ41" s="43"/>
      <c r="CA41" s="44"/>
      <c r="CB41" s="44"/>
      <c r="CC41" s="44"/>
      <c r="CD41" s="45"/>
      <c r="CE41" s="45"/>
      <c r="CF41" s="45"/>
      <c r="CG41" s="45"/>
      <c r="CH41" s="45"/>
      <c r="CI41" s="45"/>
      <c r="CJ41" s="45"/>
      <c r="CK41" s="45"/>
      <c r="CL41" s="45"/>
      <c r="CM41" s="45"/>
      <c r="CN41" s="45"/>
      <c r="CO41" s="45"/>
      <c r="CP41" s="45"/>
      <c r="CQ41" s="44"/>
      <c r="CR41" s="44"/>
    </row>
    <row r="42" spans="1:96" ht="15" customHeight="1" x14ac:dyDescent="0.25">
      <c r="A42" s="43"/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05"/>
      <c r="AE42" s="360"/>
      <c r="AF42" s="296"/>
      <c r="AG42" s="297"/>
      <c r="AH42" s="317"/>
      <c r="AI42" s="298"/>
      <c r="AJ42" s="299"/>
      <c r="AK42" s="298"/>
      <c r="AL42" s="299"/>
      <c r="AM42" s="298"/>
      <c r="AN42" s="299"/>
      <c r="AO42" s="298"/>
      <c r="AP42" s="299"/>
      <c r="AQ42" s="300"/>
      <c r="AR42" s="298"/>
      <c r="AS42" s="301"/>
      <c r="AT42" s="298"/>
      <c r="AU42" s="302"/>
      <c r="AV42" s="303"/>
      <c r="AW42" s="304"/>
      <c r="AX42" s="305"/>
      <c r="AY42" s="305"/>
      <c r="AZ42" s="297"/>
      <c r="BA42" s="297"/>
      <c r="BB42" s="350"/>
      <c r="BC42" s="303"/>
      <c r="BD42" s="385"/>
      <c r="BE42" s="400"/>
      <c r="BF42" s="43"/>
      <c r="BG42" s="43"/>
      <c r="BH42" s="43"/>
      <c r="BI42" s="43"/>
      <c r="BJ42" s="43"/>
      <c r="BK42" s="43"/>
      <c r="BL42" s="43"/>
      <c r="BM42" s="43"/>
      <c r="BN42" s="43"/>
      <c r="BO42" s="43"/>
      <c r="BP42" s="43"/>
      <c r="BQ42" s="43"/>
      <c r="BR42" s="43"/>
      <c r="BS42" s="43"/>
      <c r="BT42" s="43"/>
      <c r="BU42" s="43"/>
      <c r="BV42" s="43"/>
      <c r="BW42" s="43"/>
      <c r="BX42" s="43"/>
      <c r="BY42" s="43"/>
      <c r="BZ42" s="43"/>
      <c r="CA42" s="44"/>
      <c r="CB42" s="44"/>
      <c r="CC42" s="44"/>
      <c r="CD42" s="45"/>
      <c r="CE42" s="45"/>
      <c r="CF42" s="45"/>
      <c r="CG42" s="45"/>
      <c r="CH42" s="45"/>
      <c r="CI42" s="45"/>
      <c r="CJ42" s="45"/>
      <c r="CK42" s="45"/>
      <c r="CL42" s="45"/>
      <c r="CM42" s="45"/>
      <c r="CN42" s="45"/>
      <c r="CO42" s="45"/>
      <c r="CP42" s="45"/>
      <c r="CQ42" s="44"/>
      <c r="CR42" s="44"/>
    </row>
    <row r="43" spans="1:96" ht="15" customHeight="1" x14ac:dyDescent="0.25">
      <c r="A43" s="43"/>
      <c r="B43" s="43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05"/>
      <c r="AE43" s="359"/>
      <c r="AF43" s="306"/>
      <c r="AG43" s="307"/>
      <c r="AH43" s="308"/>
      <c r="AI43" s="309"/>
      <c r="AJ43" s="310"/>
      <c r="AK43" s="309"/>
      <c r="AL43" s="310"/>
      <c r="AM43" s="309"/>
      <c r="AN43" s="310"/>
      <c r="AO43" s="309"/>
      <c r="AP43" s="310"/>
      <c r="AQ43" s="311"/>
      <c r="AR43" s="309"/>
      <c r="AS43" s="312"/>
      <c r="AT43" s="309"/>
      <c r="AU43" s="313"/>
      <c r="AV43" s="314"/>
      <c r="AW43" s="315"/>
      <c r="AX43" s="316"/>
      <c r="AY43" s="316"/>
      <c r="AZ43" s="307"/>
      <c r="BA43" s="307"/>
      <c r="BB43" s="349"/>
      <c r="BC43" s="314"/>
      <c r="BD43" s="384"/>
      <c r="BE43" s="399"/>
      <c r="BF43" s="43"/>
      <c r="BG43" s="43"/>
      <c r="BH43" s="43"/>
      <c r="BI43" s="43"/>
      <c r="BJ43" s="43"/>
      <c r="BK43" s="43"/>
      <c r="BL43" s="43"/>
      <c r="BM43" s="43"/>
      <c r="BN43" s="43"/>
      <c r="BO43" s="43"/>
      <c r="BP43" s="43"/>
      <c r="BQ43" s="43"/>
      <c r="BR43" s="43"/>
      <c r="BS43" s="43"/>
      <c r="BT43" s="43"/>
      <c r="BU43" s="43"/>
      <c r="BV43" s="43"/>
      <c r="BW43" s="43"/>
      <c r="BX43" s="43"/>
      <c r="BY43" s="43"/>
      <c r="BZ43" s="43"/>
      <c r="CA43" s="44"/>
      <c r="CB43" s="44"/>
      <c r="CC43" s="44"/>
      <c r="CD43" s="45"/>
      <c r="CE43" s="45"/>
      <c r="CF43" s="45"/>
      <c r="CG43" s="45"/>
      <c r="CH43" s="45"/>
      <c r="CI43" s="45"/>
      <c r="CJ43" s="45"/>
      <c r="CK43" s="45"/>
      <c r="CL43" s="45"/>
      <c r="CM43" s="45"/>
      <c r="CN43" s="45"/>
      <c r="CO43" s="45"/>
      <c r="CP43" s="45"/>
      <c r="CQ43" s="44"/>
      <c r="CR43" s="44"/>
    </row>
    <row r="44" spans="1:96" ht="15" customHeight="1" x14ac:dyDescent="0.25">
      <c r="A44" s="55"/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43"/>
      <c r="Y44" s="43"/>
      <c r="Z44" s="43"/>
      <c r="AA44" s="43"/>
      <c r="AB44" s="43"/>
      <c r="AC44" s="43"/>
      <c r="AD44" s="405"/>
      <c r="AE44" s="360"/>
      <c r="AF44" s="296"/>
      <c r="AG44" s="297"/>
      <c r="AH44" s="317"/>
      <c r="AI44" s="298"/>
      <c r="AJ44" s="299"/>
      <c r="AK44" s="298"/>
      <c r="AL44" s="299"/>
      <c r="AM44" s="298"/>
      <c r="AN44" s="299"/>
      <c r="AO44" s="298"/>
      <c r="AP44" s="299"/>
      <c r="AQ44" s="300"/>
      <c r="AR44" s="298"/>
      <c r="AS44" s="301"/>
      <c r="AT44" s="298"/>
      <c r="AU44" s="302"/>
      <c r="AV44" s="303"/>
      <c r="AW44" s="304"/>
      <c r="AX44" s="305"/>
      <c r="AY44" s="305"/>
      <c r="AZ44" s="297"/>
      <c r="BA44" s="297"/>
      <c r="BB44" s="350"/>
      <c r="BC44" s="303"/>
      <c r="BD44" s="385"/>
      <c r="BE44" s="400"/>
      <c r="BF44" s="43"/>
      <c r="BG44" s="43"/>
      <c r="BH44" s="43"/>
      <c r="BI44" s="43"/>
      <c r="BJ44" s="43"/>
      <c r="BK44" s="43"/>
      <c r="BL44" s="43"/>
      <c r="BM44" s="43"/>
      <c r="BN44" s="43"/>
      <c r="BO44" s="43"/>
      <c r="BP44" s="43"/>
      <c r="BQ44" s="43"/>
      <c r="BR44" s="43"/>
      <c r="BS44" s="43"/>
      <c r="BT44" s="43"/>
      <c r="BU44" s="43"/>
      <c r="BV44" s="43"/>
      <c r="BW44" s="43"/>
      <c r="BX44" s="43"/>
      <c r="BY44" s="43"/>
      <c r="BZ44" s="43"/>
      <c r="CA44" s="44"/>
      <c r="CB44" s="44"/>
      <c r="CC44" s="44"/>
      <c r="CD44" s="44"/>
      <c r="CE44" s="44"/>
      <c r="CF44" s="44"/>
      <c r="CG44" s="44"/>
      <c r="CH44" s="44"/>
      <c r="CI44" s="44"/>
      <c r="CJ44" s="44"/>
      <c r="CK44" s="44"/>
      <c r="CL44" s="44"/>
      <c r="CM44" s="44"/>
      <c r="CN44" s="44"/>
      <c r="CO44" s="44"/>
      <c r="CP44" s="44"/>
      <c r="CQ44" s="44"/>
      <c r="CR44" s="44"/>
    </row>
    <row r="45" spans="1:96" ht="15" customHeight="1" x14ac:dyDescent="0.25">
      <c r="A45" s="112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43"/>
      <c r="Y45" s="43"/>
      <c r="Z45" s="43"/>
      <c r="AA45" s="43"/>
      <c r="AB45" s="43"/>
      <c r="AC45" s="43"/>
      <c r="AD45" s="405"/>
      <c r="AE45" s="359"/>
      <c r="AF45" s="306"/>
      <c r="AG45" s="307"/>
      <c r="AH45" s="308"/>
      <c r="AI45" s="309"/>
      <c r="AJ45" s="310"/>
      <c r="AK45" s="309"/>
      <c r="AL45" s="310"/>
      <c r="AM45" s="309"/>
      <c r="AN45" s="310"/>
      <c r="AO45" s="309"/>
      <c r="AP45" s="310"/>
      <c r="AQ45" s="311"/>
      <c r="AR45" s="309"/>
      <c r="AS45" s="312"/>
      <c r="AT45" s="309"/>
      <c r="AU45" s="308"/>
      <c r="AV45" s="314"/>
      <c r="AW45" s="315"/>
      <c r="AX45" s="316"/>
      <c r="AY45" s="316"/>
      <c r="AZ45" s="307"/>
      <c r="BA45" s="307"/>
      <c r="BB45" s="349"/>
      <c r="BC45" s="314"/>
      <c r="BD45" s="384"/>
      <c r="BE45" s="399"/>
      <c r="BF45" s="43"/>
      <c r="BG45" s="43"/>
      <c r="BH45" s="43"/>
      <c r="BI45" s="43"/>
      <c r="BJ45" s="43"/>
      <c r="BK45" s="43"/>
      <c r="BL45" s="43"/>
      <c r="BM45" s="43"/>
      <c r="BN45" s="43"/>
      <c r="BO45" s="43"/>
      <c r="BP45" s="43"/>
      <c r="BQ45" s="43"/>
      <c r="BR45" s="43"/>
      <c r="BS45" s="43"/>
      <c r="BT45" s="43"/>
      <c r="BU45" s="43"/>
      <c r="BV45" s="43"/>
      <c r="BW45" s="43"/>
      <c r="BX45" s="43"/>
      <c r="BY45" s="43"/>
      <c r="BZ45" s="43"/>
      <c r="CA45" s="44"/>
      <c r="CB45" s="44"/>
      <c r="CC45" s="44"/>
      <c r="CD45" s="44"/>
      <c r="CE45" s="44"/>
      <c r="CF45" s="44"/>
      <c r="CG45" s="44"/>
      <c r="CH45" s="44"/>
      <c r="CI45" s="44"/>
      <c r="CJ45" s="44"/>
      <c r="CK45" s="44"/>
      <c r="CL45" s="44"/>
      <c r="CM45" s="44"/>
      <c r="CN45" s="44"/>
      <c r="CO45" s="44"/>
      <c r="CP45" s="44"/>
      <c r="CQ45" s="44"/>
      <c r="CR45" s="44"/>
    </row>
    <row r="46" spans="1:96" ht="15" customHeight="1" x14ac:dyDescent="0.25">
      <c r="X46" s="43"/>
      <c r="Y46" s="43"/>
      <c r="Z46" s="43"/>
      <c r="AA46" s="43"/>
      <c r="AB46" s="43"/>
      <c r="AC46" s="43"/>
      <c r="AD46" s="405"/>
      <c r="AE46" s="360"/>
      <c r="AF46" s="296"/>
      <c r="AG46" s="297"/>
      <c r="AH46" s="317"/>
      <c r="AI46" s="298"/>
      <c r="AJ46" s="299"/>
      <c r="AK46" s="298"/>
      <c r="AL46" s="299"/>
      <c r="AM46" s="298"/>
      <c r="AN46" s="299"/>
      <c r="AO46" s="298"/>
      <c r="AP46" s="299"/>
      <c r="AQ46" s="300"/>
      <c r="AR46" s="298"/>
      <c r="AS46" s="301"/>
      <c r="AT46" s="298"/>
      <c r="AU46" s="317"/>
      <c r="AV46" s="303"/>
      <c r="AW46" s="304"/>
      <c r="AX46" s="305"/>
      <c r="AY46" s="305"/>
      <c r="AZ46" s="297"/>
      <c r="BA46" s="297"/>
      <c r="BB46" s="350"/>
      <c r="BC46" s="303"/>
      <c r="BD46" s="385"/>
      <c r="BE46" s="400"/>
      <c r="BF46" s="43"/>
      <c r="BG46" s="43"/>
      <c r="BH46" s="43"/>
      <c r="BI46" s="43"/>
      <c r="BJ46" s="43"/>
      <c r="BK46" s="43"/>
      <c r="BL46" s="43"/>
      <c r="BM46" s="43"/>
      <c r="BN46" s="43"/>
      <c r="BO46" s="43"/>
      <c r="BP46" s="43"/>
      <c r="BQ46" s="43"/>
      <c r="BR46" s="43"/>
      <c r="BS46" s="43"/>
      <c r="BT46" s="43"/>
      <c r="BU46" s="43"/>
      <c r="BV46" s="43"/>
      <c r="BW46" s="43"/>
      <c r="BX46" s="43"/>
      <c r="BY46" s="43"/>
      <c r="BZ46" s="43"/>
      <c r="CA46" s="44"/>
      <c r="CB46" s="44"/>
      <c r="CC46" s="44"/>
      <c r="CD46" s="44"/>
      <c r="CE46" s="44"/>
      <c r="CF46" s="44"/>
      <c r="CG46" s="44"/>
      <c r="CH46" s="44"/>
      <c r="CI46" s="44"/>
      <c r="CJ46" s="44"/>
      <c r="CK46" s="44"/>
      <c r="CL46" s="44"/>
      <c r="CM46" s="44"/>
      <c r="CN46" s="44"/>
      <c r="CO46" s="44"/>
      <c r="CP46" s="44"/>
      <c r="CQ46" s="44"/>
      <c r="CR46" s="44"/>
    </row>
    <row r="47" spans="1:96" ht="15" customHeight="1" x14ac:dyDescent="0.25">
      <c r="X47" s="43"/>
      <c r="Y47" s="43"/>
      <c r="Z47" s="43"/>
      <c r="AA47" s="43"/>
      <c r="AB47" s="43"/>
      <c r="AC47" s="43"/>
      <c r="AD47" s="405"/>
      <c r="AE47" s="359"/>
      <c r="AF47" s="306"/>
      <c r="AG47" s="307"/>
      <c r="AH47" s="308"/>
      <c r="AI47" s="309"/>
      <c r="AJ47" s="310"/>
      <c r="AK47" s="309"/>
      <c r="AL47" s="310"/>
      <c r="AM47" s="309"/>
      <c r="AN47" s="310"/>
      <c r="AO47" s="309"/>
      <c r="AP47" s="310"/>
      <c r="AQ47" s="311"/>
      <c r="AR47" s="309"/>
      <c r="AS47" s="312"/>
      <c r="AT47" s="309"/>
      <c r="AU47" s="313"/>
      <c r="AV47" s="314"/>
      <c r="AW47" s="315"/>
      <c r="AX47" s="316"/>
      <c r="AY47" s="316"/>
      <c r="AZ47" s="307"/>
      <c r="BA47" s="307"/>
      <c r="BB47" s="349"/>
      <c r="BC47" s="314"/>
      <c r="BD47" s="384"/>
      <c r="BE47" s="399"/>
      <c r="BF47" s="43"/>
      <c r="BG47" s="43"/>
      <c r="BH47" s="43"/>
      <c r="BI47" s="43"/>
      <c r="BJ47" s="43"/>
      <c r="BK47" s="43"/>
      <c r="BL47" s="43"/>
      <c r="BM47" s="43"/>
      <c r="BN47" s="43"/>
      <c r="BO47" s="43"/>
      <c r="BP47" s="43"/>
      <c r="BQ47" s="43"/>
      <c r="BR47" s="43"/>
      <c r="BS47" s="43"/>
      <c r="BT47" s="43"/>
      <c r="BU47" s="43"/>
      <c r="BV47" s="43"/>
      <c r="BW47" s="43"/>
      <c r="BX47" s="43"/>
      <c r="BY47" s="43"/>
      <c r="BZ47" s="43"/>
      <c r="CA47" s="44"/>
      <c r="CB47" s="44"/>
      <c r="CC47" s="44"/>
      <c r="CD47" s="44"/>
      <c r="CE47" s="44"/>
      <c r="CF47" s="44"/>
      <c r="CG47" s="44"/>
      <c r="CH47" s="44"/>
      <c r="CI47" s="44"/>
      <c r="CJ47" s="44"/>
      <c r="CK47" s="44"/>
      <c r="CL47" s="44"/>
      <c r="CM47" s="44"/>
      <c r="CN47" s="44"/>
      <c r="CO47" s="44"/>
      <c r="CP47" s="44"/>
      <c r="CQ47" s="44"/>
      <c r="CR47" s="44"/>
    </row>
    <row r="48" spans="1:96" ht="15" customHeight="1" x14ac:dyDescent="0.25">
      <c r="X48" s="43"/>
      <c r="Y48" s="43"/>
      <c r="Z48" s="43"/>
      <c r="AA48" s="43"/>
      <c r="AB48" s="43"/>
      <c r="AC48" s="43"/>
      <c r="AD48" s="405"/>
      <c r="AE48" s="360"/>
      <c r="AF48" s="296"/>
      <c r="AG48" s="296"/>
      <c r="AH48" s="296"/>
      <c r="AI48" s="296"/>
      <c r="AJ48" s="296"/>
      <c r="AK48" s="296"/>
      <c r="AL48" s="296"/>
      <c r="AM48" s="296"/>
      <c r="AN48" s="296"/>
      <c r="AO48" s="296"/>
      <c r="AP48" s="296"/>
      <c r="AQ48" s="296"/>
      <c r="AR48" s="296"/>
      <c r="AS48" s="318"/>
      <c r="AT48" s="296"/>
      <c r="AU48" s="296"/>
      <c r="AV48" s="296"/>
      <c r="AW48" s="296"/>
      <c r="AX48" s="296"/>
      <c r="AY48" s="296"/>
      <c r="AZ48" s="296"/>
      <c r="BA48" s="296"/>
      <c r="BB48" s="351"/>
      <c r="BC48" s="296"/>
      <c r="BD48" s="386"/>
      <c r="BE48" s="401"/>
      <c r="BF48" s="43"/>
      <c r="BG48" s="43"/>
      <c r="BH48" s="43"/>
      <c r="BI48" s="43"/>
      <c r="BJ48" s="43"/>
      <c r="BK48" s="43"/>
      <c r="BL48" s="43"/>
      <c r="BM48" s="43"/>
      <c r="BN48" s="43"/>
      <c r="BO48" s="43"/>
      <c r="BP48" s="43"/>
      <c r="BQ48" s="43"/>
      <c r="BR48" s="43"/>
      <c r="BS48" s="43"/>
      <c r="BT48" s="43"/>
      <c r="BU48" s="43"/>
      <c r="BV48" s="43"/>
      <c r="BW48" s="43"/>
      <c r="BX48" s="43"/>
      <c r="BY48" s="43"/>
      <c r="BZ48" s="43"/>
      <c r="CA48" s="44"/>
      <c r="CB48" s="44"/>
      <c r="CC48" s="44"/>
      <c r="CD48" s="44"/>
      <c r="CE48" s="44"/>
      <c r="CF48" s="44"/>
      <c r="CG48" s="44"/>
      <c r="CH48" s="44"/>
      <c r="CI48" s="44"/>
      <c r="CJ48" s="44"/>
      <c r="CK48" s="44"/>
      <c r="CL48" s="44"/>
      <c r="CM48" s="44"/>
      <c r="CN48" s="44"/>
      <c r="CO48" s="44"/>
      <c r="CP48" s="44"/>
      <c r="CQ48" s="44"/>
      <c r="CR48" s="44"/>
    </row>
    <row r="49" spans="1:96" ht="15" customHeight="1" thickBot="1" x14ac:dyDescent="0.3">
      <c r="A49" s="43"/>
      <c r="B49" s="43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06"/>
      <c r="AE49" s="361"/>
      <c r="AF49" s="329"/>
      <c r="AG49" s="330"/>
      <c r="AH49" s="331"/>
      <c r="AI49" s="332"/>
      <c r="AJ49" s="333"/>
      <c r="AK49" s="332"/>
      <c r="AL49" s="333"/>
      <c r="AM49" s="332"/>
      <c r="AN49" s="333"/>
      <c r="AO49" s="332"/>
      <c r="AP49" s="333"/>
      <c r="AQ49" s="334"/>
      <c r="AR49" s="332"/>
      <c r="AS49" s="335"/>
      <c r="AT49" s="332"/>
      <c r="AU49" s="336"/>
      <c r="AV49" s="337"/>
      <c r="AW49" s="338"/>
      <c r="AX49" s="339"/>
      <c r="AY49" s="339"/>
      <c r="AZ49" s="330"/>
      <c r="BA49" s="330"/>
      <c r="BB49" s="352"/>
      <c r="BC49" s="337"/>
      <c r="BD49" s="387"/>
      <c r="BE49" s="402"/>
      <c r="BF49" s="43"/>
      <c r="BG49" s="43"/>
      <c r="BH49" s="43"/>
      <c r="BI49" s="43"/>
      <c r="BJ49" s="43"/>
      <c r="BK49" s="43"/>
      <c r="BL49" s="43"/>
      <c r="BM49" s="43"/>
      <c r="BN49" s="43"/>
      <c r="BO49" s="43"/>
      <c r="BP49" s="43"/>
      <c r="BQ49" s="43"/>
      <c r="BR49" s="43"/>
      <c r="BS49" s="43"/>
      <c r="BT49" s="43"/>
      <c r="BU49" s="43"/>
      <c r="BV49" s="43"/>
      <c r="BW49" s="43"/>
      <c r="BX49" s="43"/>
      <c r="BY49" s="43"/>
      <c r="BZ49" s="43"/>
      <c r="CA49" s="44"/>
      <c r="CB49" s="44"/>
      <c r="CC49" s="44"/>
      <c r="CD49" s="44"/>
      <c r="CE49" s="44"/>
      <c r="CF49" s="44"/>
      <c r="CG49" s="44"/>
      <c r="CH49" s="44"/>
      <c r="CI49" s="44"/>
      <c r="CJ49" s="44"/>
      <c r="CK49" s="44"/>
      <c r="CL49" s="44"/>
      <c r="CM49" s="44"/>
      <c r="CN49" s="44"/>
      <c r="CO49" s="44"/>
      <c r="CP49" s="44"/>
      <c r="CQ49" s="44"/>
      <c r="CR49" s="44"/>
    </row>
    <row r="50" spans="1:96" ht="15" customHeight="1" x14ac:dyDescent="0.25">
      <c r="A50" s="43"/>
      <c r="B50" s="43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9"/>
      <c r="AF50" s="49"/>
      <c r="AG50" s="49"/>
      <c r="AH50" s="49"/>
      <c r="AI50" s="49"/>
      <c r="AJ50" s="49"/>
      <c r="AK50" s="49"/>
      <c r="AL50" s="49"/>
      <c r="AM50" s="49"/>
      <c r="AN50" s="49"/>
      <c r="AO50" s="49"/>
      <c r="AP50" s="49"/>
      <c r="AQ50" s="49"/>
      <c r="AR50" s="49"/>
      <c r="AS50" s="49"/>
      <c r="AT50" s="49"/>
      <c r="AU50" s="49"/>
      <c r="AV50" s="49"/>
      <c r="AW50" s="49"/>
      <c r="AX50" s="49"/>
      <c r="AY50" s="49"/>
      <c r="AZ50" s="49"/>
      <c r="BA50" s="49"/>
      <c r="BB50" s="49"/>
      <c r="BC50" s="49"/>
      <c r="BD50" s="49"/>
      <c r="BE50" s="49"/>
      <c r="BF50" s="43"/>
      <c r="BG50" s="43"/>
      <c r="BH50" s="43"/>
      <c r="BI50" s="43"/>
      <c r="BJ50" s="43"/>
      <c r="BK50" s="43"/>
      <c r="BL50" s="43"/>
      <c r="BM50" s="43"/>
      <c r="BN50" s="43"/>
      <c r="BO50" s="43"/>
      <c r="BP50" s="43"/>
      <c r="BQ50" s="43"/>
      <c r="BR50" s="43"/>
      <c r="BS50" s="43"/>
      <c r="BT50" s="43"/>
      <c r="BU50" s="43"/>
      <c r="BV50" s="43"/>
      <c r="BW50" s="43"/>
      <c r="BX50" s="43"/>
      <c r="BY50" s="43"/>
      <c r="BZ50" s="43"/>
      <c r="CA50" s="44"/>
      <c r="CB50" s="44"/>
      <c r="CC50" s="44"/>
      <c r="CD50" s="44"/>
      <c r="CE50" s="44"/>
      <c r="CF50" s="44"/>
      <c r="CG50" s="44"/>
      <c r="CH50" s="44"/>
      <c r="CI50" s="44"/>
      <c r="CJ50" s="44"/>
      <c r="CK50" s="44"/>
      <c r="CL50" s="44"/>
      <c r="CM50" s="44"/>
      <c r="CN50" s="44"/>
      <c r="CO50" s="44"/>
      <c r="CP50" s="44"/>
      <c r="CQ50" s="44"/>
      <c r="CR50" s="44"/>
    </row>
    <row r="51" spans="1:96" ht="15" customHeight="1" x14ac:dyDescent="0.25">
      <c r="A51" s="43"/>
      <c r="B51" s="43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3"/>
      <c r="AB51" s="43"/>
      <c r="AC51" s="43"/>
      <c r="AD51" s="43"/>
      <c r="AE51" s="43"/>
      <c r="AF51" s="43"/>
      <c r="AG51" s="43"/>
      <c r="AH51" s="43"/>
      <c r="AI51" s="43"/>
      <c r="AJ51" s="43"/>
      <c r="AK51" s="43"/>
      <c r="AL51" s="43"/>
      <c r="AM51" s="43"/>
      <c r="AN51" s="43"/>
      <c r="AO51" s="43"/>
      <c r="AP51" s="43"/>
      <c r="AQ51" s="43"/>
      <c r="AR51" s="43"/>
      <c r="AS51" s="43"/>
      <c r="AT51" s="43"/>
      <c r="AU51" s="43"/>
      <c r="AV51" s="43"/>
      <c r="AW51" s="43"/>
      <c r="AX51" s="43"/>
      <c r="AY51" s="43"/>
      <c r="AZ51" s="43"/>
      <c r="BA51" s="43"/>
      <c r="BB51" s="43"/>
      <c r="BC51" s="43"/>
      <c r="BD51" s="43"/>
      <c r="BE51" s="43"/>
      <c r="BF51" s="43"/>
      <c r="BG51" s="43"/>
      <c r="BH51" s="43"/>
      <c r="BI51" s="43"/>
      <c r="BJ51" s="43"/>
      <c r="BK51" s="43"/>
      <c r="BL51" s="43"/>
      <c r="BM51" s="43"/>
      <c r="BN51" s="43"/>
      <c r="BO51" s="43"/>
      <c r="BP51" s="43"/>
      <c r="BQ51" s="43"/>
      <c r="BR51" s="43"/>
      <c r="BS51" s="43"/>
      <c r="BT51" s="43"/>
      <c r="BU51" s="43"/>
      <c r="BV51" s="43"/>
      <c r="BW51" s="43"/>
      <c r="BX51" s="43"/>
      <c r="BY51" s="43"/>
      <c r="BZ51" s="43"/>
      <c r="CA51" s="44"/>
      <c r="CB51" s="44"/>
      <c r="CC51" s="44"/>
      <c r="CD51" s="44"/>
      <c r="CE51" s="44"/>
      <c r="CF51" s="44"/>
      <c r="CG51" s="44"/>
      <c r="CH51" s="44"/>
      <c r="CI51" s="44"/>
      <c r="CJ51" s="44"/>
      <c r="CK51" s="44"/>
      <c r="CL51" s="44"/>
      <c r="CM51" s="44"/>
      <c r="CN51" s="44"/>
      <c r="CO51" s="44"/>
      <c r="CP51" s="44"/>
      <c r="CQ51" s="44"/>
      <c r="CR51" s="44"/>
    </row>
    <row r="52" spans="1:96" ht="15" customHeight="1" x14ac:dyDescent="0.25">
      <c r="A52" s="43"/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3"/>
      <c r="AZ52" s="43"/>
      <c r="BA52" s="43"/>
      <c r="BB52" s="43"/>
      <c r="BC52" s="43"/>
      <c r="BD52" s="43"/>
      <c r="BE52" s="43"/>
      <c r="BF52" s="43"/>
      <c r="BG52" s="43"/>
      <c r="BH52" s="43"/>
      <c r="BI52" s="43"/>
      <c r="BJ52" s="43"/>
      <c r="BK52" s="43"/>
      <c r="BL52" s="43"/>
      <c r="BM52" s="43"/>
      <c r="BN52" s="43"/>
      <c r="BO52" s="43"/>
      <c r="BP52" s="43"/>
      <c r="BQ52" s="43"/>
      <c r="BR52" s="43"/>
      <c r="BS52" s="43"/>
      <c r="BT52" s="43"/>
      <c r="BU52" s="43"/>
      <c r="BV52" s="43"/>
      <c r="BW52" s="43"/>
      <c r="BX52" s="43"/>
      <c r="BY52" s="43"/>
      <c r="BZ52" s="43"/>
      <c r="CA52" s="44"/>
      <c r="CB52" s="44"/>
      <c r="CC52" s="44"/>
      <c r="CD52" s="44"/>
      <c r="CE52" s="44"/>
      <c r="CF52" s="44"/>
      <c r="CG52" s="44"/>
      <c r="CH52" s="44"/>
      <c r="CI52" s="44"/>
      <c r="CJ52" s="44"/>
      <c r="CK52" s="44"/>
      <c r="CL52" s="44"/>
      <c r="CM52" s="44"/>
      <c r="CN52" s="44"/>
      <c r="CO52" s="44"/>
      <c r="CP52" s="44"/>
      <c r="CQ52" s="44"/>
      <c r="CR52" s="44"/>
    </row>
    <row r="53" spans="1:96" ht="15" customHeight="1" x14ac:dyDescent="0.25">
      <c r="A53" s="43"/>
      <c r="B53" s="43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  <c r="AG53" s="43"/>
      <c r="AH53" s="43"/>
      <c r="AI53" s="43"/>
      <c r="AJ53" s="43"/>
      <c r="AK53" s="43"/>
      <c r="AL53" s="43"/>
      <c r="AM53" s="43"/>
      <c r="AN53" s="43"/>
      <c r="AO53" s="43"/>
      <c r="AP53" s="43"/>
      <c r="AQ53" s="43"/>
      <c r="AR53" s="43"/>
      <c r="AS53" s="43"/>
      <c r="AT53" s="43"/>
      <c r="AU53" s="43"/>
      <c r="AV53" s="43"/>
      <c r="AW53" s="43"/>
      <c r="AX53" s="43"/>
      <c r="AY53" s="43"/>
      <c r="AZ53" s="43"/>
      <c r="BA53" s="43"/>
      <c r="BB53" s="43"/>
      <c r="BC53" s="43"/>
      <c r="BD53" s="43"/>
      <c r="BE53" s="43"/>
      <c r="BF53" s="43"/>
      <c r="BG53" s="43"/>
      <c r="BH53" s="43"/>
      <c r="BI53" s="43"/>
      <c r="BJ53" s="43"/>
      <c r="BK53" s="43"/>
      <c r="BL53" s="43"/>
      <c r="BM53" s="43"/>
      <c r="BN53" s="43"/>
      <c r="BO53" s="43"/>
      <c r="BP53" s="43"/>
      <c r="BQ53" s="43"/>
      <c r="BR53" s="43"/>
      <c r="BS53" s="43"/>
      <c r="BT53" s="43"/>
      <c r="BU53" s="43"/>
      <c r="BV53" s="43"/>
      <c r="BW53" s="43"/>
      <c r="BX53" s="43"/>
      <c r="BY53" s="43"/>
      <c r="BZ53" s="43"/>
      <c r="CA53" s="44"/>
      <c r="CB53" s="44"/>
      <c r="CC53" s="44"/>
      <c r="CD53" s="44"/>
      <c r="CE53" s="44"/>
      <c r="CF53" s="44"/>
      <c r="CG53" s="44"/>
      <c r="CH53" s="44"/>
      <c r="CI53" s="44"/>
      <c r="CJ53" s="44"/>
      <c r="CK53" s="44"/>
      <c r="CL53" s="44"/>
      <c r="CM53" s="44"/>
      <c r="CN53" s="44"/>
      <c r="CO53" s="44"/>
      <c r="CP53" s="44"/>
      <c r="CQ53" s="44"/>
      <c r="CR53" s="44"/>
    </row>
    <row r="54" spans="1:96" ht="15" customHeight="1" x14ac:dyDescent="0.25">
      <c r="A54" s="43"/>
      <c r="B54" s="43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  <c r="AF54" s="43"/>
      <c r="AG54" s="43"/>
      <c r="AH54" s="43"/>
      <c r="AI54" s="43"/>
      <c r="AJ54" s="43"/>
      <c r="AK54" s="43"/>
      <c r="AL54" s="43"/>
      <c r="AM54" s="43"/>
      <c r="AN54" s="43"/>
      <c r="AO54" s="43"/>
      <c r="AP54" s="43"/>
      <c r="AQ54" s="43"/>
      <c r="AR54" s="43"/>
      <c r="AS54" s="43"/>
      <c r="AT54" s="43"/>
      <c r="AU54" s="43"/>
      <c r="AV54" s="43"/>
      <c r="AW54" s="43"/>
      <c r="AX54" s="43"/>
      <c r="AY54" s="43"/>
      <c r="AZ54" s="43"/>
      <c r="BA54" s="43"/>
      <c r="BB54" s="43"/>
      <c r="BC54" s="43"/>
      <c r="BD54" s="43"/>
      <c r="BE54" s="43"/>
      <c r="BF54" s="43"/>
      <c r="BG54" s="43"/>
      <c r="BH54" s="43"/>
      <c r="BI54" s="43"/>
      <c r="BJ54" s="43"/>
      <c r="BK54" s="43"/>
      <c r="BL54" s="43"/>
      <c r="BM54" s="43"/>
      <c r="BN54" s="43"/>
      <c r="BO54" s="43"/>
      <c r="BP54" s="43"/>
      <c r="BQ54" s="43"/>
      <c r="BR54" s="43"/>
      <c r="BS54" s="43"/>
      <c r="BT54" s="43"/>
      <c r="BU54" s="43"/>
      <c r="BV54" s="43"/>
      <c r="BW54" s="43"/>
      <c r="BX54" s="43"/>
      <c r="BY54" s="43"/>
      <c r="BZ54" s="43"/>
      <c r="CA54" s="44"/>
      <c r="CB54" s="44"/>
      <c r="CC54" s="44"/>
      <c r="CD54" s="44"/>
      <c r="CE54" s="44"/>
      <c r="CF54" s="44"/>
      <c r="CG54" s="44"/>
      <c r="CH54" s="44"/>
      <c r="CI54" s="44"/>
      <c r="CJ54" s="44"/>
      <c r="CK54" s="44"/>
      <c r="CL54" s="44"/>
      <c r="CM54" s="44"/>
      <c r="CN54" s="44"/>
      <c r="CO54" s="44"/>
      <c r="CP54" s="44"/>
      <c r="CQ54" s="44"/>
      <c r="CR54" s="44"/>
    </row>
    <row r="55" spans="1:96" ht="15" customHeight="1" x14ac:dyDescent="0.25">
      <c r="A55" s="43"/>
      <c r="B55" s="43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  <c r="AA55" s="43"/>
      <c r="AB55" s="43"/>
      <c r="AC55" s="43"/>
      <c r="AD55" s="43"/>
      <c r="AE55" s="43"/>
      <c r="AF55" s="43"/>
      <c r="AG55" s="43"/>
      <c r="AH55" s="43"/>
      <c r="AI55" s="43"/>
      <c r="AJ55" s="43"/>
      <c r="AK55" s="43"/>
      <c r="AL55" s="43"/>
      <c r="AM55" s="43"/>
      <c r="AN55" s="43"/>
      <c r="AO55" s="43"/>
      <c r="AP55" s="43"/>
      <c r="AQ55" s="43"/>
      <c r="AR55" s="43"/>
      <c r="AS55" s="43"/>
      <c r="AT55" s="43"/>
      <c r="AU55" s="43"/>
      <c r="AV55" s="43"/>
      <c r="AW55" s="43"/>
      <c r="AX55" s="43"/>
      <c r="AY55" s="43"/>
      <c r="AZ55" s="43"/>
      <c r="BA55" s="43"/>
      <c r="BB55" s="43"/>
      <c r="BC55" s="43"/>
      <c r="BD55" s="43"/>
      <c r="BE55" s="43"/>
      <c r="BF55" s="43"/>
      <c r="BG55" s="43"/>
      <c r="BH55" s="43"/>
      <c r="BI55" s="43"/>
      <c r="BJ55" s="43"/>
      <c r="BK55" s="43"/>
      <c r="BL55" s="43"/>
      <c r="BM55" s="43"/>
      <c r="BN55" s="43"/>
      <c r="BO55" s="43"/>
      <c r="BP55" s="43"/>
      <c r="BQ55" s="43"/>
      <c r="BR55" s="43"/>
      <c r="BS55" s="43"/>
      <c r="BT55" s="43"/>
      <c r="BU55" s="43"/>
      <c r="BV55" s="43"/>
      <c r="BW55" s="43"/>
      <c r="BX55" s="43"/>
      <c r="BY55" s="43"/>
      <c r="BZ55" s="43"/>
      <c r="CA55" s="44"/>
      <c r="CB55" s="44"/>
      <c r="CC55" s="44"/>
      <c r="CD55" s="44"/>
      <c r="CE55" s="44"/>
      <c r="CF55" s="44"/>
      <c r="CG55" s="44"/>
      <c r="CH55" s="44"/>
      <c r="CI55" s="44"/>
      <c r="CJ55" s="44"/>
      <c r="CK55" s="44"/>
      <c r="CL55" s="44"/>
      <c r="CM55" s="44"/>
      <c r="CN55" s="44"/>
      <c r="CO55" s="44"/>
      <c r="CP55" s="44"/>
      <c r="CQ55" s="44"/>
      <c r="CR55" s="44"/>
    </row>
    <row r="56" spans="1:96" ht="15" customHeight="1" x14ac:dyDescent="0.25">
      <c r="A56" s="43"/>
      <c r="B56" s="43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3"/>
      <c r="AB56" s="43"/>
      <c r="AC56" s="43"/>
      <c r="AD56" s="43"/>
      <c r="AE56" s="43"/>
      <c r="AF56" s="43"/>
      <c r="AG56" s="43"/>
      <c r="AH56" s="43"/>
      <c r="AI56" s="43"/>
      <c r="AJ56" s="43"/>
      <c r="AK56" s="43"/>
      <c r="AL56" s="43"/>
      <c r="AM56" s="43"/>
      <c r="AN56" s="43"/>
      <c r="AO56" s="43"/>
      <c r="AP56" s="43"/>
      <c r="AQ56" s="43"/>
      <c r="AR56" s="43"/>
      <c r="AS56" s="43"/>
      <c r="AT56" s="43"/>
      <c r="AU56" s="43"/>
      <c r="AV56" s="43"/>
      <c r="AW56" s="43"/>
      <c r="AX56" s="43"/>
      <c r="AY56" s="43"/>
      <c r="AZ56" s="43"/>
      <c r="BA56" s="43"/>
      <c r="BB56" s="43"/>
      <c r="BC56" s="43"/>
      <c r="BD56" s="43"/>
      <c r="BE56" s="43"/>
      <c r="BF56" s="43"/>
      <c r="BG56" s="43"/>
      <c r="BH56" s="43"/>
      <c r="BI56" s="43"/>
      <c r="BJ56" s="43"/>
      <c r="BK56" s="43"/>
      <c r="BL56" s="43"/>
      <c r="BM56" s="43"/>
      <c r="BN56" s="43"/>
      <c r="BO56" s="43"/>
      <c r="BP56" s="43"/>
      <c r="BQ56" s="43"/>
      <c r="BR56" s="43"/>
      <c r="BS56" s="43"/>
      <c r="BT56" s="43"/>
      <c r="BU56" s="43"/>
      <c r="BV56" s="43"/>
      <c r="BW56" s="43"/>
      <c r="BX56" s="43"/>
      <c r="BY56" s="43"/>
      <c r="BZ56" s="43"/>
      <c r="CA56" s="44"/>
      <c r="CB56" s="45"/>
      <c r="CC56" s="44"/>
      <c r="CD56" s="44"/>
      <c r="CE56" s="44"/>
      <c r="CF56" s="44"/>
      <c r="CG56" s="44"/>
      <c r="CH56" s="44"/>
      <c r="CI56" s="44"/>
      <c r="CJ56" s="44"/>
      <c r="CK56" s="44"/>
      <c r="CL56" s="44"/>
      <c r="CM56" s="44"/>
      <c r="CN56" s="44"/>
      <c r="CO56" s="44"/>
      <c r="CP56" s="44"/>
      <c r="CQ56" s="44"/>
      <c r="CR56" s="44"/>
    </row>
    <row r="57" spans="1:96" ht="15" customHeight="1" x14ac:dyDescent="0.25">
      <c r="A57" s="43"/>
      <c r="B57" s="43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3"/>
      <c r="AI57" s="43"/>
      <c r="AJ57" s="43"/>
      <c r="AK57" s="43"/>
      <c r="AL57" s="43"/>
      <c r="AM57" s="43"/>
      <c r="AN57" s="43"/>
      <c r="AO57" s="43"/>
      <c r="AP57" s="43"/>
      <c r="AQ57" s="43"/>
      <c r="AR57" s="43"/>
      <c r="AS57" s="43"/>
      <c r="AT57" s="43"/>
      <c r="AU57" s="43"/>
      <c r="AV57" s="43"/>
      <c r="AW57" s="43"/>
      <c r="AX57" s="43"/>
      <c r="AY57" s="43"/>
      <c r="AZ57" s="43"/>
      <c r="BA57" s="43"/>
      <c r="BB57" s="43"/>
      <c r="BC57" s="43"/>
      <c r="BD57" s="43"/>
      <c r="BE57" s="43"/>
      <c r="BF57" s="43"/>
      <c r="BG57" s="43"/>
      <c r="BH57" s="43"/>
      <c r="BI57" s="43"/>
      <c r="BJ57" s="43"/>
      <c r="BK57" s="43"/>
      <c r="BL57" s="43"/>
      <c r="BM57" s="43"/>
      <c r="BN57" s="43"/>
      <c r="BO57" s="43"/>
      <c r="BP57" s="43"/>
      <c r="BQ57" s="43"/>
      <c r="BR57" s="43"/>
      <c r="BS57" s="43"/>
      <c r="BT57" s="43"/>
      <c r="BU57" s="43"/>
      <c r="BV57" s="43"/>
      <c r="BW57" s="43"/>
      <c r="BX57" s="43"/>
      <c r="BY57" s="43"/>
      <c r="BZ57" s="43"/>
      <c r="CA57" s="44"/>
      <c r="CB57" s="59"/>
      <c r="CC57" s="44"/>
      <c r="CD57" s="44"/>
      <c r="CE57" s="44"/>
      <c r="CF57" s="44"/>
      <c r="CG57" s="44"/>
      <c r="CH57" s="44"/>
      <c r="CI57" s="44"/>
      <c r="CJ57" s="44"/>
      <c r="CK57" s="44"/>
      <c r="CL57" s="44"/>
      <c r="CM57" s="44"/>
      <c r="CN57" s="44"/>
      <c r="CO57" s="44"/>
      <c r="CP57" s="44"/>
      <c r="CQ57" s="44"/>
      <c r="CR57" s="44"/>
    </row>
    <row r="58" spans="1:96" ht="15" customHeight="1" x14ac:dyDescent="0.25">
      <c r="A58" s="43"/>
      <c r="B58" s="43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3"/>
      <c r="AI58" s="43"/>
      <c r="AJ58" s="43"/>
      <c r="AK58" s="43"/>
      <c r="AL58" s="43"/>
      <c r="AM58" s="43"/>
      <c r="AN58" s="43"/>
      <c r="AO58" s="43"/>
      <c r="AP58" s="43"/>
      <c r="AQ58" s="43"/>
      <c r="AR58" s="43"/>
      <c r="AS58" s="43"/>
      <c r="AT58" s="43"/>
      <c r="AU58" s="43"/>
      <c r="AV58" s="43"/>
      <c r="AW58" s="43"/>
      <c r="AX58" s="43"/>
      <c r="AY58" s="43"/>
      <c r="AZ58" s="43"/>
      <c r="BA58" s="43"/>
      <c r="BB58" s="43"/>
      <c r="BC58" s="43"/>
      <c r="BD58" s="43"/>
      <c r="BE58" s="43"/>
      <c r="BF58" s="43"/>
      <c r="BG58" s="43"/>
      <c r="BH58" s="43"/>
      <c r="BI58" s="43"/>
      <c r="BJ58" s="43"/>
      <c r="BK58" s="43"/>
      <c r="BL58" s="43"/>
      <c r="BM58" s="43"/>
      <c r="BN58" s="43"/>
      <c r="BO58" s="43"/>
      <c r="BP58" s="43"/>
      <c r="BQ58" s="43"/>
      <c r="BR58" s="43"/>
      <c r="BS58" s="43"/>
      <c r="BT58" s="43"/>
      <c r="BU58" s="43"/>
      <c r="BV58" s="43"/>
      <c r="BW58" s="43"/>
      <c r="BX58" s="43"/>
      <c r="BY58" s="43"/>
      <c r="BZ58" s="43"/>
      <c r="CA58" s="44"/>
      <c r="CB58" s="59"/>
      <c r="CC58" s="44"/>
      <c r="CD58" s="44"/>
      <c r="CE58" s="44"/>
      <c r="CF58" s="44"/>
      <c r="CG58" s="44"/>
      <c r="CH58" s="44"/>
      <c r="CI58" s="44"/>
      <c r="CJ58" s="44"/>
      <c r="CK58" s="44"/>
      <c r="CL58" s="44"/>
      <c r="CM58" s="44"/>
      <c r="CN58" s="44"/>
      <c r="CO58" s="44"/>
      <c r="CP58" s="44"/>
      <c r="CQ58" s="44"/>
      <c r="CR58" s="44"/>
    </row>
    <row r="59" spans="1:96" ht="15" customHeight="1" x14ac:dyDescent="0.25">
      <c r="A59" s="43"/>
      <c r="B59" s="43"/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  <c r="AA59" s="43"/>
      <c r="AB59" s="43"/>
      <c r="AC59" s="43"/>
      <c r="AD59" s="43"/>
      <c r="AE59" s="43"/>
      <c r="AF59" s="43"/>
      <c r="AG59" s="43"/>
      <c r="AH59" s="43"/>
      <c r="AI59" s="43"/>
      <c r="AJ59" s="43"/>
      <c r="AK59" s="43"/>
      <c r="AL59" s="43"/>
      <c r="AM59" s="43"/>
      <c r="AN59" s="43"/>
      <c r="AO59" s="43"/>
      <c r="AP59" s="43"/>
      <c r="AQ59" s="43"/>
      <c r="AR59" s="43"/>
      <c r="AS59" s="43"/>
      <c r="AT59" s="43"/>
      <c r="AU59" s="43"/>
      <c r="AV59" s="43"/>
      <c r="AW59" s="43"/>
      <c r="AX59" s="43"/>
      <c r="AY59" s="43"/>
      <c r="AZ59" s="43"/>
      <c r="BA59" s="43"/>
      <c r="BB59" s="43"/>
      <c r="BC59" s="43"/>
      <c r="BD59" s="43"/>
      <c r="BE59" s="43"/>
      <c r="BF59" s="43"/>
      <c r="BG59" s="43"/>
      <c r="BH59" s="43"/>
      <c r="BI59" s="43"/>
      <c r="BJ59" s="43"/>
      <c r="BK59" s="43"/>
      <c r="BL59" s="43"/>
      <c r="BM59" s="43"/>
      <c r="BN59" s="43"/>
      <c r="BO59" s="43"/>
      <c r="BP59" s="43"/>
      <c r="BQ59" s="43"/>
      <c r="BR59" s="43"/>
      <c r="BS59" s="43"/>
      <c r="BT59" s="43"/>
      <c r="BU59" s="43"/>
      <c r="BV59" s="43"/>
      <c r="BW59" s="43"/>
      <c r="BX59" s="43"/>
      <c r="BY59" s="43"/>
      <c r="BZ59" s="43"/>
      <c r="CA59" s="44"/>
      <c r="CB59" s="44"/>
      <c r="CC59" s="44"/>
      <c r="CD59" s="44"/>
      <c r="CE59" s="442"/>
      <c r="CF59" s="442"/>
      <c r="CG59" s="61"/>
      <c r="CH59" s="44"/>
      <c r="CI59" s="44"/>
      <c r="CJ59" s="44"/>
      <c r="CK59" s="44"/>
      <c r="CL59" s="44"/>
      <c r="CM59" s="44"/>
      <c r="CN59" s="44"/>
      <c r="CO59" s="44"/>
      <c r="CP59" s="44"/>
      <c r="CQ59" s="44"/>
      <c r="CR59" s="44"/>
    </row>
    <row r="60" spans="1:96" ht="15" customHeight="1" x14ac:dyDescent="0.25">
      <c r="A60" s="43"/>
      <c r="B60" s="43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3"/>
      <c r="AB60" s="43"/>
      <c r="AC60" s="43"/>
      <c r="AD60" s="43"/>
      <c r="AE60" s="43"/>
      <c r="AF60" s="43"/>
      <c r="AG60" s="43"/>
      <c r="AH60" s="43"/>
      <c r="AI60" s="43"/>
      <c r="AJ60" s="43"/>
      <c r="AK60" s="43"/>
      <c r="AL60" s="43"/>
      <c r="AM60" s="43"/>
      <c r="AN60" s="43"/>
      <c r="AO60" s="43"/>
      <c r="AP60" s="43"/>
      <c r="AQ60" s="43"/>
      <c r="AR60" s="43"/>
      <c r="AS60" s="43"/>
      <c r="AT60" s="43"/>
      <c r="AU60" s="43"/>
      <c r="AV60" s="43"/>
      <c r="AW60" s="43"/>
      <c r="AX60" s="43"/>
      <c r="AY60" s="43"/>
      <c r="AZ60" s="43"/>
      <c r="BA60" s="43"/>
      <c r="BB60" s="43"/>
      <c r="BC60" s="43"/>
      <c r="BD60" s="43"/>
      <c r="BE60" s="43"/>
      <c r="BF60" s="43"/>
      <c r="BG60" s="43"/>
      <c r="BH60" s="43"/>
      <c r="BI60" s="43"/>
      <c r="BJ60" s="43"/>
      <c r="BK60" s="43"/>
      <c r="BL60" s="43"/>
      <c r="BM60" s="43"/>
      <c r="BN60" s="43"/>
      <c r="BO60" s="43"/>
      <c r="BP60" s="43"/>
      <c r="BQ60" s="43"/>
      <c r="BR60" s="43"/>
      <c r="BS60" s="43"/>
      <c r="BT60" s="43"/>
      <c r="BU60" s="43"/>
      <c r="BV60" s="43"/>
      <c r="BW60" s="43"/>
      <c r="BX60" s="43"/>
      <c r="BY60" s="43"/>
      <c r="BZ60" s="43"/>
      <c r="CA60" s="44"/>
      <c r="CB60" s="45"/>
      <c r="CC60" s="44"/>
      <c r="CD60" s="62"/>
      <c r="CE60" s="44"/>
      <c r="CF60" s="44"/>
      <c r="CG60" s="44"/>
      <c r="CH60" s="44"/>
      <c r="CI60" s="45"/>
      <c r="CJ60" s="44"/>
      <c r="CK60" s="44"/>
      <c r="CL60" s="44"/>
      <c r="CM60" s="44"/>
      <c r="CN60" s="44"/>
      <c r="CO60" s="44"/>
      <c r="CP60" s="44"/>
      <c r="CQ60" s="44"/>
      <c r="CR60" s="44"/>
    </row>
    <row r="61" spans="1:96" ht="15" customHeight="1" x14ac:dyDescent="0.25">
      <c r="A61" s="43"/>
      <c r="B61" s="43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3"/>
      <c r="AB61" s="43"/>
      <c r="AC61" s="43"/>
      <c r="AD61" s="43"/>
      <c r="AE61" s="43"/>
      <c r="AF61" s="43"/>
      <c r="AG61" s="43"/>
      <c r="AH61" s="43"/>
      <c r="AI61" s="43"/>
      <c r="AJ61" s="43"/>
      <c r="AK61" s="43"/>
      <c r="AL61" s="43"/>
      <c r="AM61" s="43"/>
      <c r="AN61" s="43"/>
      <c r="AO61" s="43"/>
      <c r="AP61" s="43"/>
      <c r="AQ61" s="43"/>
      <c r="AR61" s="43"/>
      <c r="AS61" s="43"/>
      <c r="AT61" s="43"/>
      <c r="AU61" s="43"/>
      <c r="AV61" s="43"/>
      <c r="AW61" s="43"/>
      <c r="AX61" s="43"/>
      <c r="AY61" s="43"/>
      <c r="AZ61" s="43"/>
      <c r="BA61" s="43"/>
      <c r="BB61" s="43"/>
      <c r="BC61" s="43"/>
      <c r="BD61" s="43"/>
      <c r="BE61" s="43"/>
      <c r="BF61" s="43"/>
      <c r="BG61" s="43"/>
      <c r="BH61" s="43"/>
      <c r="BI61" s="43"/>
      <c r="BJ61" s="43"/>
      <c r="BK61" s="43"/>
      <c r="BL61" s="43"/>
      <c r="BM61" s="43"/>
      <c r="BN61" s="43"/>
      <c r="BO61" s="43"/>
      <c r="BP61" s="43"/>
      <c r="BQ61" s="43"/>
      <c r="BR61" s="43"/>
      <c r="BS61" s="43"/>
      <c r="BT61" s="43"/>
      <c r="BU61" s="43"/>
      <c r="BV61" s="43"/>
      <c r="BW61" s="43"/>
      <c r="BX61" s="43"/>
      <c r="BY61" s="43"/>
      <c r="BZ61" s="43"/>
      <c r="CA61" s="44"/>
      <c r="CB61" s="45"/>
      <c r="CC61" s="44"/>
      <c r="CD61" s="63"/>
      <c r="CE61" s="44"/>
      <c r="CF61" s="44"/>
      <c r="CG61" s="44"/>
      <c r="CH61" s="44"/>
      <c r="CI61" s="47"/>
      <c r="CJ61" s="44"/>
      <c r="CK61" s="44"/>
      <c r="CL61" s="44"/>
      <c r="CM61" s="44"/>
      <c r="CN61" s="44"/>
      <c r="CO61" s="44"/>
      <c r="CP61" s="44"/>
      <c r="CQ61" s="44"/>
      <c r="CR61" s="44"/>
    </row>
    <row r="62" spans="1:96" ht="15" customHeight="1" x14ac:dyDescent="0.25">
      <c r="A62" s="43"/>
      <c r="B62" s="43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3"/>
      <c r="AH62" s="43"/>
      <c r="AI62" s="43"/>
      <c r="AJ62" s="43"/>
      <c r="AK62" s="43"/>
      <c r="AL62" s="43"/>
      <c r="AM62" s="43"/>
      <c r="AN62" s="43"/>
      <c r="AO62" s="43"/>
      <c r="AP62" s="43"/>
      <c r="AQ62" s="43"/>
      <c r="AR62" s="43"/>
      <c r="AS62" s="43"/>
      <c r="AT62" s="43"/>
      <c r="AU62" s="43"/>
      <c r="AV62" s="43"/>
      <c r="AW62" s="43"/>
      <c r="AX62" s="43"/>
      <c r="AY62" s="43"/>
      <c r="AZ62" s="43"/>
      <c r="BA62" s="43"/>
      <c r="BB62" s="43"/>
      <c r="BC62" s="43"/>
      <c r="BD62" s="43"/>
      <c r="BE62" s="43"/>
      <c r="BF62" s="43"/>
      <c r="BG62" s="43"/>
      <c r="BH62" s="43"/>
      <c r="BI62" s="43"/>
      <c r="BJ62" s="43"/>
      <c r="BK62" s="43"/>
      <c r="BL62" s="43"/>
      <c r="BM62" s="43"/>
      <c r="BN62" s="43"/>
      <c r="BO62" s="43"/>
      <c r="BP62" s="43"/>
      <c r="BQ62" s="43"/>
      <c r="BR62" s="43"/>
      <c r="BS62" s="43"/>
      <c r="BT62" s="43"/>
      <c r="BU62" s="43"/>
      <c r="BV62" s="43"/>
      <c r="BW62" s="43"/>
      <c r="BX62" s="43"/>
      <c r="BY62" s="43"/>
      <c r="BZ62" s="43"/>
      <c r="CA62" s="44"/>
      <c r="CB62" s="45"/>
      <c r="CC62" s="44"/>
      <c r="CD62" s="62"/>
      <c r="CE62" s="44"/>
      <c r="CF62" s="44"/>
      <c r="CG62" s="44"/>
      <c r="CH62" s="44"/>
      <c r="CI62" s="91"/>
      <c r="CJ62" s="44"/>
      <c r="CK62" s="44"/>
      <c r="CL62" s="44"/>
      <c r="CM62" s="44"/>
      <c r="CN62" s="44"/>
      <c r="CO62" s="44"/>
      <c r="CP62" s="44"/>
      <c r="CQ62" s="44"/>
      <c r="CR62" s="44"/>
    </row>
    <row r="63" spans="1:96" ht="15" customHeight="1" x14ac:dyDescent="0.25">
      <c r="A63" s="43"/>
      <c r="B63" s="43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  <c r="AA63" s="43"/>
      <c r="AB63" s="43"/>
      <c r="AC63" s="43"/>
      <c r="AD63" s="43"/>
      <c r="AE63" s="43"/>
      <c r="AF63" s="43"/>
      <c r="AG63" s="43"/>
      <c r="AH63" s="43"/>
      <c r="AI63" s="43"/>
      <c r="AJ63" s="43"/>
      <c r="AK63" s="43"/>
      <c r="AL63" s="43"/>
      <c r="AM63" s="43"/>
      <c r="AN63" s="43"/>
      <c r="AO63" s="43"/>
      <c r="AP63" s="43"/>
      <c r="AQ63" s="43"/>
      <c r="AR63" s="43"/>
      <c r="AS63" s="43"/>
      <c r="AT63" s="43"/>
      <c r="AU63" s="43"/>
      <c r="AV63" s="43"/>
      <c r="AW63" s="43"/>
      <c r="AX63" s="43"/>
      <c r="AY63" s="43"/>
      <c r="AZ63" s="43"/>
      <c r="BA63" s="43"/>
      <c r="BB63" s="43"/>
      <c r="BC63" s="43"/>
      <c r="BD63" s="43"/>
      <c r="BE63" s="43"/>
      <c r="BF63" s="43"/>
      <c r="BG63" s="43"/>
      <c r="BH63" s="43"/>
      <c r="BI63" s="43"/>
      <c r="BJ63" s="43"/>
      <c r="BK63" s="43"/>
      <c r="BL63" s="43"/>
      <c r="BM63" s="43"/>
      <c r="BN63" s="43"/>
      <c r="BO63" s="43"/>
      <c r="BP63" s="43"/>
      <c r="BQ63" s="43"/>
      <c r="BR63" s="43"/>
      <c r="BS63" s="43"/>
      <c r="BT63" s="43"/>
      <c r="BU63" s="43"/>
      <c r="BV63" s="43"/>
      <c r="BW63" s="43"/>
      <c r="BX63" s="43"/>
      <c r="BY63" s="43"/>
      <c r="BZ63" s="43"/>
      <c r="CA63" s="44"/>
      <c r="CB63" s="44"/>
      <c r="CC63" s="44"/>
      <c r="CD63" s="44"/>
      <c r="CE63" s="44"/>
      <c r="CF63" s="44"/>
      <c r="CG63" s="44"/>
      <c r="CH63" s="44"/>
      <c r="CI63" s="91"/>
      <c r="CJ63" s="44"/>
      <c r="CK63" s="44"/>
      <c r="CL63" s="44"/>
      <c r="CM63" s="44"/>
      <c r="CN63" s="44"/>
      <c r="CO63" s="44"/>
      <c r="CP63" s="44"/>
      <c r="CQ63" s="44"/>
      <c r="CR63" s="44"/>
    </row>
    <row r="64" spans="1:96" ht="15" customHeight="1" x14ac:dyDescent="0.25">
      <c r="A64" s="43"/>
      <c r="B64" s="43"/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3"/>
      <c r="AI64" s="43"/>
      <c r="AJ64" s="43"/>
      <c r="AK64" s="43"/>
      <c r="AL64" s="43"/>
      <c r="AM64" s="43"/>
      <c r="AN64" s="43"/>
      <c r="AO64" s="43"/>
      <c r="AP64" s="43"/>
      <c r="AQ64" s="43"/>
      <c r="AR64" s="43"/>
      <c r="AS64" s="43"/>
      <c r="AT64" s="43"/>
      <c r="AU64" s="43"/>
      <c r="AV64" s="43"/>
      <c r="AW64" s="43"/>
      <c r="AX64" s="43"/>
      <c r="AY64" s="43"/>
      <c r="AZ64" s="43"/>
      <c r="BA64" s="43"/>
      <c r="BB64" s="43"/>
      <c r="BC64" s="43"/>
      <c r="BD64" s="43"/>
      <c r="BE64" s="43"/>
      <c r="BF64" s="43"/>
      <c r="BG64" s="43"/>
      <c r="BH64" s="43"/>
      <c r="BI64" s="43"/>
      <c r="BJ64" s="43"/>
      <c r="BK64" s="43"/>
      <c r="BL64" s="43"/>
      <c r="BM64" s="43"/>
      <c r="BN64" s="43"/>
      <c r="BO64" s="43"/>
      <c r="BP64" s="43"/>
      <c r="BQ64" s="43"/>
      <c r="BR64" s="43"/>
      <c r="BS64" s="43"/>
      <c r="BT64" s="43"/>
      <c r="BU64" s="43"/>
      <c r="BV64" s="43"/>
      <c r="BW64" s="43"/>
      <c r="BX64" s="43"/>
      <c r="BY64" s="43"/>
      <c r="BZ64" s="43"/>
      <c r="CA64" s="44"/>
      <c r="CB64" s="45"/>
      <c r="CC64" s="44"/>
      <c r="CD64" s="44"/>
      <c r="CE64" s="91"/>
      <c r="CF64" s="44"/>
      <c r="CG64" s="44"/>
      <c r="CH64" s="44"/>
      <c r="CI64" s="91"/>
      <c r="CJ64" s="44"/>
      <c r="CK64" s="44"/>
      <c r="CL64" s="44"/>
      <c r="CM64" s="44"/>
      <c r="CN64" s="44"/>
      <c r="CO64" s="44"/>
      <c r="CP64" s="44"/>
      <c r="CQ64" s="44"/>
      <c r="CR64" s="44"/>
    </row>
    <row r="65" spans="1:96" ht="15" customHeight="1" x14ac:dyDescent="0.25">
      <c r="A65" s="43"/>
      <c r="B65" s="43"/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  <c r="AA65" s="43"/>
      <c r="AB65" s="43"/>
      <c r="AC65" s="43"/>
      <c r="AD65" s="43"/>
      <c r="AE65" s="43"/>
      <c r="AF65" s="43"/>
      <c r="AG65" s="43"/>
      <c r="AH65" s="43"/>
      <c r="AI65" s="43"/>
      <c r="AJ65" s="43"/>
      <c r="AK65" s="43"/>
      <c r="AL65" s="43"/>
      <c r="AM65" s="43"/>
      <c r="AN65" s="43"/>
      <c r="AO65" s="43"/>
      <c r="AP65" s="43"/>
      <c r="AQ65" s="43"/>
      <c r="AR65" s="43"/>
      <c r="AS65" s="43"/>
      <c r="AT65" s="43"/>
      <c r="AU65" s="43"/>
      <c r="AV65" s="43"/>
      <c r="AW65" s="43"/>
      <c r="AX65" s="43"/>
      <c r="AY65" s="43"/>
      <c r="AZ65" s="43"/>
      <c r="BA65" s="43"/>
      <c r="BB65" s="43"/>
      <c r="BC65" s="43"/>
      <c r="BD65" s="43"/>
      <c r="BE65" s="43"/>
      <c r="BF65" s="43"/>
      <c r="BG65" s="43"/>
      <c r="BH65" s="43"/>
      <c r="BI65" s="43"/>
      <c r="BJ65" s="43"/>
      <c r="BK65" s="43"/>
      <c r="BL65" s="43"/>
      <c r="BM65" s="43"/>
      <c r="BN65" s="43"/>
      <c r="BO65" s="43"/>
      <c r="BP65" s="43"/>
      <c r="BQ65" s="43"/>
      <c r="BR65" s="43"/>
      <c r="BS65" s="43"/>
      <c r="BT65" s="43"/>
      <c r="BU65" s="43"/>
      <c r="BV65" s="43"/>
      <c r="BW65" s="43"/>
      <c r="BX65" s="43"/>
      <c r="BY65" s="43"/>
      <c r="BZ65" s="43"/>
      <c r="CA65" s="44"/>
      <c r="CB65" s="44"/>
      <c r="CC65" s="44"/>
      <c r="CD65" s="44"/>
      <c r="CE65" s="91"/>
      <c r="CF65" s="91"/>
      <c r="CG65" s="44"/>
      <c r="CH65" s="44"/>
      <c r="CI65" s="91"/>
      <c r="CJ65" s="44"/>
      <c r="CK65" s="44"/>
      <c r="CL65" s="44"/>
      <c r="CM65" s="44"/>
      <c r="CN65" s="44"/>
      <c r="CO65" s="44"/>
      <c r="CP65" s="44"/>
      <c r="CQ65" s="44"/>
      <c r="CR65" s="44"/>
    </row>
    <row r="66" spans="1:96" ht="15" customHeight="1" x14ac:dyDescent="0.25">
      <c r="A66" s="43"/>
      <c r="B66" s="43"/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  <c r="AA66" s="43"/>
      <c r="AB66" s="43"/>
      <c r="AC66" s="43"/>
      <c r="AD66" s="43"/>
      <c r="AE66" s="43"/>
      <c r="AF66" s="43"/>
      <c r="AG66" s="43"/>
      <c r="AH66" s="43"/>
      <c r="AI66" s="43"/>
      <c r="AJ66" s="43"/>
      <c r="AK66" s="43"/>
      <c r="AL66" s="43"/>
      <c r="AM66" s="43"/>
      <c r="AN66" s="43"/>
      <c r="AO66" s="43"/>
      <c r="AP66" s="43"/>
      <c r="AQ66" s="43"/>
      <c r="AR66" s="43"/>
      <c r="AS66" s="43"/>
      <c r="AT66" s="43"/>
      <c r="AU66" s="43"/>
      <c r="AV66" s="43"/>
      <c r="AW66" s="43"/>
      <c r="AX66" s="43"/>
      <c r="AY66" s="43"/>
      <c r="AZ66" s="43"/>
      <c r="BA66" s="43"/>
      <c r="BB66" s="43"/>
      <c r="BC66" s="43"/>
      <c r="BD66" s="43"/>
      <c r="BE66" s="43"/>
      <c r="BF66" s="43"/>
      <c r="BG66" s="43"/>
      <c r="BH66" s="43"/>
      <c r="BI66" s="43"/>
      <c r="BJ66" s="43"/>
      <c r="BK66" s="43"/>
      <c r="BL66" s="43"/>
      <c r="BM66" s="43"/>
      <c r="BN66" s="43"/>
      <c r="BO66" s="43"/>
      <c r="BP66" s="43"/>
      <c r="BQ66" s="43"/>
      <c r="BR66" s="43"/>
      <c r="BS66" s="43"/>
      <c r="BT66" s="43"/>
      <c r="BU66" s="43"/>
      <c r="BV66" s="43"/>
      <c r="BW66" s="43"/>
      <c r="BX66" s="43"/>
      <c r="BY66" s="43"/>
      <c r="BZ66" s="43"/>
      <c r="CA66" s="44"/>
      <c r="CB66" s="44"/>
      <c r="CC66" s="44"/>
      <c r="CD66" s="445"/>
      <c r="CE66" s="91"/>
      <c r="CF66" s="91"/>
      <c r="CG66" s="44"/>
      <c r="CH66" s="44"/>
      <c r="CI66" s="91"/>
      <c r="CJ66" s="44"/>
      <c r="CK66" s="44"/>
      <c r="CL66" s="44"/>
      <c r="CM66" s="44"/>
      <c r="CN66" s="44"/>
      <c r="CO66" s="44"/>
      <c r="CP66" s="44"/>
      <c r="CQ66" s="44"/>
      <c r="CR66" s="44"/>
    </row>
    <row r="67" spans="1:96" ht="15" customHeight="1" x14ac:dyDescent="0.25">
      <c r="A67" s="43"/>
      <c r="B67" s="43"/>
      <c r="C67" s="43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  <c r="AA67" s="43"/>
      <c r="AB67" s="43"/>
      <c r="AC67" s="43"/>
      <c r="AD67" s="43"/>
      <c r="AE67" s="43"/>
      <c r="AF67" s="43"/>
      <c r="AG67" s="43"/>
      <c r="AH67" s="43"/>
      <c r="AI67" s="43"/>
      <c r="AJ67" s="43"/>
      <c r="AK67" s="43"/>
      <c r="AL67" s="43"/>
      <c r="AM67" s="43"/>
      <c r="AN67" s="43"/>
      <c r="AO67" s="43"/>
      <c r="AP67" s="43"/>
      <c r="AQ67" s="43"/>
      <c r="AR67" s="43"/>
      <c r="AS67" s="43"/>
      <c r="AT67" s="43"/>
      <c r="AU67" s="43"/>
      <c r="AV67" s="43"/>
      <c r="AW67" s="43"/>
      <c r="AX67" s="43"/>
      <c r="AY67" s="43"/>
      <c r="AZ67" s="43"/>
      <c r="BA67" s="43"/>
      <c r="BB67" s="43"/>
      <c r="BC67" s="43"/>
      <c r="BD67" s="43"/>
      <c r="BE67" s="43"/>
      <c r="BF67" s="43"/>
      <c r="BG67" s="43"/>
      <c r="BH67" s="43"/>
      <c r="BI67" s="43"/>
      <c r="BJ67" s="43"/>
      <c r="BK67" s="43"/>
      <c r="BL67" s="43"/>
      <c r="BM67" s="43"/>
      <c r="BN67" s="43"/>
      <c r="BO67" s="43"/>
      <c r="BP67" s="43"/>
      <c r="BQ67" s="43"/>
      <c r="BR67" s="43"/>
      <c r="BS67" s="43"/>
      <c r="BT67" s="43"/>
      <c r="BU67" s="43"/>
      <c r="BV67" s="43"/>
      <c r="BW67" s="43"/>
      <c r="BX67" s="43"/>
      <c r="BY67" s="43"/>
      <c r="BZ67" s="43"/>
      <c r="CA67" s="44"/>
      <c r="CB67" s="44"/>
      <c r="CC67" s="44"/>
      <c r="CD67" s="445"/>
      <c r="CE67" s="91"/>
      <c r="CF67" s="91"/>
      <c r="CG67" s="44"/>
      <c r="CH67" s="44"/>
      <c r="CI67" s="91"/>
      <c r="CJ67" s="44"/>
      <c r="CK67" s="44"/>
      <c r="CL67" s="44"/>
      <c r="CM67" s="44"/>
      <c r="CN67" s="44"/>
      <c r="CO67" s="44"/>
      <c r="CP67" s="44"/>
      <c r="CQ67" s="44"/>
      <c r="CR67" s="44"/>
    </row>
    <row r="68" spans="1:96" ht="15" customHeight="1" x14ac:dyDescent="0.25">
      <c r="A68" s="43"/>
      <c r="B68" s="43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3"/>
      <c r="AB68" s="43"/>
      <c r="AC68" s="43"/>
      <c r="AD68" s="43"/>
      <c r="AE68" s="43"/>
      <c r="AF68" s="43"/>
      <c r="AG68" s="43"/>
      <c r="AH68" s="43"/>
      <c r="AI68" s="43"/>
      <c r="AJ68" s="43"/>
      <c r="AK68" s="43"/>
      <c r="AL68" s="43"/>
      <c r="AM68" s="43"/>
      <c r="AN68" s="43"/>
      <c r="AO68" s="43"/>
      <c r="AP68" s="43"/>
      <c r="AQ68" s="43"/>
      <c r="AR68" s="43"/>
      <c r="AS68" s="43"/>
      <c r="AT68" s="43"/>
      <c r="AU68" s="43"/>
      <c r="AV68" s="43"/>
      <c r="AW68" s="43"/>
      <c r="AX68" s="43"/>
      <c r="AY68" s="43"/>
      <c r="AZ68" s="43"/>
      <c r="BA68" s="43"/>
      <c r="BB68" s="43"/>
      <c r="BC68" s="43"/>
      <c r="BD68" s="43"/>
      <c r="BE68" s="43"/>
      <c r="BF68" s="43"/>
      <c r="BG68" s="43"/>
      <c r="BH68" s="43"/>
      <c r="BI68" s="43"/>
      <c r="BJ68" s="43"/>
      <c r="BK68" s="43"/>
      <c r="BL68" s="43"/>
      <c r="BM68" s="43"/>
      <c r="BN68" s="43"/>
      <c r="BO68" s="43"/>
      <c r="BP68" s="43"/>
      <c r="BQ68" s="43"/>
      <c r="BR68" s="43"/>
      <c r="BS68" s="43"/>
      <c r="BT68" s="43"/>
      <c r="BU68" s="43"/>
      <c r="BV68" s="43"/>
      <c r="BW68" s="43"/>
      <c r="BX68" s="43"/>
      <c r="BY68" s="43"/>
      <c r="BZ68" s="43"/>
      <c r="CA68" s="44"/>
      <c r="CB68" s="44"/>
      <c r="CC68" s="44"/>
      <c r="CD68" s="45"/>
      <c r="CE68" s="91"/>
      <c r="CF68" s="91"/>
      <c r="CG68" s="44"/>
      <c r="CH68" s="44"/>
      <c r="CI68" s="91"/>
      <c r="CJ68" s="44"/>
      <c r="CK68" s="44"/>
      <c r="CL68" s="44"/>
      <c r="CM68" s="44"/>
      <c r="CN68" s="44"/>
      <c r="CO68" s="44"/>
      <c r="CP68" s="44"/>
      <c r="CQ68" s="44"/>
      <c r="CR68" s="44"/>
    </row>
    <row r="69" spans="1:96" ht="15" customHeight="1" x14ac:dyDescent="0.25">
      <c r="A69" s="43"/>
      <c r="B69" s="43"/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  <c r="AA69" s="43"/>
      <c r="AB69" s="43"/>
      <c r="AC69" s="43"/>
      <c r="AD69" s="43"/>
      <c r="AE69" s="43"/>
      <c r="AF69" s="43"/>
      <c r="AG69" s="43"/>
      <c r="AH69" s="43"/>
      <c r="AI69" s="43"/>
      <c r="AJ69" s="43"/>
      <c r="AK69" s="43"/>
      <c r="AL69" s="43"/>
      <c r="AM69" s="43"/>
      <c r="AN69" s="43"/>
      <c r="AO69" s="43"/>
      <c r="AP69" s="43"/>
      <c r="AQ69" s="43"/>
      <c r="AR69" s="43"/>
      <c r="AS69" s="43"/>
      <c r="AT69" s="43"/>
      <c r="AU69" s="43"/>
      <c r="AV69" s="43"/>
      <c r="AW69" s="43"/>
      <c r="AX69" s="43"/>
      <c r="AY69" s="43"/>
      <c r="AZ69" s="43"/>
      <c r="BA69" s="43"/>
      <c r="BB69" s="43"/>
      <c r="BC69" s="43"/>
      <c r="BD69" s="43"/>
      <c r="BE69" s="43"/>
      <c r="BF69" s="43"/>
      <c r="BG69" s="43"/>
      <c r="BH69" s="43"/>
      <c r="BI69" s="43"/>
      <c r="BJ69" s="43"/>
      <c r="BK69" s="43"/>
      <c r="BL69" s="43"/>
      <c r="BM69" s="43"/>
      <c r="BN69" s="43"/>
      <c r="BO69" s="43"/>
      <c r="BP69" s="43"/>
      <c r="BQ69" s="43"/>
      <c r="BR69" s="43"/>
      <c r="BS69" s="43"/>
      <c r="BT69" s="43"/>
      <c r="BU69" s="43"/>
      <c r="BV69" s="43"/>
      <c r="BW69" s="43"/>
      <c r="BX69" s="43"/>
      <c r="BY69" s="43"/>
      <c r="BZ69" s="43"/>
      <c r="CA69" s="44"/>
      <c r="CB69" s="44"/>
      <c r="CC69" s="44"/>
      <c r="CD69" s="45"/>
      <c r="CE69" s="91"/>
      <c r="CF69" s="91"/>
      <c r="CG69" s="44"/>
      <c r="CH69" s="44"/>
      <c r="CI69" s="91"/>
      <c r="CJ69" s="44"/>
      <c r="CK69" s="44"/>
      <c r="CL69" s="44"/>
      <c r="CM69" s="44"/>
      <c r="CN69" s="44"/>
      <c r="CO69" s="44"/>
      <c r="CP69" s="44"/>
      <c r="CQ69" s="44"/>
      <c r="CR69" s="44"/>
    </row>
    <row r="70" spans="1:96" ht="15" customHeight="1" x14ac:dyDescent="0.25">
      <c r="A70" s="43"/>
      <c r="B70" s="43"/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43"/>
      <c r="AB70" s="43"/>
      <c r="AC70" s="43"/>
      <c r="AD70" s="43"/>
      <c r="AE70" s="43"/>
      <c r="AF70" s="43"/>
      <c r="AG70" s="43"/>
      <c r="AH70" s="43"/>
      <c r="AI70" s="43"/>
      <c r="AJ70" s="43"/>
      <c r="AK70" s="43"/>
      <c r="AL70" s="43"/>
      <c r="AM70" s="43"/>
      <c r="AN70" s="43"/>
      <c r="AO70" s="43"/>
      <c r="AP70" s="43"/>
      <c r="AQ70" s="43"/>
      <c r="AR70" s="43"/>
      <c r="AS70" s="43"/>
      <c r="AT70" s="43"/>
      <c r="AU70" s="43"/>
      <c r="AV70" s="43"/>
      <c r="AW70" s="43"/>
      <c r="AX70" s="43"/>
      <c r="AY70" s="43"/>
      <c r="AZ70" s="43"/>
      <c r="BA70" s="43"/>
      <c r="BB70" s="43"/>
      <c r="BC70" s="43"/>
      <c r="BD70" s="43"/>
      <c r="BE70" s="43"/>
      <c r="BF70" s="43"/>
      <c r="BG70" s="43"/>
      <c r="BH70" s="43"/>
      <c r="BI70" s="43"/>
      <c r="BJ70" s="43"/>
      <c r="BK70" s="43"/>
      <c r="BL70" s="43"/>
      <c r="BM70" s="43"/>
      <c r="BN70" s="43"/>
      <c r="BO70" s="43"/>
      <c r="BP70" s="43"/>
      <c r="BQ70" s="43"/>
      <c r="BR70" s="43"/>
      <c r="BS70" s="43"/>
      <c r="BT70" s="43"/>
      <c r="BU70" s="43"/>
      <c r="BV70" s="43"/>
      <c r="BW70" s="43"/>
      <c r="BX70" s="43"/>
      <c r="BY70" s="43"/>
      <c r="BZ70" s="43"/>
      <c r="CA70" s="44"/>
      <c r="CB70" s="63"/>
      <c r="CC70" s="44"/>
      <c r="CD70" s="44"/>
      <c r="CE70" s="44"/>
      <c r="CF70" s="44"/>
      <c r="CG70" s="44"/>
      <c r="CH70" s="44"/>
      <c r="CI70" s="91"/>
      <c r="CJ70" s="44"/>
      <c r="CK70" s="44"/>
      <c r="CL70" s="44"/>
      <c r="CM70" s="44"/>
      <c r="CN70" s="44"/>
      <c r="CO70" s="44"/>
      <c r="CP70" s="44"/>
      <c r="CQ70" s="44"/>
      <c r="CR70" s="44"/>
    </row>
    <row r="71" spans="1:96" ht="15" customHeight="1" x14ac:dyDescent="0.25">
      <c r="A71" s="43"/>
      <c r="B71" s="43"/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  <c r="AA71" s="43"/>
      <c r="AB71" s="43"/>
      <c r="AC71" s="43"/>
      <c r="AD71" s="43"/>
      <c r="AE71" s="43"/>
      <c r="AF71" s="43"/>
      <c r="AG71" s="43"/>
      <c r="AH71" s="43"/>
      <c r="AI71" s="43"/>
      <c r="AJ71" s="43"/>
      <c r="AK71" s="43"/>
      <c r="AL71" s="43"/>
      <c r="AM71" s="43"/>
      <c r="AN71" s="43"/>
      <c r="AO71" s="43"/>
      <c r="AP71" s="43"/>
      <c r="AQ71" s="43"/>
      <c r="AR71" s="43"/>
      <c r="AS71" s="43"/>
      <c r="AT71" s="43"/>
      <c r="AU71" s="43"/>
      <c r="AV71" s="43"/>
      <c r="AW71" s="43"/>
      <c r="AX71" s="43"/>
      <c r="AY71" s="43"/>
      <c r="AZ71" s="43"/>
      <c r="BA71" s="43"/>
      <c r="BB71" s="43"/>
      <c r="BC71" s="43"/>
      <c r="BD71" s="43"/>
      <c r="BE71" s="43"/>
      <c r="BF71" s="43"/>
      <c r="BG71" s="43"/>
      <c r="BH71" s="43"/>
      <c r="BI71" s="43"/>
      <c r="BJ71" s="43"/>
      <c r="BK71" s="43"/>
      <c r="BL71" s="43"/>
      <c r="BM71" s="43"/>
      <c r="BN71" s="43"/>
      <c r="BO71" s="43"/>
      <c r="BP71" s="43"/>
      <c r="BQ71" s="43"/>
      <c r="BR71" s="43"/>
      <c r="BS71" s="43"/>
      <c r="BT71" s="43"/>
      <c r="BU71" s="43"/>
      <c r="BV71" s="43"/>
      <c r="BW71" s="43"/>
      <c r="BX71" s="43"/>
      <c r="BY71" s="43"/>
      <c r="BZ71" s="43"/>
      <c r="CA71" s="44"/>
      <c r="CB71" s="44"/>
      <c r="CC71" s="44"/>
      <c r="CD71" s="44"/>
      <c r="CE71" s="44"/>
      <c r="CF71" s="44"/>
      <c r="CG71" s="44"/>
      <c r="CH71" s="44"/>
      <c r="CI71" s="91"/>
      <c r="CJ71" s="44"/>
      <c r="CK71" s="44"/>
      <c r="CL71" s="44"/>
      <c r="CM71" s="44"/>
      <c r="CN71" s="44"/>
      <c r="CO71" s="44"/>
      <c r="CP71" s="44"/>
      <c r="CQ71" s="44"/>
      <c r="CR71" s="44"/>
    </row>
    <row r="72" spans="1:96" ht="15" customHeight="1" x14ac:dyDescent="0.25">
      <c r="A72" s="43"/>
      <c r="B72" s="43"/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  <c r="AA72" s="43"/>
      <c r="AB72" s="43"/>
      <c r="AC72" s="43"/>
      <c r="AD72" s="43"/>
      <c r="AE72" s="43"/>
      <c r="AF72" s="43"/>
      <c r="AG72" s="43"/>
      <c r="AH72" s="43"/>
      <c r="AI72" s="43"/>
      <c r="AJ72" s="43"/>
      <c r="AK72" s="43"/>
      <c r="AL72" s="43"/>
      <c r="AM72" s="43"/>
      <c r="AN72" s="43"/>
      <c r="AO72" s="43"/>
      <c r="AP72" s="43"/>
      <c r="AQ72" s="43"/>
      <c r="AR72" s="43"/>
      <c r="AS72" s="43"/>
      <c r="AT72" s="43"/>
      <c r="AU72" s="43"/>
      <c r="AV72" s="43"/>
      <c r="AW72" s="43"/>
      <c r="AX72" s="43"/>
      <c r="AY72" s="43"/>
      <c r="AZ72" s="43"/>
      <c r="BA72" s="43"/>
      <c r="BB72" s="43"/>
      <c r="BC72" s="43"/>
      <c r="BD72" s="43"/>
      <c r="BE72" s="43"/>
      <c r="BF72" s="43"/>
      <c r="BG72" s="43"/>
      <c r="BH72" s="43"/>
      <c r="BI72" s="43"/>
      <c r="BJ72" s="43"/>
      <c r="BK72" s="43"/>
      <c r="BL72" s="43"/>
      <c r="BM72" s="43"/>
      <c r="BN72" s="43"/>
      <c r="BO72" s="43"/>
      <c r="BP72" s="43"/>
      <c r="BQ72" s="43"/>
      <c r="BR72" s="43"/>
      <c r="BS72" s="43"/>
      <c r="BT72" s="43"/>
      <c r="BU72" s="43"/>
      <c r="BV72" s="43"/>
      <c r="BW72" s="43"/>
      <c r="BX72" s="43"/>
      <c r="BY72" s="43"/>
      <c r="BZ72" s="43"/>
      <c r="CA72" s="44"/>
      <c r="CB72" s="44"/>
      <c r="CC72" s="44"/>
      <c r="CD72" s="44"/>
      <c r="CE72" s="44"/>
      <c r="CF72" s="44"/>
      <c r="CG72" s="44"/>
      <c r="CH72" s="44"/>
      <c r="CI72" s="91"/>
      <c r="CJ72" s="44"/>
      <c r="CK72" s="44"/>
      <c r="CL72" s="44"/>
      <c r="CM72" s="44"/>
      <c r="CN72" s="44"/>
      <c r="CO72" s="44"/>
      <c r="CP72" s="44"/>
      <c r="CQ72" s="44"/>
      <c r="CR72" s="44"/>
    </row>
    <row r="73" spans="1:96" ht="15" customHeight="1" x14ac:dyDescent="0.25">
      <c r="A73" s="43"/>
      <c r="B73" s="43"/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43"/>
      <c r="AH73" s="43"/>
      <c r="AI73" s="43"/>
      <c r="AJ73" s="43"/>
      <c r="AK73" s="43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43"/>
      <c r="BG73" s="43"/>
      <c r="BH73" s="43"/>
      <c r="BI73" s="43"/>
      <c r="BJ73" s="43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4"/>
      <c r="CB73" s="44"/>
      <c r="CC73" s="44"/>
      <c r="CD73" s="44"/>
      <c r="CE73" s="44"/>
      <c r="CF73" s="44"/>
      <c r="CG73" s="44"/>
      <c r="CH73" s="44"/>
      <c r="CI73" s="91"/>
      <c r="CJ73" s="44"/>
      <c r="CK73" s="44"/>
      <c r="CL73" s="44"/>
      <c r="CM73" s="44"/>
      <c r="CN73" s="44"/>
      <c r="CO73" s="44"/>
      <c r="CP73" s="44"/>
      <c r="CQ73" s="44"/>
      <c r="CR73" s="44"/>
    </row>
    <row r="74" spans="1:96" ht="15" customHeight="1" x14ac:dyDescent="0.25">
      <c r="A74" s="43"/>
      <c r="B74" s="43"/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43"/>
      <c r="AH74" s="43"/>
      <c r="AI74" s="43"/>
      <c r="AJ74" s="43"/>
      <c r="AK74" s="43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43"/>
      <c r="BG74" s="43"/>
      <c r="BH74" s="43"/>
      <c r="BI74" s="43"/>
      <c r="BJ74" s="43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4"/>
      <c r="CB74" s="44"/>
      <c r="CC74" s="44"/>
      <c r="CD74" s="44"/>
      <c r="CE74" s="44"/>
      <c r="CF74" s="44"/>
      <c r="CG74" s="44"/>
      <c r="CH74" s="44"/>
      <c r="CI74" s="91"/>
      <c r="CJ74" s="44"/>
      <c r="CK74" s="44"/>
      <c r="CL74" s="44"/>
      <c r="CM74" s="44"/>
      <c r="CN74" s="44"/>
      <c r="CO74" s="44"/>
      <c r="CP74" s="44"/>
      <c r="CQ74" s="44"/>
      <c r="CR74" s="44"/>
    </row>
    <row r="75" spans="1:96" ht="15" customHeight="1" x14ac:dyDescent="0.25">
      <c r="A75" s="43"/>
      <c r="B75" s="43"/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  <c r="AB75" s="43"/>
      <c r="AC75" s="43"/>
      <c r="AD75" s="43"/>
      <c r="AE75" s="43"/>
      <c r="AF75" s="43"/>
      <c r="AG75" s="43"/>
      <c r="AH75" s="43"/>
      <c r="AI75" s="43"/>
      <c r="AJ75" s="43"/>
      <c r="AK75" s="43"/>
      <c r="AL75" s="43"/>
      <c r="AM75" s="43"/>
      <c r="AN75" s="43"/>
      <c r="AO75" s="43"/>
      <c r="AP75" s="43"/>
      <c r="AQ75" s="43"/>
      <c r="AR75" s="43"/>
      <c r="AS75" s="43"/>
      <c r="AT75" s="43"/>
      <c r="AU75" s="43"/>
      <c r="AV75" s="43"/>
      <c r="AW75" s="43"/>
      <c r="AX75" s="43"/>
      <c r="AY75" s="43"/>
      <c r="AZ75" s="43"/>
      <c r="BA75" s="43"/>
      <c r="BB75" s="43"/>
      <c r="BC75" s="43"/>
      <c r="BD75" s="43"/>
      <c r="BE75" s="43"/>
      <c r="BF75" s="43"/>
      <c r="BG75" s="43"/>
      <c r="BH75" s="43"/>
      <c r="BI75" s="43"/>
      <c r="BJ75" s="43"/>
      <c r="BK75" s="43"/>
      <c r="BL75" s="43"/>
      <c r="BM75" s="43"/>
      <c r="BN75" s="43"/>
      <c r="BO75" s="43"/>
      <c r="BP75" s="43"/>
      <c r="BQ75" s="43"/>
      <c r="BR75" s="43"/>
      <c r="BS75" s="43"/>
      <c r="BT75" s="43"/>
      <c r="BU75" s="43"/>
      <c r="BV75" s="43"/>
      <c r="BW75" s="43"/>
      <c r="BX75" s="43"/>
      <c r="BY75" s="43"/>
      <c r="BZ75" s="43"/>
      <c r="CA75" s="44"/>
      <c r="CB75" s="44"/>
      <c r="CC75" s="44"/>
      <c r="CD75" s="44"/>
      <c r="CE75" s="44"/>
      <c r="CF75" s="44"/>
      <c r="CG75" s="44"/>
      <c r="CH75" s="44"/>
      <c r="CI75" s="44"/>
      <c r="CJ75" s="44"/>
    </row>
    <row r="76" spans="1:96" ht="15" customHeight="1" x14ac:dyDescent="0.25">
      <c r="A76" s="43"/>
      <c r="B76" s="43"/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  <c r="AF76" s="43"/>
      <c r="AG76" s="43"/>
      <c r="AH76" s="43"/>
      <c r="AI76" s="43"/>
      <c r="AJ76" s="43"/>
      <c r="AK76" s="43"/>
      <c r="AL76" s="43"/>
      <c r="AM76" s="43"/>
      <c r="AN76" s="43"/>
      <c r="AO76" s="43"/>
      <c r="AP76" s="43"/>
      <c r="AQ76" s="43"/>
      <c r="AR76" s="43"/>
      <c r="AS76" s="43"/>
      <c r="AT76" s="43"/>
      <c r="AU76" s="43"/>
      <c r="AV76" s="43"/>
      <c r="AW76" s="43"/>
      <c r="AX76" s="43"/>
      <c r="AY76" s="43"/>
      <c r="AZ76" s="43"/>
      <c r="BA76" s="43"/>
      <c r="BB76" s="43"/>
      <c r="BC76" s="43"/>
      <c r="BD76" s="43"/>
      <c r="BE76" s="43"/>
      <c r="BF76" s="43"/>
      <c r="BG76" s="43"/>
      <c r="BH76" s="43"/>
      <c r="BI76" s="43"/>
      <c r="BJ76" s="43"/>
      <c r="BK76" s="43"/>
      <c r="BL76" s="43"/>
      <c r="BM76" s="43"/>
      <c r="BN76" s="43"/>
      <c r="BO76" s="43"/>
      <c r="BP76" s="43"/>
      <c r="BQ76" s="43"/>
      <c r="BR76" s="43"/>
      <c r="BS76" s="43"/>
      <c r="BT76" s="43"/>
      <c r="BU76" s="43"/>
      <c r="BV76" s="43"/>
      <c r="BW76" s="43"/>
      <c r="BX76" s="43"/>
      <c r="BY76" s="43"/>
      <c r="BZ76" s="43"/>
      <c r="CA76" s="44"/>
      <c r="CB76" s="44"/>
      <c r="CC76" s="44"/>
      <c r="CD76" s="44"/>
      <c r="CE76" s="44"/>
      <c r="CF76" s="44"/>
      <c r="CG76" s="44"/>
      <c r="CH76" s="44"/>
      <c r="CI76" s="44"/>
      <c r="CJ76" s="44"/>
    </row>
    <row r="77" spans="1:96" ht="15" customHeight="1" x14ac:dyDescent="0.25">
      <c r="A77" s="43"/>
      <c r="B77" s="43"/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3"/>
      <c r="AI77" s="43"/>
      <c r="AJ77" s="43"/>
      <c r="AK77" s="43"/>
      <c r="AL77" s="43"/>
      <c r="AM77" s="43"/>
      <c r="AN77" s="43"/>
      <c r="AO77" s="43"/>
      <c r="AP77" s="43"/>
      <c r="AQ77" s="43"/>
      <c r="AR77" s="43"/>
      <c r="AS77" s="43"/>
      <c r="AT77" s="43"/>
      <c r="AU77" s="43"/>
      <c r="AV77" s="43"/>
      <c r="AW77" s="43"/>
      <c r="AX77" s="43"/>
      <c r="AY77" s="43"/>
      <c r="AZ77" s="43"/>
      <c r="BA77" s="43"/>
      <c r="BB77" s="43"/>
      <c r="BC77" s="43"/>
      <c r="BD77" s="43"/>
      <c r="BE77" s="43"/>
      <c r="BF77" s="43"/>
      <c r="BG77" s="43"/>
      <c r="BH77" s="43"/>
      <c r="BI77" s="43"/>
      <c r="BJ77" s="43"/>
      <c r="BK77" s="43"/>
      <c r="BL77" s="43"/>
      <c r="BM77" s="43"/>
      <c r="BN77" s="43"/>
      <c r="BO77" s="43"/>
      <c r="BP77" s="43"/>
      <c r="BQ77" s="43"/>
      <c r="BR77" s="43"/>
      <c r="BS77" s="43"/>
      <c r="BT77" s="43"/>
      <c r="BU77" s="43"/>
      <c r="BV77" s="43"/>
      <c r="BW77" s="43"/>
      <c r="BX77" s="43"/>
      <c r="BY77" s="43"/>
      <c r="BZ77" s="43"/>
      <c r="CA77" s="44"/>
      <c r="CB77" s="44"/>
      <c r="CC77" s="44"/>
      <c r="CD77" s="44"/>
      <c r="CE77" s="44"/>
      <c r="CF77" s="44"/>
      <c r="CG77" s="44"/>
      <c r="CH77" s="44"/>
      <c r="CI77" s="44"/>
      <c r="CJ77" s="44"/>
    </row>
    <row r="78" spans="1:96" ht="15" customHeight="1" x14ac:dyDescent="0.25">
      <c r="A78" s="43"/>
      <c r="B78" s="43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  <c r="AB78" s="43"/>
      <c r="AC78" s="43"/>
      <c r="AD78" s="43"/>
      <c r="AE78" s="43"/>
      <c r="AF78" s="43"/>
      <c r="AG78" s="43"/>
      <c r="AH78" s="43"/>
      <c r="AI78" s="43"/>
      <c r="AJ78" s="43"/>
      <c r="AK78" s="43"/>
      <c r="AL78" s="43"/>
      <c r="AM78" s="43"/>
      <c r="AN78" s="43"/>
      <c r="AO78" s="43"/>
      <c r="AP78" s="43"/>
      <c r="AQ78" s="43"/>
      <c r="AR78" s="43"/>
      <c r="AS78" s="43"/>
      <c r="AT78" s="43"/>
      <c r="AU78" s="43"/>
      <c r="AV78" s="43"/>
      <c r="AW78" s="43"/>
      <c r="AX78" s="43"/>
      <c r="AY78" s="43"/>
      <c r="AZ78" s="43"/>
      <c r="BA78" s="43"/>
      <c r="BB78" s="43"/>
      <c r="BC78" s="43"/>
      <c r="BD78" s="43"/>
      <c r="BE78" s="43"/>
      <c r="BF78" s="43"/>
      <c r="BG78" s="43"/>
      <c r="BH78" s="43"/>
      <c r="BI78" s="43"/>
      <c r="BJ78" s="43"/>
      <c r="BK78" s="43"/>
      <c r="BL78" s="43"/>
      <c r="BM78" s="43"/>
      <c r="BN78" s="43"/>
      <c r="BO78" s="43"/>
      <c r="BP78" s="43"/>
      <c r="BQ78" s="43"/>
      <c r="BR78" s="43"/>
      <c r="BS78" s="43"/>
      <c r="BT78" s="43"/>
      <c r="BU78" s="43"/>
      <c r="BV78" s="43"/>
      <c r="BW78" s="43"/>
      <c r="BX78" s="43"/>
      <c r="BY78" s="43"/>
      <c r="BZ78" s="43"/>
      <c r="CA78" s="44"/>
      <c r="CB78" s="44"/>
      <c r="CC78" s="44"/>
      <c r="CD78" s="44"/>
      <c r="CE78" s="44"/>
      <c r="CF78" s="44"/>
      <c r="CG78" s="44"/>
      <c r="CH78" s="44"/>
      <c r="CI78" s="44"/>
      <c r="CJ78" s="44"/>
    </row>
    <row r="79" spans="1:96" ht="15" customHeight="1" x14ac:dyDescent="0.25">
      <c r="A79" s="43"/>
      <c r="B79" s="43"/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  <c r="AA79" s="43"/>
      <c r="AB79" s="43"/>
      <c r="AC79" s="43"/>
      <c r="AD79" s="43"/>
      <c r="AE79" s="43"/>
      <c r="AF79" s="43"/>
      <c r="AG79" s="43"/>
      <c r="AH79" s="43"/>
      <c r="AI79" s="43"/>
      <c r="AJ79" s="43"/>
      <c r="AK79" s="43"/>
      <c r="AL79" s="43"/>
      <c r="AM79" s="43"/>
      <c r="AN79" s="43"/>
      <c r="AO79" s="43"/>
      <c r="AP79" s="43"/>
      <c r="AQ79" s="43"/>
      <c r="AR79" s="43"/>
      <c r="AS79" s="43"/>
      <c r="AT79" s="43"/>
      <c r="AU79" s="43"/>
      <c r="AV79" s="43"/>
      <c r="AW79" s="43"/>
      <c r="AX79" s="43"/>
      <c r="AY79" s="43"/>
      <c r="AZ79" s="43"/>
      <c r="BA79" s="43"/>
      <c r="BB79" s="43"/>
      <c r="BC79" s="43"/>
      <c r="BD79" s="43"/>
      <c r="BE79" s="43"/>
      <c r="BF79" s="43"/>
      <c r="BG79" s="43"/>
      <c r="BH79" s="43"/>
      <c r="BI79" s="43"/>
      <c r="BJ79" s="43"/>
      <c r="BK79" s="43"/>
      <c r="BL79" s="43"/>
      <c r="BM79" s="43"/>
      <c r="BN79" s="43"/>
      <c r="BO79" s="43"/>
      <c r="BP79" s="43"/>
      <c r="BQ79" s="43"/>
      <c r="BR79" s="43"/>
      <c r="BS79" s="43"/>
      <c r="BT79" s="43"/>
      <c r="BU79" s="43"/>
      <c r="BV79" s="43"/>
      <c r="BW79" s="43"/>
      <c r="BX79" s="43"/>
      <c r="BY79" s="43"/>
      <c r="BZ79" s="43"/>
      <c r="CA79" s="44"/>
      <c r="CB79" s="44"/>
      <c r="CC79" s="44"/>
      <c r="CD79" s="44"/>
      <c r="CE79" s="44"/>
      <c r="CF79" s="44"/>
      <c r="CG79" s="44"/>
      <c r="CH79" s="44"/>
      <c r="CI79" s="44"/>
      <c r="CJ79" s="44"/>
    </row>
    <row r="80" spans="1:96" ht="15" customHeight="1" x14ac:dyDescent="0.25">
      <c r="A80" s="43"/>
      <c r="B80" s="43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  <c r="AA80" s="43"/>
      <c r="AB80" s="43"/>
      <c r="AC80" s="43"/>
      <c r="AD80" s="43"/>
      <c r="AE80" s="43"/>
      <c r="AF80" s="43"/>
      <c r="AG80" s="43"/>
      <c r="AH80" s="43"/>
      <c r="AI80" s="43"/>
      <c r="AJ80" s="43"/>
      <c r="AK80" s="43"/>
      <c r="AL80" s="43"/>
      <c r="AM80" s="43"/>
      <c r="AN80" s="43"/>
      <c r="AO80" s="43"/>
      <c r="AP80" s="43"/>
      <c r="AQ80" s="43"/>
      <c r="AR80" s="43"/>
      <c r="AS80" s="43"/>
      <c r="AT80" s="43"/>
      <c r="AU80" s="43"/>
      <c r="AV80" s="43"/>
      <c r="AW80" s="43"/>
      <c r="AX80" s="43"/>
      <c r="AY80" s="43"/>
      <c r="AZ80" s="43"/>
      <c r="BA80" s="43"/>
      <c r="BB80" s="43"/>
      <c r="BC80" s="43"/>
      <c r="BD80" s="43"/>
      <c r="BE80" s="43"/>
      <c r="BF80" s="43"/>
      <c r="BG80" s="43"/>
      <c r="BH80" s="43"/>
      <c r="BI80" s="43"/>
      <c r="BJ80" s="43"/>
      <c r="BK80" s="43"/>
      <c r="BL80" s="43"/>
      <c r="BM80" s="43"/>
      <c r="BN80" s="43"/>
      <c r="BO80" s="43"/>
      <c r="BP80" s="43"/>
      <c r="BQ80" s="43"/>
      <c r="BR80" s="43"/>
      <c r="BS80" s="43"/>
      <c r="BT80" s="43"/>
      <c r="BU80" s="43"/>
      <c r="BV80" s="43"/>
      <c r="BW80" s="43"/>
      <c r="BX80" s="43"/>
      <c r="BY80" s="43"/>
      <c r="BZ80" s="43"/>
      <c r="CA80" s="44"/>
      <c r="CB80" s="44"/>
      <c r="CC80" s="44"/>
      <c r="CD80" s="44"/>
      <c r="CE80" s="44"/>
      <c r="CF80" s="44"/>
      <c r="CG80" s="44"/>
      <c r="CH80" s="44"/>
      <c r="CI80" s="44"/>
      <c r="CJ80" s="44"/>
    </row>
    <row r="81" spans="1:88" ht="15" customHeight="1" x14ac:dyDescent="0.25">
      <c r="A81" s="43"/>
      <c r="B81" s="43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/>
      <c r="AI81" s="43"/>
      <c r="AJ81" s="43"/>
      <c r="AK81" s="43"/>
      <c r="AL81" s="43"/>
      <c r="AM81" s="43"/>
      <c r="AN81" s="43"/>
      <c r="AO81" s="43"/>
      <c r="AP81" s="43"/>
      <c r="AQ81" s="43"/>
      <c r="AR81" s="43"/>
      <c r="AS81" s="43"/>
      <c r="AT81" s="43"/>
      <c r="AU81" s="43"/>
      <c r="AV81" s="43"/>
      <c r="AW81" s="43"/>
      <c r="AX81" s="43"/>
      <c r="AY81" s="43"/>
      <c r="AZ81" s="43"/>
      <c r="BA81" s="43"/>
      <c r="BB81" s="43"/>
      <c r="BC81" s="43"/>
      <c r="BD81" s="43"/>
      <c r="BE81" s="43"/>
      <c r="BF81" s="43"/>
      <c r="BG81" s="43"/>
      <c r="BH81" s="43"/>
      <c r="BI81" s="43"/>
      <c r="BJ81" s="43"/>
      <c r="BK81" s="43"/>
      <c r="BL81" s="43"/>
      <c r="BM81" s="43"/>
      <c r="BN81" s="43"/>
      <c r="BO81" s="43"/>
      <c r="BP81" s="43"/>
      <c r="BQ81" s="43"/>
      <c r="BR81" s="43"/>
      <c r="BS81" s="43"/>
      <c r="BT81" s="43"/>
      <c r="BU81" s="43"/>
      <c r="BV81" s="43"/>
      <c r="BW81" s="43"/>
      <c r="BX81" s="43"/>
      <c r="BY81" s="43"/>
      <c r="BZ81" s="43"/>
      <c r="CA81" s="44"/>
      <c r="CB81" s="44"/>
      <c r="CC81" s="44"/>
      <c r="CD81" s="44"/>
      <c r="CE81" s="44"/>
      <c r="CF81" s="44"/>
      <c r="CG81" s="44"/>
      <c r="CH81" s="44"/>
      <c r="CI81" s="44"/>
      <c r="CJ81" s="44"/>
    </row>
    <row r="82" spans="1:88" ht="15" customHeight="1" x14ac:dyDescent="0.25">
      <c r="A82" s="43"/>
      <c r="B82" s="43"/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43"/>
      <c r="AF82" s="43"/>
      <c r="AG82" s="43"/>
      <c r="AH82" s="43"/>
      <c r="AI82" s="43"/>
      <c r="AJ82" s="43"/>
      <c r="AK82" s="43"/>
      <c r="AL82" s="43"/>
      <c r="AM82" s="43"/>
      <c r="AN82" s="43"/>
      <c r="AO82" s="43"/>
      <c r="AP82" s="43"/>
      <c r="AQ82" s="43"/>
      <c r="AR82" s="43"/>
      <c r="AS82" s="43"/>
      <c r="AT82" s="43"/>
      <c r="AU82" s="43"/>
      <c r="AV82" s="43"/>
      <c r="AW82" s="43"/>
      <c r="AX82" s="43"/>
      <c r="AY82" s="43"/>
      <c r="AZ82" s="43"/>
      <c r="BA82" s="43"/>
      <c r="BB82" s="43"/>
      <c r="BC82" s="43"/>
      <c r="BD82" s="43"/>
      <c r="BE82" s="43"/>
      <c r="BF82" s="43"/>
      <c r="BG82" s="43"/>
      <c r="BH82" s="43"/>
      <c r="BI82" s="43"/>
      <c r="BJ82" s="43"/>
      <c r="BK82" s="43"/>
      <c r="BL82" s="43"/>
      <c r="BM82" s="43"/>
      <c r="BN82" s="43"/>
      <c r="BO82" s="43"/>
      <c r="BP82" s="43"/>
      <c r="BQ82" s="43"/>
      <c r="BR82" s="43"/>
      <c r="BS82" s="43"/>
      <c r="BT82" s="43"/>
      <c r="BU82" s="43"/>
      <c r="BV82" s="43"/>
      <c r="BW82" s="43"/>
      <c r="BX82" s="43"/>
      <c r="BY82" s="43"/>
      <c r="BZ82" s="43"/>
      <c r="CA82" s="44"/>
      <c r="CB82" s="44"/>
      <c r="CC82" s="44"/>
      <c r="CD82" s="44"/>
      <c r="CE82" s="44"/>
      <c r="CF82" s="44"/>
      <c r="CG82" s="44"/>
      <c r="CH82" s="44"/>
      <c r="CI82" s="44"/>
      <c r="CJ82" s="44"/>
    </row>
    <row r="83" spans="1:88" ht="15" customHeight="1" x14ac:dyDescent="0.25">
      <c r="BL83" s="44"/>
      <c r="BM83" s="44"/>
      <c r="BN83" s="44"/>
      <c r="BO83" s="44"/>
      <c r="BP83" s="44"/>
      <c r="BQ83" s="44"/>
      <c r="BR83" s="44"/>
      <c r="BS83" s="44"/>
      <c r="BT83" s="44"/>
      <c r="BU83" s="44"/>
      <c r="BV83" s="44"/>
      <c r="BW83" s="44"/>
      <c r="BX83" s="44"/>
      <c r="BY83" s="44"/>
      <c r="BZ83" s="44"/>
      <c r="CA83" s="44"/>
      <c r="CB83" s="44"/>
      <c r="CC83" s="44"/>
      <c r="CD83" s="44"/>
      <c r="CE83" s="44"/>
      <c r="CF83" s="44"/>
      <c r="CG83" s="44"/>
      <c r="CH83" s="44"/>
      <c r="CI83" s="44"/>
      <c r="CJ83" s="44"/>
    </row>
    <row r="84" spans="1:88" ht="15" customHeight="1" x14ac:dyDescent="0.25">
      <c r="BL84" s="44"/>
      <c r="BM84" s="44"/>
      <c r="BN84" s="44"/>
      <c r="BO84" s="44"/>
      <c r="BP84" s="44"/>
      <c r="BQ84" s="44"/>
      <c r="BR84" s="44"/>
      <c r="BS84" s="44"/>
      <c r="BT84" s="44"/>
      <c r="BU84" s="44"/>
      <c r="BV84" s="45"/>
      <c r="BW84" s="44"/>
      <c r="BX84" s="44"/>
      <c r="BY84" s="44"/>
      <c r="BZ84" s="44"/>
      <c r="CA84" s="44"/>
      <c r="CB84" s="44"/>
      <c r="CC84" s="44"/>
      <c r="CD84" s="44"/>
      <c r="CE84" s="44"/>
      <c r="CF84" s="44"/>
      <c r="CG84" s="44"/>
      <c r="CH84" s="44"/>
      <c r="CI84" s="44"/>
      <c r="CJ84" s="44"/>
    </row>
    <row r="85" spans="1:88" ht="15" customHeight="1" x14ac:dyDescent="0.25">
      <c r="BL85" s="44"/>
      <c r="BM85" s="44"/>
      <c r="BN85" s="44"/>
      <c r="BO85" s="44"/>
      <c r="BP85" s="44"/>
      <c r="BQ85" s="44"/>
      <c r="BR85" s="44"/>
      <c r="BS85" s="44"/>
      <c r="BT85" s="44"/>
      <c r="BU85" s="44"/>
      <c r="BV85" s="47"/>
      <c r="BW85" s="47"/>
      <c r="BX85" s="45"/>
      <c r="BY85" s="45"/>
      <c r="BZ85" s="45"/>
      <c r="CA85" s="45"/>
      <c r="CB85" s="45"/>
      <c r="CC85" s="44"/>
      <c r="CD85" s="44"/>
      <c r="CE85" s="44"/>
      <c r="CF85" s="44"/>
      <c r="CG85" s="44"/>
      <c r="CH85" s="44"/>
      <c r="CI85" s="44"/>
      <c r="CJ85" s="44"/>
    </row>
    <row r="86" spans="1:88" ht="15" customHeight="1" x14ac:dyDescent="0.25">
      <c r="BL86" s="44"/>
      <c r="BM86" s="44"/>
      <c r="BN86" s="44"/>
      <c r="BO86" s="44"/>
      <c r="BP86" s="44"/>
      <c r="BQ86" s="44"/>
      <c r="BR86" s="44"/>
      <c r="BS86" s="44"/>
      <c r="BT86" s="44"/>
      <c r="BU86" s="44"/>
      <c r="BV86" s="91"/>
      <c r="BW86" s="91"/>
      <c r="BX86" s="45"/>
      <c r="BY86" s="45"/>
      <c r="BZ86" s="45"/>
      <c r="CA86" s="45"/>
      <c r="CB86" s="45"/>
      <c r="CC86" s="44"/>
      <c r="CD86" s="44"/>
      <c r="CE86" s="44"/>
      <c r="CF86" s="44"/>
      <c r="CG86" s="44"/>
      <c r="CH86" s="44"/>
      <c r="CI86" s="44"/>
      <c r="CJ86" s="44"/>
    </row>
    <row r="87" spans="1:88" ht="15" customHeight="1" x14ac:dyDescent="0.25">
      <c r="BL87" s="44"/>
      <c r="BM87" s="44"/>
      <c r="BN87" s="44"/>
      <c r="BO87" s="44"/>
      <c r="BP87" s="44"/>
      <c r="BQ87" s="44"/>
      <c r="BR87" s="44"/>
      <c r="BS87" s="44"/>
      <c r="BT87" s="44"/>
      <c r="BU87" s="44"/>
      <c r="BV87" s="91"/>
      <c r="BW87" s="91"/>
      <c r="BX87" s="45"/>
      <c r="BY87" s="45"/>
      <c r="BZ87" s="45"/>
      <c r="CA87" s="45"/>
      <c r="CB87" s="45"/>
      <c r="CC87" s="44"/>
      <c r="CD87" s="44"/>
      <c r="CE87" s="44"/>
      <c r="CF87" s="44"/>
      <c r="CG87" s="44"/>
      <c r="CH87" s="44"/>
      <c r="CI87" s="44"/>
      <c r="CJ87" s="44"/>
    </row>
    <row r="88" spans="1:88" ht="15" customHeight="1" x14ac:dyDescent="0.25">
      <c r="BL88" s="44"/>
      <c r="BM88" s="44"/>
      <c r="BN88" s="44"/>
      <c r="BO88" s="44"/>
      <c r="BP88" s="44"/>
      <c r="BQ88" s="44"/>
      <c r="BR88" s="44"/>
      <c r="BS88" s="44"/>
      <c r="BT88" s="44"/>
      <c r="BU88" s="44"/>
      <c r="BV88" s="91"/>
      <c r="BW88" s="91"/>
      <c r="BX88" s="45"/>
      <c r="BY88" s="45"/>
      <c r="BZ88" s="45"/>
      <c r="CA88" s="45"/>
      <c r="CB88" s="45"/>
      <c r="CC88" s="44"/>
      <c r="CD88" s="44"/>
      <c r="CE88" s="44"/>
      <c r="CF88" s="44"/>
      <c r="CG88" s="44"/>
      <c r="CH88" s="44"/>
      <c r="CI88" s="44"/>
      <c r="CJ88" s="44"/>
    </row>
    <row r="89" spans="1:88" ht="15" customHeight="1" x14ac:dyDescent="0.25">
      <c r="BL89" s="44"/>
      <c r="BM89" s="44"/>
      <c r="BN89" s="44"/>
      <c r="BO89" s="44"/>
      <c r="BP89" s="44"/>
      <c r="BQ89" s="44"/>
      <c r="BR89" s="44"/>
      <c r="BS89" s="44"/>
      <c r="BT89" s="44"/>
      <c r="BU89" s="44"/>
      <c r="BV89" s="91"/>
      <c r="BW89" s="91"/>
      <c r="BX89" s="45"/>
      <c r="BY89" s="45"/>
      <c r="BZ89" s="45"/>
      <c r="CA89" s="45"/>
      <c r="CB89" s="45"/>
      <c r="CC89" s="44"/>
      <c r="CD89" s="44"/>
      <c r="CE89" s="44"/>
      <c r="CF89" s="44"/>
      <c r="CG89" s="44"/>
      <c r="CH89" s="44"/>
      <c r="CI89" s="44"/>
      <c r="CJ89" s="44"/>
    </row>
    <row r="90" spans="1:88" ht="15" customHeight="1" x14ac:dyDescent="0.25">
      <c r="BL90" s="44"/>
      <c r="BM90" s="44"/>
      <c r="BN90" s="44"/>
      <c r="BO90" s="44"/>
      <c r="BP90" s="44"/>
      <c r="BQ90" s="44"/>
      <c r="BR90" s="44"/>
      <c r="BS90" s="44"/>
      <c r="BT90" s="44"/>
      <c r="BU90" s="44"/>
      <c r="BV90" s="91"/>
      <c r="BW90" s="91"/>
      <c r="BX90" s="45"/>
      <c r="BY90" s="45"/>
      <c r="BZ90" s="45"/>
      <c r="CA90" s="45"/>
      <c r="CB90" s="45"/>
      <c r="CC90" s="44"/>
      <c r="CD90" s="44"/>
      <c r="CE90" s="44"/>
      <c r="CF90" s="44"/>
      <c r="CG90" s="44"/>
      <c r="CH90" s="44"/>
      <c r="CI90" s="44"/>
      <c r="CJ90" s="44"/>
    </row>
    <row r="91" spans="1:88" ht="15" customHeight="1" x14ac:dyDescent="0.25">
      <c r="BL91" s="44"/>
      <c r="BM91" s="44"/>
      <c r="BN91" s="44"/>
      <c r="BO91" s="44"/>
      <c r="BP91" s="44"/>
      <c r="BQ91" s="44"/>
      <c r="BR91" s="44"/>
      <c r="BS91" s="44"/>
      <c r="BT91" s="44"/>
      <c r="BU91" s="44"/>
      <c r="BV91" s="91"/>
      <c r="BW91" s="91"/>
      <c r="BX91" s="45"/>
      <c r="BY91" s="45"/>
      <c r="BZ91" s="45"/>
      <c r="CA91" s="45"/>
      <c r="CB91" s="45"/>
      <c r="CC91" s="44"/>
      <c r="CD91" s="44"/>
      <c r="CE91" s="44"/>
      <c r="CF91" s="44"/>
      <c r="CG91" s="44"/>
      <c r="CH91" s="44"/>
      <c r="CI91" s="44"/>
      <c r="CJ91" s="44"/>
    </row>
    <row r="92" spans="1:88" ht="15" customHeight="1" x14ac:dyDescent="0.25">
      <c r="BL92" s="44"/>
      <c r="BM92" s="44"/>
      <c r="BN92" s="44"/>
      <c r="BO92" s="44"/>
      <c r="BP92" s="44"/>
      <c r="BQ92" s="44"/>
      <c r="BR92" s="44"/>
      <c r="BS92" s="44"/>
      <c r="BT92" s="44"/>
      <c r="BU92" s="44"/>
      <c r="BV92" s="91"/>
      <c r="BW92" s="91"/>
      <c r="BX92" s="45"/>
      <c r="BY92" s="45"/>
      <c r="BZ92" s="45"/>
      <c r="CA92" s="45"/>
      <c r="CB92" s="45"/>
      <c r="CC92" s="44"/>
      <c r="CD92" s="44"/>
      <c r="CE92" s="44"/>
      <c r="CF92" s="44"/>
      <c r="CG92" s="44"/>
      <c r="CH92" s="44"/>
      <c r="CI92" s="44"/>
      <c r="CJ92" s="44"/>
    </row>
    <row r="93" spans="1:88" ht="15" customHeight="1" x14ac:dyDescent="0.25">
      <c r="BL93" s="44"/>
      <c r="BM93" s="44"/>
      <c r="BN93" s="44"/>
      <c r="BO93" s="44"/>
      <c r="BP93" s="44"/>
      <c r="BQ93" s="44"/>
      <c r="BR93" s="44"/>
      <c r="BS93" s="44"/>
      <c r="BT93" s="44"/>
      <c r="BU93" s="44"/>
      <c r="BV93" s="91"/>
      <c r="BW93" s="91"/>
      <c r="BX93" s="45"/>
      <c r="BY93" s="45"/>
      <c r="BZ93" s="45"/>
      <c r="CA93" s="45"/>
      <c r="CB93" s="45"/>
      <c r="CC93" s="44"/>
      <c r="CD93" s="44"/>
      <c r="CE93" s="44"/>
      <c r="CF93" s="44"/>
      <c r="CG93" s="44"/>
      <c r="CH93" s="44"/>
      <c r="CI93" s="44"/>
      <c r="CJ93" s="44"/>
    </row>
    <row r="94" spans="1:88" ht="15" customHeight="1" x14ac:dyDescent="0.25">
      <c r="BL94" s="44"/>
      <c r="BM94" s="44"/>
      <c r="BN94" s="44"/>
      <c r="BO94" s="44"/>
      <c r="BP94" s="44"/>
      <c r="BQ94" s="44"/>
      <c r="BR94" s="44"/>
      <c r="BS94" s="44"/>
      <c r="BT94" s="44"/>
      <c r="BU94" s="44"/>
      <c r="BV94" s="91"/>
      <c r="BW94" s="91"/>
      <c r="BX94" s="45"/>
      <c r="BY94" s="45"/>
      <c r="BZ94" s="45"/>
      <c r="CA94" s="45"/>
      <c r="CB94" s="45"/>
      <c r="CC94" s="44"/>
      <c r="CD94" s="44"/>
      <c r="CE94" s="44"/>
      <c r="CF94" s="44"/>
      <c r="CG94" s="44"/>
      <c r="CH94" s="44"/>
      <c r="CI94" s="44"/>
      <c r="CJ94" s="44"/>
    </row>
    <row r="95" spans="1:88" ht="15" customHeight="1" x14ac:dyDescent="0.25">
      <c r="BL95" s="44"/>
      <c r="BM95" s="44"/>
      <c r="BN95" s="44"/>
      <c r="BO95" s="44"/>
      <c r="BP95" s="44"/>
      <c r="BQ95" s="44"/>
      <c r="BR95" s="44"/>
      <c r="BS95" s="44"/>
      <c r="BT95" s="44"/>
      <c r="BU95" s="44"/>
      <c r="BV95" s="91"/>
      <c r="BW95" s="91"/>
      <c r="BX95" s="45"/>
      <c r="BY95" s="45"/>
      <c r="BZ95" s="45"/>
      <c r="CA95" s="45"/>
      <c r="CB95" s="45"/>
      <c r="CC95" s="44"/>
      <c r="CD95" s="44"/>
      <c r="CE95" s="44"/>
      <c r="CF95" s="44"/>
      <c r="CG95" s="44"/>
      <c r="CH95" s="44"/>
      <c r="CI95" s="44"/>
      <c r="CJ95" s="44"/>
    </row>
    <row r="96" spans="1:88" ht="15" customHeight="1" x14ac:dyDescent="0.25">
      <c r="BL96" s="44"/>
      <c r="BM96" s="44"/>
      <c r="BN96" s="44"/>
      <c r="BO96" s="44"/>
      <c r="BP96" s="44"/>
      <c r="BQ96" s="44"/>
      <c r="BR96" s="44"/>
      <c r="BS96" s="44"/>
      <c r="BT96" s="44"/>
      <c r="BU96" s="44"/>
      <c r="BV96" s="91"/>
      <c r="BW96" s="91"/>
      <c r="BX96" s="45"/>
      <c r="BY96" s="45"/>
      <c r="BZ96" s="45"/>
      <c r="CA96" s="45"/>
      <c r="CB96" s="45"/>
      <c r="CC96" s="44"/>
      <c r="CD96" s="44"/>
      <c r="CE96" s="44"/>
      <c r="CF96" s="44"/>
      <c r="CG96" s="44"/>
      <c r="CH96" s="44"/>
      <c r="CI96" s="44"/>
      <c r="CJ96" s="44"/>
    </row>
    <row r="97" spans="64:88" ht="15" customHeight="1" x14ac:dyDescent="0.25">
      <c r="BL97" s="44"/>
      <c r="BM97" s="44"/>
      <c r="BN97" s="44"/>
      <c r="BO97" s="44"/>
      <c r="BP97" s="44"/>
      <c r="BQ97" s="44"/>
      <c r="BR97" s="44"/>
      <c r="BS97" s="44"/>
      <c r="BT97" s="44"/>
      <c r="BU97" s="44"/>
      <c r="BV97" s="91"/>
      <c r="BW97" s="91"/>
      <c r="BX97" s="45"/>
      <c r="BY97" s="45"/>
      <c r="BZ97" s="45"/>
      <c r="CA97" s="45"/>
      <c r="CB97" s="45"/>
      <c r="CC97" s="44"/>
      <c r="CD97" s="44"/>
      <c r="CE97" s="44"/>
      <c r="CF97" s="44"/>
      <c r="CG97" s="44"/>
      <c r="CH97" s="44"/>
      <c r="CI97" s="44"/>
      <c r="CJ97" s="44"/>
    </row>
    <row r="98" spans="64:88" ht="15" customHeight="1" x14ac:dyDescent="0.25">
      <c r="BL98" s="44"/>
      <c r="BM98" s="44"/>
      <c r="BN98" s="44"/>
      <c r="BO98" s="44"/>
      <c r="BP98" s="44"/>
      <c r="BQ98" s="44"/>
      <c r="BR98" s="44"/>
      <c r="BS98" s="44"/>
      <c r="BT98" s="44"/>
      <c r="BU98" s="44"/>
      <c r="BV98" s="91"/>
      <c r="BW98" s="91"/>
      <c r="BX98" s="45"/>
      <c r="BY98" s="45"/>
      <c r="BZ98" s="45"/>
      <c r="CA98" s="45"/>
      <c r="CB98" s="45"/>
      <c r="CC98" s="44"/>
      <c r="CD98" s="44"/>
      <c r="CE98" s="44"/>
      <c r="CF98" s="44"/>
      <c r="CG98" s="44"/>
      <c r="CH98" s="44"/>
      <c r="CI98" s="44"/>
      <c r="CJ98" s="44"/>
    </row>
    <row r="99" spans="64:88" ht="15" customHeight="1" x14ac:dyDescent="0.25">
      <c r="BL99" s="44"/>
      <c r="BM99" s="44"/>
      <c r="BN99" s="44"/>
      <c r="BO99" s="44"/>
      <c r="BP99" s="44"/>
      <c r="BQ99" s="44"/>
      <c r="BR99" s="44"/>
      <c r="BS99" s="44"/>
      <c r="BT99" s="44"/>
      <c r="BU99" s="44"/>
      <c r="BV99" s="44"/>
      <c r="BW99" s="44"/>
      <c r="BX99" s="44"/>
      <c r="BY99" s="44"/>
      <c r="BZ99" s="44"/>
      <c r="CA99" s="44"/>
      <c r="CB99" s="44"/>
      <c r="CC99" s="44"/>
      <c r="CD99" s="44"/>
      <c r="CE99" s="44"/>
      <c r="CF99" s="44"/>
      <c r="CG99" s="44"/>
      <c r="CH99" s="44"/>
      <c r="CI99" s="44"/>
      <c r="CJ99" s="44"/>
    </row>
    <row r="100" spans="64:88" ht="15" customHeight="1" x14ac:dyDescent="0.25">
      <c r="BL100" s="44"/>
      <c r="BM100" s="44"/>
      <c r="BN100" s="44"/>
      <c r="BO100" s="44"/>
      <c r="BP100" s="44"/>
      <c r="BQ100" s="44"/>
      <c r="BR100" s="44"/>
      <c r="BS100" s="44"/>
      <c r="BT100" s="44"/>
      <c r="BU100" s="44"/>
      <c r="BV100" s="44"/>
      <c r="BW100" s="44"/>
      <c r="BX100" s="44"/>
      <c r="BY100" s="44"/>
      <c r="BZ100" s="44"/>
      <c r="CA100" s="44"/>
      <c r="CB100" s="44"/>
      <c r="CC100" s="44"/>
      <c r="CD100" s="44"/>
      <c r="CE100" s="44"/>
      <c r="CF100" s="44"/>
      <c r="CG100" s="44"/>
      <c r="CH100" s="44"/>
      <c r="CI100" s="44"/>
      <c r="CJ100" s="44"/>
    </row>
    <row r="101" spans="64:88" ht="15" customHeight="1" x14ac:dyDescent="0.25">
      <c r="BL101" s="44"/>
      <c r="BM101" s="44"/>
      <c r="BN101" s="44"/>
      <c r="BO101" s="44"/>
      <c r="BP101" s="44"/>
      <c r="BQ101" s="44"/>
      <c r="BR101" s="44"/>
      <c r="BS101" s="44"/>
      <c r="BT101" s="44"/>
      <c r="BU101" s="44"/>
      <c r="BV101" s="438"/>
      <c r="BW101" s="438"/>
      <c r="BX101" s="438"/>
      <c r="BY101" s="438"/>
      <c r="BZ101" s="44"/>
      <c r="CA101" s="45"/>
      <c r="CB101" s="58"/>
      <c r="CC101" s="44"/>
      <c r="CD101" s="44"/>
      <c r="CE101" s="44"/>
      <c r="CF101" s="44"/>
      <c r="CG101" s="44"/>
      <c r="CH101" s="44"/>
      <c r="CI101" s="44"/>
      <c r="CJ101" s="44"/>
    </row>
    <row r="102" spans="64:88" ht="15" customHeight="1" x14ac:dyDescent="0.25">
      <c r="BL102" s="44"/>
      <c r="BM102" s="44"/>
      <c r="BN102" s="44"/>
      <c r="BO102" s="44"/>
      <c r="BP102" s="44"/>
      <c r="BQ102" s="44"/>
      <c r="BR102" s="44"/>
      <c r="BS102" s="44"/>
      <c r="BT102" s="44"/>
      <c r="BU102" s="44"/>
      <c r="BV102" s="45"/>
      <c r="BW102" s="91"/>
      <c r="BX102" s="91"/>
      <c r="BY102" s="91"/>
      <c r="BZ102" s="44"/>
      <c r="CA102" s="59"/>
      <c r="CB102" s="60"/>
      <c r="CC102" s="44"/>
      <c r="CD102" s="44"/>
      <c r="CE102" s="44"/>
      <c r="CF102" s="44"/>
      <c r="CG102" s="44"/>
      <c r="CH102" s="44"/>
      <c r="CI102" s="44"/>
      <c r="CJ102" s="44"/>
    </row>
    <row r="103" spans="64:88" ht="15" customHeight="1" x14ac:dyDescent="0.25">
      <c r="BL103" s="44"/>
      <c r="BM103" s="44"/>
      <c r="BN103" s="44"/>
      <c r="BO103" s="44"/>
      <c r="BP103" s="44"/>
      <c r="BQ103" s="44"/>
      <c r="BR103" s="44"/>
      <c r="BS103" s="44"/>
      <c r="BT103" s="44"/>
      <c r="BU103" s="44"/>
      <c r="BV103" s="45"/>
      <c r="BW103" s="91"/>
      <c r="BX103" s="91"/>
      <c r="BY103" s="91"/>
      <c r="BZ103" s="44"/>
      <c r="CA103" s="59"/>
      <c r="CB103" s="44"/>
      <c r="CC103" s="44"/>
      <c r="CD103" s="44"/>
      <c r="CE103" s="44"/>
      <c r="CF103" s="44"/>
      <c r="CG103" s="44"/>
      <c r="CH103" s="44"/>
      <c r="CI103" s="44"/>
      <c r="CJ103" s="44"/>
    </row>
    <row r="104" spans="64:88" ht="15" customHeight="1" x14ac:dyDescent="0.25">
      <c r="BL104" s="44"/>
      <c r="BM104" s="44"/>
      <c r="BN104" s="44"/>
      <c r="BO104" s="44"/>
      <c r="BP104" s="44"/>
      <c r="BQ104" s="44"/>
      <c r="BR104" s="44"/>
      <c r="BS104" s="44"/>
      <c r="BT104" s="44"/>
      <c r="BU104" s="44"/>
      <c r="BV104" s="45"/>
      <c r="BW104" s="91"/>
      <c r="BX104" s="91"/>
      <c r="BY104" s="91"/>
      <c r="BZ104" s="44"/>
      <c r="CA104" s="44"/>
      <c r="CB104" s="44"/>
      <c r="CC104" s="44"/>
      <c r="CD104" s="44"/>
      <c r="CE104" s="44"/>
      <c r="CF104" s="44"/>
      <c r="CG104" s="44"/>
      <c r="CH104" s="44"/>
      <c r="CI104" s="44"/>
      <c r="CJ104" s="44"/>
    </row>
    <row r="105" spans="64:88" ht="15" customHeight="1" x14ac:dyDescent="0.25">
      <c r="BL105" s="44"/>
      <c r="BM105" s="44"/>
      <c r="BN105" s="44"/>
      <c r="BO105" s="44"/>
      <c r="BP105" s="44"/>
      <c r="BQ105" s="44"/>
      <c r="BR105" s="44"/>
      <c r="BS105" s="44"/>
      <c r="BT105" s="44"/>
      <c r="BU105" s="44"/>
      <c r="BV105" s="45"/>
      <c r="BW105" s="91"/>
      <c r="BX105" s="91"/>
      <c r="BY105" s="91"/>
      <c r="BZ105" s="44"/>
      <c r="CA105" s="45"/>
      <c r="CB105" s="59"/>
      <c r="CC105" s="62"/>
      <c r="CD105" s="44"/>
      <c r="CE105" s="44"/>
      <c r="CF105" s="44"/>
      <c r="CG105" s="44"/>
      <c r="CH105" s="44"/>
      <c r="CI105" s="44"/>
      <c r="CJ105" s="44"/>
    </row>
    <row r="106" spans="64:88" ht="15" customHeight="1" x14ac:dyDescent="0.25">
      <c r="BL106" s="44"/>
      <c r="BM106" s="44"/>
      <c r="BN106" s="44"/>
      <c r="BO106" s="44"/>
      <c r="BP106" s="44"/>
      <c r="BQ106" s="44"/>
      <c r="BR106" s="44"/>
      <c r="BS106" s="44"/>
      <c r="BT106" s="44"/>
      <c r="BU106" s="44"/>
      <c r="BV106" s="45"/>
      <c r="BW106" s="91"/>
      <c r="BX106" s="91"/>
      <c r="BY106" s="91"/>
      <c r="BZ106" s="44"/>
      <c r="CA106" s="45"/>
      <c r="CB106" s="59"/>
      <c r="CC106" s="64"/>
      <c r="CD106" s="44"/>
      <c r="CE106" s="44"/>
      <c r="CF106" s="44"/>
      <c r="CG106" s="44"/>
      <c r="CH106" s="44"/>
      <c r="CI106" s="44"/>
      <c r="CJ106" s="44"/>
    </row>
    <row r="107" spans="64:88" ht="15" customHeight="1" x14ac:dyDescent="0.25">
      <c r="BL107" s="44"/>
      <c r="BM107" s="44"/>
      <c r="BN107" s="44"/>
      <c r="BO107" s="44"/>
      <c r="BP107" s="44"/>
      <c r="BQ107" s="44"/>
      <c r="BR107" s="44"/>
      <c r="BS107" s="44"/>
      <c r="BT107" s="44"/>
      <c r="BU107" s="44"/>
      <c r="BV107" s="45"/>
      <c r="BW107" s="91"/>
      <c r="BX107" s="91"/>
      <c r="BY107" s="91"/>
      <c r="BZ107" s="44"/>
      <c r="CA107" s="45"/>
      <c r="CB107" s="59"/>
      <c r="CC107" s="62"/>
      <c r="CD107" s="44"/>
      <c r="CE107" s="44"/>
      <c r="CF107" s="44"/>
      <c r="CG107" s="44"/>
      <c r="CH107" s="44"/>
      <c r="CI107" s="44"/>
      <c r="CJ107" s="44"/>
    </row>
    <row r="108" spans="64:88" ht="15" customHeight="1" x14ac:dyDescent="0.25">
      <c r="BL108" s="44"/>
      <c r="BM108" s="44"/>
      <c r="BN108" s="44"/>
      <c r="BO108" s="44"/>
      <c r="BP108" s="44"/>
      <c r="BQ108" s="44"/>
      <c r="BR108" s="44"/>
      <c r="BS108" s="44"/>
      <c r="BT108" s="44"/>
      <c r="BU108" s="44"/>
      <c r="BV108" s="45"/>
      <c r="BW108" s="91"/>
      <c r="BX108" s="91"/>
      <c r="BY108" s="91"/>
      <c r="BZ108" s="44"/>
      <c r="CA108" s="44"/>
      <c r="CB108" s="44"/>
      <c r="CC108" s="44"/>
      <c r="CD108" s="44"/>
      <c r="CE108" s="44"/>
      <c r="CF108" s="44"/>
      <c r="CG108" s="44"/>
      <c r="CH108" s="44"/>
      <c r="CI108" s="44"/>
      <c r="CJ108" s="44"/>
    </row>
    <row r="109" spans="64:88" ht="15" customHeight="1" x14ac:dyDescent="0.25">
      <c r="BL109" s="44"/>
      <c r="BM109" s="44"/>
      <c r="BN109" s="44"/>
      <c r="BO109" s="44"/>
      <c r="BP109" s="44"/>
      <c r="BQ109" s="44"/>
      <c r="BR109" s="44"/>
      <c r="BS109" s="44"/>
      <c r="BT109" s="44"/>
      <c r="BU109" s="44"/>
      <c r="BV109" s="45"/>
      <c r="BW109" s="91"/>
      <c r="BX109" s="91"/>
      <c r="BY109" s="91"/>
      <c r="BZ109" s="44"/>
      <c r="CA109" s="45"/>
      <c r="CB109" s="45"/>
      <c r="CC109" s="44"/>
      <c r="CD109" s="44"/>
      <c r="CE109" s="44"/>
      <c r="CF109" s="44"/>
      <c r="CG109" s="44"/>
      <c r="CH109" s="44"/>
      <c r="CI109" s="44"/>
      <c r="CJ109" s="44"/>
    </row>
    <row r="110" spans="64:88" ht="15" customHeight="1" x14ac:dyDescent="0.25">
      <c r="BL110" s="44"/>
      <c r="BM110" s="44"/>
      <c r="BN110" s="44"/>
      <c r="BO110" s="44"/>
      <c r="BP110" s="44"/>
      <c r="BQ110" s="44"/>
      <c r="BR110" s="44"/>
      <c r="BS110" s="44"/>
      <c r="BT110" s="44"/>
      <c r="BU110" s="44"/>
      <c r="BV110" s="45"/>
      <c r="BW110" s="91"/>
      <c r="BX110" s="91"/>
      <c r="BY110" s="91"/>
      <c r="BZ110" s="44"/>
      <c r="CA110" s="44"/>
      <c r="CB110" s="44"/>
      <c r="CC110" s="44"/>
      <c r="CD110" s="44"/>
      <c r="CE110" s="44"/>
      <c r="CF110" s="44"/>
      <c r="CG110" s="44"/>
      <c r="CH110" s="44"/>
      <c r="CI110" s="44"/>
      <c r="CJ110" s="44"/>
    </row>
    <row r="111" spans="64:88" ht="15" customHeight="1" x14ac:dyDescent="0.25">
      <c r="BL111" s="44"/>
      <c r="BM111" s="44"/>
      <c r="BN111" s="44"/>
      <c r="BO111" s="44"/>
      <c r="BP111" s="44"/>
      <c r="BQ111" s="44"/>
      <c r="BR111" s="44"/>
      <c r="BS111" s="44"/>
      <c r="BT111" s="44"/>
      <c r="BU111" s="44"/>
      <c r="BV111" s="45"/>
      <c r="BW111" s="94"/>
      <c r="BX111" s="94"/>
      <c r="BY111" s="94"/>
      <c r="BZ111" s="44"/>
      <c r="CA111" s="44"/>
      <c r="CB111" s="44"/>
      <c r="CC111" s="445"/>
      <c r="CD111" s="44"/>
      <c r="CE111" s="44"/>
      <c r="CF111" s="44"/>
      <c r="CG111" s="44"/>
      <c r="CH111" s="44"/>
      <c r="CI111" s="44"/>
      <c r="CJ111" s="44"/>
    </row>
    <row r="112" spans="64:88" ht="15" customHeight="1" x14ac:dyDescent="0.25">
      <c r="BL112" s="44"/>
      <c r="BM112" s="44"/>
      <c r="BN112" s="44"/>
      <c r="BO112" s="44"/>
      <c r="BP112" s="44"/>
      <c r="BQ112" s="44"/>
      <c r="BR112" s="44"/>
      <c r="BS112" s="44"/>
      <c r="BT112" s="44"/>
      <c r="BU112" s="44"/>
      <c r="BV112" s="51"/>
      <c r="BW112" s="446"/>
      <c r="BX112" s="446"/>
      <c r="BY112" s="45"/>
      <c r="BZ112" s="44"/>
      <c r="CA112" s="44"/>
      <c r="CB112" s="44"/>
      <c r="CC112" s="445"/>
      <c r="CD112" s="44"/>
      <c r="CE112" s="44"/>
      <c r="CF112" s="44"/>
      <c r="CG112" s="44"/>
      <c r="CH112" s="44"/>
      <c r="CI112" s="44"/>
      <c r="CJ112" s="44"/>
    </row>
    <row r="113" spans="64:88" ht="15" customHeight="1" x14ac:dyDescent="0.25">
      <c r="BL113" s="44"/>
      <c r="BM113" s="44"/>
      <c r="BN113" s="44"/>
      <c r="BO113" s="44"/>
      <c r="BP113" s="44"/>
      <c r="BQ113" s="44"/>
      <c r="BR113" s="44"/>
      <c r="BS113" s="44"/>
      <c r="BT113" s="44"/>
      <c r="BU113" s="44"/>
      <c r="BV113" s="44"/>
      <c r="BW113" s="44"/>
      <c r="BX113" s="44"/>
      <c r="BY113" s="44"/>
      <c r="BZ113" s="44"/>
      <c r="CA113" s="44"/>
      <c r="CB113" s="44"/>
      <c r="CC113" s="45"/>
      <c r="CD113" s="44"/>
      <c r="CE113" s="44"/>
      <c r="CF113" s="44"/>
      <c r="CG113" s="44"/>
      <c r="CH113" s="44"/>
      <c r="CI113" s="44"/>
      <c r="CJ113" s="44"/>
    </row>
    <row r="114" spans="64:88" ht="15" customHeight="1" x14ac:dyDescent="0.25">
      <c r="BL114" s="44"/>
      <c r="BM114" s="44"/>
      <c r="BN114" s="44"/>
      <c r="BO114" s="44"/>
      <c r="BP114" s="44"/>
      <c r="BQ114" s="44"/>
      <c r="BR114" s="44"/>
      <c r="BS114" s="44"/>
      <c r="BT114" s="44"/>
      <c r="BU114" s="44"/>
      <c r="BV114" s="44"/>
      <c r="BW114" s="44"/>
      <c r="BX114" s="44"/>
      <c r="BY114" s="44"/>
      <c r="BZ114" s="44"/>
      <c r="CA114" s="44"/>
      <c r="CB114" s="44"/>
      <c r="CC114" s="45"/>
      <c r="CD114" s="44"/>
      <c r="CE114" s="44"/>
      <c r="CF114" s="44"/>
      <c r="CG114" s="44"/>
      <c r="CH114" s="44"/>
      <c r="CI114" s="44"/>
      <c r="CJ114" s="44"/>
    </row>
    <row r="115" spans="64:88" ht="15" customHeight="1" x14ac:dyDescent="0.25">
      <c r="BL115" s="44"/>
      <c r="BM115" s="44"/>
      <c r="BN115" s="44"/>
      <c r="BO115" s="44"/>
      <c r="BP115" s="44"/>
      <c r="BQ115" s="44"/>
      <c r="BR115" s="44"/>
      <c r="BS115" s="44"/>
      <c r="BT115" s="44"/>
      <c r="BU115" s="44"/>
      <c r="BV115" s="44"/>
      <c r="BW115" s="44"/>
      <c r="BX115" s="44"/>
      <c r="BY115" s="44"/>
      <c r="BZ115" s="44"/>
      <c r="CA115" s="63"/>
      <c r="CB115" s="44"/>
      <c r="CC115" s="44"/>
      <c r="CD115" s="44"/>
      <c r="CE115" s="44"/>
      <c r="CF115" s="44"/>
      <c r="CG115" s="44"/>
      <c r="CH115" s="44"/>
      <c r="CI115" s="44"/>
      <c r="CJ115" s="44"/>
    </row>
    <row r="116" spans="64:88" ht="15" customHeight="1" x14ac:dyDescent="0.25"/>
    <row r="117" spans="64:88" ht="15" customHeight="1" x14ac:dyDescent="0.25"/>
    <row r="118" spans="64:88" ht="15" customHeight="1" x14ac:dyDescent="0.25"/>
    <row r="119" spans="64:88" ht="15" customHeight="1" x14ac:dyDescent="0.25"/>
    <row r="120" spans="64:88" ht="15" customHeight="1" x14ac:dyDescent="0.25"/>
    <row r="121" spans="64:88" ht="15" customHeight="1" x14ac:dyDescent="0.25"/>
    <row r="122" spans="64:88" ht="15" customHeight="1" x14ac:dyDescent="0.25"/>
    <row r="123" spans="64:88" ht="15" customHeight="1" x14ac:dyDescent="0.25"/>
    <row r="124" spans="64:88" ht="15" customHeight="1" x14ac:dyDescent="0.25"/>
    <row r="125" spans="64:88" ht="15" customHeight="1" x14ac:dyDescent="0.25"/>
    <row r="126" spans="64:88" ht="15" customHeight="1" x14ac:dyDescent="0.25"/>
    <row r="127" spans="64:88" ht="15" customHeight="1" x14ac:dyDescent="0.25"/>
    <row r="128" spans="64:8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</sheetData>
  <sheetProtection selectLockedCells="1"/>
  <dataConsolidate/>
  <customSheetViews>
    <customSheetView guid="{C9A23662-B284-4FF1-A401-334BC727AD89}" showPageBreaks="1" showGridLines="0" printArea="1">
      <selection sqref="A1:O26"/>
      <pageMargins left="0.9055118110236221" right="0.70866141732283472" top="0.74803149606299213" bottom="0.74803149606299213" header="0.31496062992125984" footer="0.31496062992125984"/>
      <pageSetup paperSize="9" fitToWidth="0" orientation="landscape" r:id="rId1"/>
    </customSheetView>
    <customSheetView guid="{69226C28-DC79-48CC-8C06-F6EA2B89BF05}" showGridLines="0" hiddenColumns="1">
      <selection activeCell="R12" sqref="R12"/>
      <pageMargins left="0" right="0" top="0" bottom="0" header="0" footer="0"/>
      <printOptions horizontalCentered="1" verticalCentered="1"/>
      <pageSetup paperSize="9" scale="115" orientation="landscape" r:id="rId2"/>
      <headerFooter scaleWithDoc="0" alignWithMargins="0"/>
    </customSheetView>
  </customSheetViews>
  <mergeCells count="84">
    <mergeCell ref="AD2:AD13"/>
    <mergeCell ref="BJ16:BJ17"/>
    <mergeCell ref="BI36:BK36"/>
    <mergeCell ref="BH30:BI30"/>
    <mergeCell ref="BH31:BI31"/>
    <mergeCell ref="BH29:BI29"/>
    <mergeCell ref="E25:G25"/>
    <mergeCell ref="E26:G26"/>
    <mergeCell ref="E24:G24"/>
    <mergeCell ref="K14:K16"/>
    <mergeCell ref="K17:K19"/>
    <mergeCell ref="K20:K22"/>
    <mergeCell ref="F11:F16"/>
    <mergeCell ref="F17:F22"/>
    <mergeCell ref="J14:J16"/>
    <mergeCell ref="J17:J19"/>
    <mergeCell ref="J20:J22"/>
    <mergeCell ref="E11:E16"/>
    <mergeCell ref="E17:E22"/>
    <mergeCell ref="J11:J13"/>
    <mergeCell ref="CE59:CF59"/>
    <mergeCell ref="CD66:CD67"/>
    <mergeCell ref="CD38:CF38"/>
    <mergeCell ref="CD33:CF33"/>
    <mergeCell ref="N20:N22"/>
    <mergeCell ref="N25:O25"/>
    <mergeCell ref="N24:O24"/>
    <mergeCell ref="W30:X31"/>
    <mergeCell ref="W27:X28"/>
    <mergeCell ref="W25:X26"/>
    <mergeCell ref="N26:O26"/>
    <mergeCell ref="CC111:CC112"/>
    <mergeCell ref="BW112:BX112"/>
    <mergeCell ref="M8:M10"/>
    <mergeCell ref="L11:L13"/>
    <mergeCell ref="M11:M13"/>
    <mergeCell ref="X12:Y12"/>
    <mergeCell ref="X18:Y18"/>
    <mergeCell ref="O17:O22"/>
    <mergeCell ref="N17:N19"/>
    <mergeCell ref="O5:O10"/>
    <mergeCell ref="N5:N7"/>
    <mergeCell ref="N8:N10"/>
    <mergeCell ref="O11:O16"/>
    <mergeCell ref="M17:M19"/>
    <mergeCell ref="M20:M22"/>
    <mergeCell ref="L14:L16"/>
    <mergeCell ref="K3:K4"/>
    <mergeCell ref="K5:K7"/>
    <mergeCell ref="K11:K13"/>
    <mergeCell ref="M5:M7"/>
    <mergeCell ref="K8:K10"/>
    <mergeCell ref="L20:L22"/>
    <mergeCell ref="M14:M16"/>
    <mergeCell ref="L17:L19"/>
    <mergeCell ref="BV101:BY101"/>
    <mergeCell ref="O3:O4"/>
    <mergeCell ref="AC4:AC7"/>
    <mergeCell ref="L8:L10"/>
    <mergeCell ref="N11:N13"/>
    <mergeCell ref="N14:N16"/>
    <mergeCell ref="L3:L4"/>
    <mergeCell ref="M3:M4"/>
    <mergeCell ref="N3:N4"/>
    <mergeCell ref="X6:Y6"/>
    <mergeCell ref="L5:L7"/>
    <mergeCell ref="BH16:BH17"/>
    <mergeCell ref="BI16:BI17"/>
    <mergeCell ref="A3:B5"/>
    <mergeCell ref="C3:C5"/>
    <mergeCell ref="J5:J7"/>
    <mergeCell ref="J8:J10"/>
    <mergeCell ref="C9:C10"/>
    <mergeCell ref="G3:I4"/>
    <mergeCell ref="F3:F4"/>
    <mergeCell ref="E3:E4"/>
    <mergeCell ref="E5:E10"/>
    <mergeCell ref="F5:F10"/>
    <mergeCell ref="J3:J4"/>
    <mergeCell ref="A11:B12"/>
    <mergeCell ref="C11:C12"/>
    <mergeCell ref="A9:B10"/>
    <mergeCell ref="A6:B8"/>
    <mergeCell ref="C6:C8"/>
  </mergeCells>
  <conditionalFormatting sqref="C3:C5">
    <cfRule type="cellIs" dxfId="192" priority="289" operator="between">
      <formula>1</formula>
      <formula>1000</formula>
    </cfRule>
    <cfRule type="cellIs" dxfId="191" priority="294" operator="between">
      <formula>"A"</formula>
      <formula>"Z"</formula>
    </cfRule>
  </conditionalFormatting>
  <conditionalFormatting sqref="E11:E16">
    <cfRule type="expression" dxfId="190" priority="288">
      <formula>IF($R$12="/",FALSE,TRUE)</formula>
    </cfRule>
  </conditionalFormatting>
  <conditionalFormatting sqref="E17:E22">
    <cfRule type="expression" dxfId="189" priority="286">
      <formula>IF($R$18="/",FALSE,TRUE)</formula>
    </cfRule>
  </conditionalFormatting>
  <conditionalFormatting sqref="F11:F16">
    <cfRule type="expression" dxfId="188" priority="285">
      <formula>IF($R$12="/",FALSE,TRUE)</formula>
    </cfRule>
  </conditionalFormatting>
  <conditionalFormatting sqref="F17:F22">
    <cfRule type="expression" dxfId="187" priority="284">
      <formula>IF($R$18="/",FALSE,TRUE)</formula>
    </cfRule>
  </conditionalFormatting>
  <conditionalFormatting sqref="G16:H16">
    <cfRule type="expression" dxfId="186" priority="280">
      <formula>IF($R$12="/",FALSE,TRUE)</formula>
    </cfRule>
  </conditionalFormatting>
  <conditionalFormatting sqref="G11:H11">
    <cfRule type="expression" dxfId="185" priority="279">
      <formula>IF($R$12="/",FALSE,TRUE)</formula>
    </cfRule>
  </conditionalFormatting>
  <conditionalFormatting sqref="H12:I12">
    <cfRule type="expression" dxfId="184" priority="278">
      <formula>IF($R$12="/",FALSE,TRUE)</formula>
    </cfRule>
  </conditionalFormatting>
  <conditionalFormatting sqref="I12:I15">
    <cfRule type="expression" dxfId="183" priority="277">
      <formula>IF($R$12="/",FALSE,TRUE)</formula>
    </cfRule>
  </conditionalFormatting>
  <conditionalFormatting sqref="H15:I15">
    <cfRule type="expression" dxfId="182" priority="276">
      <formula>IF($R$12="/",FALSE,TRUE)</formula>
    </cfRule>
  </conditionalFormatting>
  <conditionalFormatting sqref="J11:J13">
    <cfRule type="expression" dxfId="181" priority="275">
      <formula>IF($R$12="/",FALSE,TRUE)</formula>
    </cfRule>
  </conditionalFormatting>
  <conditionalFormatting sqref="K11:K13">
    <cfRule type="expression" dxfId="180" priority="273">
      <formula>IF($R$12="/",FALSE,TRUE)</formula>
    </cfRule>
  </conditionalFormatting>
  <conditionalFormatting sqref="L11:O13 O14:O16">
    <cfRule type="expression" dxfId="179" priority="271">
      <formula>IF($R$12="/",FALSE,TRUE)</formula>
    </cfRule>
  </conditionalFormatting>
  <conditionalFormatting sqref="H12:H15">
    <cfRule type="expression" dxfId="178" priority="270">
      <formula>IF($R$12="/",FALSE,TRUE)</formula>
    </cfRule>
  </conditionalFormatting>
  <conditionalFormatting sqref="H18">
    <cfRule type="expression" dxfId="177" priority="269">
      <formula>IF($R$18="/",FALSE,TRUE)</formula>
    </cfRule>
  </conditionalFormatting>
  <conditionalFormatting sqref="H21">
    <cfRule type="expression" dxfId="176" priority="268">
      <formula>IF($R$18="/",FALSE,TRUE)</formula>
    </cfRule>
  </conditionalFormatting>
  <conditionalFormatting sqref="H18:H21">
    <cfRule type="expression" dxfId="175" priority="267">
      <formula>IF($R$18="/",FALSE,TRUE)</formula>
    </cfRule>
  </conditionalFormatting>
  <conditionalFormatting sqref="G22:H22">
    <cfRule type="expression" dxfId="174" priority="266">
      <formula>IF($R$18="/",FALSE,TRUE)</formula>
    </cfRule>
  </conditionalFormatting>
  <conditionalFormatting sqref="J17:J19">
    <cfRule type="expression" dxfId="173" priority="265">
      <formula>IF($R$18="/",FALSE,TRUE)</formula>
    </cfRule>
  </conditionalFormatting>
  <conditionalFormatting sqref="K17:K19">
    <cfRule type="expression" dxfId="172" priority="263">
      <formula>IF($R$18="/",FALSE,TRUE)</formula>
    </cfRule>
  </conditionalFormatting>
  <conditionalFormatting sqref="L17:L19">
    <cfRule type="expression" dxfId="171" priority="261">
      <formula>IF($R$18="/",FALSE,TRUE)</formula>
    </cfRule>
  </conditionalFormatting>
  <conditionalFormatting sqref="M17:M19">
    <cfRule type="expression" dxfId="170" priority="259">
      <formula>IF($R$18="/",FALSE,TRUE)</formula>
    </cfRule>
  </conditionalFormatting>
  <conditionalFormatting sqref="N17:N19">
    <cfRule type="expression" dxfId="169" priority="257">
      <formula>IF($R$18="/",FALSE,TRUE)</formula>
    </cfRule>
  </conditionalFormatting>
  <conditionalFormatting sqref="O17:O22">
    <cfRule type="expression" dxfId="168" priority="255">
      <formula>IF($R$18="/",FALSE,TRUE)</formula>
    </cfRule>
  </conditionalFormatting>
  <conditionalFormatting sqref="I11 I16">
    <cfRule type="expression" dxfId="167" priority="254">
      <formula>IF($R$12="/",FALSE,TRUE)</formula>
    </cfRule>
  </conditionalFormatting>
  <conditionalFormatting sqref="I17 I22">
    <cfRule type="expression" dxfId="166" priority="253">
      <formula>IF($R$18="/",FALSE,TRUE)</formula>
    </cfRule>
  </conditionalFormatting>
  <conditionalFormatting sqref="I18">
    <cfRule type="expression" dxfId="165" priority="252">
      <formula>IF($R$18="/",FALSE,TRUE)</formula>
    </cfRule>
  </conditionalFormatting>
  <conditionalFormatting sqref="I18:I21">
    <cfRule type="expression" dxfId="164" priority="251">
      <formula>IF($R$18="/",FALSE,TRUE)</formula>
    </cfRule>
  </conditionalFormatting>
  <conditionalFormatting sqref="I21">
    <cfRule type="expression" dxfId="163" priority="250">
      <formula>IF($R$18="/",FALSE,TRUE)</formula>
    </cfRule>
  </conditionalFormatting>
  <conditionalFormatting sqref="G17:H17">
    <cfRule type="expression" dxfId="162" priority="249">
      <formula>IF($R$18="/",FALSE,TRUE)</formula>
    </cfRule>
  </conditionalFormatting>
  <conditionalFormatting sqref="S19">
    <cfRule type="expression" dxfId="161" priority="244">
      <formula>IF($R$18="/",TRUE,FALSE)</formula>
    </cfRule>
  </conditionalFormatting>
  <conditionalFormatting sqref="R7">
    <cfRule type="expression" dxfId="160" priority="241">
      <formula>IF($R$6="/",TRUE,FALSE)</formula>
    </cfRule>
  </conditionalFormatting>
  <conditionalFormatting sqref="R8">
    <cfRule type="expression" dxfId="159" priority="240">
      <formula>IF($R$6="/",TRUE,FALSE)</formula>
    </cfRule>
  </conditionalFormatting>
  <conditionalFormatting sqref="T6">
    <cfRule type="expression" dxfId="158" priority="236">
      <formula>IF($R$6="/",TRUE,FALSE)</formula>
    </cfRule>
  </conditionalFormatting>
  <conditionalFormatting sqref="X6:Y6">
    <cfRule type="expression" dxfId="157" priority="234">
      <formula>IF($R$6="/",TRUE,FALSE)</formula>
    </cfRule>
  </conditionalFormatting>
  <conditionalFormatting sqref="R9">
    <cfRule type="expression" dxfId="156" priority="90">
      <formula>IF($R$6="/",TRUE,FALSE)</formula>
    </cfRule>
    <cfRule type="expression" dxfId="155" priority="233">
      <formula>IF(OR(R6="Barre_Droite",R6="U",R6="Barre_Crossée_90°",R6="Barre_Crossée_135°",R6="Barre_Crossée_180°"),TRUE,FALSE)</formula>
    </cfRule>
  </conditionalFormatting>
  <conditionalFormatting sqref="T7">
    <cfRule type="expression" dxfId="154" priority="228">
      <formula>IF($R$6="/",TRUE,FALSE)</formula>
    </cfRule>
  </conditionalFormatting>
  <conditionalFormatting sqref="U7">
    <cfRule type="expression" dxfId="153" priority="159">
      <formula>IF(R6="/",TRUE,FALSE)</formula>
    </cfRule>
    <cfRule type="expression" dxfId="152" priority="227">
      <formula>IF(OR(R6="Treillis",R6="Treillis_90°",R9="OUI"),TRUE,FALSE)</formula>
    </cfRule>
  </conditionalFormatting>
  <conditionalFormatting sqref="Q9">
    <cfRule type="expression" dxfId="151" priority="91">
      <formula>IF($R$6="/",TRUE,FALSE)</formula>
    </cfRule>
    <cfRule type="expression" dxfId="150" priority="224">
      <formula>IF(OR(R6="Barre_Droite",R6="U",R6="Barre_Crossée_90°",R6="Barre_Crossée_135°",R6="Barre_Crossée_180°"),TRUE,FALSE)</formula>
    </cfRule>
  </conditionalFormatting>
  <conditionalFormatting sqref="Q8">
    <cfRule type="expression" dxfId="149" priority="223">
      <formula>IF($R$6="/",TRUE,FALSE)</formula>
    </cfRule>
  </conditionalFormatting>
  <conditionalFormatting sqref="Q7">
    <cfRule type="expression" dxfId="148" priority="222">
      <formula>IF($R$6="/",TRUE,FALSE)</formula>
    </cfRule>
  </conditionalFormatting>
  <conditionalFormatting sqref="U6">
    <cfRule type="expression" dxfId="147" priority="160">
      <formula>IF(R6="/",TRUE,FALSE)</formula>
    </cfRule>
    <cfRule type="expression" dxfId="146" priority="220">
      <formula>IF(OR(R6="Treillis",R6="Treillis_90°",R9="OUI"),TRUE,FALSE)</formula>
    </cfRule>
  </conditionalFormatting>
  <conditionalFormatting sqref="X7">
    <cfRule type="expression" dxfId="145" priority="219">
      <formula>IF($R$6="/",TRUE,FALSE)</formula>
    </cfRule>
  </conditionalFormatting>
  <conditionalFormatting sqref="Y7">
    <cfRule type="expression" dxfId="144" priority="218">
      <formula>IF($R$6="/",TRUE,FALSE)</formula>
    </cfRule>
  </conditionalFormatting>
  <conditionalFormatting sqref="Y8">
    <cfRule type="expression" dxfId="143" priority="139">
      <formula>IF($R$6="/",TRUE,FALSE)</formula>
    </cfRule>
    <cfRule type="expression" dxfId="142" priority="217">
      <formula>IF(X8="",TRUE,FALSE)</formula>
    </cfRule>
  </conditionalFormatting>
  <conditionalFormatting sqref="Q13">
    <cfRule type="expression" dxfId="141" priority="211">
      <formula>IF($R$12="/",TRUE,FALSE)</formula>
    </cfRule>
  </conditionalFormatting>
  <conditionalFormatting sqref="Q14">
    <cfRule type="expression" dxfId="140" priority="210">
      <formula>IF($R$12="/",TRUE,FALSE)</formula>
    </cfRule>
  </conditionalFormatting>
  <conditionalFormatting sqref="R13">
    <cfRule type="expression" dxfId="139" priority="207">
      <formula>IF($R$12="/",TRUE,FALSE)</formula>
    </cfRule>
  </conditionalFormatting>
  <conditionalFormatting sqref="R14">
    <cfRule type="expression" dxfId="138" priority="206">
      <formula>IF($R$12="/",TRUE,FALSE)</formula>
    </cfRule>
  </conditionalFormatting>
  <conditionalFormatting sqref="T12">
    <cfRule type="expression" dxfId="137" priority="203">
      <formula>IF($R$12="/",TRUE,FALSE)</formula>
    </cfRule>
  </conditionalFormatting>
  <conditionalFormatting sqref="T13">
    <cfRule type="expression" dxfId="136" priority="202">
      <formula>IF($R$12="/",TRUE,FALSE)</formula>
    </cfRule>
  </conditionalFormatting>
  <conditionalFormatting sqref="X12:Y12">
    <cfRule type="expression" dxfId="135" priority="197">
      <formula>IF($R$12="/",TRUE,FALSE)</formula>
    </cfRule>
  </conditionalFormatting>
  <conditionalFormatting sqref="Q19">
    <cfRule type="expression" dxfId="134" priority="188">
      <formula>IF($R$18="/",TRUE,FALSE)</formula>
    </cfRule>
  </conditionalFormatting>
  <conditionalFormatting sqref="Q20">
    <cfRule type="expression" dxfId="133" priority="187">
      <formula>IF($R$18="/",TRUE,FALSE)</formula>
    </cfRule>
  </conditionalFormatting>
  <conditionalFormatting sqref="R19">
    <cfRule type="expression" dxfId="132" priority="184">
      <formula>IF($R$18="/",TRUE,FALSE)</formula>
    </cfRule>
  </conditionalFormatting>
  <conditionalFormatting sqref="R20">
    <cfRule type="expression" dxfId="131" priority="183">
      <formula>IF($R$18="/",TRUE,FALSE)</formula>
    </cfRule>
  </conditionalFormatting>
  <conditionalFormatting sqref="T19">
    <cfRule type="expression" dxfId="130" priority="180">
      <formula>IF($R$18="/",TRUE,FALSE)</formula>
    </cfRule>
  </conditionalFormatting>
  <conditionalFormatting sqref="T18">
    <cfRule type="expression" dxfId="129" priority="179">
      <formula>IF($R$18="/",TRUE,FALSE)</formula>
    </cfRule>
  </conditionalFormatting>
  <conditionalFormatting sqref="X18:Y18">
    <cfRule type="expression" dxfId="128" priority="174">
      <formula>IF($R$18="/",TRUE,FALSE)</formula>
    </cfRule>
  </conditionalFormatting>
  <conditionalFormatting sqref="U12">
    <cfRule type="expression" dxfId="127" priority="157">
      <formula>IF(R12="/",TRUE,FALSE)</formula>
    </cfRule>
    <cfRule type="expression" dxfId="126" priority="158">
      <formula>IF(OR(R12="Treillis",R12="Treillis_90°",R15="OUI"),TRUE,FALSE)</formula>
    </cfRule>
  </conditionalFormatting>
  <conditionalFormatting sqref="U13">
    <cfRule type="expression" dxfId="125" priority="155">
      <formula>IF(R12="/",TRUE,FALSE)</formula>
    </cfRule>
    <cfRule type="expression" dxfId="124" priority="156">
      <formula>IF(OR(R12="Treillis",R12="Treillis_90°",R15="OUI"),TRUE,FALSE)</formula>
    </cfRule>
  </conditionalFormatting>
  <conditionalFormatting sqref="U18">
    <cfRule type="expression" dxfId="123" priority="153">
      <formula>IF(R18="/",TRUE,FALSE)</formula>
    </cfRule>
    <cfRule type="expression" dxfId="122" priority="154">
      <formula>IF(OR(R18="Treillis",R18="Treillis_90°",R21="OUI"),TRUE,FALSE)</formula>
    </cfRule>
  </conditionalFormatting>
  <conditionalFormatting sqref="U19">
    <cfRule type="expression" dxfId="121" priority="151">
      <formula>IF(R18="/",TRUE,FALSE)</formula>
    </cfRule>
    <cfRule type="expression" dxfId="120" priority="152">
      <formula>IF(OR(R18="Treillis",R18="Treillis_90°",R21="OUI"),TRUE,FALSE)</formula>
    </cfRule>
  </conditionalFormatting>
  <conditionalFormatting sqref="Y9">
    <cfRule type="expression" dxfId="119" priority="137">
      <formula>IF(AND(X9="",X8="b :"),TRUE,FALSE)</formula>
    </cfRule>
    <cfRule type="expression" dxfId="118" priority="138">
      <formula>IF(OR($R$6="/",X8=""),TRUE,FALSE)</formula>
    </cfRule>
  </conditionalFormatting>
  <conditionalFormatting sqref="X8">
    <cfRule type="expression" dxfId="117" priority="133">
      <formula>IF($R$6="/",TRUE,FALSE)</formula>
    </cfRule>
    <cfRule type="expression" dxfId="116" priority="134">
      <formula>IF(X8="",TRUE,FALSE)</formula>
    </cfRule>
  </conditionalFormatting>
  <conditionalFormatting sqref="Y10">
    <cfRule type="expression" dxfId="115" priority="129">
      <formula>IF(AND(X10="",X9="c :"),TRUE,FALSE)</formula>
    </cfRule>
    <cfRule type="expression" dxfId="114" priority="130">
      <formula>IF(OR($R$6="/",X9=""),TRUE,FALSE)</formula>
    </cfRule>
  </conditionalFormatting>
  <conditionalFormatting sqref="X10">
    <cfRule type="expression" dxfId="113" priority="123">
      <formula>IF(AND(X10="",X9="c :"),TRUE,FALSE)</formula>
    </cfRule>
    <cfRule type="expression" dxfId="112" priority="124">
      <formula>IF(OR($R$6="/",X9=""),TRUE,FALSE)</formula>
    </cfRule>
  </conditionalFormatting>
  <conditionalFormatting sqref="X9">
    <cfRule type="expression" dxfId="111" priority="121">
      <formula>IF(AND(X9="",X8="b :"),TRUE,FALSE)</formula>
    </cfRule>
    <cfRule type="expression" dxfId="110" priority="122">
      <formula>IF(OR($R$6="/",X8=""),TRUE,FALSE)</formula>
    </cfRule>
  </conditionalFormatting>
  <conditionalFormatting sqref="X13">
    <cfRule type="expression" dxfId="109" priority="120">
      <formula>IF($R$12="/",TRUE,FALSE)</formula>
    </cfRule>
  </conditionalFormatting>
  <conditionalFormatting sqref="X19">
    <cfRule type="expression" dxfId="108" priority="119">
      <formula>IF($R$18="/",TRUE,FALSE)</formula>
    </cfRule>
  </conditionalFormatting>
  <conditionalFormatting sqref="Y13">
    <cfRule type="expression" dxfId="107" priority="118">
      <formula>IF($R$12="/",TRUE,FALSE)</formula>
    </cfRule>
  </conditionalFormatting>
  <conditionalFormatting sqref="Y19">
    <cfRule type="expression" dxfId="106" priority="117">
      <formula>IF($R$18="/",TRUE,FALSE)</formula>
    </cfRule>
  </conditionalFormatting>
  <conditionalFormatting sqref="X14">
    <cfRule type="expression" dxfId="105" priority="114">
      <formula>IF($R$12="/",TRUE,FALSE)</formula>
    </cfRule>
    <cfRule type="expression" dxfId="104" priority="115">
      <formula>IF(X14="",TRUE,FALSE)</formula>
    </cfRule>
  </conditionalFormatting>
  <conditionalFormatting sqref="X20">
    <cfRule type="expression" dxfId="103" priority="112">
      <formula>IF($R$18="/",TRUE,FALSE)</formula>
    </cfRule>
    <cfRule type="expression" dxfId="102" priority="113">
      <formula>IF(X20="",TRUE,FALSE)</formula>
    </cfRule>
  </conditionalFormatting>
  <conditionalFormatting sqref="X15">
    <cfRule type="expression" dxfId="101" priority="110">
      <formula>IF(AND(X15="",X14="b :"),TRUE,FALSE)</formula>
    </cfRule>
    <cfRule type="expression" dxfId="100" priority="111">
      <formula>IF(OR($R$12="/",X14=""),TRUE,FALSE)</formula>
    </cfRule>
  </conditionalFormatting>
  <conditionalFormatting sqref="X21">
    <cfRule type="expression" dxfId="99" priority="108">
      <formula>IF(AND(X21="",X20="b :"),TRUE,FALSE)</formula>
    </cfRule>
    <cfRule type="expression" dxfId="98" priority="109">
      <formula>IF(OR($R$18="/",X20=""),TRUE,FALSE)</formula>
    </cfRule>
  </conditionalFormatting>
  <conditionalFormatting sqref="X16">
    <cfRule type="expression" dxfId="97" priority="106">
      <formula>IF(AND(X16="",X15="c :"),TRUE,FALSE)</formula>
    </cfRule>
    <cfRule type="expression" dxfId="96" priority="107">
      <formula>IF(OR($R$12="/",X15=""),TRUE,FALSE)</formula>
    </cfRule>
  </conditionalFormatting>
  <conditionalFormatting sqref="X22">
    <cfRule type="expression" dxfId="95" priority="104">
      <formula>IF(AND(X22="",X21="c :"),TRUE,FALSE)</formula>
    </cfRule>
    <cfRule type="expression" dxfId="94" priority="105">
      <formula>IF(OR($R$18="/",X21=""),TRUE,FALSE)</formula>
    </cfRule>
  </conditionalFormatting>
  <conditionalFormatting sqref="Y14">
    <cfRule type="expression" dxfId="93" priority="102">
      <formula>IF($R$12="/",TRUE,FALSE)</formula>
    </cfRule>
    <cfRule type="expression" dxfId="92" priority="103">
      <formula>IF(X14="",TRUE,FALSE)</formula>
    </cfRule>
  </conditionalFormatting>
  <conditionalFormatting sqref="Y15">
    <cfRule type="expression" dxfId="91" priority="100">
      <formula>IF(AND(X15="",X14="b :"),TRUE,FALSE)</formula>
    </cfRule>
    <cfRule type="expression" dxfId="90" priority="101">
      <formula>IF(OR($R$12="/",X14=""),TRUE,FALSE)</formula>
    </cfRule>
  </conditionalFormatting>
  <conditionalFormatting sqref="Y16">
    <cfRule type="expression" dxfId="89" priority="98">
      <formula>IF(AND(X16="",X15="c :"),TRUE,FALSE)</formula>
    </cfRule>
    <cfRule type="expression" dxfId="88" priority="99">
      <formula>IF(OR($R$12="/",X15=""),TRUE,FALSE)</formula>
    </cfRule>
  </conditionalFormatting>
  <conditionalFormatting sqref="Y21">
    <cfRule type="expression" dxfId="87" priority="96">
      <formula>IF(AND(X21="",X20="b :"),TRUE,FALSE)</formula>
    </cfRule>
    <cfRule type="expression" dxfId="86" priority="97">
      <formula>IF(OR($R$18="/",X20=""),TRUE,FALSE)</formula>
    </cfRule>
  </conditionalFormatting>
  <conditionalFormatting sqref="Y22">
    <cfRule type="expression" dxfId="85" priority="94">
      <formula>IF(AND(X22="",X21="c :"),TRUE,FALSE)</formula>
    </cfRule>
    <cfRule type="expression" dxfId="84" priority="95">
      <formula>IF(OR($R$18="/",X21=""),TRUE,FALSE)</formula>
    </cfRule>
  </conditionalFormatting>
  <conditionalFormatting sqref="Y20">
    <cfRule type="expression" dxfId="83" priority="92">
      <formula>IF($R$18="/",TRUE,FALSE)</formula>
    </cfRule>
    <cfRule type="expression" dxfId="82" priority="93">
      <formula>IF(X20="",TRUE,FALSE)</formula>
    </cfRule>
  </conditionalFormatting>
  <conditionalFormatting sqref="R15">
    <cfRule type="expression" dxfId="81" priority="88">
      <formula>IF($R$12="/",TRUE,FALSE)</formula>
    </cfRule>
    <cfRule type="expression" dxfId="80" priority="89">
      <formula>IF(OR(R12="Barre_Droite",R12="U",R12="Barre_Crossée_90°",R12="Barre_Crossée_135°",R12="Barre_Crossée_180°"),TRUE,FALSE)</formula>
    </cfRule>
  </conditionalFormatting>
  <conditionalFormatting sqref="Q15">
    <cfRule type="expression" dxfId="79" priority="86">
      <formula>IF($R$12="/",TRUE,FALSE)</formula>
    </cfRule>
    <cfRule type="expression" dxfId="78" priority="87">
      <formula>IF(OR(R12="Barre_Droite",R12="U",R12="Barre_Crossée_90°",R12="Barre_Crossée_135°",R12="Barre_Crossée_180°"),TRUE,FALSE)</formula>
    </cfRule>
  </conditionalFormatting>
  <conditionalFormatting sqref="Q21">
    <cfRule type="expression" dxfId="77" priority="84">
      <formula>IF(OR(R18="Barre_Droite",R18="U",R18="Barre_Crossée_90°",R18="Barre_Crossée_135°",R18="Barre_Crossée_180°"),TRUE,FALSE)</formula>
    </cfRule>
    <cfRule type="expression" dxfId="76" priority="85">
      <formula>IF($R$18="/",TRUE,FALSE)</formula>
    </cfRule>
  </conditionalFormatting>
  <conditionalFormatting sqref="R21">
    <cfRule type="expression" dxfId="75" priority="82">
      <formula>IF($R$18="/",TRUE,FALSE)</formula>
    </cfRule>
    <cfRule type="expression" dxfId="74" priority="83">
      <formula>IF(OR(R18="Barre_Droite",R18="U",R18="Barre_Crossée_90°",R18="Barre_Crossée_135°",R18="Barre_Crossée_180°"),TRUE,FALSE)</formula>
    </cfRule>
  </conditionalFormatting>
  <conditionalFormatting sqref="Q4">
    <cfRule type="expression" dxfId="73" priority="75">
      <formula>IF(ISBLANK(R2),"",IF(AND(LEN(R2)=1,CODE(R2)&gt;=65,CODE(R2)&lt;=90),"VRAI","FAUX"))</formula>
    </cfRule>
  </conditionalFormatting>
  <conditionalFormatting sqref="R4">
    <cfRule type="expression" dxfId="72" priority="74">
      <formula>IF(ISBLANK(R2),"",IF(AND(LEN(R2)=1,CODE(R2)&gt;=65,CODE(R2)&lt;=90),"VRAI","FAUX"))</formula>
    </cfRule>
  </conditionalFormatting>
  <conditionalFormatting sqref="A11:B12">
    <cfRule type="expression" dxfId="71" priority="73">
      <formula>IF(ISBLANK(R2),"",IF(AND(LEN(R2)=1,CODE(R2)&gt;=65,CODE(R2)&lt;=90),"VRAI","FAUX"))</formula>
    </cfRule>
  </conditionalFormatting>
  <conditionalFormatting sqref="C11:C12">
    <cfRule type="expression" dxfId="70" priority="72">
      <formula>IF(ISBLANK(R2),"",IF(AND(LEN(R2)=1,CODE(R2)&gt;=65,CODE(R2)&lt;=90),"VRAI","FAUX"))</formula>
    </cfRule>
  </conditionalFormatting>
  <conditionalFormatting sqref="E5:E10">
    <cfRule type="expression" dxfId="69" priority="71">
      <formula>IF($R$6="/",FALSE,TRUE)</formula>
    </cfRule>
  </conditionalFormatting>
  <conditionalFormatting sqref="F5:F10">
    <cfRule type="expression" dxfId="68" priority="70">
      <formula>IF($R$6="/",FALSE,TRUE)</formula>
    </cfRule>
  </conditionalFormatting>
  <conditionalFormatting sqref="G5:H5">
    <cfRule type="expression" dxfId="67" priority="69">
      <formula>IF($R$6="/",FALSE,TRUE)</formula>
    </cfRule>
  </conditionalFormatting>
  <conditionalFormatting sqref="I6">
    <cfRule type="expression" dxfId="66" priority="68">
      <formula>IF($R$6="/",FALSE,TRUE)</formula>
    </cfRule>
  </conditionalFormatting>
  <conditionalFormatting sqref="I6">
    <cfRule type="expression" dxfId="65" priority="67">
      <formula>IF($R$6="/",FALSE,TRUE)</formula>
    </cfRule>
  </conditionalFormatting>
  <conditionalFormatting sqref="I7">
    <cfRule type="expression" dxfId="64" priority="66">
      <formula>IF($R$6="/",FALSE,TRUE)</formula>
    </cfRule>
  </conditionalFormatting>
  <conditionalFormatting sqref="I8">
    <cfRule type="expression" dxfId="63" priority="65">
      <formula>IF($R$6="/",FALSE,TRUE)</formula>
    </cfRule>
  </conditionalFormatting>
  <conditionalFormatting sqref="I9">
    <cfRule type="expression" dxfId="62" priority="64">
      <formula>IF($R$6="/",FALSE,TRUE)</formula>
    </cfRule>
  </conditionalFormatting>
  <conditionalFormatting sqref="I9">
    <cfRule type="expression" dxfId="61" priority="63">
      <formula>IF($R$6="/",FALSE,TRUE)</formula>
    </cfRule>
  </conditionalFormatting>
  <conditionalFormatting sqref="H6">
    <cfRule type="expression" dxfId="60" priority="62">
      <formula>IF($R$6="/",FALSE,TRUE)</formula>
    </cfRule>
  </conditionalFormatting>
  <conditionalFormatting sqref="H6">
    <cfRule type="expression" dxfId="59" priority="61">
      <formula>IF($R$6="/",FALSE,TRUE)</formula>
    </cfRule>
  </conditionalFormatting>
  <conditionalFormatting sqref="H7">
    <cfRule type="expression" dxfId="58" priority="60">
      <formula>IF($R$6="/",FALSE,TRUE)</formula>
    </cfRule>
  </conditionalFormatting>
  <conditionalFormatting sqref="H8">
    <cfRule type="expression" dxfId="57" priority="59">
      <formula>IF($R$6="/",FALSE,TRUE)</formula>
    </cfRule>
  </conditionalFormatting>
  <conditionalFormatting sqref="H9">
    <cfRule type="expression" dxfId="56" priority="58">
      <formula>IF($R$6="/",FALSE,TRUE)</formula>
    </cfRule>
  </conditionalFormatting>
  <conditionalFormatting sqref="H9">
    <cfRule type="expression" dxfId="55" priority="57">
      <formula>IF($R$6="/",FALSE,TRUE)</formula>
    </cfRule>
  </conditionalFormatting>
  <conditionalFormatting sqref="G10:H10">
    <cfRule type="expression" dxfId="54" priority="56">
      <formula>IF($R$6="/",FALSE,TRUE)</formula>
    </cfRule>
  </conditionalFormatting>
  <conditionalFormatting sqref="I5 I10">
    <cfRule type="expression" dxfId="53" priority="55">
      <formula>IF($R$6="/",FALSE,TRUE)</formula>
    </cfRule>
  </conditionalFormatting>
  <conditionalFormatting sqref="J5:J7">
    <cfRule type="expression" dxfId="52" priority="54">
      <formula>IF($R$6="/",FALSE,TRUE)</formula>
    </cfRule>
  </conditionalFormatting>
  <conditionalFormatting sqref="J8:J10">
    <cfRule type="expression" dxfId="51" priority="41">
      <formula>IF($R$6="/",TRUE,FALSE)</formula>
    </cfRule>
    <cfRule type="expression" dxfId="50" priority="42">
      <formula>IF(OR($R$6="Barre_Droite_Montage_x2",$R$6="U_Montage_x1",$R$6="U_Montage_x2",$R$6="Poteaux"),FALSE,TRUE)</formula>
    </cfRule>
    <cfRule type="expression" dxfId="49" priority="53">
      <formula>IF($R$6="/",FALSE,TRUE)</formula>
    </cfRule>
  </conditionalFormatting>
  <conditionalFormatting sqref="K8:K10">
    <cfRule type="expression" dxfId="48" priority="36">
      <formula>IF($R$6="/",TRUE,FALSE)</formula>
    </cfRule>
    <cfRule type="expression" dxfId="47" priority="40">
      <formula>IF(OR($R$6="Barre_Droite_Montage_x2",$R$6="U_Montage_x1",$R$6="U_Montage_x2",$R$6="Poteaux"),FALSE,TRUE)</formula>
    </cfRule>
    <cfRule type="expression" dxfId="46" priority="52">
      <formula>IF($R$6="/",FALSE,TRUE)</formula>
    </cfRule>
  </conditionalFormatting>
  <conditionalFormatting sqref="K5:K7">
    <cfRule type="expression" dxfId="45" priority="51">
      <formula>IF($R$6="/",FALSE,TRUE)</formula>
    </cfRule>
  </conditionalFormatting>
  <conditionalFormatting sqref="L5:L7">
    <cfRule type="expression" dxfId="44" priority="50">
      <formula>IF($R$6="/",FALSE,TRUE)</formula>
    </cfRule>
  </conditionalFormatting>
  <conditionalFormatting sqref="L8:L10">
    <cfRule type="expression" dxfId="43" priority="35">
      <formula>IF($R$6="/",TRUE,FALSE)</formula>
    </cfRule>
    <cfRule type="expression" dxfId="42" priority="39">
      <formula>IF(OR($R$6="Barre_Droite_Montage_x2",$R$6="U_Montage_x1",$R$6="U_Montage_x2",$R$6="Poteaux"),FALSE,TRUE)</formula>
    </cfRule>
    <cfRule type="expression" dxfId="41" priority="49">
      <formula>IF($R$6="/",FALSE,TRUE)</formula>
    </cfRule>
  </conditionalFormatting>
  <conditionalFormatting sqref="M5:M7">
    <cfRule type="expression" dxfId="40" priority="48">
      <formula>IF($R$6="/",FALSE,TRUE)</formula>
    </cfRule>
  </conditionalFormatting>
  <conditionalFormatting sqref="M8:M10">
    <cfRule type="expression" dxfId="39" priority="34">
      <formula>IF($R$6="/",TRUE,FALSE)</formula>
    </cfRule>
    <cfRule type="expression" dxfId="38" priority="38">
      <formula>IF(OR($R$6="Barre_Droite_Montage_x2",$R$6="U_Montage_x1",$R$6="U_Montage_x2",$R$6="Poteaux"),FALSE,TRUE)</formula>
    </cfRule>
    <cfRule type="expression" dxfId="37" priority="47">
      <formula>IF($R$6="/",FALSE,TRUE)</formula>
    </cfRule>
  </conditionalFormatting>
  <conditionalFormatting sqref="N5:N7">
    <cfRule type="expression" dxfId="36" priority="46">
      <formula>IF($R$6="/",FALSE,TRUE)</formula>
    </cfRule>
  </conditionalFormatting>
  <conditionalFormatting sqref="N8:N10">
    <cfRule type="expression" dxfId="35" priority="33">
      <formula>IF($R$6="/",TRUE,FALSE)</formula>
    </cfRule>
    <cfRule type="expression" dxfId="34" priority="37">
      <formula>IF(OR($R$6="Barre_Droite_Montage_x2",$R$6="U_Montage_x1",$R$6="U_Montage_x2",$R$6="Poteaux"),FALSE,TRUE)</formula>
    </cfRule>
    <cfRule type="expression" dxfId="33" priority="45">
      <formula>IF($R$6="/",FALSE,TRUE)</formula>
    </cfRule>
  </conditionalFormatting>
  <conditionalFormatting sqref="O5:O10">
    <cfRule type="expression" dxfId="32" priority="44">
      <formula>IF($R$6="/",FALSE,TRUE)</formula>
    </cfRule>
  </conditionalFormatting>
  <conditionalFormatting sqref="J14:J16">
    <cfRule type="expression" dxfId="31" priority="30">
      <formula>IF($R$12="/",TRUE,FALSE)</formula>
    </cfRule>
    <cfRule type="expression" dxfId="30" priority="31">
      <formula>IF(OR($R$12="Barre_Droite_Montage_x2",$R$12="U_Montage_x1",$R$12="U_Montage_x2",$R$12="Poteaux"),FALSE,TRUE)</formula>
    </cfRule>
    <cfRule type="expression" dxfId="29" priority="32">
      <formula>IF($R$12="/",FALSE,TRUE)</formula>
    </cfRule>
  </conditionalFormatting>
  <conditionalFormatting sqref="K14:K16">
    <cfRule type="expression" dxfId="28" priority="27">
      <formula>IF($R$12="/",TRUE,FALSE)</formula>
    </cfRule>
    <cfRule type="expression" dxfId="27" priority="28">
      <formula>IF(OR($R$12="Barre_Droite_Montage_x2",$R$12="U_Montage_x1",$R$12="U_Montage_x2",$R$12="Poteaux"),FALSE,TRUE)</formula>
    </cfRule>
    <cfRule type="expression" dxfId="26" priority="29">
      <formula>IF($R$12="/",FALSE,TRUE)</formula>
    </cfRule>
  </conditionalFormatting>
  <conditionalFormatting sqref="L14:L16">
    <cfRule type="expression" dxfId="25" priority="24">
      <formula>IF($R$12="/",TRUE,FALSE)</formula>
    </cfRule>
    <cfRule type="expression" dxfId="24" priority="25">
      <formula>IF(OR($R$12="Barre_Droite_Montage_x2",$R$12="U_Montage_x1",$R$12="U_Montage_x2",$R$12="Poteaux"),FALSE,TRUE)</formula>
    </cfRule>
    <cfRule type="expression" dxfId="23" priority="26">
      <formula>IF($R$12="/",FALSE,TRUE)</formula>
    </cfRule>
  </conditionalFormatting>
  <conditionalFormatting sqref="M14:M16">
    <cfRule type="expression" dxfId="22" priority="21">
      <formula>IF($R$12="/",TRUE,FALSE)</formula>
    </cfRule>
    <cfRule type="expression" dxfId="21" priority="22">
      <formula>IF(OR($R$12="Barre_Droite_Montage_x2",$R$12="U_Montage_x1",$R$12="U_Montage_x2",$R$12="Poteaux"),FALSE,TRUE)</formula>
    </cfRule>
    <cfRule type="expression" dxfId="20" priority="23">
      <formula>IF($R$12="/",FALSE,TRUE)</formula>
    </cfRule>
  </conditionalFormatting>
  <conditionalFormatting sqref="N14:N16">
    <cfRule type="expression" dxfId="19" priority="18">
      <formula>IF($R$12="/",TRUE,FALSE)</formula>
    </cfRule>
    <cfRule type="expression" dxfId="18" priority="19">
      <formula>IF(OR($R$12="Barre_Droite_Montage_x2",$R$12="U_Montage_x1",$R$12="U_Montage_x2",$R$12="Poteaux"),FALSE,TRUE)</formula>
    </cfRule>
    <cfRule type="expression" dxfId="17" priority="20">
      <formula>IF($R$12="/",FALSE,TRUE)</formula>
    </cfRule>
  </conditionalFormatting>
  <conditionalFormatting sqref="J20:J22">
    <cfRule type="expression" dxfId="16" priority="15">
      <formula>IF($R$18="/",TRUE,FALSE)</formula>
    </cfRule>
    <cfRule type="expression" dxfId="15" priority="16">
      <formula>IF(OR($R$18="Barre_Droite_Montage_x2",$R$18="U_Montage_x1",$R$18="U_Montage_x2",$R$18="Poteaux"),FALSE,TRUE)</formula>
    </cfRule>
    <cfRule type="expression" dxfId="14" priority="17">
      <formula>IF($R$18="/",FALSE,TRUE)</formula>
    </cfRule>
  </conditionalFormatting>
  <conditionalFormatting sqref="K20:K22">
    <cfRule type="expression" dxfId="13" priority="12">
      <formula>IF($R$18="/",TRUE,FALSE)</formula>
    </cfRule>
    <cfRule type="expression" dxfId="12" priority="13">
      <formula>IF(OR($R$18="Barre_Droite_Montage_x2",$R$18="U_Montage_x1",$R$18="U_Montage_x2",$R$18="Poteaux"),FALSE,TRUE)</formula>
    </cfRule>
    <cfRule type="expression" dxfId="11" priority="14">
      <formula>IF($R$18="/",FALSE,TRUE)</formula>
    </cfRule>
  </conditionalFormatting>
  <conditionalFormatting sqref="L20:L22">
    <cfRule type="expression" dxfId="10" priority="9">
      <formula>IF($R$18="/",TRUE,FALSE)</formula>
    </cfRule>
    <cfRule type="expression" dxfId="9" priority="10">
      <formula>IF(OR($R$18="Barre_Droite_Montage_x2",$R$18="U_Montage_x1",$R$18="U_Montage_x2",$R$18="Poteaux"),FALSE,TRUE)</formula>
    </cfRule>
    <cfRule type="expression" dxfId="8" priority="11">
      <formula>IF($R$18="/",FALSE,TRUE)</formula>
    </cfRule>
  </conditionalFormatting>
  <conditionalFormatting sqref="M20:M22">
    <cfRule type="expression" dxfId="7" priority="6">
      <formula>IF($R$18="/",TRUE,FALSE)</formula>
    </cfRule>
    <cfRule type="expression" dxfId="6" priority="7">
      <formula>IF(OR($R$18="Barre_Droite_Montage_x2",$R$18="U_Montage_x1",$R$18="U_Montage_x2",$R$18="Poteaux"),FALSE,TRUE)</formula>
    </cfRule>
    <cfRule type="expression" dxfId="5" priority="8">
      <formula>IF($R$18="/",FALSE,TRUE)</formula>
    </cfRule>
  </conditionalFormatting>
  <conditionalFormatting sqref="N20:N22">
    <cfRule type="expression" dxfId="4" priority="3">
      <formula>IF($R$18="/",TRUE,FALSE)</formula>
    </cfRule>
    <cfRule type="expression" dxfId="3" priority="4">
      <formula>IF(OR($R$18="Barre_Droite_Montage_x2",$R$18="U_Montage_x1",$R$18="U_Montage_x2",$R$18="Poteaux"),FALSE,TRUE)</formula>
    </cfRule>
    <cfRule type="expression" dxfId="2" priority="5">
      <formula>IF($R$18="/",FALSE,TRUE)</formula>
    </cfRule>
  </conditionalFormatting>
  <conditionalFormatting sqref="R2">
    <cfRule type="cellIs" dxfId="1" priority="1" operator="between">
      <formula>"A"</formula>
      <formula>"Z"</formula>
    </cfRule>
    <cfRule type="cellIs" dxfId="0" priority="2" operator="between">
      <formula>0</formula>
      <formula>1000</formula>
    </cfRule>
  </conditionalFormatting>
  <dataValidations count="11">
    <dataValidation type="list" allowBlank="1" showInputMessage="1" showErrorMessage="1" sqref="T7">
      <formula1>INDIRECT($R$6)</formula1>
    </dataValidation>
    <dataValidation type="list" allowBlank="1" showInputMessage="1" showErrorMessage="1" sqref="T13">
      <formula1>INDIRECT($R$12)</formula1>
    </dataValidation>
    <dataValidation type="list" allowBlank="1" showInputMessage="1" showErrorMessage="1" sqref="R13">
      <formula1>$BJ$37:$BJ$38</formula1>
    </dataValidation>
    <dataValidation type="list" allowBlank="1" showInputMessage="1" showErrorMessage="1" sqref="R7">
      <formula1>$BI$37:$BI$38</formula1>
    </dataValidation>
    <dataValidation type="list" allowBlank="1" showInputMessage="1" showErrorMessage="1" sqref="R19">
      <formula1>$BK$37:$BK$38</formula1>
    </dataValidation>
    <dataValidation type="list" showInputMessage="1" showErrorMessage="1" sqref="R15">
      <formula1>Acieraeclisser</formula1>
    </dataValidation>
    <dataValidation type="list" allowBlank="1" showInputMessage="1" showErrorMessage="1" sqref="T19">
      <formula1>INDIRECT($R$18)</formula1>
    </dataValidation>
    <dataValidation type="list" showInputMessage="1" showErrorMessage="1" sqref="R9">
      <formula1>$BH$18:$BH$19</formula1>
    </dataValidation>
    <dataValidation type="list" showInputMessage="1" showErrorMessage="1" sqref="R21">
      <formula1>$BJ$18:$BJ$19</formula1>
    </dataValidation>
    <dataValidation type="list" allowBlank="1" showInputMessage="1" showErrorMessage="1" sqref="R18">
      <formula1>INDIRECT($AB$1)</formula1>
    </dataValidation>
    <dataValidation type="list" allowBlank="1" showInputMessage="1" showErrorMessage="1" sqref="R6 R12">
      <formula1>INDIRECT($AB$1)</formula1>
    </dataValidation>
  </dataValidations>
  <printOptions horizontalCentered="1" verticalCentered="1"/>
  <pageMargins left="0" right="0" top="0" bottom="0" header="0" footer="0"/>
  <pageSetup paperSize="9" scale="115" orientation="landscape" r:id="rId3"/>
  <headerFooter scaleWithDoc="0" alignWithMargins="0"/>
  <drawing r:id="rId4"/>
  <legacy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24</vt:i4>
      </vt:variant>
    </vt:vector>
  </HeadingPairs>
  <TitlesOfParts>
    <vt:vector size="27" baseType="lpstr">
      <vt:lpstr>DONNEES</vt:lpstr>
      <vt:lpstr>INDICATION</vt:lpstr>
      <vt:lpstr>L.1</vt:lpstr>
      <vt:lpstr>_</vt:lpstr>
      <vt:lpstr>Acier</vt:lpstr>
      <vt:lpstr>Acieraeclisser</vt:lpstr>
      <vt:lpstr>Barre_Crossée_135°</vt:lpstr>
      <vt:lpstr>Barre_Crossée_180°</vt:lpstr>
      <vt:lpstr>Barre_Crossée_90°</vt:lpstr>
      <vt:lpstr>Barre_Droite</vt:lpstr>
      <vt:lpstr>Barre_Droite_Montage_x2</vt:lpstr>
      <vt:lpstr>eclisse</vt:lpstr>
      <vt:lpstr>normal</vt:lpstr>
      <vt:lpstr>Poteaux</vt:lpstr>
      <vt:lpstr>Supr.1</vt:lpstr>
      <vt:lpstr>Supr.2</vt:lpstr>
      <vt:lpstr>Supr.3</vt:lpstr>
      <vt:lpstr>Supr.4</vt:lpstr>
      <vt:lpstr>Tableau1</vt:lpstr>
      <vt:lpstr>Tableau2</vt:lpstr>
      <vt:lpstr>Tableau3</vt:lpstr>
      <vt:lpstr>Treillis</vt:lpstr>
      <vt:lpstr>Treillis_1</vt:lpstr>
      <vt:lpstr>Treillis_90°</vt:lpstr>
      <vt:lpstr>U</vt:lpstr>
      <vt:lpstr>U_Montage_x1</vt:lpstr>
      <vt:lpstr>L.1!Zone_d_impression</vt:lpstr>
    </vt:vector>
  </TitlesOfParts>
  <Company>Rector Lesage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COMERT Leonardo</dc:creator>
  <cp:lastModifiedBy>COMERT Leonardo</cp:lastModifiedBy>
  <cp:lastPrinted>2018-08-07T09:54:14Z</cp:lastPrinted>
  <dcterms:created xsi:type="dcterms:W3CDTF">2017-03-14T08:39:04Z</dcterms:created>
  <dcterms:modified xsi:type="dcterms:W3CDTF">2018-08-08T14:34:56Z</dcterms:modified>
</cp:coreProperties>
</file>