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bookViews>
    <workbookView xWindow="45" yWindow="-105" windowWidth="20490" windowHeight="6390" activeTab="1"/>
  </bookViews>
  <sheets>
    <sheet name="Calendrier" sheetId="3" r:id="rId1"/>
    <sheet name="Saisie" sheetId="1" r:id="rId2"/>
    <sheet name="Liste des équipements" sheetId="2" r:id="rId3"/>
    <sheet name="Liste des personnes" sheetId="7" r:id="rId4"/>
    <sheet name="Quantité" sheetId="4" r:id="rId5"/>
    <sheet name="Feuil1" sheetId="8" r:id="rId6"/>
  </sheets>
  <externalReferences>
    <externalReference r:id="rId7"/>
  </externalReferences>
  <definedNames>
    <definedName name="_xlnm._FilterDatabase" localSheetId="0" hidden="1">'[1]Calendar View'!$H$19:$K$22</definedName>
    <definedName name="EQT_saisie">Saisie_plannif_EQT[Nom de l''equipement]</definedName>
    <definedName name="lstEQT">EQT[[Noms des Equipements ]]</definedName>
    <definedName name="lstquantitéEQT">quantité[Quantité]</definedName>
    <definedName name="Période_utilisation">Calendrier!D$6=MEDIAN(Calendrier!D$6,Saisie!$D2,Saisie!$D2+Saisie!$H2-1)</definedName>
    <definedName name="personne_saisie">Saisie_plannif_EQT[Avion]</definedName>
    <definedName name="personnes">personne[Liste des Avions]</definedName>
    <definedName name="Plan">Période_utilisation*(Saisie!$D2&gt;0)</definedName>
    <definedName name="quantité_saisie">Saisie_plannif_EQT[Quantité]</definedName>
  </definedNames>
  <calcPr calcId="145621"/>
</workbook>
</file>

<file path=xl/calcChain.xml><?xml version="1.0" encoding="utf-8"?>
<calcChain xmlns="http://schemas.openxmlformats.org/spreadsheetml/2006/main">
  <c r="E7" i="3" l="1" a="1"/>
  <c r="E7" i="3" s="1"/>
  <c r="E8" i="3" l="1" a="1"/>
  <c r="E8" i="3" s="1"/>
  <c r="E9" i="3" a="1"/>
  <c r="E9" i="3" s="1"/>
  <c r="E10" i="3" a="1"/>
  <c r="E10" i="3" s="1"/>
  <c r="E11" i="3" a="1"/>
  <c r="E11" i="3" s="1"/>
  <c r="E12" i="3" a="1"/>
  <c r="E12" i="3" s="1"/>
  <c r="E13" i="3" a="1"/>
  <c r="E13" i="3" s="1"/>
  <c r="E14" i="3" a="1"/>
  <c r="E14" i="3" s="1"/>
  <c r="E15" i="3" a="1"/>
  <c r="E15" i="3" s="1"/>
  <c r="E16" i="3" a="1"/>
  <c r="E16" i="3" s="1"/>
  <c r="E17" i="3" a="1"/>
  <c r="E17" i="3" s="1"/>
  <c r="E18" i="3" a="1"/>
  <c r="E18" i="3" s="1"/>
  <c r="E19" i="3" a="1"/>
  <c r="E19" i="3" s="1"/>
  <c r="E20" i="3" a="1"/>
  <c r="E20" i="3" s="1"/>
  <c r="E21" i="3" a="1"/>
  <c r="E21" i="3" s="1"/>
  <c r="E22" i="3" a="1"/>
  <c r="E22" i="3" s="1"/>
  <c r="E23" i="3" a="1"/>
  <c r="E23" i="3" s="1"/>
  <c r="E24" i="3" a="1"/>
  <c r="E24" i="3" s="1"/>
  <c r="E25" i="3" a="1"/>
  <c r="E25" i="3" s="1"/>
  <c r="F7" i="3" a="1"/>
  <c r="F7" i="3" s="1"/>
  <c r="G7" i="3" a="1"/>
  <c r="G7" i="3" s="1"/>
  <c r="H7" i="3" a="1"/>
  <c r="H7" i="3" s="1"/>
  <c r="I7" i="3" a="1"/>
  <c r="I7" i="3" s="1"/>
  <c r="J7" i="3" a="1"/>
  <c r="J7" i="3" s="1"/>
  <c r="K7" i="3" a="1"/>
  <c r="K7" i="3" s="1"/>
  <c r="L7" i="3" a="1"/>
  <c r="L7" i="3" s="1"/>
  <c r="M7" i="3" a="1"/>
  <c r="M7" i="3" s="1"/>
  <c r="N7" i="3" a="1"/>
  <c r="N7" i="3" s="1"/>
  <c r="O7" i="3" a="1"/>
  <c r="O7" i="3" s="1"/>
  <c r="P7" i="3" a="1"/>
  <c r="P7" i="3" s="1"/>
  <c r="Q7" i="3" a="1"/>
  <c r="Q7" i="3" s="1"/>
  <c r="H14" i="1" l="1"/>
  <c r="H4" i="1"/>
  <c r="H5" i="1"/>
  <c r="H6" i="1"/>
  <c r="H7" i="1"/>
  <c r="H8" i="1"/>
  <c r="H9" i="1"/>
  <c r="H10" i="1"/>
  <c r="H11" i="1"/>
  <c r="H12" i="1"/>
  <c r="H13" i="1"/>
  <c r="BD25" i="3" l="1" a="1"/>
  <c r="BD25" i="3" s="1"/>
  <c r="BC25" i="3" a="1"/>
  <c r="BC25" i="3" s="1"/>
  <c r="BB25" i="3" a="1"/>
  <c r="BB25" i="3" s="1"/>
  <c r="BA25" i="3" a="1"/>
  <c r="BA25" i="3" s="1"/>
  <c r="AZ25" i="3" a="1"/>
  <c r="AZ25" i="3" s="1"/>
  <c r="AY25" i="3" a="1"/>
  <c r="AY25" i="3" s="1"/>
  <c r="AX25" i="3" a="1"/>
  <c r="AX25" i="3" s="1"/>
  <c r="AW25" i="3" a="1"/>
  <c r="AW25" i="3" s="1"/>
  <c r="AV25" i="3" a="1"/>
  <c r="AV25" i="3" s="1"/>
  <c r="AU25" i="3" a="1"/>
  <c r="AU25" i="3" s="1"/>
  <c r="AT25" i="3" a="1"/>
  <c r="AT25" i="3" s="1"/>
  <c r="AS25" i="3" a="1"/>
  <c r="AS25" i="3" s="1"/>
  <c r="AR25" i="3" a="1"/>
  <c r="AR25" i="3" s="1"/>
  <c r="AQ25" i="3" a="1"/>
  <c r="AQ25" i="3" s="1"/>
  <c r="AP25" i="3" a="1"/>
  <c r="AP25" i="3" s="1"/>
  <c r="AO25" i="3" a="1"/>
  <c r="AO25" i="3" s="1"/>
  <c r="AN25" i="3" a="1"/>
  <c r="AN25" i="3" s="1"/>
  <c r="AM25" i="3" a="1"/>
  <c r="AM25" i="3" s="1"/>
  <c r="AL25" i="3" a="1"/>
  <c r="AL25" i="3" s="1"/>
  <c r="AK25" i="3" a="1"/>
  <c r="AK25" i="3" s="1"/>
  <c r="AJ25" i="3" a="1"/>
  <c r="AJ25" i="3" s="1"/>
  <c r="AI25" i="3" a="1"/>
  <c r="AI25" i="3" s="1"/>
  <c r="AH25" i="3" a="1"/>
  <c r="AH25" i="3" s="1"/>
  <c r="AG25" i="3" a="1"/>
  <c r="AG25" i="3" s="1"/>
  <c r="AF25" i="3" a="1"/>
  <c r="AF25" i="3" s="1"/>
  <c r="AE25" i="3" a="1"/>
  <c r="AE25" i="3" s="1"/>
  <c r="AD25" i="3" a="1"/>
  <c r="AD25" i="3" s="1"/>
  <c r="AC25" i="3" a="1"/>
  <c r="AC25" i="3" s="1"/>
  <c r="AB25" i="3" a="1"/>
  <c r="AB25" i="3" s="1"/>
  <c r="AA25" i="3" a="1"/>
  <c r="AA25" i="3" s="1"/>
  <c r="Z25" i="3" a="1"/>
  <c r="Z25" i="3" s="1"/>
  <c r="Y25" i="3" a="1"/>
  <c r="Y25" i="3" s="1"/>
  <c r="X25" i="3" a="1"/>
  <c r="X25" i="3" s="1"/>
  <c r="W25" i="3" a="1"/>
  <c r="W25" i="3" s="1"/>
  <c r="V25" i="3" a="1"/>
  <c r="V25" i="3" s="1"/>
  <c r="U25" i="3" a="1"/>
  <c r="U25" i="3" s="1"/>
  <c r="T25" i="3" a="1"/>
  <c r="T25" i="3" s="1"/>
  <c r="S25" i="3" a="1"/>
  <c r="S25" i="3" s="1"/>
  <c r="R25" i="3" a="1"/>
  <c r="R25" i="3" s="1"/>
  <c r="Q25" i="3" a="1"/>
  <c r="Q25" i="3" s="1"/>
  <c r="P25" i="3" a="1"/>
  <c r="P25" i="3" s="1"/>
  <c r="O25" i="3" a="1"/>
  <c r="O25" i="3" s="1"/>
  <c r="N25" i="3" a="1"/>
  <c r="N25" i="3" s="1"/>
  <c r="M25" i="3" a="1"/>
  <c r="M25" i="3" s="1"/>
  <c r="L25" i="3" a="1"/>
  <c r="L25" i="3" s="1"/>
  <c r="K25" i="3" a="1"/>
  <c r="K25" i="3" s="1"/>
  <c r="BD24" i="3" a="1"/>
  <c r="BD24" i="3" s="1"/>
  <c r="BC24" i="3" a="1"/>
  <c r="BC24" i="3" s="1"/>
  <c r="BB24" i="3" a="1"/>
  <c r="BB24" i="3" s="1"/>
  <c r="BA24" i="3" a="1"/>
  <c r="BA24" i="3" s="1"/>
  <c r="AZ24" i="3" a="1"/>
  <c r="AZ24" i="3" s="1"/>
  <c r="AY24" i="3" a="1"/>
  <c r="AY24" i="3" s="1"/>
  <c r="AX24" i="3" a="1"/>
  <c r="AX24" i="3" s="1"/>
  <c r="AW24" i="3" a="1"/>
  <c r="AW24" i="3" s="1"/>
  <c r="AV24" i="3" a="1"/>
  <c r="AV24" i="3" s="1"/>
  <c r="AU24" i="3" a="1"/>
  <c r="AU24" i="3" s="1"/>
  <c r="AT24" i="3" a="1"/>
  <c r="AT24" i="3" s="1"/>
  <c r="AS24" i="3" a="1"/>
  <c r="AS24" i="3" s="1"/>
  <c r="AR24" i="3" a="1"/>
  <c r="AR24" i="3" s="1"/>
  <c r="AQ24" i="3" a="1"/>
  <c r="AQ24" i="3" s="1"/>
  <c r="AP24" i="3" a="1"/>
  <c r="AP24" i="3" s="1"/>
  <c r="AO24" i="3" a="1"/>
  <c r="AO24" i="3" s="1"/>
  <c r="AN24" i="3" a="1"/>
  <c r="AN24" i="3" s="1"/>
  <c r="AM24" i="3" a="1"/>
  <c r="AM24" i="3" s="1"/>
  <c r="AL24" i="3" a="1"/>
  <c r="AL24" i="3" s="1"/>
  <c r="AK24" i="3" a="1"/>
  <c r="AK24" i="3" s="1"/>
  <c r="AJ24" i="3" a="1"/>
  <c r="AJ24" i="3" s="1"/>
  <c r="AI24" i="3" a="1"/>
  <c r="AI24" i="3" s="1"/>
  <c r="AH24" i="3" a="1"/>
  <c r="AH24" i="3" s="1"/>
  <c r="AG24" i="3" a="1"/>
  <c r="AG24" i="3" s="1"/>
  <c r="AF24" i="3" a="1"/>
  <c r="AF24" i="3" s="1"/>
  <c r="AE24" i="3" a="1"/>
  <c r="AE24" i="3" s="1"/>
  <c r="AD24" i="3" a="1"/>
  <c r="AD24" i="3" s="1"/>
  <c r="AC24" i="3" a="1"/>
  <c r="AC24" i="3" s="1"/>
  <c r="AB24" i="3" a="1"/>
  <c r="AB24" i="3" s="1"/>
  <c r="AA24" i="3" a="1"/>
  <c r="AA24" i="3" s="1"/>
  <c r="Z24" i="3" a="1"/>
  <c r="Z24" i="3" s="1"/>
  <c r="Y24" i="3" a="1"/>
  <c r="Y24" i="3" s="1"/>
  <c r="X24" i="3" a="1"/>
  <c r="X24" i="3" s="1"/>
  <c r="W24" i="3" a="1"/>
  <c r="W24" i="3" s="1"/>
  <c r="V24" i="3" a="1"/>
  <c r="V24" i="3" s="1"/>
  <c r="U24" i="3" a="1"/>
  <c r="U24" i="3" s="1"/>
  <c r="T24" i="3" a="1"/>
  <c r="T24" i="3" s="1"/>
  <c r="S24" i="3" a="1"/>
  <c r="S24" i="3" s="1"/>
  <c r="R24" i="3" a="1"/>
  <c r="R24" i="3" s="1"/>
  <c r="Q24" i="3" a="1"/>
  <c r="Q24" i="3" s="1"/>
  <c r="P24" i="3" a="1"/>
  <c r="P24" i="3" s="1"/>
  <c r="O24" i="3" a="1"/>
  <c r="O24" i="3" s="1"/>
  <c r="N24" i="3" a="1"/>
  <c r="N24" i="3" s="1"/>
  <c r="M24" i="3" a="1"/>
  <c r="M24" i="3" s="1"/>
  <c r="L24" i="3" a="1"/>
  <c r="L24" i="3" s="1"/>
  <c r="K24" i="3" a="1"/>
  <c r="K24" i="3" s="1"/>
  <c r="BD23" i="3" a="1"/>
  <c r="BD23" i="3" s="1"/>
  <c r="BC23" i="3" a="1"/>
  <c r="BC23" i="3" s="1"/>
  <c r="BB23" i="3" a="1"/>
  <c r="BB23" i="3" s="1"/>
  <c r="BA23" i="3" a="1"/>
  <c r="BA23" i="3" s="1"/>
  <c r="AZ23" i="3" a="1"/>
  <c r="AZ23" i="3" s="1"/>
  <c r="AY23" i="3" a="1"/>
  <c r="AY23" i="3" s="1"/>
  <c r="AX23" i="3" a="1"/>
  <c r="AX23" i="3" s="1"/>
  <c r="AW23" i="3" a="1"/>
  <c r="AW23" i="3" s="1"/>
  <c r="AV23" i="3" a="1"/>
  <c r="AV23" i="3" s="1"/>
  <c r="AU23" i="3" a="1"/>
  <c r="AU23" i="3" s="1"/>
  <c r="AT23" i="3" a="1"/>
  <c r="AT23" i="3" s="1"/>
  <c r="AS23" i="3" a="1"/>
  <c r="AS23" i="3" s="1"/>
  <c r="AR23" i="3" a="1"/>
  <c r="AR23" i="3" s="1"/>
  <c r="AQ23" i="3" a="1"/>
  <c r="AQ23" i="3" s="1"/>
  <c r="AP23" i="3" a="1"/>
  <c r="AP23" i="3" s="1"/>
  <c r="AO23" i="3" a="1"/>
  <c r="AO23" i="3" s="1"/>
  <c r="AN23" i="3" a="1"/>
  <c r="AN23" i="3" s="1"/>
  <c r="AM23" i="3" a="1"/>
  <c r="AM23" i="3" s="1"/>
  <c r="AL23" i="3" a="1"/>
  <c r="AL23" i="3" s="1"/>
  <c r="AK23" i="3" a="1"/>
  <c r="AK23" i="3" s="1"/>
  <c r="AJ23" i="3" a="1"/>
  <c r="AJ23" i="3" s="1"/>
  <c r="AI23" i="3" a="1"/>
  <c r="AI23" i="3" s="1"/>
  <c r="AH23" i="3" a="1"/>
  <c r="AH23" i="3" s="1"/>
  <c r="AG23" i="3" a="1"/>
  <c r="AG23" i="3" s="1"/>
  <c r="AF23" i="3" a="1"/>
  <c r="AF23" i="3" s="1"/>
  <c r="AE23" i="3" a="1"/>
  <c r="AE23" i="3" s="1"/>
  <c r="AD23" i="3" a="1"/>
  <c r="AD23" i="3" s="1"/>
  <c r="AC23" i="3" a="1"/>
  <c r="AC23" i="3" s="1"/>
  <c r="AB23" i="3" a="1"/>
  <c r="AB23" i="3" s="1"/>
  <c r="AA23" i="3" a="1"/>
  <c r="AA23" i="3" s="1"/>
  <c r="Z23" i="3" a="1"/>
  <c r="Z23" i="3" s="1"/>
  <c r="Y23" i="3" a="1"/>
  <c r="Y23" i="3" s="1"/>
  <c r="X23" i="3" a="1"/>
  <c r="X23" i="3" s="1"/>
  <c r="W23" i="3" a="1"/>
  <c r="W23" i="3" s="1"/>
  <c r="V23" i="3" a="1"/>
  <c r="V23" i="3" s="1"/>
  <c r="U23" i="3" a="1"/>
  <c r="U23" i="3" s="1"/>
  <c r="T23" i="3" a="1"/>
  <c r="T23" i="3" s="1"/>
  <c r="S23" i="3" a="1"/>
  <c r="S23" i="3" s="1"/>
  <c r="R23" i="3" a="1"/>
  <c r="R23" i="3" s="1"/>
  <c r="Q23" i="3" a="1"/>
  <c r="Q23" i="3" s="1"/>
  <c r="P23" i="3" a="1"/>
  <c r="P23" i="3" s="1"/>
  <c r="O23" i="3" a="1"/>
  <c r="O23" i="3" s="1"/>
  <c r="N23" i="3" a="1"/>
  <c r="N23" i="3" s="1"/>
  <c r="M23" i="3" a="1"/>
  <c r="M23" i="3" s="1"/>
  <c r="L23" i="3" a="1"/>
  <c r="L23" i="3" s="1"/>
  <c r="K23" i="3" a="1"/>
  <c r="K23" i="3" s="1"/>
  <c r="BD22" i="3" a="1"/>
  <c r="BD22" i="3" s="1"/>
  <c r="BC22" i="3" a="1"/>
  <c r="BC22" i="3" s="1"/>
  <c r="BB22" i="3" a="1"/>
  <c r="BB22" i="3" s="1"/>
  <c r="BA22" i="3" a="1"/>
  <c r="BA22" i="3" s="1"/>
  <c r="AZ22" i="3" a="1"/>
  <c r="AZ22" i="3" s="1"/>
  <c r="AY22" i="3" a="1"/>
  <c r="AY22" i="3" s="1"/>
  <c r="AX22" i="3" a="1"/>
  <c r="AX22" i="3" s="1"/>
  <c r="AW22" i="3" a="1"/>
  <c r="AW22" i="3" s="1"/>
  <c r="AV22" i="3" a="1"/>
  <c r="AV22" i="3" s="1"/>
  <c r="AU22" i="3" a="1"/>
  <c r="AU22" i="3" s="1"/>
  <c r="AT22" i="3" a="1"/>
  <c r="AT22" i="3" s="1"/>
  <c r="AS22" i="3" a="1"/>
  <c r="AS22" i="3" s="1"/>
  <c r="AR22" i="3" a="1"/>
  <c r="AR22" i="3" s="1"/>
  <c r="AQ22" i="3" a="1"/>
  <c r="AQ22" i="3" s="1"/>
  <c r="AP22" i="3" a="1"/>
  <c r="AP22" i="3" s="1"/>
  <c r="AO22" i="3" a="1"/>
  <c r="AO22" i="3" s="1"/>
  <c r="AN22" i="3" a="1"/>
  <c r="AN22" i="3" s="1"/>
  <c r="AM22" i="3" a="1"/>
  <c r="AM22" i="3" s="1"/>
  <c r="AL22" i="3" a="1"/>
  <c r="AL22" i="3" s="1"/>
  <c r="AK22" i="3" a="1"/>
  <c r="AK22" i="3" s="1"/>
  <c r="AJ22" i="3" a="1"/>
  <c r="AJ22" i="3" s="1"/>
  <c r="AI22" i="3" a="1"/>
  <c r="AI22" i="3" s="1"/>
  <c r="AH22" i="3" a="1"/>
  <c r="AH22" i="3" s="1"/>
  <c r="AG22" i="3" a="1"/>
  <c r="AG22" i="3" s="1"/>
  <c r="AF22" i="3" a="1"/>
  <c r="AF22" i="3" s="1"/>
  <c r="AE22" i="3" a="1"/>
  <c r="AE22" i="3" s="1"/>
  <c r="AD22" i="3" a="1"/>
  <c r="AD22" i="3" s="1"/>
  <c r="AC22" i="3" a="1"/>
  <c r="AC22" i="3" s="1"/>
  <c r="AB22" i="3" a="1"/>
  <c r="AB22" i="3" s="1"/>
  <c r="AA22" i="3" a="1"/>
  <c r="AA22" i="3" s="1"/>
  <c r="Z22" i="3" a="1"/>
  <c r="Z22" i="3" s="1"/>
  <c r="Y22" i="3" a="1"/>
  <c r="Y22" i="3" s="1"/>
  <c r="X22" i="3" a="1"/>
  <c r="X22" i="3" s="1"/>
  <c r="W22" i="3" a="1"/>
  <c r="W22" i="3" s="1"/>
  <c r="V22" i="3" a="1"/>
  <c r="V22" i="3" s="1"/>
  <c r="U22" i="3" a="1"/>
  <c r="U22" i="3" s="1"/>
  <c r="T22" i="3" a="1"/>
  <c r="T22" i="3" s="1"/>
  <c r="S22" i="3" a="1"/>
  <c r="S22" i="3" s="1"/>
  <c r="R22" i="3" a="1"/>
  <c r="R22" i="3" s="1"/>
  <c r="Q22" i="3" a="1"/>
  <c r="Q22" i="3" s="1"/>
  <c r="P22" i="3" a="1"/>
  <c r="P22" i="3" s="1"/>
  <c r="O22" i="3" a="1"/>
  <c r="O22" i="3" s="1"/>
  <c r="N22" i="3" a="1"/>
  <c r="N22" i="3" s="1"/>
  <c r="M22" i="3" a="1"/>
  <c r="M22" i="3" s="1"/>
  <c r="L22" i="3" a="1"/>
  <c r="L22" i="3" s="1"/>
  <c r="K22" i="3" a="1"/>
  <c r="K22" i="3" s="1"/>
  <c r="BD21" i="3" a="1"/>
  <c r="BD21" i="3" s="1"/>
  <c r="BC21" i="3" a="1"/>
  <c r="BC21" i="3" s="1"/>
  <c r="BB21" i="3" a="1"/>
  <c r="BB21" i="3" s="1"/>
  <c r="BA21" i="3" a="1"/>
  <c r="BA21" i="3" s="1"/>
  <c r="AZ21" i="3" a="1"/>
  <c r="AZ21" i="3" s="1"/>
  <c r="AY21" i="3" a="1"/>
  <c r="AY21" i="3" s="1"/>
  <c r="AX21" i="3" a="1"/>
  <c r="AX21" i="3" s="1"/>
  <c r="AW21" i="3" a="1"/>
  <c r="AW21" i="3" s="1"/>
  <c r="AV21" i="3" a="1"/>
  <c r="AV21" i="3" s="1"/>
  <c r="AU21" i="3" a="1"/>
  <c r="AU21" i="3" s="1"/>
  <c r="AT21" i="3" a="1"/>
  <c r="AT21" i="3" s="1"/>
  <c r="AS21" i="3" a="1"/>
  <c r="AS21" i="3" s="1"/>
  <c r="AR21" i="3" a="1"/>
  <c r="AR21" i="3" s="1"/>
  <c r="AQ21" i="3" a="1"/>
  <c r="AQ21" i="3" s="1"/>
  <c r="AP21" i="3" a="1"/>
  <c r="AP21" i="3" s="1"/>
  <c r="AO21" i="3" a="1"/>
  <c r="AO21" i="3" s="1"/>
  <c r="AN21" i="3" a="1"/>
  <c r="AN21" i="3" s="1"/>
  <c r="AM21" i="3" a="1"/>
  <c r="AM21" i="3" s="1"/>
  <c r="AL21" i="3" a="1"/>
  <c r="AL21" i="3" s="1"/>
  <c r="AK21" i="3" a="1"/>
  <c r="AK21" i="3" s="1"/>
  <c r="AJ21" i="3" a="1"/>
  <c r="AJ21" i="3" s="1"/>
  <c r="AI21" i="3" a="1"/>
  <c r="AI21" i="3" s="1"/>
  <c r="AH21" i="3" a="1"/>
  <c r="AH21" i="3" s="1"/>
  <c r="AG21" i="3" a="1"/>
  <c r="AG21" i="3" s="1"/>
  <c r="AF21" i="3" a="1"/>
  <c r="AF21" i="3" s="1"/>
  <c r="AE21" i="3" a="1"/>
  <c r="AE21" i="3" s="1"/>
  <c r="AD21" i="3" a="1"/>
  <c r="AD21" i="3" s="1"/>
  <c r="AC21" i="3" a="1"/>
  <c r="AC21" i="3" s="1"/>
  <c r="AB21" i="3" a="1"/>
  <c r="AB21" i="3" s="1"/>
  <c r="AA21" i="3" a="1"/>
  <c r="AA21" i="3" s="1"/>
  <c r="Z21" i="3" a="1"/>
  <c r="Z21" i="3" s="1"/>
  <c r="Y21" i="3" a="1"/>
  <c r="Y21" i="3" s="1"/>
  <c r="X21" i="3" a="1"/>
  <c r="X21" i="3" s="1"/>
  <c r="W21" i="3" a="1"/>
  <c r="W21" i="3" s="1"/>
  <c r="V21" i="3" a="1"/>
  <c r="V21" i="3" s="1"/>
  <c r="U21" i="3" a="1"/>
  <c r="U21" i="3" s="1"/>
  <c r="T21" i="3" a="1"/>
  <c r="T21" i="3" s="1"/>
  <c r="S21" i="3" a="1"/>
  <c r="S21" i="3" s="1"/>
  <c r="R21" i="3" a="1"/>
  <c r="R21" i="3" s="1"/>
  <c r="Q21" i="3" a="1"/>
  <c r="Q21" i="3" s="1"/>
  <c r="P21" i="3" a="1"/>
  <c r="P21" i="3" s="1"/>
  <c r="O21" i="3" a="1"/>
  <c r="O21" i="3" s="1"/>
  <c r="N21" i="3" a="1"/>
  <c r="N21" i="3" s="1"/>
  <c r="M21" i="3" a="1"/>
  <c r="M21" i="3" s="1"/>
  <c r="L21" i="3" a="1"/>
  <c r="L21" i="3" s="1"/>
  <c r="K21" i="3" a="1"/>
  <c r="K21" i="3" s="1"/>
  <c r="BD20" i="3" a="1"/>
  <c r="BD20" i="3" s="1"/>
  <c r="BC20" i="3" a="1"/>
  <c r="BC20" i="3" s="1"/>
  <c r="BB20" i="3" a="1"/>
  <c r="BB20" i="3" s="1"/>
  <c r="BA20" i="3" a="1"/>
  <c r="BA20" i="3" s="1"/>
  <c r="AZ20" i="3" a="1"/>
  <c r="AZ20" i="3" s="1"/>
  <c r="AY20" i="3" a="1"/>
  <c r="AY20" i="3" s="1"/>
  <c r="AX20" i="3" a="1"/>
  <c r="AX20" i="3" s="1"/>
  <c r="AW20" i="3" a="1"/>
  <c r="AW20" i="3" s="1"/>
  <c r="AV20" i="3" a="1"/>
  <c r="AV20" i="3" s="1"/>
  <c r="AU20" i="3" a="1"/>
  <c r="AU20" i="3" s="1"/>
  <c r="AT20" i="3" a="1"/>
  <c r="AT20" i="3" s="1"/>
  <c r="AS20" i="3" a="1"/>
  <c r="AS20" i="3" s="1"/>
  <c r="AR20" i="3" a="1"/>
  <c r="AR20" i="3" s="1"/>
  <c r="AQ20" i="3" a="1"/>
  <c r="AQ20" i="3" s="1"/>
  <c r="AP20" i="3" a="1"/>
  <c r="AP20" i="3" s="1"/>
  <c r="AO20" i="3" a="1"/>
  <c r="AO20" i="3" s="1"/>
  <c r="AN20" i="3" a="1"/>
  <c r="AN20" i="3" s="1"/>
  <c r="AM20" i="3" a="1"/>
  <c r="AM20" i="3" s="1"/>
  <c r="AL20" i="3" a="1"/>
  <c r="AL20" i="3" s="1"/>
  <c r="AK20" i="3" a="1"/>
  <c r="AK20" i="3" s="1"/>
  <c r="AJ20" i="3" a="1"/>
  <c r="AJ20" i="3" s="1"/>
  <c r="AI20" i="3" a="1"/>
  <c r="AI20" i="3" s="1"/>
  <c r="AH20" i="3" a="1"/>
  <c r="AH20" i="3" s="1"/>
  <c r="AG20" i="3" a="1"/>
  <c r="AG20" i="3" s="1"/>
  <c r="AF20" i="3" a="1"/>
  <c r="AF20" i="3" s="1"/>
  <c r="AE20" i="3" a="1"/>
  <c r="AE20" i="3" s="1"/>
  <c r="AD20" i="3" a="1"/>
  <c r="AD20" i="3" s="1"/>
  <c r="AC20" i="3" a="1"/>
  <c r="AC20" i="3" s="1"/>
  <c r="AB20" i="3" a="1"/>
  <c r="AB20" i="3" s="1"/>
  <c r="AA20" i="3" a="1"/>
  <c r="AA20" i="3" s="1"/>
  <c r="Z20" i="3" a="1"/>
  <c r="Z20" i="3" s="1"/>
  <c r="Y20" i="3" a="1"/>
  <c r="Y20" i="3" s="1"/>
  <c r="X20" i="3" a="1"/>
  <c r="X20" i="3" s="1"/>
  <c r="W20" i="3" a="1"/>
  <c r="W20" i="3" s="1"/>
  <c r="V20" i="3" a="1"/>
  <c r="V20" i="3" s="1"/>
  <c r="U20" i="3" a="1"/>
  <c r="U20" i="3" s="1"/>
  <c r="T20" i="3" a="1"/>
  <c r="T20" i="3" s="1"/>
  <c r="S20" i="3" a="1"/>
  <c r="S20" i="3" s="1"/>
  <c r="R20" i="3" a="1"/>
  <c r="R20" i="3" s="1"/>
  <c r="Q20" i="3" a="1"/>
  <c r="Q20" i="3" s="1"/>
  <c r="P20" i="3" a="1"/>
  <c r="P20" i="3" s="1"/>
  <c r="O20" i="3" a="1"/>
  <c r="O20" i="3" s="1"/>
  <c r="N20" i="3" a="1"/>
  <c r="N20" i="3" s="1"/>
  <c r="M20" i="3" a="1"/>
  <c r="M20" i="3" s="1"/>
  <c r="L20" i="3" a="1"/>
  <c r="L20" i="3" s="1"/>
  <c r="K20" i="3" a="1"/>
  <c r="K20" i="3" s="1"/>
  <c r="BD19" i="3" a="1"/>
  <c r="BD19" i="3" s="1"/>
  <c r="BC19" i="3" a="1"/>
  <c r="BC19" i="3" s="1"/>
  <c r="BB19" i="3" a="1"/>
  <c r="BB19" i="3" s="1"/>
  <c r="BA19" i="3" a="1"/>
  <c r="BA19" i="3" s="1"/>
  <c r="AZ19" i="3" a="1"/>
  <c r="AZ19" i="3" s="1"/>
  <c r="AY19" i="3" a="1"/>
  <c r="AY19" i="3" s="1"/>
  <c r="AX19" i="3" a="1"/>
  <c r="AX19" i="3" s="1"/>
  <c r="AW19" i="3" a="1"/>
  <c r="AW19" i="3" s="1"/>
  <c r="AV19" i="3" a="1"/>
  <c r="AV19" i="3" s="1"/>
  <c r="AU19" i="3" a="1"/>
  <c r="AU19" i="3" s="1"/>
  <c r="AT19" i="3" a="1"/>
  <c r="AT19" i="3" s="1"/>
  <c r="AS19" i="3" a="1"/>
  <c r="AS19" i="3" s="1"/>
  <c r="AR19" i="3" a="1"/>
  <c r="AR19" i="3" s="1"/>
  <c r="AQ19" i="3" a="1"/>
  <c r="AQ19" i="3" s="1"/>
  <c r="AP19" i="3" a="1"/>
  <c r="AP19" i="3" s="1"/>
  <c r="AO19" i="3" a="1"/>
  <c r="AO19" i="3" s="1"/>
  <c r="AN19" i="3" a="1"/>
  <c r="AN19" i="3" s="1"/>
  <c r="AM19" i="3" a="1"/>
  <c r="AM19" i="3" s="1"/>
  <c r="AL19" i="3" a="1"/>
  <c r="AL19" i="3" s="1"/>
  <c r="AK19" i="3" a="1"/>
  <c r="AK19" i="3" s="1"/>
  <c r="AJ19" i="3" a="1"/>
  <c r="AJ19" i="3" s="1"/>
  <c r="AI19" i="3" a="1"/>
  <c r="AI19" i="3" s="1"/>
  <c r="AH19" i="3" a="1"/>
  <c r="AH19" i="3" s="1"/>
  <c r="AG19" i="3" a="1"/>
  <c r="AG19" i="3" s="1"/>
  <c r="AF19" i="3" a="1"/>
  <c r="AF19" i="3" s="1"/>
  <c r="AE19" i="3" a="1"/>
  <c r="AE19" i="3" s="1"/>
  <c r="AD19" i="3" a="1"/>
  <c r="AD19" i="3" s="1"/>
  <c r="AC19" i="3" a="1"/>
  <c r="AC19" i="3" s="1"/>
  <c r="AB19" i="3" a="1"/>
  <c r="AB19" i="3" s="1"/>
  <c r="AA19" i="3" a="1"/>
  <c r="AA19" i="3" s="1"/>
  <c r="Z19" i="3" a="1"/>
  <c r="Z19" i="3" s="1"/>
  <c r="Y19" i="3" a="1"/>
  <c r="Y19" i="3" s="1"/>
  <c r="X19" i="3" a="1"/>
  <c r="X19" i="3" s="1"/>
  <c r="W19" i="3" a="1"/>
  <c r="W19" i="3" s="1"/>
  <c r="V19" i="3" a="1"/>
  <c r="V19" i="3" s="1"/>
  <c r="U19" i="3" a="1"/>
  <c r="U19" i="3" s="1"/>
  <c r="T19" i="3" a="1"/>
  <c r="T19" i="3" s="1"/>
  <c r="S19" i="3" a="1"/>
  <c r="S19" i="3" s="1"/>
  <c r="R19" i="3" a="1"/>
  <c r="R19" i="3" s="1"/>
  <c r="Q19" i="3" a="1"/>
  <c r="Q19" i="3" s="1"/>
  <c r="P19" i="3" a="1"/>
  <c r="P19" i="3" s="1"/>
  <c r="O19" i="3" a="1"/>
  <c r="O19" i="3" s="1"/>
  <c r="N19" i="3" a="1"/>
  <c r="N19" i="3" s="1"/>
  <c r="M19" i="3" a="1"/>
  <c r="M19" i="3" s="1"/>
  <c r="L19" i="3" a="1"/>
  <c r="L19" i="3" s="1"/>
  <c r="K19" i="3" a="1"/>
  <c r="K19" i="3" s="1"/>
  <c r="BD18" i="3" a="1"/>
  <c r="BD18" i="3" s="1"/>
  <c r="BC18" i="3" a="1"/>
  <c r="BC18" i="3" s="1"/>
  <c r="BB18" i="3" a="1"/>
  <c r="BB18" i="3" s="1"/>
  <c r="BA18" i="3" a="1"/>
  <c r="BA18" i="3" s="1"/>
  <c r="AZ18" i="3" a="1"/>
  <c r="AZ18" i="3" s="1"/>
  <c r="AY18" i="3" a="1"/>
  <c r="AY18" i="3" s="1"/>
  <c r="AX18" i="3" a="1"/>
  <c r="AX18" i="3" s="1"/>
  <c r="AW18" i="3" a="1"/>
  <c r="AW18" i="3" s="1"/>
  <c r="AV18" i="3" a="1"/>
  <c r="AV18" i="3" s="1"/>
  <c r="AU18" i="3" a="1"/>
  <c r="AU18" i="3" s="1"/>
  <c r="AT18" i="3" a="1"/>
  <c r="AT18" i="3" s="1"/>
  <c r="AS18" i="3" a="1"/>
  <c r="AS18" i="3" s="1"/>
  <c r="AR18" i="3" a="1"/>
  <c r="AR18" i="3" s="1"/>
  <c r="AQ18" i="3" a="1"/>
  <c r="AQ18" i="3" s="1"/>
  <c r="AP18" i="3" a="1"/>
  <c r="AP18" i="3" s="1"/>
  <c r="AO18" i="3" a="1"/>
  <c r="AO18" i="3" s="1"/>
  <c r="AN18" i="3" a="1"/>
  <c r="AN18" i="3" s="1"/>
  <c r="AM18" i="3" a="1"/>
  <c r="AM18" i="3" s="1"/>
  <c r="AL18" i="3" a="1"/>
  <c r="AL18" i="3" s="1"/>
  <c r="AK18" i="3" a="1"/>
  <c r="AK18" i="3" s="1"/>
  <c r="AJ18" i="3" a="1"/>
  <c r="AJ18" i="3" s="1"/>
  <c r="AI18" i="3" a="1"/>
  <c r="AI18" i="3" s="1"/>
  <c r="AH18" i="3" a="1"/>
  <c r="AH18" i="3" s="1"/>
  <c r="AG18" i="3" a="1"/>
  <c r="AG18" i="3" s="1"/>
  <c r="AF18" i="3" a="1"/>
  <c r="AF18" i="3" s="1"/>
  <c r="AE18" i="3" a="1"/>
  <c r="AE18" i="3" s="1"/>
  <c r="AD18" i="3" a="1"/>
  <c r="AD18" i="3" s="1"/>
  <c r="AC18" i="3" a="1"/>
  <c r="AC18" i="3" s="1"/>
  <c r="AB18" i="3" a="1"/>
  <c r="AB18" i="3" s="1"/>
  <c r="AA18" i="3" a="1"/>
  <c r="AA18" i="3" s="1"/>
  <c r="Z18" i="3" a="1"/>
  <c r="Z18" i="3" s="1"/>
  <c r="Y18" i="3" a="1"/>
  <c r="Y18" i="3" s="1"/>
  <c r="X18" i="3" a="1"/>
  <c r="X18" i="3" s="1"/>
  <c r="W18" i="3" a="1"/>
  <c r="W18" i="3" s="1"/>
  <c r="V18" i="3" a="1"/>
  <c r="V18" i="3" s="1"/>
  <c r="U18" i="3" a="1"/>
  <c r="U18" i="3" s="1"/>
  <c r="T18" i="3" a="1"/>
  <c r="T18" i="3" s="1"/>
  <c r="S18" i="3" a="1"/>
  <c r="S18" i="3" s="1"/>
  <c r="R18" i="3" a="1"/>
  <c r="R18" i="3" s="1"/>
  <c r="Q18" i="3" a="1"/>
  <c r="Q18" i="3" s="1"/>
  <c r="P18" i="3" a="1"/>
  <c r="P18" i="3" s="1"/>
  <c r="O18" i="3" a="1"/>
  <c r="O18" i="3" s="1"/>
  <c r="N18" i="3" a="1"/>
  <c r="N18" i="3" s="1"/>
  <c r="M18" i="3" a="1"/>
  <c r="M18" i="3" s="1"/>
  <c r="L18" i="3" a="1"/>
  <c r="L18" i="3" s="1"/>
  <c r="K18" i="3" a="1"/>
  <c r="K18" i="3" s="1"/>
  <c r="BD17" i="3" a="1"/>
  <c r="BD17" i="3" s="1"/>
  <c r="BC17" i="3" a="1"/>
  <c r="BC17" i="3" s="1"/>
  <c r="BB17" i="3" a="1"/>
  <c r="BB17" i="3" s="1"/>
  <c r="BA17" i="3" a="1"/>
  <c r="BA17" i="3" s="1"/>
  <c r="AZ17" i="3" a="1"/>
  <c r="AZ17" i="3" s="1"/>
  <c r="AY17" i="3" a="1"/>
  <c r="AY17" i="3" s="1"/>
  <c r="AX17" i="3" a="1"/>
  <c r="AX17" i="3" s="1"/>
  <c r="AW17" i="3" a="1"/>
  <c r="AW17" i="3" s="1"/>
  <c r="AV17" i="3" a="1"/>
  <c r="AV17" i="3" s="1"/>
  <c r="AU17" i="3" a="1"/>
  <c r="AU17" i="3" s="1"/>
  <c r="AT17" i="3" a="1"/>
  <c r="AT17" i="3" s="1"/>
  <c r="AS17" i="3" a="1"/>
  <c r="AS17" i="3" s="1"/>
  <c r="AR17" i="3" a="1"/>
  <c r="AR17" i="3" s="1"/>
  <c r="AQ17" i="3" a="1"/>
  <c r="AQ17" i="3" s="1"/>
  <c r="AP17" i="3" a="1"/>
  <c r="AP17" i="3" s="1"/>
  <c r="AO17" i="3" a="1"/>
  <c r="AO17" i="3" s="1"/>
  <c r="AN17" i="3" a="1"/>
  <c r="AN17" i="3" s="1"/>
  <c r="AM17" i="3" a="1"/>
  <c r="AM17" i="3" s="1"/>
  <c r="AL17" i="3" a="1"/>
  <c r="AL17" i="3" s="1"/>
  <c r="AK17" i="3" a="1"/>
  <c r="AK17" i="3" s="1"/>
  <c r="AJ17" i="3" a="1"/>
  <c r="AJ17" i="3" s="1"/>
  <c r="AI17" i="3" a="1"/>
  <c r="AI17" i="3" s="1"/>
  <c r="AH17" i="3" a="1"/>
  <c r="AH17" i="3" s="1"/>
  <c r="AG17" i="3" a="1"/>
  <c r="AG17" i="3" s="1"/>
  <c r="AF17" i="3" a="1"/>
  <c r="AF17" i="3" s="1"/>
  <c r="AE17" i="3" a="1"/>
  <c r="AE17" i="3" s="1"/>
  <c r="AD17" i="3" a="1"/>
  <c r="AD17" i="3" s="1"/>
  <c r="AC17" i="3" a="1"/>
  <c r="AC17" i="3" s="1"/>
  <c r="AB17" i="3" a="1"/>
  <c r="AB17" i="3" s="1"/>
  <c r="AA17" i="3" a="1"/>
  <c r="AA17" i="3" s="1"/>
  <c r="Z17" i="3" a="1"/>
  <c r="Z17" i="3" s="1"/>
  <c r="Y17" i="3" a="1"/>
  <c r="Y17" i="3" s="1"/>
  <c r="X17" i="3" a="1"/>
  <c r="X17" i="3" s="1"/>
  <c r="W17" i="3" a="1"/>
  <c r="W17" i="3" s="1"/>
  <c r="V17" i="3" a="1"/>
  <c r="V17" i="3" s="1"/>
  <c r="U17" i="3" a="1"/>
  <c r="U17" i="3" s="1"/>
  <c r="T17" i="3" a="1"/>
  <c r="T17" i="3" s="1"/>
  <c r="S17" i="3" a="1"/>
  <c r="S17" i="3" s="1"/>
  <c r="R17" i="3" a="1"/>
  <c r="R17" i="3" s="1"/>
  <c r="Q17" i="3" a="1"/>
  <c r="Q17" i="3" s="1"/>
  <c r="P17" i="3" a="1"/>
  <c r="P17" i="3" s="1"/>
  <c r="O17" i="3" a="1"/>
  <c r="O17" i="3" s="1"/>
  <c r="N17" i="3" a="1"/>
  <c r="N17" i="3" s="1"/>
  <c r="M17" i="3" a="1"/>
  <c r="M17" i="3" s="1"/>
  <c r="L17" i="3" a="1"/>
  <c r="L17" i="3" s="1"/>
  <c r="K17" i="3" a="1"/>
  <c r="K17" i="3" s="1"/>
  <c r="BD16" i="3" a="1"/>
  <c r="BD16" i="3" s="1"/>
  <c r="BC16" i="3" a="1"/>
  <c r="BC16" i="3" s="1"/>
  <c r="BB16" i="3" a="1"/>
  <c r="BB16" i="3" s="1"/>
  <c r="BA16" i="3" a="1"/>
  <c r="BA16" i="3" s="1"/>
  <c r="AZ16" i="3" a="1"/>
  <c r="AZ16" i="3" s="1"/>
  <c r="AY16" i="3" a="1"/>
  <c r="AY16" i="3" s="1"/>
  <c r="AX16" i="3" a="1"/>
  <c r="AX16" i="3" s="1"/>
  <c r="AW16" i="3" a="1"/>
  <c r="AW16" i="3" s="1"/>
  <c r="AV16" i="3" a="1"/>
  <c r="AV16" i="3" s="1"/>
  <c r="AU16" i="3" a="1"/>
  <c r="AU16" i="3" s="1"/>
  <c r="AT16" i="3" a="1"/>
  <c r="AT16" i="3" s="1"/>
  <c r="AS16" i="3" a="1"/>
  <c r="AS16" i="3" s="1"/>
  <c r="AR16" i="3" a="1"/>
  <c r="AR16" i="3" s="1"/>
  <c r="AQ16" i="3" a="1"/>
  <c r="AQ16" i="3" s="1"/>
  <c r="AP16" i="3" a="1"/>
  <c r="AP16" i="3" s="1"/>
  <c r="AO16" i="3" a="1"/>
  <c r="AO16" i="3" s="1"/>
  <c r="AN16" i="3" a="1"/>
  <c r="AN16" i="3" s="1"/>
  <c r="AM16" i="3" a="1"/>
  <c r="AM16" i="3" s="1"/>
  <c r="AL16" i="3" a="1"/>
  <c r="AL16" i="3" s="1"/>
  <c r="AK16" i="3" a="1"/>
  <c r="AK16" i="3" s="1"/>
  <c r="AJ16" i="3" a="1"/>
  <c r="AJ16" i="3" s="1"/>
  <c r="AI16" i="3" a="1"/>
  <c r="AI16" i="3" s="1"/>
  <c r="AH16" i="3" a="1"/>
  <c r="AH16" i="3" s="1"/>
  <c r="AG16" i="3" a="1"/>
  <c r="AG16" i="3" s="1"/>
  <c r="AF16" i="3" a="1"/>
  <c r="AF16" i="3" s="1"/>
  <c r="AE16" i="3" a="1"/>
  <c r="AE16" i="3" s="1"/>
  <c r="AD16" i="3" a="1"/>
  <c r="AD16" i="3" s="1"/>
  <c r="AC16" i="3" a="1"/>
  <c r="AC16" i="3" s="1"/>
  <c r="AB16" i="3" a="1"/>
  <c r="AB16" i="3" s="1"/>
  <c r="AA16" i="3" a="1"/>
  <c r="AA16" i="3" s="1"/>
  <c r="Z16" i="3" a="1"/>
  <c r="Z16" i="3" s="1"/>
  <c r="Y16" i="3" a="1"/>
  <c r="Y16" i="3" s="1"/>
  <c r="X16" i="3" a="1"/>
  <c r="X16" i="3" s="1"/>
  <c r="W16" i="3" a="1"/>
  <c r="W16" i="3" s="1"/>
  <c r="V16" i="3" a="1"/>
  <c r="V16" i="3" s="1"/>
  <c r="U16" i="3" a="1"/>
  <c r="U16" i="3" s="1"/>
  <c r="T16" i="3" a="1"/>
  <c r="T16" i="3" s="1"/>
  <c r="S16" i="3" a="1"/>
  <c r="S16" i="3" s="1"/>
  <c r="R16" i="3" a="1"/>
  <c r="R16" i="3" s="1"/>
  <c r="Q16" i="3" a="1"/>
  <c r="Q16" i="3" s="1"/>
  <c r="P16" i="3" a="1"/>
  <c r="P16" i="3" s="1"/>
  <c r="O16" i="3" a="1"/>
  <c r="O16" i="3" s="1"/>
  <c r="N16" i="3" a="1"/>
  <c r="N16" i="3" s="1"/>
  <c r="M16" i="3" a="1"/>
  <c r="M16" i="3" s="1"/>
  <c r="L16" i="3" a="1"/>
  <c r="L16" i="3" s="1"/>
  <c r="K16" i="3" a="1"/>
  <c r="K16" i="3" s="1"/>
  <c r="BD15" i="3" a="1"/>
  <c r="BD15" i="3" s="1"/>
  <c r="BC15" i="3" a="1"/>
  <c r="BC15" i="3" s="1"/>
  <c r="BB15" i="3" a="1"/>
  <c r="BB15" i="3" s="1"/>
  <c r="BA15" i="3" a="1"/>
  <c r="BA15" i="3" s="1"/>
  <c r="AZ15" i="3" a="1"/>
  <c r="AZ15" i="3" s="1"/>
  <c r="AY15" i="3" a="1"/>
  <c r="AY15" i="3" s="1"/>
  <c r="AX15" i="3" a="1"/>
  <c r="AX15" i="3" s="1"/>
  <c r="AW15" i="3" a="1"/>
  <c r="AW15" i="3" s="1"/>
  <c r="AV15" i="3" a="1"/>
  <c r="AV15" i="3" s="1"/>
  <c r="AU15" i="3" a="1"/>
  <c r="AU15" i="3" s="1"/>
  <c r="AT15" i="3" a="1"/>
  <c r="AT15" i="3" s="1"/>
  <c r="AS15" i="3" a="1"/>
  <c r="AS15" i="3" s="1"/>
  <c r="AR15" i="3" a="1"/>
  <c r="AR15" i="3" s="1"/>
  <c r="AQ15" i="3" a="1"/>
  <c r="AQ15" i="3" s="1"/>
  <c r="AP15" i="3" a="1"/>
  <c r="AP15" i="3" s="1"/>
  <c r="AO15" i="3" a="1"/>
  <c r="AO15" i="3" s="1"/>
  <c r="AN15" i="3" a="1"/>
  <c r="AN15" i="3" s="1"/>
  <c r="AM15" i="3" a="1"/>
  <c r="AM15" i="3" s="1"/>
  <c r="AL15" i="3" a="1"/>
  <c r="AL15" i="3" s="1"/>
  <c r="AK15" i="3" a="1"/>
  <c r="AK15" i="3" s="1"/>
  <c r="AJ15" i="3" a="1"/>
  <c r="AJ15" i="3" s="1"/>
  <c r="AI15" i="3" a="1"/>
  <c r="AI15" i="3" s="1"/>
  <c r="AH15" i="3" a="1"/>
  <c r="AH15" i="3" s="1"/>
  <c r="AG15" i="3" a="1"/>
  <c r="AG15" i="3" s="1"/>
  <c r="AF15" i="3" a="1"/>
  <c r="AF15" i="3" s="1"/>
  <c r="AE15" i="3" a="1"/>
  <c r="AE15" i="3" s="1"/>
  <c r="AD15" i="3" a="1"/>
  <c r="AD15" i="3" s="1"/>
  <c r="AC15" i="3" a="1"/>
  <c r="AC15" i="3" s="1"/>
  <c r="AB15" i="3" a="1"/>
  <c r="AB15" i="3" s="1"/>
  <c r="AA15" i="3" a="1"/>
  <c r="AA15" i="3" s="1"/>
  <c r="Z15" i="3" a="1"/>
  <c r="Z15" i="3" s="1"/>
  <c r="Y15" i="3" a="1"/>
  <c r="Y15" i="3" s="1"/>
  <c r="X15" i="3" a="1"/>
  <c r="X15" i="3" s="1"/>
  <c r="W15" i="3" a="1"/>
  <c r="W15" i="3" s="1"/>
  <c r="V15" i="3" a="1"/>
  <c r="V15" i="3" s="1"/>
  <c r="U15" i="3" a="1"/>
  <c r="U15" i="3" s="1"/>
  <c r="T15" i="3" a="1"/>
  <c r="T15" i="3" s="1"/>
  <c r="S15" i="3" a="1"/>
  <c r="S15" i="3" s="1"/>
  <c r="R15" i="3" a="1"/>
  <c r="R15" i="3" s="1"/>
  <c r="Q15" i="3" a="1"/>
  <c r="Q15" i="3" s="1"/>
  <c r="P15" i="3" a="1"/>
  <c r="P15" i="3" s="1"/>
  <c r="O15" i="3" a="1"/>
  <c r="O15" i="3" s="1"/>
  <c r="N15" i="3" a="1"/>
  <c r="N15" i="3" s="1"/>
  <c r="M15" i="3" a="1"/>
  <c r="M15" i="3" s="1"/>
  <c r="L15" i="3" a="1"/>
  <c r="L15" i="3" s="1"/>
  <c r="K15" i="3" a="1"/>
  <c r="K15" i="3" s="1"/>
  <c r="BD14" i="3" a="1"/>
  <c r="BD14" i="3" s="1"/>
  <c r="BC14" i="3" a="1"/>
  <c r="BC14" i="3" s="1"/>
  <c r="BB14" i="3" a="1"/>
  <c r="BB14" i="3" s="1"/>
  <c r="BA14" i="3" a="1"/>
  <c r="BA14" i="3" s="1"/>
  <c r="AZ14" i="3" a="1"/>
  <c r="AZ14" i="3" s="1"/>
  <c r="AY14" i="3" a="1"/>
  <c r="AY14" i="3" s="1"/>
  <c r="AX14" i="3" a="1"/>
  <c r="AX14" i="3" s="1"/>
  <c r="AW14" i="3" a="1"/>
  <c r="AW14" i="3" s="1"/>
  <c r="AV14" i="3" a="1"/>
  <c r="AV14" i="3" s="1"/>
  <c r="AU14" i="3" a="1"/>
  <c r="AU14" i="3" s="1"/>
  <c r="AT14" i="3" a="1"/>
  <c r="AT14" i="3" s="1"/>
  <c r="AS14" i="3" a="1"/>
  <c r="AS14" i="3" s="1"/>
  <c r="AR14" i="3" a="1"/>
  <c r="AR14" i="3" s="1"/>
  <c r="AQ14" i="3" a="1"/>
  <c r="AQ14" i="3" s="1"/>
  <c r="AP14" i="3" a="1"/>
  <c r="AP14" i="3" s="1"/>
  <c r="AO14" i="3" a="1"/>
  <c r="AO14" i="3" s="1"/>
  <c r="AN14" i="3" a="1"/>
  <c r="AN14" i="3" s="1"/>
  <c r="AM14" i="3" a="1"/>
  <c r="AM14" i="3" s="1"/>
  <c r="AL14" i="3" a="1"/>
  <c r="AL14" i="3" s="1"/>
  <c r="AK14" i="3" a="1"/>
  <c r="AK14" i="3" s="1"/>
  <c r="AJ14" i="3" a="1"/>
  <c r="AJ14" i="3" s="1"/>
  <c r="AI14" i="3" a="1"/>
  <c r="AI14" i="3" s="1"/>
  <c r="AH14" i="3" a="1"/>
  <c r="AH14" i="3" s="1"/>
  <c r="AG14" i="3" a="1"/>
  <c r="AG14" i="3" s="1"/>
  <c r="AF14" i="3" a="1"/>
  <c r="AF14" i="3" s="1"/>
  <c r="AE14" i="3" a="1"/>
  <c r="AE14" i="3" s="1"/>
  <c r="AD14" i="3" a="1"/>
  <c r="AD14" i="3" s="1"/>
  <c r="AC14" i="3" a="1"/>
  <c r="AC14" i="3" s="1"/>
  <c r="AB14" i="3" a="1"/>
  <c r="AB14" i="3" s="1"/>
  <c r="AA14" i="3" a="1"/>
  <c r="AA14" i="3" s="1"/>
  <c r="Z14" i="3" a="1"/>
  <c r="Z14" i="3" s="1"/>
  <c r="Y14" i="3" a="1"/>
  <c r="Y14" i="3" s="1"/>
  <c r="X14" i="3" a="1"/>
  <c r="X14" i="3" s="1"/>
  <c r="W14" i="3" a="1"/>
  <c r="W14" i="3" s="1"/>
  <c r="V14" i="3" a="1"/>
  <c r="V14" i="3" s="1"/>
  <c r="U14" i="3" a="1"/>
  <c r="U14" i="3" s="1"/>
  <c r="T14" i="3" a="1"/>
  <c r="T14" i="3" s="1"/>
  <c r="S14" i="3" a="1"/>
  <c r="S14" i="3" s="1"/>
  <c r="R14" i="3" a="1"/>
  <c r="R14" i="3" s="1"/>
  <c r="Q14" i="3" a="1"/>
  <c r="Q14" i="3" s="1"/>
  <c r="P14" i="3" a="1"/>
  <c r="P14" i="3" s="1"/>
  <c r="O14" i="3" a="1"/>
  <c r="O14" i="3" s="1"/>
  <c r="N14" i="3" a="1"/>
  <c r="N14" i="3" s="1"/>
  <c r="M14" i="3" a="1"/>
  <c r="M14" i="3" s="1"/>
  <c r="L14" i="3" a="1"/>
  <c r="L14" i="3" s="1"/>
  <c r="K14" i="3" a="1"/>
  <c r="K14" i="3" s="1"/>
  <c r="BD13" i="3" a="1"/>
  <c r="BD13" i="3" s="1"/>
  <c r="BC13" i="3" a="1"/>
  <c r="BC13" i="3" s="1"/>
  <c r="BB13" i="3" a="1"/>
  <c r="BB13" i="3" s="1"/>
  <c r="BA13" i="3" a="1"/>
  <c r="BA13" i="3" s="1"/>
  <c r="AZ13" i="3" a="1"/>
  <c r="AZ13" i="3" s="1"/>
  <c r="AY13" i="3" a="1"/>
  <c r="AY13" i="3" s="1"/>
  <c r="AX13" i="3" a="1"/>
  <c r="AX13" i="3" s="1"/>
  <c r="AW13" i="3" a="1"/>
  <c r="AW13" i="3" s="1"/>
  <c r="AV13" i="3" a="1"/>
  <c r="AV13" i="3" s="1"/>
  <c r="AU13" i="3" a="1"/>
  <c r="AU13" i="3" s="1"/>
  <c r="AT13" i="3" a="1"/>
  <c r="AT13" i="3" s="1"/>
  <c r="AS13" i="3" a="1"/>
  <c r="AS13" i="3" s="1"/>
  <c r="AR13" i="3" a="1"/>
  <c r="AR13" i="3" s="1"/>
  <c r="AQ13" i="3" a="1"/>
  <c r="AQ13" i="3" s="1"/>
  <c r="AP13" i="3" a="1"/>
  <c r="AP13" i="3" s="1"/>
  <c r="AO13" i="3" a="1"/>
  <c r="AO13" i="3" s="1"/>
  <c r="AN13" i="3" a="1"/>
  <c r="AN13" i="3" s="1"/>
  <c r="AM13" i="3" a="1"/>
  <c r="AM13" i="3" s="1"/>
  <c r="AL13" i="3" a="1"/>
  <c r="AL13" i="3" s="1"/>
  <c r="AK13" i="3" a="1"/>
  <c r="AK13" i="3" s="1"/>
  <c r="AJ13" i="3" a="1"/>
  <c r="AJ13" i="3" s="1"/>
  <c r="AI13" i="3" a="1"/>
  <c r="AI13" i="3" s="1"/>
  <c r="AH13" i="3" a="1"/>
  <c r="AH13" i="3" s="1"/>
  <c r="AG13" i="3" a="1"/>
  <c r="AG13" i="3" s="1"/>
  <c r="AF13" i="3" a="1"/>
  <c r="AF13" i="3" s="1"/>
  <c r="AE13" i="3" a="1"/>
  <c r="AE13" i="3" s="1"/>
  <c r="AD13" i="3" a="1"/>
  <c r="AD13" i="3" s="1"/>
  <c r="AC13" i="3" a="1"/>
  <c r="AC13" i="3" s="1"/>
  <c r="AB13" i="3" a="1"/>
  <c r="AB13" i="3" s="1"/>
  <c r="AA13" i="3" a="1"/>
  <c r="AA13" i="3" s="1"/>
  <c r="Z13" i="3" a="1"/>
  <c r="Z13" i="3" s="1"/>
  <c r="Y13" i="3" a="1"/>
  <c r="Y13" i="3" s="1"/>
  <c r="X13" i="3" a="1"/>
  <c r="X13" i="3" s="1"/>
  <c r="W13" i="3" a="1"/>
  <c r="W13" i="3" s="1"/>
  <c r="V13" i="3" a="1"/>
  <c r="V13" i="3" s="1"/>
  <c r="U13" i="3" a="1"/>
  <c r="U13" i="3" s="1"/>
  <c r="T13" i="3" a="1"/>
  <c r="T13" i="3" s="1"/>
  <c r="S13" i="3" a="1"/>
  <c r="S13" i="3" s="1"/>
  <c r="R13" i="3" a="1"/>
  <c r="R13" i="3" s="1"/>
  <c r="Q13" i="3" a="1"/>
  <c r="Q13" i="3" s="1"/>
  <c r="P13" i="3" a="1"/>
  <c r="P13" i="3" s="1"/>
  <c r="O13" i="3" a="1"/>
  <c r="O13" i="3" s="1"/>
  <c r="N13" i="3" a="1"/>
  <c r="N13" i="3" s="1"/>
  <c r="M13" i="3" a="1"/>
  <c r="M13" i="3" s="1"/>
  <c r="L13" i="3" a="1"/>
  <c r="L13" i="3" s="1"/>
  <c r="K13" i="3" a="1"/>
  <c r="K13" i="3" s="1"/>
  <c r="BD12" i="3" a="1"/>
  <c r="BD12" i="3" s="1"/>
  <c r="BC12" i="3" a="1"/>
  <c r="BC12" i="3" s="1"/>
  <c r="BB12" i="3" a="1"/>
  <c r="BB12" i="3" s="1"/>
  <c r="BA12" i="3" a="1"/>
  <c r="BA12" i="3" s="1"/>
  <c r="AZ12" i="3" a="1"/>
  <c r="AZ12" i="3" s="1"/>
  <c r="AY12" i="3" a="1"/>
  <c r="AY12" i="3" s="1"/>
  <c r="AX12" i="3" a="1"/>
  <c r="AX12" i="3" s="1"/>
  <c r="AW12" i="3" a="1"/>
  <c r="AW12" i="3" s="1"/>
  <c r="AV12" i="3" a="1"/>
  <c r="AV12" i="3" s="1"/>
  <c r="AU12" i="3" a="1"/>
  <c r="AU12" i="3" s="1"/>
  <c r="AT12" i="3" a="1"/>
  <c r="AT12" i="3" s="1"/>
  <c r="AS12" i="3" a="1"/>
  <c r="AS12" i="3" s="1"/>
  <c r="AR12" i="3" a="1"/>
  <c r="AR12" i="3" s="1"/>
  <c r="AQ12" i="3" a="1"/>
  <c r="AQ12" i="3" s="1"/>
  <c r="AP12" i="3" a="1"/>
  <c r="AP12" i="3" s="1"/>
  <c r="AO12" i="3" a="1"/>
  <c r="AO12" i="3" s="1"/>
  <c r="AN12" i="3" a="1"/>
  <c r="AN12" i="3" s="1"/>
  <c r="AM12" i="3" a="1"/>
  <c r="AM12" i="3" s="1"/>
  <c r="AL12" i="3" a="1"/>
  <c r="AL12" i="3" s="1"/>
  <c r="AK12" i="3" a="1"/>
  <c r="AK12" i="3" s="1"/>
  <c r="AJ12" i="3" a="1"/>
  <c r="AJ12" i="3" s="1"/>
  <c r="AI12" i="3" a="1"/>
  <c r="AI12" i="3" s="1"/>
  <c r="AH12" i="3" a="1"/>
  <c r="AH12" i="3" s="1"/>
  <c r="AG12" i="3" a="1"/>
  <c r="AG12" i="3" s="1"/>
  <c r="AF12" i="3" a="1"/>
  <c r="AF12" i="3" s="1"/>
  <c r="AE12" i="3" a="1"/>
  <c r="AE12" i="3" s="1"/>
  <c r="AD12" i="3" a="1"/>
  <c r="AD12" i="3" s="1"/>
  <c r="AC12" i="3" a="1"/>
  <c r="AC12" i="3" s="1"/>
  <c r="AB12" i="3" a="1"/>
  <c r="AB12" i="3" s="1"/>
  <c r="AA12" i="3" a="1"/>
  <c r="AA12" i="3" s="1"/>
  <c r="Z12" i="3" a="1"/>
  <c r="Z12" i="3" s="1"/>
  <c r="Y12" i="3" a="1"/>
  <c r="Y12" i="3" s="1"/>
  <c r="X12" i="3" a="1"/>
  <c r="X12" i="3" s="1"/>
  <c r="W12" i="3" a="1"/>
  <c r="W12" i="3" s="1"/>
  <c r="V12" i="3" a="1"/>
  <c r="V12" i="3" s="1"/>
  <c r="U12" i="3" a="1"/>
  <c r="U12" i="3" s="1"/>
  <c r="T12" i="3" a="1"/>
  <c r="T12" i="3" s="1"/>
  <c r="S12" i="3" a="1"/>
  <c r="S12" i="3" s="1"/>
  <c r="R12" i="3" a="1"/>
  <c r="R12" i="3" s="1"/>
  <c r="Q12" i="3" a="1"/>
  <c r="Q12" i="3" s="1"/>
  <c r="P12" i="3" a="1"/>
  <c r="P12" i="3" s="1"/>
  <c r="O12" i="3" a="1"/>
  <c r="O12" i="3" s="1"/>
  <c r="N12" i="3" a="1"/>
  <c r="N12" i="3" s="1"/>
  <c r="M12" i="3" a="1"/>
  <c r="M12" i="3" s="1"/>
  <c r="L12" i="3" a="1"/>
  <c r="L12" i="3" s="1"/>
  <c r="K12" i="3" a="1"/>
  <c r="K12" i="3" s="1"/>
  <c r="BD11" i="3" a="1"/>
  <c r="BD11" i="3" s="1"/>
  <c r="BC11" i="3" a="1"/>
  <c r="BC11" i="3" s="1"/>
  <c r="BB11" i="3" a="1"/>
  <c r="BB11" i="3" s="1"/>
  <c r="BA11" i="3" a="1"/>
  <c r="BA11" i="3" s="1"/>
  <c r="AZ11" i="3" a="1"/>
  <c r="AZ11" i="3" s="1"/>
  <c r="AY11" i="3" a="1"/>
  <c r="AY11" i="3" s="1"/>
  <c r="AX11" i="3" a="1"/>
  <c r="AX11" i="3" s="1"/>
  <c r="AW11" i="3" a="1"/>
  <c r="AW11" i="3" s="1"/>
  <c r="AV11" i="3" a="1"/>
  <c r="AV11" i="3" s="1"/>
  <c r="AU11" i="3" a="1"/>
  <c r="AU11" i="3" s="1"/>
  <c r="AT11" i="3" a="1"/>
  <c r="AT11" i="3" s="1"/>
  <c r="AS11" i="3" a="1"/>
  <c r="AS11" i="3" s="1"/>
  <c r="AR11" i="3" a="1"/>
  <c r="AR11" i="3" s="1"/>
  <c r="AQ11" i="3" a="1"/>
  <c r="AQ11" i="3" s="1"/>
  <c r="AP11" i="3" a="1"/>
  <c r="AP11" i="3" s="1"/>
  <c r="AO11" i="3" a="1"/>
  <c r="AO11" i="3" s="1"/>
  <c r="AN11" i="3" a="1"/>
  <c r="AN11" i="3" s="1"/>
  <c r="AM11" i="3" a="1"/>
  <c r="AM11" i="3" s="1"/>
  <c r="AL11" i="3" a="1"/>
  <c r="AL11" i="3" s="1"/>
  <c r="AK11" i="3" a="1"/>
  <c r="AK11" i="3" s="1"/>
  <c r="AJ11" i="3" a="1"/>
  <c r="AJ11" i="3" s="1"/>
  <c r="AI11" i="3" a="1"/>
  <c r="AI11" i="3" s="1"/>
  <c r="AH11" i="3" a="1"/>
  <c r="AH11" i="3" s="1"/>
  <c r="AG11" i="3" a="1"/>
  <c r="AG11" i="3" s="1"/>
  <c r="AF11" i="3" a="1"/>
  <c r="AF11" i="3" s="1"/>
  <c r="AE11" i="3" a="1"/>
  <c r="AE11" i="3" s="1"/>
  <c r="AD11" i="3" a="1"/>
  <c r="AD11" i="3" s="1"/>
  <c r="AC11" i="3" a="1"/>
  <c r="AC11" i="3" s="1"/>
  <c r="AB11" i="3" a="1"/>
  <c r="AB11" i="3" s="1"/>
  <c r="AA11" i="3" a="1"/>
  <c r="AA11" i="3" s="1"/>
  <c r="Z11" i="3" a="1"/>
  <c r="Z11" i="3" s="1"/>
  <c r="Y11" i="3" a="1"/>
  <c r="Y11" i="3" s="1"/>
  <c r="X11" i="3" a="1"/>
  <c r="X11" i="3" s="1"/>
  <c r="W11" i="3" a="1"/>
  <c r="W11" i="3" s="1"/>
  <c r="V11" i="3" a="1"/>
  <c r="V11" i="3" s="1"/>
  <c r="U11" i="3" a="1"/>
  <c r="U11" i="3" s="1"/>
  <c r="T11" i="3" a="1"/>
  <c r="T11" i="3" s="1"/>
  <c r="S11" i="3" a="1"/>
  <c r="S11" i="3" s="1"/>
  <c r="R11" i="3" a="1"/>
  <c r="R11" i="3" s="1"/>
  <c r="Q11" i="3" a="1"/>
  <c r="Q11" i="3" s="1"/>
  <c r="P11" i="3" a="1"/>
  <c r="P11" i="3" s="1"/>
  <c r="O11" i="3" a="1"/>
  <c r="O11" i="3" s="1"/>
  <c r="N11" i="3" a="1"/>
  <c r="N11" i="3" s="1"/>
  <c r="M11" i="3" a="1"/>
  <c r="M11" i="3" s="1"/>
  <c r="L11" i="3" a="1"/>
  <c r="L11" i="3" s="1"/>
  <c r="K11" i="3" a="1"/>
  <c r="K11" i="3" s="1"/>
  <c r="BD10" i="3" a="1"/>
  <c r="BD10" i="3" s="1"/>
  <c r="BC10" i="3" a="1"/>
  <c r="BC10" i="3" s="1"/>
  <c r="BB10" i="3" a="1"/>
  <c r="BB10" i="3" s="1"/>
  <c r="BA10" i="3" a="1"/>
  <c r="BA10" i="3" s="1"/>
  <c r="AZ10" i="3" a="1"/>
  <c r="AZ10" i="3" s="1"/>
  <c r="AY10" i="3" a="1"/>
  <c r="AY10" i="3" s="1"/>
  <c r="AX10" i="3" a="1"/>
  <c r="AX10" i="3" s="1"/>
  <c r="AW10" i="3" a="1"/>
  <c r="AW10" i="3" s="1"/>
  <c r="AV10" i="3" a="1"/>
  <c r="AV10" i="3" s="1"/>
  <c r="AU10" i="3" a="1"/>
  <c r="AU10" i="3" s="1"/>
  <c r="AT10" i="3" a="1"/>
  <c r="AT10" i="3" s="1"/>
  <c r="AS10" i="3" a="1"/>
  <c r="AS10" i="3" s="1"/>
  <c r="AR10" i="3" a="1"/>
  <c r="AR10" i="3" s="1"/>
  <c r="AQ10" i="3" a="1"/>
  <c r="AQ10" i="3" s="1"/>
  <c r="AP10" i="3" a="1"/>
  <c r="AP10" i="3" s="1"/>
  <c r="AO10" i="3" a="1"/>
  <c r="AO10" i="3" s="1"/>
  <c r="AN10" i="3" a="1"/>
  <c r="AN10" i="3" s="1"/>
  <c r="AM10" i="3" a="1"/>
  <c r="AM10" i="3" s="1"/>
  <c r="AL10" i="3" a="1"/>
  <c r="AL10" i="3" s="1"/>
  <c r="AK10" i="3" a="1"/>
  <c r="AK10" i="3" s="1"/>
  <c r="AJ10" i="3" a="1"/>
  <c r="AJ10" i="3" s="1"/>
  <c r="AI10" i="3" a="1"/>
  <c r="AI10" i="3" s="1"/>
  <c r="AH10" i="3" a="1"/>
  <c r="AH10" i="3" s="1"/>
  <c r="AG10" i="3" a="1"/>
  <c r="AG10" i="3" s="1"/>
  <c r="AF10" i="3" a="1"/>
  <c r="AF10" i="3" s="1"/>
  <c r="AE10" i="3" a="1"/>
  <c r="AE10" i="3" s="1"/>
  <c r="AD10" i="3" a="1"/>
  <c r="AD10" i="3" s="1"/>
  <c r="AC10" i="3" a="1"/>
  <c r="AC10" i="3" s="1"/>
  <c r="AB10" i="3" a="1"/>
  <c r="AB10" i="3" s="1"/>
  <c r="AA10" i="3" a="1"/>
  <c r="AA10" i="3" s="1"/>
  <c r="Z10" i="3" a="1"/>
  <c r="Z10" i="3" s="1"/>
  <c r="Y10" i="3" a="1"/>
  <c r="Y10" i="3" s="1"/>
  <c r="X10" i="3" a="1"/>
  <c r="X10" i="3" s="1"/>
  <c r="W10" i="3" a="1"/>
  <c r="W10" i="3" s="1"/>
  <c r="V10" i="3" a="1"/>
  <c r="V10" i="3" s="1"/>
  <c r="U10" i="3" a="1"/>
  <c r="U10" i="3" s="1"/>
  <c r="T10" i="3" a="1"/>
  <c r="T10" i="3" s="1"/>
  <c r="S10" i="3" a="1"/>
  <c r="S10" i="3" s="1"/>
  <c r="R10" i="3" a="1"/>
  <c r="R10" i="3" s="1"/>
  <c r="Q10" i="3" a="1"/>
  <c r="Q10" i="3" s="1"/>
  <c r="P10" i="3" a="1"/>
  <c r="P10" i="3" s="1"/>
  <c r="O10" i="3" a="1"/>
  <c r="O10" i="3" s="1"/>
  <c r="N10" i="3" a="1"/>
  <c r="N10" i="3" s="1"/>
  <c r="M10" i="3" a="1"/>
  <c r="M10" i="3" s="1"/>
  <c r="L10" i="3" a="1"/>
  <c r="L10" i="3" s="1"/>
  <c r="K10" i="3" a="1"/>
  <c r="K10" i="3" s="1"/>
  <c r="BD9" i="3" a="1"/>
  <c r="BD9" i="3" s="1"/>
  <c r="BC9" i="3" a="1"/>
  <c r="BC9" i="3" s="1"/>
  <c r="BB9" i="3" a="1"/>
  <c r="BB9" i="3" s="1"/>
  <c r="BA9" i="3" a="1"/>
  <c r="BA9" i="3" s="1"/>
  <c r="AZ9" i="3" a="1"/>
  <c r="AZ9" i="3" s="1"/>
  <c r="AY9" i="3" a="1"/>
  <c r="AY9" i="3" s="1"/>
  <c r="AX9" i="3" a="1"/>
  <c r="AX9" i="3" s="1"/>
  <c r="AW9" i="3" a="1"/>
  <c r="AW9" i="3" s="1"/>
  <c r="AV9" i="3" a="1"/>
  <c r="AV9" i="3" s="1"/>
  <c r="AU9" i="3" a="1"/>
  <c r="AU9" i="3" s="1"/>
  <c r="AT9" i="3" a="1"/>
  <c r="AT9" i="3" s="1"/>
  <c r="AS9" i="3" a="1"/>
  <c r="AS9" i="3" s="1"/>
  <c r="AR9" i="3" a="1"/>
  <c r="AR9" i="3" s="1"/>
  <c r="AQ9" i="3" a="1"/>
  <c r="AQ9" i="3" s="1"/>
  <c r="AP9" i="3" a="1"/>
  <c r="AP9" i="3" s="1"/>
  <c r="AO9" i="3" a="1"/>
  <c r="AO9" i="3" s="1"/>
  <c r="AN9" i="3" a="1"/>
  <c r="AN9" i="3" s="1"/>
  <c r="AM9" i="3" a="1"/>
  <c r="AM9" i="3" s="1"/>
  <c r="AL9" i="3" a="1"/>
  <c r="AL9" i="3" s="1"/>
  <c r="AK9" i="3" a="1"/>
  <c r="AK9" i="3" s="1"/>
  <c r="AJ9" i="3" a="1"/>
  <c r="AJ9" i="3" s="1"/>
  <c r="AI9" i="3" a="1"/>
  <c r="AI9" i="3" s="1"/>
  <c r="AH9" i="3" a="1"/>
  <c r="AH9" i="3" s="1"/>
  <c r="AG9" i="3" a="1"/>
  <c r="AG9" i="3" s="1"/>
  <c r="AF9" i="3" a="1"/>
  <c r="AF9" i="3" s="1"/>
  <c r="AE9" i="3" a="1"/>
  <c r="AE9" i="3" s="1"/>
  <c r="AD9" i="3" a="1"/>
  <c r="AD9" i="3" s="1"/>
  <c r="AC9" i="3" a="1"/>
  <c r="AC9" i="3" s="1"/>
  <c r="AB9" i="3" a="1"/>
  <c r="AB9" i="3" s="1"/>
  <c r="AA9" i="3" a="1"/>
  <c r="AA9" i="3" s="1"/>
  <c r="Z9" i="3" a="1"/>
  <c r="Z9" i="3" s="1"/>
  <c r="Y9" i="3" a="1"/>
  <c r="Y9" i="3" s="1"/>
  <c r="X9" i="3" a="1"/>
  <c r="X9" i="3" s="1"/>
  <c r="W9" i="3" a="1"/>
  <c r="W9" i="3" s="1"/>
  <c r="V9" i="3" a="1"/>
  <c r="V9" i="3" s="1"/>
  <c r="U9" i="3" a="1"/>
  <c r="U9" i="3" s="1"/>
  <c r="T9" i="3" a="1"/>
  <c r="T9" i="3" s="1"/>
  <c r="S9" i="3" a="1"/>
  <c r="S9" i="3" s="1"/>
  <c r="R9" i="3" a="1"/>
  <c r="R9" i="3" s="1"/>
  <c r="Q9" i="3" a="1"/>
  <c r="Q9" i="3" s="1"/>
  <c r="P9" i="3" a="1"/>
  <c r="P9" i="3" s="1"/>
  <c r="O9" i="3" a="1"/>
  <c r="O9" i="3" s="1"/>
  <c r="N9" i="3" a="1"/>
  <c r="N9" i="3" s="1"/>
  <c r="M9" i="3" a="1"/>
  <c r="M9" i="3" s="1"/>
  <c r="L9" i="3" a="1"/>
  <c r="L9" i="3" s="1"/>
  <c r="K9" i="3" a="1"/>
  <c r="K9" i="3" s="1"/>
  <c r="J9" i="3" a="1"/>
  <c r="J9" i="3" s="1"/>
  <c r="J10" i="3" a="1"/>
  <c r="J10" i="3" s="1"/>
  <c r="J11" i="3" a="1"/>
  <c r="J11" i="3" s="1"/>
  <c r="J12" i="3" a="1"/>
  <c r="J12" i="3" s="1"/>
  <c r="J13" i="3" a="1"/>
  <c r="J13" i="3" s="1"/>
  <c r="J14" i="3" a="1"/>
  <c r="J14" i="3" s="1"/>
  <c r="J15" i="3" a="1"/>
  <c r="J15" i="3" s="1"/>
  <c r="J16" i="3" a="1"/>
  <c r="J16" i="3" s="1"/>
  <c r="J17" i="3" a="1"/>
  <c r="J17" i="3" s="1"/>
  <c r="J18" i="3" a="1"/>
  <c r="J18" i="3" s="1"/>
  <c r="J19" i="3" a="1"/>
  <c r="J19" i="3" s="1"/>
  <c r="J20" i="3" a="1"/>
  <c r="J20" i="3" s="1"/>
  <c r="J21" i="3" a="1"/>
  <c r="J21" i="3" s="1"/>
  <c r="J22" i="3" a="1"/>
  <c r="J22" i="3" s="1"/>
  <c r="J23" i="3" a="1"/>
  <c r="J23" i="3" s="1"/>
  <c r="J24" i="3" a="1"/>
  <c r="J24" i="3" s="1"/>
  <c r="J25" i="3" a="1"/>
  <c r="J25" i="3" s="1"/>
  <c r="I9" i="3" a="1"/>
  <c r="I9" i="3" s="1"/>
  <c r="I10" i="3" a="1"/>
  <c r="I10" i="3" s="1"/>
  <c r="I11" i="3" a="1"/>
  <c r="I11" i="3" s="1"/>
  <c r="I12" i="3" a="1"/>
  <c r="I12" i="3" s="1"/>
  <c r="I13" i="3" a="1"/>
  <c r="I13" i="3" s="1"/>
  <c r="I14" i="3" a="1"/>
  <c r="I14" i="3" s="1"/>
  <c r="I15" i="3" a="1"/>
  <c r="I15" i="3" s="1"/>
  <c r="I16" i="3" a="1"/>
  <c r="I16" i="3" s="1"/>
  <c r="I17" i="3" a="1"/>
  <c r="I17" i="3" s="1"/>
  <c r="I18" i="3" a="1"/>
  <c r="I18" i="3" s="1"/>
  <c r="I19" i="3" a="1"/>
  <c r="I19" i="3" s="1"/>
  <c r="I20" i="3" a="1"/>
  <c r="I20" i="3" s="1"/>
  <c r="I21" i="3" a="1"/>
  <c r="I21" i="3" s="1"/>
  <c r="I22" i="3" a="1"/>
  <c r="I22" i="3" s="1"/>
  <c r="I23" i="3" a="1"/>
  <c r="I23" i="3" s="1"/>
  <c r="I24" i="3" a="1"/>
  <c r="I24" i="3" s="1"/>
  <c r="I25" i="3" a="1"/>
  <c r="I25" i="3" s="1"/>
  <c r="F8" i="3" a="1"/>
  <c r="F8" i="3" s="1"/>
  <c r="F9" i="3" a="1"/>
  <c r="F9" i="3" s="1"/>
  <c r="F10" i="3" a="1"/>
  <c r="F10" i="3" s="1"/>
  <c r="F11" i="3" a="1"/>
  <c r="F11" i="3" s="1"/>
  <c r="F12" i="3" a="1"/>
  <c r="F12" i="3" s="1"/>
  <c r="F13" i="3" a="1"/>
  <c r="F13" i="3" s="1"/>
  <c r="F14" i="3" a="1"/>
  <c r="F14" i="3" s="1"/>
  <c r="F15" i="3" a="1"/>
  <c r="F15" i="3" s="1"/>
  <c r="F16" i="3" a="1"/>
  <c r="F16" i="3" s="1"/>
  <c r="F17" i="3" a="1"/>
  <c r="F17" i="3" s="1"/>
  <c r="F18" i="3" a="1"/>
  <c r="F18" i="3" s="1"/>
  <c r="F19" i="3" a="1"/>
  <c r="F19" i="3" s="1"/>
  <c r="F20" i="3" a="1"/>
  <c r="F20" i="3" s="1"/>
  <c r="F21" i="3" a="1"/>
  <c r="F21" i="3" s="1"/>
  <c r="F22" i="3" a="1"/>
  <c r="F22" i="3" s="1"/>
  <c r="F23" i="3" a="1"/>
  <c r="F23" i="3" s="1"/>
  <c r="F24" i="3" a="1"/>
  <c r="F24" i="3" s="1"/>
  <c r="F25" i="3" a="1"/>
  <c r="F25" i="3" s="1"/>
  <c r="E29" i="3"/>
  <c r="I8" i="3" a="1"/>
  <c r="I8" i="3" s="1"/>
  <c r="J8" i="3" a="1"/>
  <c r="J8" i="3" s="1"/>
  <c r="K8" i="3" a="1"/>
  <c r="K8" i="3" s="1"/>
  <c r="L8" i="3" a="1"/>
  <c r="L8" i="3" s="1"/>
  <c r="M8" i="3" a="1"/>
  <c r="M8" i="3" s="1"/>
  <c r="N8" i="3" a="1"/>
  <c r="N8" i="3" s="1"/>
  <c r="O8" i="3" a="1"/>
  <c r="O8" i="3" s="1"/>
  <c r="P8" i="3" a="1"/>
  <c r="P8" i="3" s="1"/>
  <c r="Q8" i="3" a="1"/>
  <c r="Q8" i="3" s="1"/>
  <c r="R8" i="3" a="1"/>
  <c r="R8" i="3" s="1"/>
  <c r="S8" i="3" a="1"/>
  <c r="S8" i="3" s="1"/>
  <c r="T8" i="3" a="1"/>
  <c r="T8" i="3" s="1"/>
  <c r="U8" i="3" a="1"/>
  <c r="U8" i="3" s="1"/>
  <c r="V8" i="3" a="1"/>
  <c r="V8" i="3" s="1"/>
  <c r="W8" i="3" a="1"/>
  <c r="W8" i="3" s="1"/>
  <c r="X8" i="3" a="1"/>
  <c r="X8" i="3" s="1"/>
  <c r="Y8" i="3" a="1"/>
  <c r="Y8" i="3" s="1"/>
  <c r="Z8" i="3" a="1"/>
  <c r="Z8" i="3" s="1"/>
  <c r="AA8" i="3" a="1"/>
  <c r="AA8" i="3" s="1"/>
  <c r="AB8" i="3" a="1"/>
  <c r="AB8" i="3" s="1"/>
  <c r="AC8" i="3" a="1"/>
  <c r="AC8" i="3" s="1"/>
  <c r="AD8" i="3" a="1"/>
  <c r="AD8" i="3" s="1"/>
  <c r="AE8" i="3" a="1"/>
  <c r="AE8" i="3" s="1"/>
  <c r="AF8" i="3" a="1"/>
  <c r="AF8" i="3" s="1"/>
  <c r="AG8" i="3" a="1"/>
  <c r="AG8" i="3" s="1"/>
  <c r="AH8" i="3" a="1"/>
  <c r="AH8" i="3" s="1"/>
  <c r="AI8" i="3" a="1"/>
  <c r="AI8" i="3" s="1"/>
  <c r="AJ8" i="3" a="1"/>
  <c r="AJ8" i="3" s="1"/>
  <c r="AK8" i="3" a="1"/>
  <c r="AK8" i="3" s="1"/>
  <c r="AL8" i="3" a="1"/>
  <c r="AL8" i="3" s="1"/>
  <c r="AM8" i="3" a="1"/>
  <c r="AM8" i="3" s="1"/>
  <c r="AN8" i="3" a="1"/>
  <c r="AN8" i="3" s="1"/>
  <c r="AO8" i="3" a="1"/>
  <c r="AO8" i="3" s="1"/>
  <c r="AP8" i="3" a="1"/>
  <c r="AP8" i="3" s="1"/>
  <c r="AQ8" i="3" a="1"/>
  <c r="AQ8" i="3" s="1"/>
  <c r="AR8" i="3" a="1"/>
  <c r="AR8" i="3" s="1"/>
  <c r="AS8" i="3" a="1"/>
  <c r="AS8" i="3" s="1"/>
  <c r="AT8" i="3" a="1"/>
  <c r="AT8" i="3" s="1"/>
  <c r="AU8" i="3" a="1"/>
  <c r="AU8" i="3" s="1"/>
  <c r="AV8" i="3" a="1"/>
  <c r="AV8" i="3" s="1"/>
  <c r="AW8" i="3" a="1"/>
  <c r="AW8" i="3" s="1"/>
  <c r="AX8" i="3" a="1"/>
  <c r="AX8" i="3" s="1"/>
  <c r="AY8" i="3" a="1"/>
  <c r="AY8" i="3" s="1"/>
  <c r="AZ8" i="3" a="1"/>
  <c r="AZ8" i="3" s="1"/>
  <c r="BA8" i="3" a="1"/>
  <c r="BA8" i="3" s="1"/>
  <c r="BB8" i="3" a="1"/>
  <c r="BB8" i="3" s="1"/>
  <c r="BC8" i="3" a="1"/>
  <c r="BC8" i="3" s="1"/>
  <c r="BD8" i="3" a="1"/>
  <c r="BD8" i="3" s="1"/>
  <c r="R7" i="3" a="1"/>
  <c r="R7" i="3" s="1"/>
  <c r="S7" i="3" a="1"/>
  <c r="S7" i="3" s="1"/>
  <c r="T7" i="3" a="1"/>
  <c r="T7" i="3" s="1"/>
  <c r="U7" i="3" a="1"/>
  <c r="U7" i="3" s="1"/>
  <c r="V7" i="3" a="1"/>
  <c r="V7" i="3" s="1"/>
  <c r="W7" i="3" a="1"/>
  <c r="W7" i="3" s="1"/>
  <c r="X7" i="3" a="1"/>
  <c r="X7" i="3" s="1"/>
  <c r="Y7" i="3" a="1"/>
  <c r="Y7" i="3" s="1"/>
  <c r="Z7" i="3" a="1"/>
  <c r="Z7" i="3" s="1"/>
  <c r="AA7" i="3" a="1"/>
  <c r="AA7" i="3" s="1"/>
  <c r="AB7" i="3" a="1"/>
  <c r="AB7" i="3" s="1"/>
  <c r="AC7" i="3" a="1"/>
  <c r="AC7" i="3" s="1"/>
  <c r="AD7" i="3" a="1"/>
  <c r="AD7" i="3" s="1"/>
  <c r="AE7" i="3" a="1"/>
  <c r="AE7" i="3" s="1"/>
  <c r="AF7" i="3" a="1"/>
  <c r="AF7" i="3" s="1"/>
  <c r="AG7" i="3" a="1"/>
  <c r="AG7" i="3" s="1"/>
  <c r="AH7" i="3" a="1"/>
  <c r="AH7" i="3" s="1"/>
  <c r="AI7" i="3" a="1"/>
  <c r="AI7" i="3" s="1"/>
  <c r="AJ7" i="3" a="1"/>
  <c r="AJ7" i="3" s="1"/>
  <c r="AK7" i="3" a="1"/>
  <c r="AK7" i="3" s="1"/>
  <c r="AL7" i="3" a="1"/>
  <c r="AL7" i="3" s="1"/>
  <c r="AM7" i="3" a="1"/>
  <c r="AM7" i="3" s="1"/>
  <c r="AN7" i="3" a="1"/>
  <c r="AN7" i="3" s="1"/>
  <c r="AO7" i="3" a="1"/>
  <c r="AO7" i="3" s="1"/>
  <c r="AP7" i="3" a="1"/>
  <c r="AP7" i="3" s="1"/>
  <c r="AQ7" i="3" a="1"/>
  <c r="AQ7" i="3" s="1"/>
  <c r="AR7" i="3" a="1"/>
  <c r="AR7" i="3" s="1"/>
  <c r="AS7" i="3" a="1"/>
  <c r="AS7" i="3" s="1"/>
  <c r="AT7" i="3" a="1"/>
  <c r="AT7" i="3" s="1"/>
  <c r="AU7" i="3" a="1"/>
  <c r="AU7" i="3" s="1"/>
  <c r="AV7" i="3" a="1"/>
  <c r="AV7" i="3" s="1"/>
  <c r="AW7" i="3" a="1"/>
  <c r="AW7" i="3" s="1"/>
  <c r="AX7" i="3" a="1"/>
  <c r="AX7" i="3" s="1"/>
  <c r="AY7" i="3" a="1"/>
  <c r="AY7" i="3" s="1"/>
  <c r="AZ7" i="3" a="1"/>
  <c r="AZ7" i="3" s="1"/>
  <c r="BA7" i="3" a="1"/>
  <c r="BA7" i="3" s="1"/>
  <c r="BB7" i="3" a="1"/>
  <c r="BB7" i="3" s="1"/>
  <c r="BC7" i="3" a="1"/>
  <c r="BC7" i="3" s="1"/>
  <c r="BD7" i="3" a="1"/>
  <c r="BD7" i="3" s="1"/>
  <c r="H9" i="3" a="1"/>
  <c r="H9" i="3" s="1"/>
  <c r="H10" i="3" a="1"/>
  <c r="H10" i="3" s="1"/>
  <c r="H11" i="3" a="1"/>
  <c r="H11" i="3" s="1"/>
  <c r="H12" i="3" a="1"/>
  <c r="H12" i="3" s="1"/>
  <c r="H13" i="3" a="1"/>
  <c r="H13" i="3" s="1"/>
  <c r="H14" i="3" a="1"/>
  <c r="H14" i="3" s="1"/>
  <c r="H15" i="3" a="1"/>
  <c r="H15" i="3" s="1"/>
  <c r="H16" i="3" a="1"/>
  <c r="H16" i="3" s="1"/>
  <c r="H17" i="3" a="1"/>
  <c r="H17" i="3" s="1"/>
  <c r="H18" i="3" a="1"/>
  <c r="H18" i="3" s="1"/>
  <c r="H19" i="3" a="1"/>
  <c r="H19" i="3" s="1"/>
  <c r="H20" i="3" a="1"/>
  <c r="H20" i="3" s="1"/>
  <c r="H21" i="3" a="1"/>
  <c r="H21" i="3" s="1"/>
  <c r="H22" i="3" a="1"/>
  <c r="H22" i="3" s="1"/>
  <c r="H23" i="3" a="1"/>
  <c r="H23" i="3" s="1"/>
  <c r="H24" i="3" a="1"/>
  <c r="H24" i="3" s="1"/>
  <c r="H25" i="3" a="1"/>
  <c r="H25" i="3" s="1"/>
  <c r="H8" i="3" a="1"/>
  <c r="H8" i="3" s="1"/>
  <c r="G8" i="3" a="1"/>
  <c r="G8" i="3" s="1"/>
  <c r="G9" i="3" a="1"/>
  <c r="G9" i="3" s="1"/>
  <c r="G10" i="3" a="1"/>
  <c r="G10" i="3" s="1"/>
  <c r="G11" i="3" a="1"/>
  <c r="G11" i="3" s="1"/>
  <c r="G12" i="3" a="1"/>
  <c r="G12" i="3" s="1"/>
  <c r="G13" i="3" a="1"/>
  <c r="G13" i="3" s="1"/>
  <c r="G14" i="3" a="1"/>
  <c r="G14" i="3" s="1"/>
  <c r="G15" i="3" a="1"/>
  <c r="G15" i="3" s="1"/>
  <c r="G16" i="3" a="1"/>
  <c r="G16" i="3" s="1"/>
  <c r="G17" i="3" a="1"/>
  <c r="G17" i="3" s="1"/>
  <c r="G18" i="3" a="1"/>
  <c r="G18" i="3" s="1"/>
  <c r="G19" i="3" a="1"/>
  <c r="G19" i="3" s="1"/>
  <c r="G20" i="3" a="1"/>
  <c r="G20" i="3" s="1"/>
  <c r="G21" i="3" a="1"/>
  <c r="G21" i="3" s="1"/>
  <c r="G22" i="3" a="1"/>
  <c r="G22" i="3" s="1"/>
  <c r="G23" i="3" a="1"/>
  <c r="G23" i="3" s="1"/>
  <c r="G24" i="3" a="1"/>
  <c r="G24" i="3" s="1"/>
  <c r="G25" i="3" a="1"/>
  <c r="G25" i="3" s="1"/>
  <c r="N29" i="3" l="1"/>
  <c r="AX29" i="3"/>
  <c r="AT29" i="3"/>
  <c r="AP29" i="3"/>
  <c r="AL29" i="3"/>
  <c r="AH29" i="3"/>
  <c r="AD29" i="3"/>
  <c r="Z29" i="3"/>
  <c r="V29" i="3"/>
  <c r="J29" i="3"/>
  <c r="BB29" i="3"/>
  <c r="R29" i="3"/>
  <c r="BA29" i="3"/>
  <c r="AW29" i="3"/>
  <c r="AS29" i="3"/>
  <c r="AO29" i="3"/>
  <c r="AK29" i="3"/>
  <c r="AG29" i="3"/>
  <c r="AC29" i="3"/>
  <c r="Y29" i="3"/>
  <c r="U29" i="3"/>
  <c r="Q29" i="3"/>
  <c r="M29" i="3"/>
  <c r="H29" i="3"/>
  <c r="BD29" i="3"/>
  <c r="AZ29" i="3"/>
  <c r="AV29" i="3"/>
  <c r="AR29" i="3"/>
  <c r="AN29" i="3"/>
  <c r="AJ29" i="3"/>
  <c r="AF29" i="3"/>
  <c r="AB29" i="3"/>
  <c r="X29" i="3"/>
  <c r="T29" i="3"/>
  <c r="P29" i="3"/>
  <c r="L29" i="3"/>
  <c r="I29" i="3"/>
  <c r="BC29" i="3"/>
  <c r="AY29" i="3"/>
  <c r="AU29" i="3"/>
  <c r="AQ29" i="3"/>
  <c r="AM29" i="3"/>
  <c r="AI29" i="3"/>
  <c r="AE29" i="3"/>
  <c r="AA29" i="3"/>
  <c r="W29" i="3"/>
  <c r="S29" i="3"/>
  <c r="O29" i="3"/>
  <c r="K29" i="3"/>
  <c r="F29" i="3"/>
  <c r="G29" i="3"/>
  <c r="E4" i="3"/>
</calcChain>
</file>

<file path=xl/sharedStrings.xml><?xml version="1.0" encoding="utf-8"?>
<sst xmlns="http://schemas.openxmlformats.org/spreadsheetml/2006/main" count="167" uniqueCount="134">
  <si>
    <t>Types de congés</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</si>
  <si>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</si>
  <si>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</si>
  <si>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</si>
  <si>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</si>
  <si>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</si>
  <si>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</si>
  <si>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</si>
  <si>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</si>
  <si>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</si>
  <si>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</si>
  <si>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</si>
  <si>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</si>
  <si>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</si>
  <si>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</si>
  <si>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</si>
  <si>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</si>
  <si>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</si>
  <si>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</si>
  <si>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</si>
  <si>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</si>
  <si>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</si>
  <si>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</si>
  <si>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</si>
  <si>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</si>
  <si>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</si>
  <si>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</si>
  <si>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</si>
  <si>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</si>
  <si>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</si>
  <si>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</si>
  <si>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</si>
  <si>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</si>
  <si>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</si>
  <si>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</si>
  <si>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</si>
  <si>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</si>
  <si>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</si>
  <si>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</si>
  <si>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</si>
  <si>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</si>
  <si>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</si>
  <si>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</si>
  <si>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</si>
  <si>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</si>
  <si>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</si>
  <si>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</si>
  <si>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</si>
  <si>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</si>
  <si>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</si>
  <si>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</si>
  <si>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</si>
  <si>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</si>
  <si>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Semaine</t>
  </si>
  <si>
    <t>A/C</t>
  </si>
  <si>
    <t xml:space="preserve">     C</t>
  </si>
  <si>
    <t>Sélectionnez un Equipement :</t>
  </si>
  <si>
    <t>January</t>
  </si>
  <si>
    <t>Febuary</t>
  </si>
  <si>
    <t>March</t>
  </si>
  <si>
    <t>April</t>
  </si>
  <si>
    <t>May</t>
  </si>
  <si>
    <t>June</t>
  </si>
  <si>
    <t>July</t>
  </si>
  <si>
    <t>August</t>
  </si>
  <si>
    <t>September</t>
  </si>
  <si>
    <t>October</t>
  </si>
  <si>
    <t>November</t>
  </si>
  <si>
    <t>December</t>
  </si>
  <si>
    <t xml:space="preserve">Noms des Equipements </t>
  </si>
  <si>
    <t>Quantité</t>
  </si>
  <si>
    <t>Saisie</t>
  </si>
  <si>
    <t>Nom de l'equipement</t>
  </si>
  <si>
    <t>Semaine de Début</t>
  </si>
  <si>
    <t>Semaine de Fin</t>
  </si>
  <si>
    <t>Durée</t>
  </si>
  <si>
    <t>Liste des équipements</t>
  </si>
  <si>
    <t>Liste Avions</t>
  </si>
  <si>
    <t>Liste des Avions</t>
  </si>
  <si>
    <t>Spare</t>
  </si>
  <si>
    <t>Total Nécessaire</t>
  </si>
  <si>
    <t>Ecart Disponible</t>
  </si>
  <si>
    <t>Etat du magasin</t>
  </si>
  <si>
    <t>En Contrôle</t>
  </si>
  <si>
    <t>En Commande</t>
  </si>
  <si>
    <t>Avion</t>
  </si>
  <si>
    <t>Quantité dispo</t>
  </si>
  <si>
    <t>Personne 1</t>
  </si>
  <si>
    <t>Personne 2</t>
  </si>
  <si>
    <t xml:space="preserve">Planning utilisation Equipements </t>
  </si>
  <si>
    <t>Equipement 1</t>
  </si>
  <si>
    <t>Personne 3</t>
  </si>
  <si>
    <t>Personne 4</t>
  </si>
  <si>
    <t>Personne 5</t>
  </si>
  <si>
    <t>Personne 6</t>
  </si>
  <si>
    <t>Personne 7</t>
  </si>
  <si>
    <t>Personne 8</t>
  </si>
  <si>
    <t>Personne 9</t>
  </si>
  <si>
    <t>Personne 10</t>
  </si>
  <si>
    <t>Personne 11</t>
  </si>
  <si>
    <t>Personne 12</t>
  </si>
  <si>
    <t>Personne 13</t>
  </si>
  <si>
    <t>Personne 14</t>
  </si>
  <si>
    <t>Personne 15</t>
  </si>
  <si>
    <t>Personne 16</t>
  </si>
  <si>
    <t>Personne 17</t>
  </si>
  <si>
    <t>Personne 18</t>
  </si>
  <si>
    <t>Personne 19</t>
  </si>
  <si>
    <t>Equipement 2</t>
  </si>
  <si>
    <t>Equipement 3</t>
  </si>
  <si>
    <t>Equipement 4</t>
  </si>
  <si>
    <t>Equipement 5</t>
  </si>
  <si>
    <t>Equipement 6</t>
  </si>
  <si>
    <t>Equipement 7</t>
  </si>
  <si>
    <t>Equipement 8</t>
  </si>
  <si>
    <t>Equipement 9</t>
  </si>
  <si>
    <t>Equipement 10</t>
  </si>
  <si>
    <t>Equipement 11</t>
  </si>
  <si>
    <t>Equipement 12</t>
  </si>
  <si>
    <t>Equipement 13</t>
  </si>
  <si>
    <t>Equipement 14</t>
  </si>
  <si>
    <t>Equipement 15</t>
  </si>
  <si>
    <t>Equipement 16</t>
  </si>
  <si>
    <t>Equipement 17</t>
  </si>
  <si>
    <t>Equipement 18</t>
  </si>
  <si>
    <t>Equipement 19</t>
  </si>
  <si>
    <t>Equipement 20</t>
  </si>
  <si>
    <t>Equipement 21</t>
  </si>
  <si>
    <t>Equipement 22</t>
  </si>
  <si>
    <t>Equipement 23</t>
  </si>
  <si>
    <t>Equipement 24</t>
  </si>
  <si>
    <t>Equipement 25</t>
  </si>
  <si>
    <t>Equipement 26</t>
  </si>
  <si>
    <t>Equipement 27</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</si>
</sst>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quot;LAST YEAR &quot;\ General"/>
    <numFmt numFmtId="166" formatCode="&quot;ANNÉE PASSÉE &quot;\ General"/>
  </numFmts>
  <fonts count="21" x14ac:knownFonts="1">
    <font>
      <sz val="11"/>
      <color theme="1"/>
      <name val="Trebuchet MS"/>
      <family val="2"/>
      <scheme val="minor"/>
    </font>
    <font>
      <sz val="11"/>
      <color theme="1"/>
      <name val="Trebuchet MS"/>
      <family val="2"/>
      <scheme val="minor"/>
    </font>
    <font>
      <sz val="11"/>
      <color theme="0"/>
      <name val="Trebuchet MS"/>
      <family val="2"/>
      <scheme val="minor"/>
    </font>
    <font>
      <sz val="12"/>
      <color theme="0"/>
      <name val="Trebuchet MS"/>
      <family val="2"/>
      <scheme val="minor"/>
    </font>
    <font>
      <sz val="11"/>
      <color theme="3"/>
      <name val="Bookman Old Style"/>
      <family val="1"/>
      <scheme val="major"/>
    </font>
    <font>
      <b/>
      <sz val="30"/>
      <color theme="0"/>
      <name val="Bookman Old Style"/>
      <family val="1"/>
      <scheme val="major"/>
    </font>
    <font>
      <b/>
      <sz val="26"/>
      <color theme="3"/>
      <name val="Bookman Old Style"/>
      <family val="2"/>
      <scheme val="major"/>
    </font>
    <font>
      <sz val="11"/>
      <color theme="3" tint="-0.499984740745262"/>
      <name val="Trebuchet MS"/>
      <family val="2"/>
      <scheme val="minor"/>
    </font>
    <font>
      <b/>
      <sz val="11"/>
      <color theme="9" tint="-0.499984740745262"/>
      <name val="Trebuchet MS"/>
      <family val="2"/>
      <scheme val="minor"/>
    </font>
    <font>
      <sz val="11"/>
      <color theme="1"/>
      <name val="Bookman Old Style"/>
      <family val="1"/>
      <scheme val="major"/>
    </font>
    <font>
      <sz val="11"/>
      <color theme="1"/>
      <name val="Trebuchet MS"/>
      <family val="2"/>
      <scheme val="minor"/>
    </font>
    <font>
      <b/>
      <sz val="26"/>
      <color theme="3"/>
      <name val="Bookman Old Style"/>
      <family val="2"/>
      <scheme val="major"/>
    </font>
    <font>
      <sz val="11"/>
      <color theme="3"/>
      <name val="Bookman Old Style"/>
      <family val="1"/>
      <scheme val="major"/>
    </font>
    <font>
      <sz val="12"/>
      <color theme="0"/>
      <name val="Trebuchet MS"/>
      <family val="2"/>
      <scheme val="minor"/>
    </font>
    <font>
      <b/>
      <sz val="23"/>
      <color theme="3"/>
      <name val="Bookman Old Style"/>
      <family val="1"/>
      <scheme val="major"/>
    </font>
    <font>
      <sz val="11"/>
      <color theme="0"/>
      <name val="Trebuchet MS"/>
      <family val="2"/>
      <scheme val="minor"/>
    </font>
    <font>
      <sz val="11"/>
      <color theme="3" tint="-0.499984740745262"/>
      <name val="Trebuchet MS"/>
      <family val="2"/>
      <scheme val="minor"/>
    </font>
    <font>
      <b/>
      <sz val="11"/>
      <color theme="9" tint="-0.499984740745262"/>
      <name val="Trebuchet MS"/>
      <family val="2"/>
      <scheme val="minor"/>
    </font>
    <font>
      <sz val="10"/>
      <color theme="3"/>
      <name val="Bookman Old Style"/>
      <family val="1"/>
      <scheme val="major"/>
    </font>
    <font>
      <sz val="11"/>
      <color theme="3"/>
      <name val="Trebuchet MS"/>
      <family val="2"/>
      <scheme val="minor"/>
    </font>
    <font>
      <b/>
      <sz val="18.5"/>
      <color theme="3"/>
      <name val="Bookman Old Style"/>
      <family val="2"/>
      <scheme val="major"/>
    </font>
  </fonts>
  <fills count="11">
    <fill>
      <patternFill patternType="none"/>
    </fill>
    <fill>
      <patternFill patternType="gray125"/>
    </fill>
    <fill>
      <patternFill patternType="solid">
        <fgColor theme="3"/>
        <bgColor indexed="64"/>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theme="8" tint="-0.24994659260841701"/>
        <bgColor indexed="64"/>
      </patternFill>
    </fill>
    <fill>
      <patternFill patternType="solid">
        <fgColor theme="2"/>
        <bgColor indexed="64"/>
      </patternFill>
    </fill>
    <fill>
      <patternFill patternType="solid">
        <fgColor theme="1"/>
        <bgColor indexed="64"/>
      </patternFill>
    </fill>
    <fill>
      <patternFill patternType="lightDown">
        <bgColor theme="3" tint="0.39994506668294322"/>
      </patternFill>
    </fill>
  </fills>
  <borders count="33">
    <border>
      <left/>
      <right/>
      <top/>
      <bottom/>
      <diagonal/>
    </border>
    <border>
      <left/>
      <right style="thin">
        <color theme="3" tint="0.39994506668294322"/>
      </right>
      <top/>
      <bottom/>
      <diagonal/>
    </border>
    <border>
      <left style="thin">
        <color theme="0"/>
      </left>
      <right style="thin">
        <color theme="0"/>
      </right>
      <top/>
      <bottom/>
      <diagonal/>
    </border>
    <border>
      <left style="thick">
        <color theme="0"/>
      </left>
      <right style="thick">
        <color theme="0"/>
      </right>
      <top style="thick">
        <color theme="0"/>
      </top>
      <bottom style="thick">
        <color theme="0"/>
      </bottom>
      <diagonal/>
    </border>
    <border>
      <left style="thin">
        <color theme="0" tint="-0.24994659260841701"/>
      </left>
      <right/>
      <top style="thin">
        <color theme="0" tint="-0.24994659260841701"/>
      </top>
      <bottom/>
      <diagonal/>
    </border>
    <border>
      <left style="thin">
        <color theme="0" tint="-0.24994659260841701"/>
      </left>
      <right style="thin">
        <color theme="0" tint="-0.24994659260841701"/>
      </right>
      <top/>
      <bottom/>
      <diagonal/>
    </border>
    <border>
      <left/>
      <right/>
      <top style="thin">
        <color theme="0" tint="-0.24994659260841701"/>
      </top>
      <bottom/>
      <diagonal/>
    </border>
    <border>
      <left/>
      <right style="medium">
        <color indexed="64"/>
      </right>
      <top style="thin">
        <color theme="0" tint="-0.24994659260841701"/>
      </top>
      <bottom/>
      <diagonal/>
    </border>
    <border>
      <left style="thick">
        <color theme="0"/>
      </left>
      <right/>
      <top style="thick">
        <color theme="0"/>
      </top>
      <bottom style="thick">
        <color theme="0"/>
      </bottom>
      <diagonal/>
    </border>
    <border>
      <left style="thin">
        <color theme="0" tint="-0.24994659260841701"/>
      </left>
      <right/>
      <top/>
      <bottom/>
      <diagonal/>
    </border>
    <border>
      <left/>
      <right style="medium">
        <color indexed="64"/>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auto="1"/>
      </left>
      <right style="thin">
        <color auto="1"/>
      </right>
      <top style="thin">
        <color auto="1"/>
      </top>
      <bottom/>
      <diagonal/>
    </border>
    <border>
      <left style="thin">
        <color theme="3" tint="0.39994506668294322"/>
      </left>
      <right style="thin">
        <color theme="3" tint="0.39994506668294322"/>
      </right>
      <top/>
      <bottom/>
      <diagonal/>
    </border>
    <border>
      <left/>
      <right/>
      <top style="medium">
        <color indexed="64"/>
      </top>
      <bottom style="medium">
        <color indexed="64"/>
      </bottom>
      <diagonal/>
    </border>
    <border>
      <left style="thin">
        <color theme="3" tint="0.39994506668294322"/>
      </left>
      <right style="thin">
        <color theme="3" tint="0.39994506668294322"/>
      </right>
      <top style="medium">
        <color indexed="64"/>
      </top>
      <bottom style="medium">
        <color indexed="64"/>
      </bottom>
      <diagonal/>
    </border>
    <border>
      <left style="thin">
        <color theme="3" tint="0.39994506668294322"/>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right/>
      <top/>
      <bottom style="medium">
        <color indexed="64"/>
      </bottom>
      <diagonal/>
    </border>
    <border>
      <left/>
      <right style="medium">
        <color indexed="64"/>
      </right>
      <top/>
      <bottom style="medium">
        <color indexed="64"/>
      </bottom>
      <diagonal/>
    </border>
    <border>
      <left style="thin">
        <color theme="3" tint="0.39994506668294322"/>
      </left>
      <right style="thin">
        <color theme="3" tint="0.39994506668294322"/>
      </right>
      <top style="medium">
        <color indexed="64"/>
      </top>
      <bottom/>
      <diagonal/>
    </border>
    <border>
      <left style="thin">
        <color theme="3" tint="0.39994506668294322"/>
      </left>
      <right style="medium">
        <color indexed="64"/>
      </right>
      <top style="medium">
        <color indexed="64"/>
      </top>
      <bottom/>
      <diagonal/>
    </border>
    <border>
      <left style="medium">
        <color indexed="64"/>
      </left>
      <right style="thin">
        <color theme="3" tint="0.39994506668294322"/>
      </right>
      <top/>
      <bottom style="medium">
        <color indexed="64"/>
      </bottom>
      <diagonal/>
    </border>
    <border>
      <left style="thin">
        <color theme="3" tint="0.39994506668294322"/>
      </left>
      <right style="thin">
        <color theme="3" tint="0.39994506668294322"/>
      </right>
      <top/>
      <bottom style="medium">
        <color indexed="64"/>
      </bottom>
      <diagonal/>
    </border>
    <border>
      <left style="thin">
        <color theme="3" tint="0.39994506668294322"/>
      </left>
      <right style="medium">
        <color indexed="64"/>
      </right>
      <top/>
      <bottom style="medium">
        <color indexed="64"/>
      </bottom>
      <diagonal/>
    </border>
    <border>
      <left style="thin">
        <color theme="3" tint="0.39994506668294322"/>
      </left>
      <right style="medium">
        <color indexed="64"/>
      </right>
      <top/>
      <bottom/>
      <diagonal/>
    </border>
  </borders>
  <cellStyleXfs count="23">
    <xf numFmtId="0" fontId="0" fillId="0" borderId="0">
      <alignment vertical="center"/>
    </xf>
    <xf numFmtId="0" fontId="6" fillId="0" borderId="0" applyNumberFormat="0" applyFill="0" applyBorder="0" applyProtection="0">
      <alignment horizontal="left" vertical="center"/>
    </xf>
    <xf numFmtId="0" fontId="2" fillId="2" borderId="2">
      <alignment horizontal="center"/>
    </xf>
    <xf numFmtId="0" fontId="2" fillId="3" borderId="0" applyNumberFormat="0" applyFont="0" applyBorder="0" applyAlignment="0" applyProtection="0"/>
    <xf numFmtId="0" fontId="2" fillId="4" borderId="0" applyNumberFormat="0" applyFont="0" applyBorder="0" applyAlignment="0" applyProtection="0"/>
    <xf numFmtId="0" fontId="2" fillId="5" borderId="0" applyNumberFormat="0" applyFont="0" applyBorder="0" applyAlignment="0" applyProtection="0"/>
    <xf numFmtId="0" fontId="2" fillId="6" borderId="0" applyNumberFormat="0" applyFont="0" applyBorder="0" applyAlignment="0" applyProtection="0"/>
    <xf numFmtId="0" fontId="3" fillId="2" borderId="3">
      <alignment horizontal="left" vertical="center" wrapText="1" indent="1"/>
    </xf>
    <xf numFmtId="0" fontId="4" fillId="0" borderId="0">
      <alignment horizontal="left" vertical="center" indent="2"/>
    </xf>
    <xf numFmtId="0" fontId="5" fillId="2" borderId="0">
      <alignment horizontal="center" vertical="center"/>
    </xf>
    <xf numFmtId="0" fontId="4" fillId="0" borderId="1" applyNumberFormat="0" applyFont="0" applyFill="0" applyAlignment="0">
      <alignment horizontal="center" vertical="center"/>
    </xf>
    <xf numFmtId="0" fontId="1" fillId="0" borderId="0">
      <alignment horizontal="left" vertical="center" wrapText="1" indent="1"/>
    </xf>
    <xf numFmtId="0" fontId="9" fillId="0" borderId="0">
      <alignment horizontal="left" vertical="center" indent="1"/>
    </xf>
    <xf numFmtId="1" fontId="1" fillId="0" borderId="0">
      <alignment horizontal="center" vertical="center"/>
    </xf>
    <xf numFmtId="14" fontId="1" fillId="0" borderId="0">
      <alignment horizontal="left" vertical="center" indent="1"/>
    </xf>
    <xf numFmtId="0" fontId="2" fillId="7" borderId="0" applyProtection="0">
      <alignment horizontal="center" vertical="center"/>
    </xf>
    <xf numFmtId="0" fontId="4" fillId="0" borderId="0" applyFill="0" applyProtection="0">
      <alignment horizontal="right" indent="1"/>
    </xf>
    <xf numFmtId="0" fontId="4" fillId="0" borderId="0" applyFill="0" applyProtection="0">
      <alignment horizontal="center" vertical="center"/>
    </xf>
    <xf numFmtId="165" fontId="7" fillId="0" borderId="0" applyFill="0" applyProtection="0">
      <alignment horizontal="center" vertical="center"/>
    </xf>
    <xf numFmtId="0" fontId="8" fillId="0" borderId="0" applyFill="0" applyProtection="0">
      <alignment horizontal="center" vertical="center"/>
    </xf>
    <xf numFmtId="164" fontId="1" fillId="0" borderId="0" applyFont="0" applyFill="0" applyBorder="0">
      <alignment horizontal="center" vertical="center"/>
    </xf>
    <xf numFmtId="0" fontId="2" fillId="7" borderId="0" applyNumberFormat="0" applyBorder="0" applyProtection="0">
      <alignment horizontal="center" vertical="center"/>
    </xf>
    <xf numFmtId="0" fontId="3" fillId="2" borderId="3">
      <alignment horizontal="left" vertical="center" indent="1"/>
    </xf>
  </cellStyleXfs>
  <cellXfs count="76">
    <xf numFmtId="0" fontId="0" fillId="0" borderId="0" xfId="0">
      <alignment vertical="center"/>
    </xf>
    <xf numFmtId="0" fontId="1" fillId="0" borderId="0" xfId="11">
      <alignment horizontal="left" vertical="center" wrapText="1" indent="1"/>
    </xf>
    <xf numFmtId="0" fontId="9" fillId="0" borderId="0" xfId="12">
      <alignment horizontal="left" vertical="center" indent="1"/>
    </xf>
    <xf numFmtId="1" fontId="1" fillId="0" borderId="0" xfId="13">
      <alignment horizontal="center" vertical="center"/>
    </xf>
    <xf numFmtId="0" fontId="0" fillId="0" borderId="0" xfId="0">
      <alignment vertical="center"/>
    </xf>
    <xf numFmtId="0" fontId="6" fillId="0" borderId="0" xfId="1">
      <alignment horizontal="left" vertical="center"/>
    </xf>
    <xf numFmtId="0" fontId="10" fillId="0" borderId="0" xfId="0" applyFont="1">
      <alignment vertical="center"/>
    </xf>
    <xf numFmtId="0" fontId="11" fillId="0" borderId="0" xfId="1" applyFont="1" applyBorder="1">
      <alignment horizontal="left" vertical="center"/>
    </xf>
    <xf numFmtId="0" fontId="12" fillId="0" borderId="0" xfId="16" applyFont="1">
      <alignment horizontal="right" indent="1"/>
    </xf>
    <xf numFmtId="0" fontId="12" fillId="0" borderId="0" xfId="0" applyFont="1" applyBorder="1" applyAlignment="1">
      <alignment horizontal="right" vertical="center" indent="1"/>
    </xf>
    <xf numFmtId="0" fontId="11" fillId="0" borderId="0" xfId="1" applyFont="1" applyBorder="1" applyAlignment="1">
      <alignment horizontal="left" vertical="center" wrapText="1" indent="1"/>
    </xf>
    <xf numFmtId="0" fontId="10" fillId="0" borderId="0" xfId="0" applyFont="1" applyBorder="1">
      <alignment vertical="center"/>
    </xf>
    <xf numFmtId="0" fontId="10" fillId="0" borderId="0" xfId="0" quotePrefix="1" applyFont="1">
      <alignment vertical="center"/>
    </xf>
    <xf numFmtId="0" fontId="11" fillId="0" borderId="0" xfId="1" applyFont="1" applyFill="1" applyBorder="1">
      <alignment horizontal="left" vertical="center"/>
    </xf>
    <xf numFmtId="0" fontId="14" fillId="0" borderId="0" xfId="0" applyFont="1" applyFill="1" applyBorder="1">
      <alignment vertical="center"/>
    </xf>
    <xf numFmtId="0" fontId="15" fillId="0" borderId="0" xfId="0" applyFont="1" applyFill="1" applyBorder="1">
      <alignment vertical="center"/>
    </xf>
    <xf numFmtId="0" fontId="1" fillId="0" borderId="0" xfId="11" applyFill="1">
      <alignment horizontal="left" vertical="center" wrapText="1" indent="1"/>
    </xf>
    <xf numFmtId="0" fontId="12" fillId="9" borderId="0" xfId="8" applyFont="1" applyFill="1">
      <alignment horizontal="left" vertical="center" indent="2"/>
    </xf>
    <xf numFmtId="0" fontId="13" fillId="2" borderId="8" xfId="7" applyFont="1" applyBorder="1" applyAlignment="1">
      <alignment vertical="center" wrapText="1"/>
    </xf>
    <xf numFmtId="0" fontId="4" fillId="0" borderId="0" xfId="16" applyFont="1" applyAlignment="1"/>
    <xf numFmtId="0" fontId="1" fillId="0" borderId="0" xfId="14" applyNumberFormat="1">
      <alignment horizontal="left" vertical="center" indent="1"/>
    </xf>
    <xf numFmtId="1" fontId="1" fillId="0" borderId="0" xfId="13" applyFill="1">
      <alignment horizontal="center" vertical="center"/>
    </xf>
    <xf numFmtId="0" fontId="4" fillId="9" borderId="0" xfId="8" applyFont="1" applyFill="1">
      <alignment horizontal="left" vertical="center" indent="2"/>
    </xf>
    <xf numFmtId="0" fontId="4" fillId="8" borderId="5" xfId="8" applyNumberFormat="1" applyFont="1" applyFill="1" applyBorder="1" applyAlignment="1">
      <alignment vertical="center"/>
    </xf>
    <xf numFmtId="0" fontId="0" fillId="0" borderId="14" xfId="0" applyFont="1" applyBorder="1">
      <alignment vertical="center"/>
    </xf>
    <xf numFmtId="0" fontId="12" fillId="10" borderId="0" xfId="8" applyFont="1" applyFill="1">
      <alignment horizontal="left" vertical="center" indent="2"/>
    </xf>
    <xf numFmtId="0" fontId="4" fillId="10" borderId="0" xfId="8" applyFont="1" applyFill="1">
      <alignment horizontal="left" vertical="center" indent="2"/>
    </xf>
    <xf numFmtId="0" fontId="0" fillId="9" borderId="14" xfId="0" applyFont="1" applyFill="1" applyBorder="1">
      <alignment vertical="center"/>
    </xf>
    <xf numFmtId="0" fontId="18" fillId="0" borderId="18" xfId="8" applyFont="1" applyFill="1" applyBorder="1" applyAlignment="1">
      <alignment vertical="center"/>
    </xf>
    <xf numFmtId="164" fontId="19" fillId="8" borderId="19" xfId="20" applyNumberFormat="1" applyFont="1" applyFill="1" applyBorder="1" applyAlignment="1">
      <alignment horizontal="center" vertical="center"/>
    </xf>
    <xf numFmtId="0" fontId="4" fillId="8" borderId="16" xfId="8" applyNumberFormat="1" applyFont="1" applyFill="1" applyBorder="1" applyAlignment="1">
      <alignment vertical="center"/>
    </xf>
    <xf numFmtId="0" fontId="4" fillId="8" borderId="17" xfId="8" applyNumberFormat="1" applyFont="1" applyFill="1" applyBorder="1" applyAlignment="1">
      <alignment vertical="center"/>
    </xf>
    <xf numFmtId="0" fontId="4" fillId="0" borderId="14" xfId="8" applyFont="1" applyFill="1" applyBorder="1" applyAlignment="1">
      <alignment vertical="center"/>
    </xf>
    <xf numFmtId="0" fontId="4" fillId="10" borderId="20" xfId="8" applyFont="1" applyFill="1" applyBorder="1">
      <alignment horizontal="left" vertical="center" indent="2"/>
    </xf>
    <xf numFmtId="0" fontId="4" fillId="9" borderId="20" xfId="8" applyFont="1" applyFill="1" applyBorder="1">
      <alignment horizontal="left" vertical="center" indent="2"/>
    </xf>
    <xf numFmtId="0" fontId="20" fillId="0" borderId="0" xfId="1" applyFont="1" applyBorder="1">
      <alignment horizontal="left" vertical="center"/>
    </xf>
    <xf numFmtId="164" fontId="19" fillId="0" borderId="21" xfId="20" applyNumberFormat="1" applyFont="1" applyBorder="1" applyAlignment="1">
      <alignment horizontal="center" vertical="center"/>
    </xf>
    <xf numFmtId="164" fontId="19" fillId="0" borderId="22" xfId="20" applyNumberFormat="1" applyFont="1" applyBorder="1" applyAlignment="1">
      <alignment horizontal="center" vertical="center"/>
    </xf>
    <xf numFmtId="0" fontId="4" fillId="0" borderId="15" xfId="8" applyFont="1" applyFill="1" applyBorder="1" applyAlignment="1">
      <alignment vertical="center"/>
    </xf>
    <xf numFmtId="0" fontId="4" fillId="10" borderId="23" xfId="8" applyFont="1" applyFill="1" applyBorder="1">
      <alignment horizontal="left" vertical="center" indent="2"/>
    </xf>
    <xf numFmtId="0" fontId="4" fillId="9" borderId="24" xfId="8" applyFont="1" applyFill="1" applyBorder="1">
      <alignment horizontal="left" vertical="center" indent="2"/>
    </xf>
    <xf numFmtId="0" fontId="4" fillId="10" borderId="25" xfId="8" applyFont="1" applyFill="1" applyBorder="1">
      <alignment horizontal="left" vertical="center" indent="2"/>
    </xf>
    <xf numFmtId="0" fontId="4" fillId="9" borderId="26" xfId="8" applyFont="1" applyFill="1" applyBorder="1">
      <alignment horizontal="left" vertical="center" indent="2"/>
    </xf>
    <xf numFmtId="164" fontId="19" fillId="0" borderId="27" xfId="20" applyNumberFormat="1" applyFont="1" applyBorder="1" applyAlignment="1">
      <alignment horizontal="center" vertical="center"/>
    </xf>
    <xf numFmtId="164" fontId="19" fillId="0" borderId="28" xfId="20" applyNumberFormat="1" applyFont="1" applyBorder="1" applyAlignment="1">
      <alignment horizontal="center" vertical="center"/>
    </xf>
    <xf numFmtId="164" fontId="19" fillId="8" borderId="29" xfId="20" applyNumberFormat="1" applyFont="1" applyFill="1" applyBorder="1" applyAlignment="1">
      <alignment horizontal="center" vertical="center"/>
    </xf>
    <xf numFmtId="164" fontId="19" fillId="8" borderId="30" xfId="20" applyNumberFormat="1" applyFont="1" applyFill="1" applyBorder="1" applyAlignment="1">
      <alignment horizontal="center" vertical="center"/>
    </xf>
    <xf numFmtId="164" fontId="19" fillId="8" borderId="31" xfId="20" applyNumberFormat="1" applyFont="1" applyFill="1" applyBorder="1" applyAlignment="1">
      <alignment horizontal="center" vertical="center"/>
    </xf>
    <xf numFmtId="0" fontId="4" fillId="10" borderId="0" xfId="8" applyFont="1" applyFill="1" applyBorder="1">
      <alignment horizontal="left" vertical="center" indent="2"/>
    </xf>
    <xf numFmtId="0" fontId="4" fillId="9" borderId="0" xfId="8" applyFont="1" applyFill="1" applyBorder="1">
      <alignment horizontal="left" vertical="center" indent="2"/>
    </xf>
    <xf numFmtId="0" fontId="4" fillId="0" borderId="15" xfId="8" applyNumberFormat="1" applyFont="1" applyBorder="1" applyAlignment="1">
      <alignment vertical="center"/>
    </xf>
    <xf numFmtId="0" fontId="4" fillId="9" borderId="23" xfId="8" applyFont="1" applyFill="1" applyBorder="1">
      <alignment horizontal="left" vertical="center" indent="2"/>
    </xf>
    <xf numFmtId="164" fontId="19" fillId="8" borderId="32" xfId="20" applyNumberFormat="1" applyFont="1" applyFill="1" applyBorder="1" applyAlignment="1">
      <alignment horizontal="center" vertical="center"/>
    </xf>
    <xf numFmtId="0" fontId="4" fillId="0" borderId="17" xfId="8" applyNumberFormat="1" applyFont="1" applyBorder="1" applyAlignment="1">
      <alignment vertical="center"/>
    </xf>
    <xf numFmtId="0" fontId="4" fillId="9" borderId="25" xfId="8" applyFont="1" applyFill="1" applyBorder="1">
      <alignment horizontal="left" vertical="center" indent="2"/>
    </xf>
    <xf numFmtId="164" fontId="19" fillId="0" borderId="30" xfId="20" applyNumberFormat="1" applyFont="1" applyBorder="1" applyAlignment="1">
      <alignment horizontal="center" vertical="center"/>
    </xf>
    <xf numFmtId="164" fontId="19" fillId="0" borderId="31" xfId="20" applyNumberFormat="1" applyFont="1" applyBorder="1" applyAlignment="1">
      <alignment horizontal="center" vertical="center"/>
    </xf>
    <xf numFmtId="0" fontId="10" fillId="0" borderId="0" xfId="20" applyNumberFormat="1" applyFont="1" applyFill="1" applyBorder="1">
      <alignment horizontal="center" vertical="center"/>
    </xf>
    <xf numFmtId="0" fontId="19" fillId="0" borderId="27" xfId="20" applyNumberFormat="1" applyFont="1" applyBorder="1" applyAlignment="1">
      <alignment horizontal="center" vertical="center"/>
    </xf>
    <xf numFmtId="0" fontId="1" fillId="0" borderId="0" xfId="14" applyNumberFormat="1" applyFill="1">
      <alignment horizontal="left" vertical="center" indent="1"/>
    </xf>
    <xf numFmtId="1" fontId="1" fillId="0" borderId="0" xfId="13" applyNumberFormat="1" applyFill="1">
      <alignment horizontal="center" vertical="center"/>
    </xf>
    <xf numFmtId="0" fontId="0" fillId="0" borderId="0" xfId="0" applyNumberFormat="1">
      <alignment vertical="center"/>
    </xf>
    <xf numFmtId="0" fontId="4" fillId="0" borderId="15" xfId="8" applyFont="1" applyBorder="1" applyAlignment="1">
      <alignment vertical="center"/>
    </xf>
    <xf numFmtId="0" fontId="4" fillId="0" borderId="16" xfId="8" applyFont="1" applyBorder="1" applyAlignment="1">
      <alignment vertical="center"/>
    </xf>
    <xf numFmtId="0" fontId="4" fillId="0" borderId="0" xfId="8" applyFont="1" applyAlignment="1">
      <alignment vertical="center"/>
    </xf>
    <xf numFmtId="0" fontId="13" fillId="2" borderId="11" xfId="22" applyFont="1" applyBorder="1">
      <alignment horizontal="left" vertical="center" indent="1"/>
    </xf>
    <xf numFmtId="0" fontId="13" fillId="2" borderId="12" xfId="22" applyFont="1" applyBorder="1">
      <alignment horizontal="left" vertical="center" indent="1"/>
    </xf>
    <xf numFmtId="0" fontId="13" fillId="2" borderId="13" xfId="22" applyFont="1" applyBorder="1">
      <alignment horizontal="left" vertical="center" indent="1"/>
    </xf>
    <xf numFmtId="0" fontId="17" fillId="0" borderId="0" xfId="19" applyFont="1" applyFill="1">
      <alignment horizontal="center" vertical="center"/>
    </xf>
    <xf numFmtId="166" fontId="16" fillId="0" borderId="0" xfId="18" applyNumberFormat="1" applyFont="1">
      <alignment horizontal="center" vertical="center"/>
    </xf>
    <xf numFmtId="0" fontId="2" fillId="2" borderId="9" xfId="0" applyFont="1" applyFill="1" applyBorder="1" applyAlignment="1">
      <alignment horizontal="center" vertical="center"/>
    </xf>
    <xf numFmtId="0" fontId="2" fillId="2" borderId="0" xfId="0" applyFont="1" applyFill="1" applyBorder="1" applyAlignment="1">
      <alignment horizontal="center" vertical="center"/>
    </xf>
    <xf numFmtId="0" fontId="2" fillId="2" borderId="10" xfId="0" applyFont="1" applyFill="1" applyBorder="1" applyAlignment="1">
      <alignment horizontal="center" vertical="center"/>
    </xf>
    <xf numFmtId="0" fontId="2" fillId="2" borderId="6" xfId="0" applyFont="1" applyFill="1" applyBorder="1" applyAlignment="1">
      <alignment horizontal="center" vertical="center"/>
    </xf>
    <xf numFmtId="0" fontId="2" fillId="2" borderId="4" xfId="0" applyFont="1" applyFill="1" applyBorder="1" applyAlignment="1">
      <alignment horizontal="center" vertical="center"/>
    </xf>
    <xf numFmtId="0" fontId="2" fillId="2" borderId="7" xfId="0" applyFont="1" applyFill="1" applyBorder="1" applyAlignment="1">
      <alignment horizontal="center" vertical="center"/>
    </xf>
  </cellXfs>
  <cellStyles count="23">
    <cellStyle name="Accent1" xfId="3" builtinId="29" customBuiltin="1"/>
    <cellStyle name="Accent3" xfId="4" builtinId="37" customBuiltin="1"/>
    <cellStyle name="Accent4" xfId="5" builtinId="41" customBuiltin="1"/>
    <cellStyle name="Accent5" xfId="6" builtinId="45" customBuiltin="1"/>
    <cellStyle name="Bordure droite" xfId="10"/>
    <cellStyle name="Cellule liée" xfId="2" builtinId="24" customBuiltin="1"/>
    <cellStyle name="Dates du tableau" xfId="14"/>
    <cellStyle name="Détails du tableau" xfId="11"/>
    <cellStyle name="En-têtes du tableau" xfId="12"/>
    <cellStyle name="Entrée_Année" xfId="22"/>
    <cellStyle name="Jours" xfId="20"/>
    <cellStyle name="Jours du tableau" xfId="13"/>
    <cellStyle name="Jours_congés" xfId="9"/>
    <cellStyle name="Lien hypertexte" xfId="15" builtinId="8" customBuiltin="1"/>
    <cellStyle name="Lien hypertexte visité" xfId="21" builtinId="9" customBuiltin="1"/>
    <cellStyle name="Mois" xfId="8"/>
    <cellStyle name="Normal" xfId="0" builtinId="0" customBuiltin="1"/>
    <cellStyle name="Sélection" xfId="7"/>
    <cellStyle name="Titre" xfId="1" builtinId="15" customBuiltin="1"/>
    <cellStyle name="Titre 1" xfId="16" builtinId="16" customBuiltin="1"/>
    <cellStyle name="Titre 2" xfId="17" builtinId="17" customBuiltin="1"/>
    <cellStyle name="Titre 3" xfId="18" builtinId="18" customBuiltin="1"/>
    <cellStyle name="Titre 4" xfId="19" builtinId="19" customBuiltin="1"/>
  </cellStyles>
  <dxfs count="69">
    <dxf>
      <font>
        <b val="0"/>
        <i val="0"/>
        <strike val="0"/>
        <condense val="0"/>
        <extend val="0"/>
        <outline val="0"/>
        <shadow val="0"/>
        <u val="none"/>
        <vertAlign val="baseline"/>
        <sz val="10"/>
        <color theme="3"/>
        <name val="Bookman Old Style"/>
        <scheme val="major"/>
      </font>
      <alignment horizontal="general"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10"/>
        <color rgb="FF36384E"/>
        <name val="Bookman Old Style"/>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3"/>
        <name val="Bookman Old Style"/>
        <scheme val="major"/>
      </font>
      <alignment horizontal="general"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10"/>
        <color theme="3"/>
        <name val="Bookman Old Style"/>
        <scheme val="major"/>
      </font>
      <alignment horizontal="general" vertical="center" textRotation="0" wrapText="0" indent="0" justifyLastLine="0" shrinkToFit="0" readingOrder="0"/>
    </dxf>
    <dxf>
      <numFmt numFmtId="1" formatCode="0"/>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1"/>
        <name val="Trebuchet MS"/>
        <scheme val="minor"/>
      </font>
    </dxf>
    <dxf>
      <numFmt numFmtId="0" formatCode="General"/>
    </dxf>
    <dxf>
      <numFmt numFmtId="0" formatCode="General"/>
    </dxf>
    <dxf>
      <numFmt numFmtId="0" formatCode="General"/>
    </dxf>
    <dxf>
      <font>
        <b val="0"/>
        <i val="0"/>
        <strike val="0"/>
        <condense val="0"/>
        <extend val="0"/>
        <outline val="0"/>
        <shadow val="0"/>
        <u val="none"/>
        <vertAlign val="baseline"/>
        <sz val="11"/>
        <color theme="3"/>
        <name val="Bookman Old Style"/>
        <scheme val="major"/>
      </font>
      <fill>
        <patternFill patternType="solid">
          <fgColor indexed="64"/>
          <bgColor theme="1"/>
        </patternFill>
      </fill>
    </dxf>
    <dxf>
      <font>
        <b val="0"/>
        <i val="0"/>
        <strike val="0"/>
        <condense val="0"/>
        <extend val="0"/>
        <outline val="0"/>
        <shadow val="0"/>
        <u val="none"/>
        <vertAlign val="baseline"/>
        <sz val="11"/>
        <color theme="3"/>
        <name val="Bookman Old Style"/>
        <scheme val="major"/>
      </font>
      <fill>
        <patternFill patternType="lightDown">
          <fgColor indexed="64"/>
          <bgColor theme="3" tint="0.39994506668294322"/>
        </patternFill>
      </fill>
    </dxf>
    <dxf>
      <font>
        <color theme="3"/>
        <name val="Bookman Old Style"/>
        <scheme val="major"/>
      </font>
      <fill>
        <patternFill patternType="none">
          <fgColor indexed="64"/>
          <bgColor indexed="65"/>
        </patternFill>
      </fill>
      <alignment horizontal="general" vertical="center" textRotation="0" wrapText="0" indent="0" justifyLastLine="0" shrinkToFit="0" readingOrder="0"/>
      <border diagonalUp="0" diagonalDown="0" outline="0">
        <left style="medium">
          <color indexed="64"/>
        </left>
        <right/>
        <top/>
        <bottom/>
      </border>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ont>
        <color theme="2" tint="-0.24994659260841701"/>
      </font>
    </dxf>
    <dxf>
      <font>
        <color theme="2" tint="-0.24994659260841701"/>
      </font>
    </dxf>
    <dxf>
      <font>
        <color theme="0" tint="-0.14996795556505021"/>
      </font>
      <numFmt numFmtId="167" formatCode="[$-40C]dddd\,\ mmmm\ d\,\ yyyy"/>
    </dxf>
    <dxf>
      <font>
        <color theme="2" tint="-0.24994659260841701"/>
      </font>
    </dxf>
    <dxf>
      <font>
        <color theme="2" tint="-0.24994659260841701"/>
      </font>
    </dxf>
    <dxf>
      <font>
        <color theme="0" tint="-0.14996795556505021"/>
      </font>
      <numFmt numFmtId="167" formatCode="[$-40C]dddd\,\ mmmm\ d\,\ yyyy"/>
    </dxf>
    <dxf>
      <font>
        <color theme="2" tint="-0.24994659260841701"/>
      </font>
    </dxf>
    <dxf>
      <font>
        <color theme="2" tint="-0.24994659260841701"/>
      </font>
    </dxf>
    <dxf>
      <font>
        <color theme="0" tint="-0.14996795556505021"/>
      </font>
      <numFmt numFmtId="167" formatCode="[$-40C]dddd\,\ mmmm\ d\,\ yyyy"/>
    </dxf>
    <dxf>
      <font>
        <color theme="2" tint="-0.24994659260841701"/>
      </font>
    </dxf>
    <dxf>
      <font>
        <color theme="2" tint="-0.24994659260841701"/>
      </font>
    </dxf>
    <dxf>
      <font>
        <color theme="0" tint="-0.14996795556505021"/>
      </font>
      <numFmt numFmtId="167" formatCode="[$-40C]dddd\,\ mmmm\ d\,\ yyyy"/>
    </dxf>
    <dxf>
      <font>
        <b/>
        <i val="0"/>
        <color rgb="FF0070C0"/>
      </font>
    </dxf>
    <dxf>
      <font>
        <b/>
        <i val="0"/>
      </font>
      <fill>
        <patternFill patternType="gray0625">
          <bgColor rgb="FFFF0000"/>
        </patternFill>
      </fill>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0" tint="-0.249977111117893"/>
        </bottom>
      </border>
    </dxf>
    <dxf>
      <font>
        <color theme="1"/>
      </font>
      <fill>
        <patternFill patternType="solid">
          <fgColor theme="0" tint="-0.249977111117893"/>
          <bgColor theme="0" tint="-0.249977111117893"/>
        </patternFill>
      </fill>
      <border>
        <left style="thin">
          <color theme="0" tint="-0.34998626667073579"/>
        </left>
        <right style="thin">
          <color theme="0" tint="-0.34998626667073579"/>
        </right>
        <top style="thin">
          <color theme="0" tint="-0.34998626667073579"/>
        </top>
      </border>
    </dxf>
    <dxf>
      <fill>
        <patternFill patternType="solid">
          <fgColor theme="0" tint="-0.14996795556505021"/>
          <bgColor theme="0" tint="-4.9989318521683403E-2"/>
        </patternFill>
      </fill>
      <border>
        <left style="thin">
          <color theme="0" tint="-0.249977111117893"/>
        </left>
        <right style="thin">
          <color theme="0" tint="-0.249977111117893"/>
        </right>
        <vertical style="thin">
          <color theme="1" tint="0.34998626667073579"/>
        </vertical>
      </border>
    </dxf>
    <dxf>
      <fill>
        <patternFill patternType="solid">
          <fgColor theme="0" tint="-0.14996795556505021"/>
          <bgColor theme="0" tint="-4.9989318521683403E-2"/>
        </patternFill>
      </fill>
      <border>
        <top style="thin">
          <color theme="0" tint="-0.249977111117893"/>
        </top>
        <bottom style="thin">
          <color theme="0" tint="-0.249977111117893"/>
        </bottom>
      </border>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left style="thin">
          <color theme="0" tint="-0.14996795556505021"/>
        </left>
        <right style="thin">
          <color theme="0" tint="-0.14996795556505021"/>
        </right>
        <vertical style="thin">
          <color theme="1" tint="0.34998626667073579"/>
        </vertic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s>
  <tableStyles count="2" defaultTableStyle="Style de tableau Registre de présence">
    <tableStyle name="Style de tableau Registre de présence" pivot="0" count="5">
      <tableStyleElement type="wholeTable" dxfId="68"/>
      <tableStyleElement type="headerRow" dxfId="67"/>
      <tableStyleElement type="firstColumn" dxfId="66"/>
      <tableStyleElement type="firstRowStripe" dxfId="65"/>
      <tableStyleElement type="firstHeaderCell" dxfId="64"/>
    </tableStyle>
    <tableStyle name="Registre des congés" table="0" count="13">
      <tableStyleElement type="wholeTable" dxfId="63"/>
      <tableStyleElement type="headerRow" dxfId="62"/>
      <tableStyleElement type="totalRow" dxfId="61"/>
      <tableStyleElement type="firstRowStripe" dxfId="60"/>
      <tableStyleElement type="firstColumnStripe" dxfId="59"/>
      <tableStyleElement type="firstSubtotalColumn" dxfId="58"/>
      <tableStyleElement type="firstSubtotalRow" dxfId="57"/>
      <tableStyleElement type="secondSubtotalRow" dxfId="56"/>
      <tableStyleElement type="firstRowSubheading" dxfId="55"/>
      <tableStyleElement type="secondRowSubheading" dxfId="54"/>
      <tableStyleElement type="thirdRowSubheading" dxfId="53"/>
      <tableStyleElement type="pageFieldLabels" dxfId="52"/>
      <tableStyleElement type="pageFieldValues" dxfId="51"/>
    </tableStyle>
  </tableStyles>
  <colors>
    <mruColors>
      <color rgb="FF0000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Calendar%20View"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ar View"/>
    </sheetNames>
    <sheetDataSet>
      <sheetData sheetId="0" refreshError="1"/>
    </sheetDataSet>
  </externalBook>
</externalLink>
</file>

<file path=xl/tables/table1.xml><?xml version="1.0" encoding="utf-8"?>
<table xmlns="http://schemas.openxmlformats.org/spreadsheetml/2006/main" id="2" name="somme_EQTs" displayName="somme_EQTs" ref="B6:BD25" totalsRowShown="0">
  <tableColumns count="55">
    <tableColumn id="1" name="A/C" dataDxfId="20" dataCellStyle="Mois"/>
    <tableColumn id="54" name="Semaine" dataDxfId="19" dataCellStyle="Mois"/>
    <tableColumn id="55" name="     C" dataDxfId="18" dataCellStyle="Mois"/>
    <tableColumn id="6" name="1" dataDxfId="17">
      <calculatedColumnFormula array="1">IFERROR(INDEX(quantité_saisie,MATCH($B7&amp;$B$3,personne_saisie&amp;EQT_saisie,0)),"")</calculatedColumnFormula>
    </tableColumn>
    <tableColumn id="7" name="2" dataDxfId="16">
      <calculatedColumnFormula array="1">IFERROR(INDEX(quantité_saisie,MATCH($B7&amp;$B$3,personne_saisie&amp;EQT_saisie,0)),"")</calculatedColumnFormula>
    </tableColumn>
    <tableColumn id="8" name="3" dataDxfId="15">
      <calculatedColumnFormula array="1">IFERROR(INDEX(quantité_saisie,MATCH($B7&amp;$B$3,personne_saisie&amp;EQT_saisie,0)),"")</calculatedColumnFormula>
    </tableColumn>
    <tableColumn id="9" name="4"/>
    <tableColumn id="10" name="5"/>
    <tableColumn id="11" name="6"/>
    <tableColumn id="12" name="7"/>
    <tableColumn id="13" name="8"/>
    <tableColumn id="14" name="9"/>
    <tableColumn id="15" name="10"/>
    <tableColumn id="16" name="11"/>
    <tableColumn id="17" name="12"/>
    <tableColumn id="18" name="13"/>
    <tableColumn id="19" name="14"/>
    <tableColumn id="20" name="15"/>
    <tableColumn id="21" name="16"/>
    <tableColumn id="22" name="17"/>
    <tableColumn id="23" name="18"/>
    <tableColumn id="24" name="19"/>
    <tableColumn id="25" name="20"/>
    <tableColumn id="26" name="21"/>
    <tableColumn id="27" name="22"/>
    <tableColumn id="28" name="23"/>
    <tableColumn id="29" name="24"/>
    <tableColumn id="30" name="25"/>
    <tableColumn id="31" name="26"/>
    <tableColumn id="32" name="27"/>
    <tableColumn id="33" name="28"/>
    <tableColumn id="34" name="29"/>
    <tableColumn id="35" name="30"/>
    <tableColumn id="36" name="31"/>
    <tableColumn id="37" name="32"/>
    <tableColumn id="38" name="33"/>
    <tableColumn id="39" name="34"/>
    <tableColumn id="40" name="35"/>
    <tableColumn id="41" name="36"/>
    <tableColumn id="42" name="37"/>
    <tableColumn id="43" name="38"/>
    <tableColumn id="44" name="39"/>
    <tableColumn id="45" name="40"/>
    <tableColumn id="46" name="41"/>
    <tableColumn id="47" name="42"/>
    <tableColumn id="2" name="43" dataDxfId="14"/>
    <tableColumn id="3" name="44" dataDxfId="13"/>
    <tableColumn id="4" name="45" dataDxfId="12"/>
    <tableColumn id="5" name="46" dataDxfId="11"/>
    <tableColumn id="48" name="47" dataDxfId="10"/>
    <tableColumn id="49" name="48" dataDxfId="9"/>
    <tableColumn id="50" name="49" dataDxfId="8"/>
    <tableColumn id="51" name="50" dataDxfId="7"/>
    <tableColumn id="52" name="51" dataDxfId="6"/>
    <tableColumn id="53" name="52" dataDxfId="5"/>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ables/table2.xml><?xml version="1.0" encoding="utf-8"?>
<table xmlns="http://schemas.openxmlformats.org/spreadsheetml/2006/main" id="1" name="Saisie_plannif_EQT" displayName="Saisie_plannif_EQT" ref="B3:H14">
  <autoFilter ref="B3:H14"/>
  <tableColumns count="7">
    <tableColumn id="17" name="Avion"/>
    <tableColumn id="7" name="Nom de l'equipement"/>
    <tableColumn id="2" name="Semaine de Début" dataCellStyle="Dates du tableau"/>
    <tableColumn id="3" name="Semaine de Fin" dataCellStyle="Dates du tableau"/>
    <tableColumn id="4" name="Quantité" dataCellStyle="Détails du tableau"/>
    <tableColumn id="10" name="Quantité dispo"/>
    <tableColumn id="5" name="Durée" totalsRowFunction="sum" dataDxfId="4" dataCellStyle="Jours du tableau">
      <calculatedColumnFormula>Saisie_plannif_EQT[[#This Row],[Semaine de Fin]]-Saisie_plannif_EQT[[#This Row],[Semaine de Début]]</calculatedColumnFormula>
    </tableColumn>
  </tableColumns>
  <tableStyleInfo name="Style de tableau Registre de présence" showFirstColumn="1" showLastColumn="0" showRowStripes="1" showColumnStripes="0"/>
  <extLst>
    <ext xmlns:x14="http://schemas.microsoft.com/office/spreadsheetml/2009/9/main" uri="{504A1905-F514-4f6f-8877-14C23A59335A}">
      <x14:table altTextSummary="Consignez les congés des employés dans ce tableau. Ajoutez la date de début, la date de fin, le type de congé et le nombre de jours"/>
    </ext>
  </extLst>
</table>
</file>

<file path=xl/tables/table3.xml><?xml version="1.0" encoding="utf-8"?>
<table xmlns="http://schemas.openxmlformats.org/spreadsheetml/2006/main" id="4" name="EQT" displayName="EQT" ref="B3:B31" totalsRowShown="0" dataDxfId="3" dataCellStyle="Mois">
  <sortState ref="B3:B25">
    <sortCondition ref="B2:B25"/>
  </sortState>
  <tableColumns count="1">
    <tableColumn id="1" name="Noms des Equipements " dataDxfId="2" dataCellStyle="Mois"/>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4.xml><?xml version="1.0" encoding="utf-8"?>
<table xmlns="http://schemas.openxmlformats.org/spreadsheetml/2006/main" id="6" name="personne" displayName="personne" ref="B3:B25" totalsRowShown="0" dataDxfId="1" dataCellStyle="Mois">
  <sortState ref="B4:B26">
    <sortCondition ref="B2:B25"/>
  </sortState>
  <tableColumns count="1">
    <tableColumn id="1" name="Liste des Avions" dataDxfId="0" dataCellStyle="Mois"/>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5.xml><?xml version="1.0" encoding="utf-8"?>
<table xmlns="http://schemas.openxmlformats.org/spreadsheetml/2006/main" id="5" name="quantité" displayName="quantité" ref="B3:B105" totalsRowShown="0" dataCellStyle="Détails du tableau">
  <tableColumns count="1">
    <tableColumn id="1" name="Quantité"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types de congés - Arrêt maladie, Congé, Décès et Autres"/>
    </ext>
  </extLst>
</table>
</file>

<file path=xl/theme/theme1.xml><?xml version="1.0" encoding="utf-8"?>
<a:theme xmlns:a="http://schemas.openxmlformats.org/drawingml/2006/main" name="Employee Attendance Tracker">
  <a:themeElements>
    <a:clrScheme name="Custom 3">
      <a:dk1>
        <a:sysClr val="windowText" lastClr="000000"/>
      </a:dk1>
      <a:lt1>
        <a:sysClr val="window" lastClr="FFFFFF"/>
      </a:lt1>
      <a:dk2>
        <a:srgbClr val="36384E"/>
      </a:dk2>
      <a:lt2>
        <a:srgbClr val="E6E6E6"/>
      </a:lt2>
      <a:accent1>
        <a:srgbClr val="8BBEDD"/>
      </a:accent1>
      <a:accent2>
        <a:srgbClr val="53B9B4"/>
      </a:accent2>
      <a:accent3>
        <a:srgbClr val="9FD179"/>
      </a:accent3>
      <a:accent4>
        <a:srgbClr val="F6E166"/>
      </a:accent4>
      <a:accent5>
        <a:srgbClr val="F9A755"/>
      </a:accent5>
      <a:accent6>
        <a:srgbClr val="ED7669"/>
      </a:accent6>
      <a:hlink>
        <a:srgbClr val="0000FF"/>
      </a:hlink>
      <a:folHlink>
        <a:srgbClr val="800080"/>
      </a:folHlink>
    </a:clrScheme>
    <a:fontScheme name="67 employee attendance tracker">
      <a:majorFont>
        <a:latin typeface="Bookman Old Style"/>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3"/>
    <pageSetUpPr fitToPage="1"/>
  </sheetPr>
  <dimension ref="A1:BD36"/>
  <sheetViews>
    <sheetView showGridLines="0" zoomScale="85" zoomScaleNormal="85" workbookViewId="0">
      <pane xSplit="4" ySplit="6" topLeftCell="E7" activePane="bottomRight" state="frozen"/>
      <selection pane="topRight" activeCell="E1" sqref="E1"/>
      <selection pane="bottomLeft" activeCell="A8" sqref="A8"/>
      <selection pane="bottomRight" activeCell="B3" sqref="B3"/>
    </sheetView>
  </sheetViews>
  <sheetFormatPr baseColWidth="10" defaultColWidth="9" defaultRowHeight="16.5" x14ac:dyDescent="0.3"/>
  <cols>
    <col min="1" max="1" width="2.625" style="6" customWidth="1"/>
    <col min="2" max="2" width="54.375" style="6" customWidth="1"/>
    <col min="3" max="3" width="7.875" style="6" bestFit="1" customWidth="1"/>
    <col min="4" max="4" width="1.25" style="6" customWidth="1"/>
    <col min="5" max="5" width="10.25" style="6" customWidth="1"/>
    <col min="6" max="6" width="6.75" style="6" customWidth="1"/>
    <col min="7" max="7" width="5.25" style="6" customWidth="1"/>
    <col min="8" max="9" width="4.625" style="6" customWidth="1"/>
    <col min="10" max="10" width="6" style="6" customWidth="1"/>
    <col min="11" max="11" width="5.625" style="6" customWidth="1"/>
    <col min="12" max="15" width="4.625" style="6" customWidth="1"/>
    <col min="16" max="16" width="5.375" style="6" customWidth="1"/>
    <col min="17" max="17" width="5.5" style="6" customWidth="1"/>
    <col min="18" max="18" width="5.125" style="6" customWidth="1"/>
    <col min="19" max="20" width="4.625" style="6" customWidth="1"/>
    <col min="21" max="21" width="5.125" style="6" customWidth="1"/>
    <col min="22" max="23" width="5.375" style="6" customWidth="1"/>
    <col min="24" max="25" width="4.625" style="6" customWidth="1"/>
    <col min="26" max="26" width="5.75" style="6" customWidth="1"/>
    <col min="27" max="27" width="5.125" style="6" customWidth="1"/>
    <col min="28" max="30" width="4.625" style="6" customWidth="1"/>
    <col min="31" max="31" width="5.375" style="6" customWidth="1"/>
    <col min="32" max="32" width="5.625" style="6" customWidth="1"/>
    <col min="33" max="56" width="4.625" style="6" customWidth="1"/>
    <col min="57" max="16384" width="9" style="6"/>
  </cols>
  <sheetData>
    <row r="1" spans="1:56" ht="33" customHeight="1" x14ac:dyDescent="0.3">
      <c r="B1" s="35" t="s">
        <v>89</v>
      </c>
      <c r="C1" s="7"/>
      <c r="D1" s="7"/>
    </row>
    <row r="2" spans="1:56" ht="15.75" customHeight="1" thickBot="1" x14ac:dyDescent="0.3">
      <c r="B2" s="19" t="s">
        <v>56</v>
      </c>
      <c r="C2" s="8"/>
      <c r="D2" s="8"/>
      <c r="L2" s="9"/>
      <c r="W2" s="10"/>
      <c r="X2" s="10"/>
      <c r="Y2" s="10"/>
      <c r="Z2" s="10"/>
      <c r="AA2" s="10"/>
      <c r="AB2" s="10"/>
      <c r="AC2" s="10"/>
      <c r="AD2" s="10"/>
      <c r="AE2" s="11"/>
    </row>
    <row r="3" spans="1:56" ht="21.95" customHeight="1" thickTop="1" thickBot="1" x14ac:dyDescent="0.3">
      <c r="B3" s="18" t="s">
        <v>90</v>
      </c>
      <c r="C3" s="8"/>
      <c r="D3" s="8"/>
      <c r="L3" s="9"/>
      <c r="W3" s="10"/>
      <c r="X3" s="10"/>
      <c r="Y3" s="10"/>
      <c r="Z3" s="10"/>
      <c r="AA3" s="10"/>
      <c r="AB3" s="10"/>
      <c r="AC3" s="10"/>
      <c r="AD3" s="10"/>
      <c r="AE3" s="11"/>
    </row>
    <row r="4" spans="1:56" ht="16.5" customHeight="1" thickTop="1" x14ac:dyDescent="0.25">
      <c r="B4" s="8"/>
      <c r="C4" s="8"/>
      <c r="D4" s="8"/>
      <c r="E4" s="65">
        <f ca="1">YEAR(TODAY())</f>
        <v>2018</v>
      </c>
      <c r="F4" s="66"/>
      <c r="G4" s="66"/>
      <c r="H4" s="66"/>
      <c r="I4" s="66"/>
      <c r="J4" s="66"/>
      <c r="K4" s="67"/>
      <c r="L4" s="9"/>
      <c r="W4" s="10"/>
      <c r="X4" s="10"/>
      <c r="Y4" s="10"/>
      <c r="Z4" s="10"/>
      <c r="AA4" s="10"/>
      <c r="AB4" s="10"/>
      <c r="AC4" s="10"/>
      <c r="AD4" s="10"/>
      <c r="AE4" s="11"/>
    </row>
    <row r="5" spans="1:56" ht="15" customHeight="1" thickBot="1" x14ac:dyDescent="0.35">
      <c r="B5" s="10"/>
      <c r="C5" s="10"/>
      <c r="D5" s="10"/>
      <c r="E5" s="70" t="s">
        <v>57</v>
      </c>
      <c r="F5" s="71"/>
      <c r="G5" s="71"/>
      <c r="H5" s="71"/>
      <c r="I5" s="72"/>
      <c r="J5" s="70" t="s">
        <v>58</v>
      </c>
      <c r="K5" s="71"/>
      <c r="L5" s="73"/>
      <c r="M5" s="73"/>
      <c r="N5" s="74" t="s">
        <v>59</v>
      </c>
      <c r="O5" s="73"/>
      <c r="P5" s="73"/>
      <c r="Q5" s="73"/>
      <c r="R5" s="74" t="s">
        <v>60</v>
      </c>
      <c r="S5" s="73"/>
      <c r="T5" s="73"/>
      <c r="U5" s="73"/>
      <c r="V5" s="74" t="s">
        <v>61</v>
      </c>
      <c r="W5" s="73"/>
      <c r="X5" s="73"/>
      <c r="Y5" s="73"/>
      <c r="Z5" s="75"/>
      <c r="AA5" s="74" t="s">
        <v>62</v>
      </c>
      <c r="AB5" s="73"/>
      <c r="AC5" s="73"/>
      <c r="AD5" s="73"/>
      <c r="AE5" s="74" t="s">
        <v>63</v>
      </c>
      <c r="AF5" s="73"/>
      <c r="AG5" s="73"/>
      <c r="AH5" s="73"/>
      <c r="AI5" s="75"/>
      <c r="AJ5" s="74" t="s">
        <v>64</v>
      </c>
      <c r="AK5" s="73"/>
      <c r="AL5" s="73"/>
      <c r="AM5" s="73"/>
      <c r="AN5" s="74" t="s">
        <v>65</v>
      </c>
      <c r="AO5" s="73"/>
      <c r="AP5" s="73"/>
      <c r="AQ5" s="73"/>
      <c r="AR5" s="74" t="s">
        <v>66</v>
      </c>
      <c r="AS5" s="73"/>
      <c r="AT5" s="73"/>
      <c r="AU5" s="73"/>
      <c r="AV5" s="75"/>
      <c r="AW5" s="74" t="s">
        <v>67</v>
      </c>
      <c r="AX5" s="73"/>
      <c r="AY5" s="73"/>
      <c r="AZ5" s="73"/>
      <c r="BA5" s="74" t="s">
        <v>68</v>
      </c>
      <c r="BB5" s="73"/>
      <c r="BC5" s="73"/>
      <c r="BD5" s="73"/>
    </row>
    <row r="6" spans="1:56" ht="17.25" thickBot="1" x14ac:dyDescent="0.35">
      <c r="B6" s="24" t="s">
        <v>54</v>
      </c>
      <c r="C6" s="24" t="s">
        <v>53</v>
      </c>
      <c r="D6" s="27" t="s">
        <v>55</v>
      </c>
      <c r="E6" s="6" t="s">
        <v>1</v>
      </c>
      <c r="F6" s="6" t="s">
        <v>2</v>
      </c>
      <c r="G6" s="6" t="s">
        <v>3</v>
      </c>
      <c r="H6" s="6" t="s">
        <v>4</v>
      </c>
      <c r="I6" s="6" t="s">
        <v>5</v>
      </c>
      <c r="J6" s="6" t="s">
        <v>6</v>
      </c>
      <c r="K6" s="6" t="s">
        <v>7</v>
      </c>
      <c r="L6" s="6" t="s">
        <v>8</v>
      </c>
      <c r="M6" s="6" t="s">
        <v>9</v>
      </c>
      <c r="N6" s="6" t="s">
        <v>10</v>
      </c>
      <c r="O6" s="6" t="s">
        <v>11</v>
      </c>
      <c r="P6" s="6" t="s">
        <v>12</v>
      </c>
      <c r="Q6" s="6" t="s">
        <v>13</v>
      </c>
      <c r="R6" s="6" t="s">
        <v>14</v>
      </c>
      <c r="S6" s="6" t="s">
        <v>15</v>
      </c>
      <c r="T6" s="6" t="s">
        <v>16</v>
      </c>
      <c r="U6" s="6" t="s">
        <v>17</v>
      </c>
      <c r="V6" s="6" t="s">
        <v>18</v>
      </c>
      <c r="W6" s="6" t="s">
        <v>19</v>
      </c>
      <c r="X6" s="6" t="s">
        <v>20</v>
      </c>
      <c r="Y6" s="6" t="s">
        <v>21</v>
      </c>
      <c r="Z6" s="6" t="s">
        <v>22</v>
      </c>
      <c r="AA6" s="6" t="s">
        <v>23</v>
      </c>
      <c r="AB6" s="6" t="s">
        <v>24</v>
      </c>
      <c r="AC6" s="6" t="s">
        <v>25</v>
      </c>
      <c r="AD6" s="6" t="s">
        <v>26</v>
      </c>
      <c r="AE6" s="6" t="s">
        <v>27</v>
      </c>
      <c r="AF6" s="6" t="s">
        <v>28</v>
      </c>
      <c r="AG6" s="6" t="s">
        <v>29</v>
      </c>
      <c r="AH6" s="6" t="s">
        <v>30</v>
      </c>
      <c r="AI6" s="6" t="s">
        <v>31</v>
      </c>
      <c r="AJ6" s="6" t="s">
        <v>32</v>
      </c>
      <c r="AK6" s="6" t="s">
        <v>33</v>
      </c>
      <c r="AL6" s="6" t="s">
        <v>34</v>
      </c>
      <c r="AM6" s="6" t="s">
        <v>35</v>
      </c>
      <c r="AN6" s="6" t="s">
        <v>36</v>
      </c>
      <c r="AO6" s="6" t="s">
        <v>37</v>
      </c>
      <c r="AP6" s="6" t="s">
        <v>38</v>
      </c>
      <c r="AQ6" s="6" t="s">
        <v>39</v>
      </c>
      <c r="AR6" s="6" t="s">
        <v>40</v>
      </c>
      <c r="AS6" s="6" t="s">
        <v>41</v>
      </c>
      <c r="AT6" s="6" t="s">
        <v>42</v>
      </c>
      <c r="AU6" s="6" t="s">
        <v>43</v>
      </c>
      <c r="AV6" s="6" t="s">
        <v>44</v>
      </c>
      <c r="AW6" s="6" t="s">
        <v>45</v>
      </c>
      <c r="AX6" s="6" t="s">
        <v>46</v>
      </c>
      <c r="AY6" s="6" t="s">
        <v>47</v>
      </c>
      <c r="AZ6" s="6" t="s">
        <v>48</v>
      </c>
      <c r="BA6" s="6" t="s">
        <v>49</v>
      </c>
      <c r="BB6" s="6" t="s">
        <v>50</v>
      </c>
      <c r="BC6" s="6" t="s">
        <v>51</v>
      </c>
      <c r="BD6" s="6" t="s">
        <v>52</v>
      </c>
    </row>
    <row r="7" spans="1:56" x14ac:dyDescent="0.3">
      <c r="B7" s="62" t="s">
        <v>87</v>
      </c>
      <c r="C7" s="25"/>
      <c r="D7" s="17"/>
      <c r="E7" s="57">
        <f t="array" ref="E7">IFERROR(INDEX(quantité_saisie,MATCH($B7&amp;$B$3,personne_saisie&amp;EQT_saisie,0)),"")</f>
        <v>3</v>
      </c>
      <c r="F7" s="57">
        <f t="array" ref="F7">IFERROR(INDEX(quantité_saisie,MATCH($B7&amp;$B$3,personne_saisie&amp;EQT_saisie,0)),"")</f>
        <v>3</v>
      </c>
      <c r="G7" s="57">
        <f t="array" ref="G7">IFERROR(INDEX(quantité_saisie,MATCH($B7&amp;$B$3,personne_saisie&amp;EQT_saisie,0)),"")</f>
        <v>3</v>
      </c>
      <c r="H7" s="57">
        <f t="array" ref="H7">IFERROR(INDEX(quantité_saisie,MATCH($B7&amp;$B$3,personne_saisie&amp;EQT_saisie,0)),"")</f>
        <v>3</v>
      </c>
      <c r="I7" s="57">
        <f t="array" ref="I7">IFERROR(INDEX(quantité_saisie,MATCH($B7&amp;$B$3,personne_saisie&amp;EQT_saisie,0)),"")</f>
        <v>3</v>
      </c>
      <c r="J7" s="57">
        <f t="array" ref="J7">IFERROR(INDEX(quantité_saisie,MATCH($B7&amp;$B$3,personne_saisie&amp;EQT_saisie,0)),"")</f>
        <v>3</v>
      </c>
      <c r="K7" s="57">
        <f t="array" ref="K7">IFERROR(INDEX(quantité_saisie,MATCH($B7&amp;$B$3,personne_saisie&amp;EQT_saisie,0)),"")</f>
        <v>3</v>
      </c>
      <c r="L7" s="57">
        <f t="array" ref="L7">IFERROR(INDEX(quantité_saisie,MATCH($B7&amp;$B$3,personne_saisie&amp;EQT_saisie,0)),"")</f>
        <v>3</v>
      </c>
      <c r="M7" s="57">
        <f t="array" ref="M7">IFERROR(INDEX(quantité_saisie,MATCH($B7&amp;$B$3,personne_saisie&amp;EQT_saisie,0)),"")</f>
        <v>3</v>
      </c>
      <c r="N7" s="57">
        <f t="array" ref="N7">IFERROR(INDEX(quantité_saisie,MATCH($B7&amp;$B$3,personne_saisie&amp;EQT_saisie,0)),"")</f>
        <v>3</v>
      </c>
      <c r="O7" s="57">
        <f t="array" ref="O7">IFERROR(INDEX(quantité_saisie,MATCH($B7&amp;$B$3,personne_saisie&amp;EQT_saisie,0)),"")</f>
        <v>3</v>
      </c>
      <c r="P7" s="57">
        <f t="array" ref="P7">IFERROR(INDEX(quantité_saisie,MATCH($B7&amp;$B$3,personne_saisie&amp;EQT_saisie,0)),"")</f>
        <v>3</v>
      </c>
      <c r="Q7" s="57">
        <f t="array" ref="Q7">IFERROR(INDEX(quantité_saisie,MATCH($B7&amp;$B$3,personne_saisie&amp;EQT_saisie,0)),"")</f>
        <v>3</v>
      </c>
      <c r="R7" s="57">
        <f t="array" ref="R7">IFERROR(INDEX(quantité_saisie,MATCH($B7&amp;$B$3,personne_saisie&amp;EQT_saisie,0)),"")</f>
        <v>3</v>
      </c>
      <c r="S7" s="57">
        <f t="array" ref="S7">IFERROR(INDEX(quantité_saisie,MATCH($B7&amp;$B$3,personne_saisie&amp;EQT_saisie,0)),"")</f>
        <v>3</v>
      </c>
      <c r="T7" s="57">
        <f t="array" ref="T7">IFERROR(INDEX(quantité_saisie,MATCH($B7&amp;$B$3,personne_saisie&amp;EQT_saisie,0)),"")</f>
        <v>3</v>
      </c>
      <c r="U7" s="57">
        <f t="array" ref="U7">IFERROR(INDEX(quantité_saisie,MATCH($B7&amp;$B$3,personne_saisie&amp;EQT_saisie,0)),"")</f>
        <v>3</v>
      </c>
      <c r="V7" s="57">
        <f t="array" ref="V7">IFERROR(INDEX(quantité_saisie,MATCH($B7&amp;$B$3,personne_saisie&amp;EQT_saisie,0)),"")</f>
        <v>3</v>
      </c>
      <c r="W7" s="57">
        <f t="array" ref="W7">IFERROR(INDEX(quantité_saisie,MATCH($B7&amp;$B$3,personne_saisie&amp;EQT_saisie,0)),"")</f>
        <v>3</v>
      </c>
      <c r="X7" s="57">
        <f t="array" ref="X7">IFERROR(INDEX(quantité_saisie,MATCH($B7&amp;$B$3,personne_saisie&amp;EQT_saisie,0)),"")</f>
        <v>3</v>
      </c>
      <c r="Y7" s="57">
        <f t="array" ref="Y7">IFERROR(INDEX(quantité_saisie,MATCH($B7&amp;$B$3,personne_saisie&amp;EQT_saisie,0)),"")</f>
        <v>3</v>
      </c>
      <c r="Z7" s="57">
        <f t="array" ref="Z7">IFERROR(INDEX(quantité_saisie,MATCH($B7&amp;$B$3,personne_saisie&amp;EQT_saisie,0)),"")</f>
        <v>3</v>
      </c>
      <c r="AA7" s="57">
        <f t="array" ref="AA7">IFERROR(INDEX(quantité_saisie,MATCH($B7&amp;$B$3,personne_saisie&amp;EQT_saisie,0)),"")</f>
        <v>3</v>
      </c>
      <c r="AB7" s="57">
        <f t="array" ref="AB7">IFERROR(INDEX(quantité_saisie,MATCH($B7&amp;$B$3,personne_saisie&amp;EQT_saisie,0)),"")</f>
        <v>3</v>
      </c>
      <c r="AC7" s="57">
        <f t="array" ref="AC7">IFERROR(INDEX(quantité_saisie,MATCH($B7&amp;$B$3,personne_saisie&amp;EQT_saisie,0)),"")</f>
        <v>3</v>
      </c>
      <c r="AD7" s="57">
        <f t="array" ref="AD7">IFERROR(INDEX(quantité_saisie,MATCH($B7&amp;$B$3,personne_saisie&amp;EQT_saisie,0)),"")</f>
        <v>3</v>
      </c>
      <c r="AE7" s="57">
        <f t="array" ref="AE7">IFERROR(INDEX(quantité_saisie,MATCH($B7&amp;$B$3,personne_saisie&amp;EQT_saisie,0)),"")</f>
        <v>3</v>
      </c>
      <c r="AF7" s="57">
        <f t="array" ref="AF7">IFERROR(INDEX(quantité_saisie,MATCH($B7&amp;$B$3,personne_saisie&amp;EQT_saisie,0)),"")</f>
        <v>3</v>
      </c>
      <c r="AG7" s="57">
        <f t="array" ref="AG7">IFERROR(INDEX(quantité_saisie,MATCH($B7&amp;$B$3,personne_saisie&amp;EQT_saisie,0)),"")</f>
        <v>3</v>
      </c>
      <c r="AH7" s="57">
        <f t="array" ref="AH7">IFERROR(INDEX(quantité_saisie,MATCH($B7&amp;$B$3,personne_saisie&amp;EQT_saisie,0)),"")</f>
        <v>3</v>
      </c>
      <c r="AI7" s="57">
        <f t="array" ref="AI7">IFERROR(INDEX(quantité_saisie,MATCH($B7&amp;$B$3,personne_saisie&amp;EQT_saisie,0)),"")</f>
        <v>3</v>
      </c>
      <c r="AJ7" s="57">
        <f t="array" ref="AJ7">IFERROR(INDEX(quantité_saisie,MATCH($B7&amp;$B$3,personne_saisie&amp;EQT_saisie,0)),"")</f>
        <v>3</v>
      </c>
      <c r="AK7" s="57">
        <f t="array" ref="AK7">IFERROR(INDEX(quantité_saisie,MATCH($B7&amp;$B$3,personne_saisie&amp;EQT_saisie,0)),"")</f>
        <v>3</v>
      </c>
      <c r="AL7" s="57">
        <f t="array" ref="AL7">IFERROR(INDEX(quantité_saisie,MATCH($B7&amp;$B$3,personne_saisie&amp;EQT_saisie,0)),"")</f>
        <v>3</v>
      </c>
      <c r="AM7" s="57">
        <f t="array" ref="AM7">IFERROR(INDEX(quantité_saisie,MATCH($B7&amp;$B$3,personne_saisie&amp;EQT_saisie,0)),"")</f>
        <v>3</v>
      </c>
      <c r="AN7" s="57">
        <f t="array" ref="AN7">IFERROR(INDEX(quantité_saisie,MATCH($B7&amp;$B$3,personne_saisie&amp;EQT_saisie,0)),"")</f>
        <v>3</v>
      </c>
      <c r="AO7" s="57">
        <f t="array" ref="AO7">IFERROR(INDEX(quantité_saisie,MATCH($B7&amp;$B$3,personne_saisie&amp;EQT_saisie,0)),"")</f>
        <v>3</v>
      </c>
      <c r="AP7" s="57">
        <f t="array" ref="AP7">IFERROR(INDEX(quantité_saisie,MATCH($B7&amp;$B$3,personne_saisie&amp;EQT_saisie,0)),"")</f>
        <v>3</v>
      </c>
      <c r="AQ7" s="57">
        <f t="array" ref="AQ7">IFERROR(INDEX(quantité_saisie,MATCH($B7&amp;$B$3,personne_saisie&amp;EQT_saisie,0)),"")</f>
        <v>3</v>
      </c>
      <c r="AR7" s="57">
        <f t="array" ref="AR7">IFERROR(INDEX(quantité_saisie,MATCH($B7&amp;$B$3,personne_saisie&amp;EQT_saisie,0)),"")</f>
        <v>3</v>
      </c>
      <c r="AS7" s="57">
        <f t="array" ref="AS7">IFERROR(INDEX(quantité_saisie,MATCH($B7&amp;$B$3,personne_saisie&amp;EQT_saisie,0)),"")</f>
        <v>3</v>
      </c>
      <c r="AT7" s="57">
        <f t="array" ref="AT7">IFERROR(INDEX(quantité_saisie,MATCH($B7&amp;$B$3,personne_saisie&amp;EQT_saisie,0)),"")</f>
        <v>3</v>
      </c>
      <c r="AU7" s="57">
        <f t="array" ref="AU7">IFERROR(INDEX(quantité_saisie,MATCH($B7&amp;$B$3,personne_saisie&amp;EQT_saisie,0)),"")</f>
        <v>3</v>
      </c>
      <c r="AV7" s="57">
        <f t="array" ref="AV7">IFERROR(INDEX(quantité_saisie,MATCH($B7&amp;$B$3,personne_saisie&amp;EQT_saisie,0)),"")</f>
        <v>3</v>
      </c>
      <c r="AW7" s="57">
        <f t="array" ref="AW7">IFERROR(INDEX(quantité_saisie,MATCH($B7&amp;$B$3,personne_saisie&amp;EQT_saisie,0)),"")</f>
        <v>3</v>
      </c>
      <c r="AX7" s="57">
        <f t="array" ref="AX7">IFERROR(INDEX(quantité_saisie,MATCH($B7&amp;$B$3,personne_saisie&amp;EQT_saisie,0)),"")</f>
        <v>3</v>
      </c>
      <c r="AY7" s="57">
        <f t="array" ref="AY7">IFERROR(INDEX(quantité_saisie,MATCH($B7&amp;$B$3,personne_saisie&amp;EQT_saisie,0)),"")</f>
        <v>3</v>
      </c>
      <c r="AZ7" s="57">
        <f t="array" ref="AZ7">IFERROR(INDEX(quantité_saisie,MATCH($B7&amp;$B$3,personne_saisie&amp;EQT_saisie,0)),"")</f>
        <v>3</v>
      </c>
      <c r="BA7" s="57">
        <f t="array" ref="BA7">IFERROR(INDEX(quantité_saisie,MATCH($B7&amp;$B$3,personne_saisie&amp;EQT_saisie,0)),"")</f>
        <v>3</v>
      </c>
      <c r="BB7" s="57">
        <f t="array" ref="BB7">IFERROR(INDEX(quantité_saisie,MATCH($B7&amp;$B$3,personne_saisie&amp;EQT_saisie,0)),"")</f>
        <v>3</v>
      </c>
      <c r="BC7" s="57">
        <f t="array" ref="BC7">IFERROR(INDEX(quantité_saisie,MATCH($B7&amp;$B$3,personne_saisie&amp;EQT_saisie,0)),"")</f>
        <v>3</v>
      </c>
      <c r="BD7" s="57">
        <f t="array" ref="BD7">IFERROR(INDEX(quantité_saisie,MATCH($B7&amp;$B$3,personne_saisie&amp;EQT_saisie,0)),"")</f>
        <v>3</v>
      </c>
    </row>
    <row r="8" spans="1:56" x14ac:dyDescent="0.3">
      <c r="B8" s="63" t="s">
        <v>88</v>
      </c>
      <c r="C8" s="25"/>
      <c r="D8" s="17"/>
      <c r="E8" s="57" t="str">
        <f t="array" ref="E8">IFERROR(INDEX(quantité_saisie,MATCH($B8&amp;$B$3,personne_saisie&amp;EQT_saisie,0)),"")</f>
        <v/>
      </c>
      <c r="F8" s="57" t="str">
        <f t="array" ref="F8">IFERROR(INDEX(quantité_saisie,MATCH($B8&amp;$B$3,personne_saisie&amp;EQT_saisie,0)),"")</f>
        <v/>
      </c>
      <c r="G8" s="57" t="str">
        <f t="array" ref="G8">IFERROR(INDEX(quantité_saisie,MATCH($B8&amp;$B$3,personne_saisie&amp;EQT_saisie,0)),"")</f>
        <v/>
      </c>
      <c r="H8" s="57" t="str">
        <f t="array" ref="H8">IFERROR(INDEX(quantité_saisie,MATCH($B8&amp;$B$3,personne_saisie&amp;EQT_saisie,0)),"")</f>
        <v/>
      </c>
      <c r="I8" s="57" t="str">
        <f t="array" ref="I8">IFERROR(INDEX(quantité_saisie,MATCH($B8&amp;$B$3,personne_saisie&amp;EQT_saisie,0)),"")</f>
        <v/>
      </c>
      <c r="J8" s="57" t="str">
        <f t="array" ref="J8">IFERROR(INDEX(quantité_saisie,MATCH($B8&amp;$B$3,personne_saisie&amp;EQT_saisie,0)),"")</f>
        <v/>
      </c>
      <c r="K8" s="57" t="str">
        <f t="array" ref="K8">IFERROR(INDEX(quantité_saisie,MATCH($B8&amp;$B$3,personne_saisie&amp;EQT_saisie,0)),"")</f>
        <v/>
      </c>
      <c r="L8" s="57" t="str">
        <f t="array" ref="L8">IFERROR(INDEX(quantité_saisie,MATCH($B8&amp;$B$3,personne_saisie&amp;EQT_saisie,0)),"")</f>
        <v/>
      </c>
      <c r="M8" s="57" t="str">
        <f t="array" ref="M8">IFERROR(INDEX(quantité_saisie,MATCH($B8&amp;$B$3,personne_saisie&amp;EQT_saisie,0)),"")</f>
        <v/>
      </c>
      <c r="N8" s="57" t="str">
        <f t="array" ref="N8">IFERROR(INDEX(quantité_saisie,MATCH($B8&amp;$B$3,personne_saisie&amp;EQT_saisie,0)),"")</f>
        <v/>
      </c>
      <c r="O8" s="57" t="str">
        <f t="array" ref="O8">IFERROR(INDEX(quantité_saisie,MATCH($B8&amp;$B$3,personne_saisie&amp;EQT_saisie,0)),"")</f>
        <v/>
      </c>
      <c r="P8" s="57" t="str">
        <f t="array" ref="P8">IFERROR(INDEX(quantité_saisie,MATCH($B8&amp;$B$3,personne_saisie&amp;EQT_saisie,0)),"")</f>
        <v/>
      </c>
      <c r="Q8" s="57" t="str">
        <f t="array" ref="Q8">IFERROR(INDEX(quantité_saisie,MATCH($B8&amp;$B$3,personne_saisie&amp;EQT_saisie,0)),"")</f>
        <v/>
      </c>
      <c r="R8" s="57" t="str">
        <f t="array" ref="R8">IFERROR(INDEX(quantité_saisie,MATCH($B8&amp;$B$3,personne_saisie&amp;EQT_saisie,0)),"")</f>
        <v/>
      </c>
      <c r="S8" s="57" t="str">
        <f t="array" ref="S8">IFERROR(INDEX(quantité_saisie,MATCH($B8&amp;$B$3,personne_saisie&amp;EQT_saisie,0)),"")</f>
        <v/>
      </c>
      <c r="T8" s="57" t="str">
        <f t="array" ref="T8">IFERROR(INDEX(quantité_saisie,MATCH($B8&amp;$B$3,personne_saisie&amp;EQT_saisie,0)),"")</f>
        <v/>
      </c>
      <c r="U8" s="57" t="str">
        <f t="array" ref="U8">IFERROR(INDEX(quantité_saisie,MATCH($B8&amp;$B$3,personne_saisie&amp;EQT_saisie,0)),"")</f>
        <v/>
      </c>
      <c r="V8" s="57" t="str">
        <f t="array" ref="V8">IFERROR(INDEX(quantité_saisie,MATCH($B8&amp;$B$3,personne_saisie&amp;EQT_saisie,0)),"")</f>
        <v/>
      </c>
      <c r="W8" s="57" t="str">
        <f t="array" ref="W8">IFERROR(INDEX(quantité_saisie,MATCH($B8&amp;$B$3,personne_saisie&amp;EQT_saisie,0)),"")</f>
        <v/>
      </c>
      <c r="X8" s="57" t="str">
        <f t="array" ref="X8">IFERROR(INDEX(quantité_saisie,MATCH($B8&amp;$B$3,personne_saisie&amp;EQT_saisie,0)),"")</f>
        <v/>
      </c>
      <c r="Y8" s="57" t="str">
        <f t="array" ref="Y8">IFERROR(INDEX(quantité_saisie,MATCH($B8&amp;$B$3,personne_saisie&amp;EQT_saisie,0)),"")</f>
        <v/>
      </c>
      <c r="Z8" s="57" t="str">
        <f t="array" ref="Z8">IFERROR(INDEX(quantité_saisie,MATCH($B8&amp;$B$3,personne_saisie&amp;EQT_saisie,0)),"")</f>
        <v/>
      </c>
      <c r="AA8" s="57" t="str">
        <f t="array" ref="AA8">IFERROR(INDEX(quantité_saisie,MATCH($B8&amp;$B$3,personne_saisie&amp;EQT_saisie,0)),"")</f>
        <v/>
      </c>
      <c r="AB8" s="57" t="str">
        <f t="array" ref="AB8">IFERROR(INDEX(quantité_saisie,MATCH($B8&amp;$B$3,personne_saisie&amp;EQT_saisie,0)),"")</f>
        <v/>
      </c>
      <c r="AC8" s="57" t="str">
        <f t="array" ref="AC8">IFERROR(INDEX(quantité_saisie,MATCH($B8&amp;$B$3,personne_saisie&amp;EQT_saisie,0)),"")</f>
        <v/>
      </c>
      <c r="AD8" s="57" t="str">
        <f t="array" ref="AD8">IFERROR(INDEX(quantité_saisie,MATCH($B8&amp;$B$3,personne_saisie&amp;EQT_saisie,0)),"")</f>
        <v/>
      </c>
      <c r="AE8" s="57" t="str">
        <f t="array" ref="AE8">IFERROR(INDEX(quantité_saisie,MATCH($B8&amp;$B$3,personne_saisie&amp;EQT_saisie,0)),"")</f>
        <v/>
      </c>
      <c r="AF8" s="57" t="str">
        <f t="array" ref="AF8">IFERROR(INDEX(quantité_saisie,MATCH($B8&amp;$B$3,personne_saisie&amp;EQT_saisie,0)),"")</f>
        <v/>
      </c>
      <c r="AG8" s="57" t="str">
        <f t="array" ref="AG8">IFERROR(INDEX(quantité_saisie,MATCH($B8&amp;$B$3,personne_saisie&amp;EQT_saisie,0)),"")</f>
        <v/>
      </c>
      <c r="AH8" s="57" t="str">
        <f t="array" ref="AH8">IFERROR(INDEX(quantité_saisie,MATCH($B8&amp;$B$3,personne_saisie&amp;EQT_saisie,0)),"")</f>
        <v/>
      </c>
      <c r="AI8" s="57" t="str">
        <f t="array" ref="AI8">IFERROR(INDEX(quantité_saisie,MATCH($B8&amp;$B$3,personne_saisie&amp;EQT_saisie,0)),"")</f>
        <v/>
      </c>
      <c r="AJ8" s="57" t="str">
        <f t="array" ref="AJ8">IFERROR(INDEX(quantité_saisie,MATCH($B8&amp;$B$3,personne_saisie&amp;EQT_saisie,0)),"")</f>
        <v/>
      </c>
      <c r="AK8" s="57" t="str">
        <f t="array" ref="AK8">IFERROR(INDEX(quantité_saisie,MATCH($B8&amp;$B$3,personne_saisie&amp;EQT_saisie,0)),"")</f>
        <v/>
      </c>
      <c r="AL8" s="57" t="str">
        <f t="array" ref="AL8">IFERROR(INDEX(quantité_saisie,MATCH($B8&amp;$B$3,personne_saisie&amp;EQT_saisie,0)),"")</f>
        <v/>
      </c>
      <c r="AM8" s="57" t="str">
        <f t="array" ref="AM8">IFERROR(INDEX(quantité_saisie,MATCH($B8&amp;$B$3,personne_saisie&amp;EQT_saisie,0)),"")</f>
        <v/>
      </c>
      <c r="AN8" s="57" t="str">
        <f t="array" ref="AN8">IFERROR(INDEX(quantité_saisie,MATCH($B8&amp;$B$3,personne_saisie&amp;EQT_saisie,0)),"")</f>
        <v/>
      </c>
      <c r="AO8" s="57" t="str">
        <f t="array" ref="AO8">IFERROR(INDEX(quantité_saisie,MATCH($B8&amp;$B$3,personne_saisie&amp;EQT_saisie,0)),"")</f>
        <v/>
      </c>
      <c r="AP8" s="57" t="str">
        <f t="array" ref="AP8">IFERROR(INDEX(quantité_saisie,MATCH($B8&amp;$B$3,personne_saisie&amp;EQT_saisie,0)),"")</f>
        <v/>
      </c>
      <c r="AQ8" s="57" t="str">
        <f t="array" ref="AQ8">IFERROR(INDEX(quantité_saisie,MATCH($B8&amp;$B$3,personne_saisie&amp;EQT_saisie,0)),"")</f>
        <v/>
      </c>
      <c r="AR8" s="57" t="str">
        <f t="array" ref="AR8">IFERROR(INDEX(quantité_saisie,MATCH($B8&amp;$B$3,personne_saisie&amp;EQT_saisie,0)),"")</f>
        <v/>
      </c>
      <c r="AS8" s="57" t="str">
        <f t="array" ref="AS8">IFERROR(INDEX(quantité_saisie,MATCH($B8&amp;$B$3,personne_saisie&amp;EQT_saisie,0)),"")</f>
        <v/>
      </c>
      <c r="AT8" s="57" t="str">
        <f t="array" ref="AT8">IFERROR(INDEX(quantité_saisie,MATCH($B8&amp;$B$3,personne_saisie&amp;EQT_saisie,0)),"")</f>
        <v/>
      </c>
      <c r="AU8" s="57" t="str">
        <f t="array" ref="AU8">IFERROR(INDEX(quantité_saisie,MATCH($B8&amp;$B$3,personne_saisie&amp;EQT_saisie,0)),"")</f>
        <v/>
      </c>
      <c r="AV8" s="57" t="str">
        <f t="array" ref="AV8">IFERROR(INDEX(quantité_saisie,MATCH($B8&amp;$B$3,personne_saisie&amp;EQT_saisie,0)),"")</f>
        <v/>
      </c>
      <c r="AW8" s="57" t="str">
        <f t="array" ref="AW8">IFERROR(INDEX(quantité_saisie,MATCH($B8&amp;$B$3,personne_saisie&amp;EQT_saisie,0)),"")</f>
        <v/>
      </c>
      <c r="AX8" s="57" t="str">
        <f t="array" ref="AX8">IFERROR(INDEX(quantité_saisie,MATCH($B8&amp;$B$3,personne_saisie&amp;EQT_saisie,0)),"")</f>
        <v/>
      </c>
      <c r="AY8" s="57" t="str">
        <f t="array" ref="AY8">IFERROR(INDEX(quantité_saisie,MATCH($B8&amp;$B$3,personne_saisie&amp;EQT_saisie,0)),"")</f>
        <v/>
      </c>
      <c r="AZ8" s="57" t="str">
        <f t="array" ref="AZ8">IFERROR(INDEX(quantité_saisie,MATCH($B8&amp;$B$3,personne_saisie&amp;EQT_saisie,0)),"")</f>
        <v/>
      </c>
      <c r="BA8" s="57" t="str">
        <f t="array" ref="BA8">IFERROR(INDEX(quantité_saisie,MATCH($B8&amp;$B$3,personne_saisie&amp;EQT_saisie,0)),"")</f>
        <v/>
      </c>
      <c r="BB8" s="57" t="str">
        <f t="array" ref="BB8">IFERROR(INDEX(quantité_saisie,MATCH($B8&amp;$B$3,personne_saisie&amp;EQT_saisie,0)),"")</f>
        <v/>
      </c>
      <c r="BC8" s="57" t="str">
        <f t="array" ref="BC8">IFERROR(INDEX(quantité_saisie,MATCH($B8&amp;$B$3,personne_saisie&amp;EQT_saisie,0)),"")</f>
        <v/>
      </c>
      <c r="BD8" s="57" t="str">
        <f t="array" ref="BD8">IFERROR(INDEX(quantité_saisie,MATCH($B8&amp;$B$3,personne_saisie&amp;EQT_saisie,0)),"")</f>
        <v/>
      </c>
    </row>
    <row r="9" spans="1:56" x14ac:dyDescent="0.3">
      <c r="A9" s="12"/>
      <c r="B9" s="63" t="s">
        <v>91</v>
      </c>
      <c r="C9" s="25"/>
      <c r="D9" s="17"/>
      <c r="E9" s="57" t="str">
        <f t="array" ref="E9">IFERROR(INDEX(quantité_saisie,MATCH($B9&amp;$B$3,personne_saisie&amp;EQT_saisie,0)),"")</f>
        <v/>
      </c>
      <c r="F9" s="57" t="str">
        <f t="array" ref="F9">IFERROR(INDEX(quantité_saisie,MATCH($B9&amp;$B$3,personne_saisie&amp;EQT_saisie,0)),"")</f>
        <v/>
      </c>
      <c r="G9" s="57" t="str">
        <f t="array" ref="G9">IFERROR(INDEX(quantité_saisie,MATCH($B9&amp;$B$3,personne_saisie&amp;EQT_saisie,0)),"")</f>
        <v/>
      </c>
      <c r="H9" s="57" t="str">
        <f t="array" ref="H9">IFERROR(INDEX(quantité_saisie,MATCH($B9&amp;$B$3,personne_saisie&amp;EQT_saisie,0)),"")</f>
        <v/>
      </c>
      <c r="I9" s="57" t="str">
        <f t="array" ref="I9">IFERROR(INDEX(quantité_saisie,MATCH($B9&amp;$B$3,personne_saisie&amp;EQT_saisie,0)),"")</f>
        <v/>
      </c>
      <c r="J9" s="57" t="str">
        <f t="array" ref="J9">IFERROR(INDEX(quantité_saisie,MATCH($B9&amp;$B$3,personne_saisie&amp;EQT_saisie,0)),"")</f>
        <v/>
      </c>
      <c r="K9" s="57" t="str">
        <f t="array" ref="K9">IFERROR(INDEX(quantité_saisie,MATCH($B9&amp;$B$3,personne_saisie&amp;EQT_saisie,0)),"")</f>
        <v/>
      </c>
      <c r="L9" s="57" t="str">
        <f t="array" ref="L9">IFERROR(INDEX(quantité_saisie,MATCH($B9&amp;$B$3,personne_saisie&amp;EQT_saisie,0)),"")</f>
        <v/>
      </c>
      <c r="M9" s="57" t="str">
        <f t="array" ref="M9">IFERROR(INDEX(quantité_saisie,MATCH($B9&amp;$B$3,personne_saisie&amp;EQT_saisie,0)),"")</f>
        <v/>
      </c>
      <c r="N9" s="57" t="str">
        <f t="array" ref="N9">IFERROR(INDEX(quantité_saisie,MATCH($B9&amp;$B$3,personne_saisie&amp;EQT_saisie,0)),"")</f>
        <v/>
      </c>
      <c r="O9" s="57" t="str">
        <f t="array" ref="O9">IFERROR(INDEX(quantité_saisie,MATCH($B9&amp;$B$3,personne_saisie&amp;EQT_saisie,0)),"")</f>
        <v/>
      </c>
      <c r="P9" s="57" t="str">
        <f t="array" ref="P9">IFERROR(INDEX(quantité_saisie,MATCH($B9&amp;$B$3,personne_saisie&amp;EQT_saisie,0)),"")</f>
        <v/>
      </c>
      <c r="Q9" s="57" t="str">
        <f t="array" ref="Q9">IFERROR(INDEX(quantité_saisie,MATCH($B9&amp;$B$3,personne_saisie&amp;EQT_saisie,0)),"")</f>
        <v/>
      </c>
      <c r="R9" s="57" t="str">
        <f t="array" ref="R9">IFERROR(INDEX(quantité_saisie,MATCH($B9&amp;$B$3,personne_saisie&amp;EQT_saisie,0)),"")</f>
        <v/>
      </c>
      <c r="S9" s="57" t="str">
        <f t="array" ref="S9">IFERROR(INDEX(quantité_saisie,MATCH($B9&amp;$B$3,personne_saisie&amp;EQT_saisie,0)),"")</f>
        <v/>
      </c>
      <c r="T9" s="57" t="str">
        <f t="array" ref="T9">IFERROR(INDEX(quantité_saisie,MATCH($B9&amp;$B$3,personne_saisie&amp;EQT_saisie,0)),"")</f>
        <v/>
      </c>
      <c r="U9" s="57" t="str">
        <f t="array" ref="U9">IFERROR(INDEX(quantité_saisie,MATCH($B9&amp;$B$3,personne_saisie&amp;EQT_saisie,0)),"")</f>
        <v/>
      </c>
      <c r="V9" s="57" t="str">
        <f t="array" ref="V9">IFERROR(INDEX(quantité_saisie,MATCH($B9&amp;$B$3,personne_saisie&amp;EQT_saisie,0)),"")</f>
        <v/>
      </c>
      <c r="W9" s="57" t="str">
        <f t="array" ref="W9">IFERROR(INDEX(quantité_saisie,MATCH($B9&amp;$B$3,personne_saisie&amp;EQT_saisie,0)),"")</f>
        <v/>
      </c>
      <c r="X9" s="57" t="str">
        <f t="array" ref="X9">IFERROR(INDEX(quantité_saisie,MATCH($B9&amp;$B$3,personne_saisie&amp;EQT_saisie,0)),"")</f>
        <v/>
      </c>
      <c r="Y9" s="57" t="str">
        <f t="array" ref="Y9">IFERROR(INDEX(quantité_saisie,MATCH($B9&amp;$B$3,personne_saisie&amp;EQT_saisie,0)),"")</f>
        <v/>
      </c>
      <c r="Z9" s="57" t="str">
        <f t="array" ref="Z9">IFERROR(INDEX(quantité_saisie,MATCH($B9&amp;$B$3,personne_saisie&amp;EQT_saisie,0)),"")</f>
        <v/>
      </c>
      <c r="AA9" s="57" t="str">
        <f t="array" ref="AA9">IFERROR(INDEX(quantité_saisie,MATCH($B9&amp;$B$3,personne_saisie&amp;EQT_saisie,0)),"")</f>
        <v/>
      </c>
      <c r="AB9" s="57" t="str">
        <f t="array" ref="AB9">IFERROR(INDEX(quantité_saisie,MATCH($B9&amp;$B$3,personne_saisie&amp;EQT_saisie,0)),"")</f>
        <v/>
      </c>
      <c r="AC9" s="57" t="str">
        <f t="array" ref="AC9">IFERROR(INDEX(quantité_saisie,MATCH($B9&amp;$B$3,personne_saisie&amp;EQT_saisie,0)),"")</f>
        <v/>
      </c>
      <c r="AD9" s="57" t="str">
        <f t="array" ref="AD9">IFERROR(INDEX(quantité_saisie,MATCH($B9&amp;$B$3,personne_saisie&amp;EQT_saisie,0)),"")</f>
        <v/>
      </c>
      <c r="AE9" s="57" t="str">
        <f t="array" ref="AE9">IFERROR(INDEX(quantité_saisie,MATCH($B9&amp;$B$3,personne_saisie&amp;EQT_saisie,0)),"")</f>
        <v/>
      </c>
      <c r="AF9" s="57" t="str">
        <f t="array" ref="AF9">IFERROR(INDEX(quantité_saisie,MATCH($B9&amp;$B$3,personne_saisie&amp;EQT_saisie,0)),"")</f>
        <v/>
      </c>
      <c r="AG9" s="57" t="str">
        <f t="array" ref="AG9">IFERROR(INDEX(quantité_saisie,MATCH($B9&amp;$B$3,personne_saisie&amp;EQT_saisie,0)),"")</f>
        <v/>
      </c>
      <c r="AH9" s="57" t="str">
        <f t="array" ref="AH9">IFERROR(INDEX(quantité_saisie,MATCH($B9&amp;$B$3,personne_saisie&amp;EQT_saisie,0)),"")</f>
        <v/>
      </c>
      <c r="AI9" s="57" t="str">
        <f t="array" ref="AI9">IFERROR(INDEX(quantité_saisie,MATCH($B9&amp;$B$3,personne_saisie&amp;EQT_saisie,0)),"")</f>
        <v/>
      </c>
      <c r="AJ9" s="57" t="str">
        <f t="array" ref="AJ9">IFERROR(INDEX(quantité_saisie,MATCH($B9&amp;$B$3,personne_saisie&amp;EQT_saisie,0)),"")</f>
        <v/>
      </c>
      <c r="AK9" s="57" t="str">
        <f t="array" ref="AK9">IFERROR(INDEX(quantité_saisie,MATCH($B9&amp;$B$3,personne_saisie&amp;EQT_saisie,0)),"")</f>
        <v/>
      </c>
      <c r="AL9" s="57" t="str">
        <f t="array" ref="AL9">IFERROR(INDEX(quantité_saisie,MATCH($B9&amp;$B$3,personne_saisie&amp;EQT_saisie,0)),"")</f>
        <v/>
      </c>
      <c r="AM9" s="57" t="str">
        <f t="array" ref="AM9">IFERROR(INDEX(quantité_saisie,MATCH($B9&amp;$B$3,personne_saisie&amp;EQT_saisie,0)),"")</f>
        <v/>
      </c>
      <c r="AN9" s="57" t="str">
        <f t="array" ref="AN9">IFERROR(INDEX(quantité_saisie,MATCH($B9&amp;$B$3,personne_saisie&amp;EQT_saisie,0)),"")</f>
        <v/>
      </c>
      <c r="AO9" s="57" t="str">
        <f t="array" ref="AO9">IFERROR(INDEX(quantité_saisie,MATCH($B9&amp;$B$3,personne_saisie&amp;EQT_saisie,0)),"")</f>
        <v/>
      </c>
      <c r="AP9" s="57" t="str">
        <f t="array" ref="AP9">IFERROR(INDEX(quantité_saisie,MATCH($B9&amp;$B$3,personne_saisie&amp;EQT_saisie,0)),"")</f>
        <v/>
      </c>
      <c r="AQ9" s="57" t="str">
        <f t="array" ref="AQ9">IFERROR(INDEX(quantité_saisie,MATCH($B9&amp;$B$3,personne_saisie&amp;EQT_saisie,0)),"")</f>
        <v/>
      </c>
      <c r="AR9" s="57" t="str">
        <f t="array" ref="AR9">IFERROR(INDEX(quantité_saisie,MATCH($B9&amp;$B$3,personne_saisie&amp;EQT_saisie,0)),"")</f>
        <v/>
      </c>
      <c r="AS9" s="57" t="str">
        <f t="array" ref="AS9">IFERROR(INDEX(quantité_saisie,MATCH($B9&amp;$B$3,personne_saisie&amp;EQT_saisie,0)),"")</f>
        <v/>
      </c>
      <c r="AT9" s="57" t="str">
        <f t="array" ref="AT9">IFERROR(INDEX(quantité_saisie,MATCH($B9&amp;$B$3,personne_saisie&amp;EQT_saisie,0)),"")</f>
        <v/>
      </c>
      <c r="AU9" s="57" t="str">
        <f t="array" ref="AU9">IFERROR(INDEX(quantité_saisie,MATCH($B9&amp;$B$3,personne_saisie&amp;EQT_saisie,0)),"")</f>
        <v/>
      </c>
      <c r="AV9" s="57" t="str">
        <f t="array" ref="AV9">IFERROR(INDEX(quantité_saisie,MATCH($B9&amp;$B$3,personne_saisie&amp;EQT_saisie,0)),"")</f>
        <v/>
      </c>
      <c r="AW9" s="57" t="str">
        <f t="array" ref="AW9">IFERROR(INDEX(quantité_saisie,MATCH($B9&amp;$B$3,personne_saisie&amp;EQT_saisie,0)),"")</f>
        <v/>
      </c>
      <c r="AX9" s="57" t="str">
        <f t="array" ref="AX9">IFERROR(INDEX(quantité_saisie,MATCH($B9&amp;$B$3,personne_saisie&amp;EQT_saisie,0)),"")</f>
        <v/>
      </c>
      <c r="AY9" s="57" t="str">
        <f t="array" ref="AY9">IFERROR(INDEX(quantité_saisie,MATCH($B9&amp;$B$3,personne_saisie&amp;EQT_saisie,0)),"")</f>
        <v/>
      </c>
      <c r="AZ9" s="57" t="str">
        <f t="array" ref="AZ9">IFERROR(INDEX(quantité_saisie,MATCH($B9&amp;$B$3,personne_saisie&amp;EQT_saisie,0)),"")</f>
        <v/>
      </c>
      <c r="BA9" s="57" t="str">
        <f t="array" ref="BA9">IFERROR(INDEX(quantité_saisie,MATCH($B9&amp;$B$3,personne_saisie&amp;EQT_saisie,0)),"")</f>
        <v/>
      </c>
      <c r="BB9" s="57" t="str">
        <f t="array" ref="BB9">IFERROR(INDEX(quantité_saisie,MATCH($B9&amp;$B$3,personne_saisie&amp;EQT_saisie,0)),"")</f>
        <v/>
      </c>
      <c r="BC9" s="57" t="str">
        <f t="array" ref="BC9">IFERROR(INDEX(quantité_saisie,MATCH($B9&amp;$B$3,personne_saisie&amp;EQT_saisie,0)),"")</f>
        <v/>
      </c>
      <c r="BD9" s="57" t="str">
        <f t="array" ref="BD9">IFERROR(INDEX(quantité_saisie,MATCH($B9&amp;$B$3,personne_saisie&amp;EQT_saisie,0)),"")</f>
        <v/>
      </c>
    </row>
    <row r="10" spans="1:56" x14ac:dyDescent="0.3">
      <c r="B10" s="63" t="s">
        <v>92</v>
      </c>
      <c r="C10" s="25"/>
      <c r="D10" s="17"/>
      <c r="E10" s="57">
        <f t="array" ref="E10">IFERROR(INDEX(quantité_saisie,MATCH($B10&amp;$B$3,personne_saisie&amp;EQT_saisie,0)),"")</f>
        <v>4</v>
      </c>
      <c r="F10" s="57">
        <f t="array" ref="F10">IFERROR(INDEX(quantité_saisie,MATCH($B10&amp;$B$3,personne_saisie&amp;EQT_saisie,0)),"")</f>
        <v>4</v>
      </c>
      <c r="G10" s="57">
        <f t="array" ref="G10">IFERROR(INDEX(quantité_saisie,MATCH($B10&amp;$B$3,personne_saisie&amp;EQT_saisie,0)),"")</f>
        <v>4</v>
      </c>
      <c r="H10" s="57">
        <f t="array" ref="H10">IFERROR(INDEX(quantité_saisie,MATCH($B10&amp;$B$3,personne_saisie&amp;EQT_saisie,0)),"")</f>
        <v>4</v>
      </c>
      <c r="I10" s="57">
        <f t="array" ref="I10">IFERROR(INDEX(quantité_saisie,MATCH($B10&amp;$B$3,personne_saisie&amp;EQT_saisie,0)),"")</f>
        <v>4</v>
      </c>
      <c r="J10" s="57">
        <f t="array" ref="J10">IFERROR(INDEX(quantité_saisie,MATCH($B10&amp;$B$3,personne_saisie&amp;EQT_saisie,0)),"")</f>
        <v>4</v>
      </c>
      <c r="K10" s="57">
        <f t="array" ref="K10">IFERROR(INDEX(quantité_saisie,MATCH($B10&amp;$B$3,personne_saisie&amp;EQT_saisie,0)),"")</f>
        <v>4</v>
      </c>
      <c r="L10" s="57">
        <f t="array" ref="L10">IFERROR(INDEX(quantité_saisie,MATCH($B10&amp;$B$3,personne_saisie&amp;EQT_saisie,0)),"")</f>
        <v>4</v>
      </c>
      <c r="M10" s="57">
        <f t="array" ref="M10">IFERROR(INDEX(quantité_saisie,MATCH($B10&amp;$B$3,personne_saisie&amp;EQT_saisie,0)),"")</f>
        <v>4</v>
      </c>
      <c r="N10" s="57">
        <f t="array" ref="N10">IFERROR(INDEX(quantité_saisie,MATCH($B10&amp;$B$3,personne_saisie&amp;EQT_saisie,0)),"")</f>
        <v>4</v>
      </c>
      <c r="O10" s="57">
        <f t="array" ref="O10">IFERROR(INDEX(quantité_saisie,MATCH($B10&amp;$B$3,personne_saisie&amp;EQT_saisie,0)),"")</f>
        <v>4</v>
      </c>
      <c r="P10" s="57">
        <f t="array" ref="P10">IFERROR(INDEX(quantité_saisie,MATCH($B10&amp;$B$3,personne_saisie&amp;EQT_saisie,0)),"")</f>
        <v>4</v>
      </c>
      <c r="Q10" s="57">
        <f t="array" ref="Q10">IFERROR(INDEX(quantité_saisie,MATCH($B10&amp;$B$3,personne_saisie&amp;EQT_saisie,0)),"")</f>
        <v>4</v>
      </c>
      <c r="R10" s="57">
        <f t="array" ref="R10">IFERROR(INDEX(quantité_saisie,MATCH($B10&amp;$B$3,personne_saisie&amp;EQT_saisie,0)),"")</f>
        <v>4</v>
      </c>
      <c r="S10" s="57">
        <f t="array" ref="S10">IFERROR(INDEX(quantité_saisie,MATCH($B10&amp;$B$3,personne_saisie&amp;EQT_saisie,0)),"")</f>
        <v>4</v>
      </c>
      <c r="T10" s="57">
        <f t="array" ref="T10">IFERROR(INDEX(quantité_saisie,MATCH($B10&amp;$B$3,personne_saisie&amp;EQT_saisie,0)),"")</f>
        <v>4</v>
      </c>
      <c r="U10" s="57">
        <f t="array" ref="U10">IFERROR(INDEX(quantité_saisie,MATCH($B10&amp;$B$3,personne_saisie&amp;EQT_saisie,0)),"")</f>
        <v>4</v>
      </c>
      <c r="V10" s="57">
        <f t="array" ref="V10">IFERROR(INDEX(quantité_saisie,MATCH($B10&amp;$B$3,personne_saisie&amp;EQT_saisie,0)),"")</f>
        <v>4</v>
      </c>
      <c r="W10" s="57">
        <f t="array" ref="W10">IFERROR(INDEX(quantité_saisie,MATCH($B10&amp;$B$3,personne_saisie&amp;EQT_saisie,0)),"")</f>
        <v>4</v>
      </c>
      <c r="X10" s="57">
        <f t="array" ref="X10">IFERROR(INDEX(quantité_saisie,MATCH($B10&amp;$B$3,personne_saisie&amp;EQT_saisie,0)),"")</f>
        <v>4</v>
      </c>
      <c r="Y10" s="57">
        <f t="array" ref="Y10">IFERROR(INDEX(quantité_saisie,MATCH($B10&amp;$B$3,personne_saisie&amp;EQT_saisie,0)),"")</f>
        <v>4</v>
      </c>
      <c r="Z10" s="57">
        <f t="array" ref="Z10">IFERROR(INDEX(quantité_saisie,MATCH($B10&amp;$B$3,personne_saisie&amp;EQT_saisie,0)),"")</f>
        <v>4</v>
      </c>
      <c r="AA10" s="57">
        <f t="array" ref="AA10">IFERROR(INDEX(quantité_saisie,MATCH($B10&amp;$B$3,personne_saisie&amp;EQT_saisie,0)),"")</f>
        <v>4</v>
      </c>
      <c r="AB10" s="57">
        <f t="array" ref="AB10">IFERROR(INDEX(quantité_saisie,MATCH($B10&amp;$B$3,personne_saisie&amp;EQT_saisie,0)),"")</f>
        <v>4</v>
      </c>
      <c r="AC10" s="57">
        <f t="array" ref="AC10">IFERROR(INDEX(quantité_saisie,MATCH($B10&amp;$B$3,personne_saisie&amp;EQT_saisie,0)),"")</f>
        <v>4</v>
      </c>
      <c r="AD10" s="57">
        <f t="array" ref="AD10">IFERROR(INDEX(quantité_saisie,MATCH($B10&amp;$B$3,personne_saisie&amp;EQT_saisie,0)),"")</f>
        <v>4</v>
      </c>
      <c r="AE10" s="57">
        <f t="array" ref="AE10">IFERROR(INDEX(quantité_saisie,MATCH($B10&amp;$B$3,personne_saisie&amp;EQT_saisie,0)),"")</f>
        <v>4</v>
      </c>
      <c r="AF10" s="57">
        <f t="array" ref="AF10">IFERROR(INDEX(quantité_saisie,MATCH($B10&amp;$B$3,personne_saisie&amp;EQT_saisie,0)),"")</f>
        <v>4</v>
      </c>
      <c r="AG10" s="57">
        <f t="array" ref="AG10">IFERROR(INDEX(quantité_saisie,MATCH($B10&amp;$B$3,personne_saisie&amp;EQT_saisie,0)),"")</f>
        <v>4</v>
      </c>
      <c r="AH10" s="57">
        <f t="array" ref="AH10">IFERROR(INDEX(quantité_saisie,MATCH($B10&amp;$B$3,personne_saisie&amp;EQT_saisie,0)),"")</f>
        <v>4</v>
      </c>
      <c r="AI10" s="57">
        <f t="array" ref="AI10">IFERROR(INDEX(quantité_saisie,MATCH($B10&amp;$B$3,personne_saisie&amp;EQT_saisie,0)),"")</f>
        <v>4</v>
      </c>
      <c r="AJ10" s="57">
        <f t="array" ref="AJ10">IFERROR(INDEX(quantité_saisie,MATCH($B10&amp;$B$3,personne_saisie&amp;EQT_saisie,0)),"")</f>
        <v>4</v>
      </c>
      <c r="AK10" s="57">
        <f t="array" ref="AK10">IFERROR(INDEX(quantité_saisie,MATCH($B10&amp;$B$3,personne_saisie&amp;EQT_saisie,0)),"")</f>
        <v>4</v>
      </c>
      <c r="AL10" s="57">
        <f t="array" ref="AL10">IFERROR(INDEX(quantité_saisie,MATCH($B10&amp;$B$3,personne_saisie&amp;EQT_saisie,0)),"")</f>
        <v>4</v>
      </c>
      <c r="AM10" s="57">
        <f t="array" ref="AM10">IFERROR(INDEX(quantité_saisie,MATCH($B10&amp;$B$3,personne_saisie&amp;EQT_saisie,0)),"")</f>
        <v>4</v>
      </c>
      <c r="AN10" s="57">
        <f t="array" ref="AN10">IFERROR(INDEX(quantité_saisie,MATCH($B10&amp;$B$3,personne_saisie&amp;EQT_saisie,0)),"")</f>
        <v>4</v>
      </c>
      <c r="AO10" s="57">
        <f t="array" ref="AO10">IFERROR(INDEX(quantité_saisie,MATCH($B10&amp;$B$3,personne_saisie&amp;EQT_saisie,0)),"")</f>
        <v>4</v>
      </c>
      <c r="AP10" s="57">
        <f t="array" ref="AP10">IFERROR(INDEX(quantité_saisie,MATCH($B10&amp;$B$3,personne_saisie&amp;EQT_saisie,0)),"")</f>
        <v>4</v>
      </c>
      <c r="AQ10" s="57">
        <f t="array" ref="AQ10">IFERROR(INDEX(quantité_saisie,MATCH($B10&amp;$B$3,personne_saisie&amp;EQT_saisie,0)),"")</f>
        <v>4</v>
      </c>
      <c r="AR10" s="57">
        <f t="array" ref="AR10">IFERROR(INDEX(quantité_saisie,MATCH($B10&amp;$B$3,personne_saisie&amp;EQT_saisie,0)),"")</f>
        <v>4</v>
      </c>
      <c r="AS10" s="57">
        <f t="array" ref="AS10">IFERROR(INDEX(quantité_saisie,MATCH($B10&amp;$B$3,personne_saisie&amp;EQT_saisie,0)),"")</f>
        <v>4</v>
      </c>
      <c r="AT10" s="57">
        <f t="array" ref="AT10">IFERROR(INDEX(quantité_saisie,MATCH($B10&amp;$B$3,personne_saisie&amp;EQT_saisie,0)),"")</f>
        <v>4</v>
      </c>
      <c r="AU10" s="57">
        <f t="array" ref="AU10">IFERROR(INDEX(quantité_saisie,MATCH($B10&amp;$B$3,personne_saisie&amp;EQT_saisie,0)),"")</f>
        <v>4</v>
      </c>
      <c r="AV10" s="57">
        <f t="array" ref="AV10">IFERROR(INDEX(quantité_saisie,MATCH($B10&amp;$B$3,personne_saisie&amp;EQT_saisie,0)),"")</f>
        <v>4</v>
      </c>
      <c r="AW10" s="57">
        <f t="array" ref="AW10">IFERROR(INDEX(quantité_saisie,MATCH($B10&amp;$B$3,personne_saisie&amp;EQT_saisie,0)),"")</f>
        <v>4</v>
      </c>
      <c r="AX10" s="57">
        <f t="array" ref="AX10">IFERROR(INDEX(quantité_saisie,MATCH($B10&amp;$B$3,personne_saisie&amp;EQT_saisie,0)),"")</f>
        <v>4</v>
      </c>
      <c r="AY10" s="57">
        <f t="array" ref="AY10">IFERROR(INDEX(quantité_saisie,MATCH($B10&amp;$B$3,personne_saisie&amp;EQT_saisie,0)),"")</f>
        <v>4</v>
      </c>
      <c r="AZ10" s="57">
        <f t="array" ref="AZ10">IFERROR(INDEX(quantité_saisie,MATCH($B10&amp;$B$3,personne_saisie&amp;EQT_saisie,0)),"")</f>
        <v>4</v>
      </c>
      <c r="BA10" s="57">
        <f t="array" ref="BA10">IFERROR(INDEX(quantité_saisie,MATCH($B10&amp;$B$3,personne_saisie&amp;EQT_saisie,0)),"")</f>
        <v>4</v>
      </c>
      <c r="BB10" s="57">
        <f t="array" ref="BB10">IFERROR(INDEX(quantité_saisie,MATCH($B10&amp;$B$3,personne_saisie&amp;EQT_saisie,0)),"")</f>
        <v>4</v>
      </c>
      <c r="BC10" s="57">
        <f t="array" ref="BC10">IFERROR(INDEX(quantité_saisie,MATCH($B10&amp;$B$3,personne_saisie&amp;EQT_saisie,0)),"")</f>
        <v>4</v>
      </c>
      <c r="BD10" s="57">
        <f t="array" ref="BD10">IFERROR(INDEX(quantité_saisie,MATCH($B10&amp;$B$3,personne_saisie&amp;EQT_saisie,0)),"")</f>
        <v>4</v>
      </c>
    </row>
    <row r="11" spans="1:56" x14ac:dyDescent="0.3">
      <c r="B11" s="63" t="s">
        <v>93</v>
      </c>
      <c r="C11" s="25"/>
      <c r="D11" s="17"/>
      <c r="E11" s="57" t="str">
        <f t="array" ref="E11">IFERROR(INDEX(quantité_saisie,MATCH($B11&amp;$B$3,personne_saisie&amp;EQT_saisie,0)),"")</f>
        <v/>
      </c>
      <c r="F11" s="57" t="str">
        <f t="array" ref="F11">IFERROR(INDEX(quantité_saisie,MATCH($B11&amp;$B$3,personne_saisie&amp;EQT_saisie,0)),"")</f>
        <v/>
      </c>
      <c r="G11" s="57" t="str">
        <f t="array" ref="G11">IFERROR(INDEX(quantité_saisie,MATCH($B11&amp;$B$3,personne_saisie&amp;EQT_saisie,0)),"")</f>
        <v/>
      </c>
      <c r="H11" s="57" t="str">
        <f t="array" ref="H11">IFERROR(INDEX(quantité_saisie,MATCH($B11&amp;$B$3,personne_saisie&amp;EQT_saisie,0)),"")</f>
        <v/>
      </c>
      <c r="I11" s="57" t="str">
        <f t="array" ref="I11">IFERROR(INDEX(quantité_saisie,MATCH($B11&amp;$B$3,personne_saisie&amp;EQT_saisie,0)),"")</f>
        <v/>
      </c>
      <c r="J11" s="57" t="str">
        <f t="array" ref="J11">IFERROR(INDEX(quantité_saisie,MATCH($B11&amp;$B$3,personne_saisie&amp;EQT_saisie,0)),"")</f>
        <v/>
      </c>
      <c r="K11" s="57" t="str">
        <f t="array" ref="K11">IFERROR(INDEX(quantité_saisie,MATCH($B11&amp;$B$3,personne_saisie&amp;EQT_saisie,0)),"")</f>
        <v/>
      </c>
      <c r="L11" s="57" t="str">
        <f t="array" ref="L11">IFERROR(INDEX(quantité_saisie,MATCH($B11&amp;$B$3,personne_saisie&amp;EQT_saisie,0)),"")</f>
        <v/>
      </c>
      <c r="M11" s="57" t="str">
        <f t="array" ref="M11">IFERROR(INDEX(quantité_saisie,MATCH($B11&amp;$B$3,personne_saisie&amp;EQT_saisie,0)),"")</f>
        <v/>
      </c>
      <c r="N11" s="57" t="str">
        <f t="array" ref="N11">IFERROR(INDEX(quantité_saisie,MATCH($B11&amp;$B$3,personne_saisie&amp;EQT_saisie,0)),"")</f>
        <v/>
      </c>
      <c r="O11" s="57" t="str">
        <f t="array" ref="O11">IFERROR(INDEX(quantité_saisie,MATCH($B11&amp;$B$3,personne_saisie&amp;EQT_saisie,0)),"")</f>
        <v/>
      </c>
      <c r="P11" s="57" t="str">
        <f t="array" ref="P11">IFERROR(INDEX(quantité_saisie,MATCH($B11&amp;$B$3,personne_saisie&amp;EQT_saisie,0)),"")</f>
        <v/>
      </c>
      <c r="Q11" s="57" t="str">
        <f t="array" ref="Q11">IFERROR(INDEX(quantité_saisie,MATCH($B11&amp;$B$3,personne_saisie&amp;EQT_saisie,0)),"")</f>
        <v/>
      </c>
      <c r="R11" s="57" t="str">
        <f t="array" ref="R11">IFERROR(INDEX(quantité_saisie,MATCH($B11&amp;$B$3,personne_saisie&amp;EQT_saisie,0)),"")</f>
        <v/>
      </c>
      <c r="S11" s="57" t="str">
        <f t="array" ref="S11">IFERROR(INDEX(quantité_saisie,MATCH($B11&amp;$B$3,personne_saisie&amp;EQT_saisie,0)),"")</f>
        <v/>
      </c>
      <c r="T11" s="57" t="str">
        <f t="array" ref="T11">IFERROR(INDEX(quantité_saisie,MATCH($B11&amp;$B$3,personne_saisie&amp;EQT_saisie,0)),"")</f>
        <v/>
      </c>
      <c r="U11" s="57" t="str">
        <f t="array" ref="U11">IFERROR(INDEX(quantité_saisie,MATCH($B11&amp;$B$3,personne_saisie&amp;EQT_saisie,0)),"")</f>
        <v/>
      </c>
      <c r="V11" s="57" t="str">
        <f t="array" ref="V11">IFERROR(INDEX(quantité_saisie,MATCH($B11&amp;$B$3,personne_saisie&amp;EQT_saisie,0)),"")</f>
        <v/>
      </c>
      <c r="W11" s="57" t="str">
        <f t="array" ref="W11">IFERROR(INDEX(quantité_saisie,MATCH($B11&amp;$B$3,personne_saisie&amp;EQT_saisie,0)),"")</f>
        <v/>
      </c>
      <c r="X11" s="57" t="str">
        <f t="array" ref="X11">IFERROR(INDEX(quantité_saisie,MATCH($B11&amp;$B$3,personne_saisie&amp;EQT_saisie,0)),"")</f>
        <v/>
      </c>
      <c r="Y11" s="57" t="str">
        <f t="array" ref="Y11">IFERROR(INDEX(quantité_saisie,MATCH($B11&amp;$B$3,personne_saisie&amp;EQT_saisie,0)),"")</f>
        <v/>
      </c>
      <c r="Z11" s="57" t="str">
        <f t="array" ref="Z11">IFERROR(INDEX(quantité_saisie,MATCH($B11&amp;$B$3,personne_saisie&amp;EQT_saisie,0)),"")</f>
        <v/>
      </c>
      <c r="AA11" s="57" t="str">
        <f t="array" ref="AA11">IFERROR(INDEX(quantité_saisie,MATCH($B11&amp;$B$3,personne_saisie&amp;EQT_saisie,0)),"")</f>
        <v/>
      </c>
      <c r="AB11" s="57" t="str">
        <f t="array" ref="AB11">IFERROR(INDEX(quantité_saisie,MATCH($B11&amp;$B$3,personne_saisie&amp;EQT_saisie,0)),"")</f>
        <v/>
      </c>
      <c r="AC11" s="57" t="str">
        <f t="array" ref="AC11">IFERROR(INDEX(quantité_saisie,MATCH($B11&amp;$B$3,personne_saisie&amp;EQT_saisie,0)),"")</f>
        <v/>
      </c>
      <c r="AD11" s="57" t="str">
        <f t="array" ref="AD11">IFERROR(INDEX(quantité_saisie,MATCH($B11&amp;$B$3,personne_saisie&amp;EQT_saisie,0)),"")</f>
        <v/>
      </c>
      <c r="AE11" s="57" t="str">
        <f t="array" ref="AE11">IFERROR(INDEX(quantité_saisie,MATCH($B11&amp;$B$3,personne_saisie&amp;EQT_saisie,0)),"")</f>
        <v/>
      </c>
      <c r="AF11" s="57" t="str">
        <f t="array" ref="AF11">IFERROR(INDEX(quantité_saisie,MATCH($B11&amp;$B$3,personne_saisie&amp;EQT_saisie,0)),"")</f>
        <v/>
      </c>
      <c r="AG11" s="57" t="str">
        <f t="array" ref="AG11">IFERROR(INDEX(quantité_saisie,MATCH($B11&amp;$B$3,personne_saisie&amp;EQT_saisie,0)),"")</f>
        <v/>
      </c>
      <c r="AH11" s="57" t="str">
        <f t="array" ref="AH11">IFERROR(INDEX(quantité_saisie,MATCH($B11&amp;$B$3,personne_saisie&amp;EQT_saisie,0)),"")</f>
        <v/>
      </c>
      <c r="AI11" s="57" t="str">
        <f t="array" ref="AI11">IFERROR(INDEX(quantité_saisie,MATCH($B11&amp;$B$3,personne_saisie&amp;EQT_saisie,0)),"")</f>
        <v/>
      </c>
      <c r="AJ11" s="57" t="str">
        <f t="array" ref="AJ11">IFERROR(INDEX(quantité_saisie,MATCH($B11&amp;$B$3,personne_saisie&amp;EQT_saisie,0)),"")</f>
        <v/>
      </c>
      <c r="AK11" s="57" t="str">
        <f t="array" ref="AK11">IFERROR(INDEX(quantité_saisie,MATCH($B11&amp;$B$3,personne_saisie&amp;EQT_saisie,0)),"")</f>
        <v/>
      </c>
      <c r="AL11" s="57" t="str">
        <f t="array" ref="AL11">IFERROR(INDEX(quantité_saisie,MATCH($B11&amp;$B$3,personne_saisie&amp;EQT_saisie,0)),"")</f>
        <v/>
      </c>
      <c r="AM11" s="57" t="str">
        <f t="array" ref="AM11">IFERROR(INDEX(quantité_saisie,MATCH($B11&amp;$B$3,personne_saisie&amp;EQT_saisie,0)),"")</f>
        <v/>
      </c>
      <c r="AN11" s="57" t="str">
        <f t="array" ref="AN11">IFERROR(INDEX(quantité_saisie,MATCH($B11&amp;$B$3,personne_saisie&amp;EQT_saisie,0)),"")</f>
        <v/>
      </c>
      <c r="AO11" s="57" t="str">
        <f t="array" ref="AO11">IFERROR(INDEX(quantité_saisie,MATCH($B11&amp;$B$3,personne_saisie&amp;EQT_saisie,0)),"")</f>
        <v/>
      </c>
      <c r="AP11" s="57" t="str">
        <f t="array" ref="AP11">IFERROR(INDEX(quantité_saisie,MATCH($B11&amp;$B$3,personne_saisie&amp;EQT_saisie,0)),"")</f>
        <v/>
      </c>
      <c r="AQ11" s="57" t="str">
        <f t="array" ref="AQ11">IFERROR(INDEX(quantité_saisie,MATCH($B11&amp;$B$3,personne_saisie&amp;EQT_saisie,0)),"")</f>
        <v/>
      </c>
      <c r="AR11" s="57" t="str">
        <f t="array" ref="AR11">IFERROR(INDEX(quantité_saisie,MATCH($B11&amp;$B$3,personne_saisie&amp;EQT_saisie,0)),"")</f>
        <v/>
      </c>
      <c r="AS11" s="57" t="str">
        <f t="array" ref="AS11">IFERROR(INDEX(quantité_saisie,MATCH($B11&amp;$B$3,personne_saisie&amp;EQT_saisie,0)),"")</f>
        <v/>
      </c>
      <c r="AT11" s="57" t="str">
        <f t="array" ref="AT11">IFERROR(INDEX(quantité_saisie,MATCH($B11&amp;$B$3,personne_saisie&amp;EQT_saisie,0)),"")</f>
        <v/>
      </c>
      <c r="AU11" s="57" t="str">
        <f t="array" ref="AU11">IFERROR(INDEX(quantité_saisie,MATCH($B11&amp;$B$3,personne_saisie&amp;EQT_saisie,0)),"")</f>
        <v/>
      </c>
      <c r="AV11" s="57" t="str">
        <f t="array" ref="AV11">IFERROR(INDEX(quantité_saisie,MATCH($B11&amp;$B$3,personne_saisie&amp;EQT_saisie,0)),"")</f>
        <v/>
      </c>
      <c r="AW11" s="57" t="str">
        <f t="array" ref="AW11">IFERROR(INDEX(quantité_saisie,MATCH($B11&amp;$B$3,personne_saisie&amp;EQT_saisie,0)),"")</f>
        <v/>
      </c>
      <c r="AX11" s="57" t="str">
        <f t="array" ref="AX11">IFERROR(INDEX(quantité_saisie,MATCH($B11&amp;$B$3,personne_saisie&amp;EQT_saisie,0)),"")</f>
        <v/>
      </c>
      <c r="AY11" s="57" t="str">
        <f t="array" ref="AY11">IFERROR(INDEX(quantité_saisie,MATCH($B11&amp;$B$3,personne_saisie&amp;EQT_saisie,0)),"")</f>
        <v/>
      </c>
      <c r="AZ11" s="57" t="str">
        <f t="array" ref="AZ11">IFERROR(INDEX(quantité_saisie,MATCH($B11&amp;$B$3,personne_saisie&amp;EQT_saisie,0)),"")</f>
        <v/>
      </c>
      <c r="BA11" s="57" t="str">
        <f t="array" ref="BA11">IFERROR(INDEX(quantité_saisie,MATCH($B11&amp;$B$3,personne_saisie&amp;EQT_saisie,0)),"")</f>
        <v/>
      </c>
      <c r="BB11" s="57" t="str">
        <f t="array" ref="BB11">IFERROR(INDEX(quantité_saisie,MATCH($B11&amp;$B$3,personne_saisie&amp;EQT_saisie,0)),"")</f>
        <v/>
      </c>
      <c r="BC11" s="57" t="str">
        <f t="array" ref="BC11">IFERROR(INDEX(quantité_saisie,MATCH($B11&amp;$B$3,personne_saisie&amp;EQT_saisie,0)),"")</f>
        <v/>
      </c>
      <c r="BD11" s="57" t="str">
        <f t="array" ref="BD11">IFERROR(INDEX(quantité_saisie,MATCH($B11&amp;$B$3,personne_saisie&amp;EQT_saisie,0)),"")</f>
        <v/>
      </c>
    </row>
    <row r="12" spans="1:56" x14ac:dyDescent="0.3">
      <c r="B12" s="63" t="s">
        <v>94</v>
      </c>
      <c r="C12" s="25"/>
      <c r="D12" s="17"/>
      <c r="E12" s="57" t="str">
        <f t="array" ref="E12">IFERROR(INDEX(quantité_saisie,MATCH($B12&amp;$B$3,personne_saisie&amp;EQT_saisie,0)),"")</f>
        <v/>
      </c>
      <c r="F12" s="57" t="str">
        <f t="array" ref="F12">IFERROR(INDEX(quantité_saisie,MATCH($B12&amp;$B$3,personne_saisie&amp;EQT_saisie,0)),"")</f>
        <v/>
      </c>
      <c r="G12" s="57" t="str">
        <f t="array" ref="G12">IFERROR(INDEX(quantité_saisie,MATCH($B12&amp;$B$3,personne_saisie&amp;EQT_saisie,0)),"")</f>
        <v/>
      </c>
      <c r="H12" s="57" t="str">
        <f t="array" ref="H12">IFERROR(INDEX(quantité_saisie,MATCH($B12&amp;$B$3,personne_saisie&amp;EQT_saisie,0)),"")</f>
        <v/>
      </c>
      <c r="I12" s="57" t="str">
        <f t="array" ref="I12">IFERROR(INDEX(quantité_saisie,MATCH($B12&amp;$B$3,personne_saisie&amp;EQT_saisie,0)),"")</f>
        <v/>
      </c>
      <c r="J12" s="57" t="str">
        <f t="array" ref="J12">IFERROR(INDEX(quantité_saisie,MATCH($B12&amp;$B$3,personne_saisie&amp;EQT_saisie,0)),"")</f>
        <v/>
      </c>
      <c r="K12" s="57" t="str">
        <f t="array" ref="K12">IFERROR(INDEX(quantité_saisie,MATCH($B12&amp;$B$3,personne_saisie&amp;EQT_saisie,0)),"")</f>
        <v/>
      </c>
      <c r="L12" s="57" t="str">
        <f t="array" ref="L12">IFERROR(INDEX(quantité_saisie,MATCH($B12&amp;$B$3,personne_saisie&amp;EQT_saisie,0)),"")</f>
        <v/>
      </c>
      <c r="M12" s="57" t="str">
        <f t="array" ref="M12">IFERROR(INDEX(quantité_saisie,MATCH($B12&amp;$B$3,personne_saisie&amp;EQT_saisie,0)),"")</f>
        <v/>
      </c>
      <c r="N12" s="57" t="str">
        <f t="array" ref="N12">IFERROR(INDEX(quantité_saisie,MATCH($B12&amp;$B$3,personne_saisie&amp;EQT_saisie,0)),"")</f>
        <v/>
      </c>
      <c r="O12" s="57" t="str">
        <f t="array" ref="O12">IFERROR(INDEX(quantité_saisie,MATCH($B12&amp;$B$3,personne_saisie&amp;EQT_saisie,0)),"")</f>
        <v/>
      </c>
      <c r="P12" s="57" t="str">
        <f t="array" ref="P12">IFERROR(INDEX(quantité_saisie,MATCH($B12&amp;$B$3,personne_saisie&amp;EQT_saisie,0)),"")</f>
        <v/>
      </c>
      <c r="Q12" s="57" t="str">
        <f t="array" ref="Q12">IFERROR(INDEX(quantité_saisie,MATCH($B12&amp;$B$3,personne_saisie&amp;EQT_saisie,0)),"")</f>
        <v/>
      </c>
      <c r="R12" s="57" t="str">
        <f t="array" ref="R12">IFERROR(INDEX(quantité_saisie,MATCH($B12&amp;$B$3,personne_saisie&amp;EQT_saisie,0)),"")</f>
        <v/>
      </c>
      <c r="S12" s="57" t="str">
        <f t="array" ref="S12">IFERROR(INDEX(quantité_saisie,MATCH($B12&amp;$B$3,personne_saisie&amp;EQT_saisie,0)),"")</f>
        <v/>
      </c>
      <c r="T12" s="57" t="str">
        <f t="array" ref="T12">IFERROR(INDEX(quantité_saisie,MATCH($B12&amp;$B$3,personne_saisie&amp;EQT_saisie,0)),"")</f>
        <v/>
      </c>
      <c r="U12" s="57" t="str">
        <f t="array" ref="U12">IFERROR(INDEX(quantité_saisie,MATCH($B12&amp;$B$3,personne_saisie&amp;EQT_saisie,0)),"")</f>
        <v/>
      </c>
      <c r="V12" s="57" t="str">
        <f t="array" ref="V12">IFERROR(INDEX(quantité_saisie,MATCH($B12&amp;$B$3,personne_saisie&amp;EQT_saisie,0)),"")</f>
        <v/>
      </c>
      <c r="W12" s="57" t="str">
        <f t="array" ref="W12">IFERROR(INDEX(quantité_saisie,MATCH($B12&amp;$B$3,personne_saisie&amp;EQT_saisie,0)),"")</f>
        <v/>
      </c>
      <c r="X12" s="57" t="str">
        <f t="array" ref="X12">IFERROR(INDEX(quantité_saisie,MATCH($B12&amp;$B$3,personne_saisie&amp;EQT_saisie,0)),"")</f>
        <v/>
      </c>
      <c r="Y12" s="57" t="str">
        <f t="array" ref="Y12">IFERROR(INDEX(quantité_saisie,MATCH($B12&amp;$B$3,personne_saisie&amp;EQT_saisie,0)),"")</f>
        <v/>
      </c>
      <c r="Z12" s="57" t="str">
        <f t="array" ref="Z12">IFERROR(INDEX(quantité_saisie,MATCH($B12&amp;$B$3,personne_saisie&amp;EQT_saisie,0)),"")</f>
        <v/>
      </c>
      <c r="AA12" s="57" t="str">
        <f t="array" ref="AA12">IFERROR(INDEX(quantité_saisie,MATCH($B12&amp;$B$3,personne_saisie&amp;EQT_saisie,0)),"")</f>
        <v/>
      </c>
      <c r="AB12" s="57" t="str">
        <f t="array" ref="AB12">IFERROR(INDEX(quantité_saisie,MATCH($B12&amp;$B$3,personne_saisie&amp;EQT_saisie,0)),"")</f>
        <v/>
      </c>
      <c r="AC12" s="57" t="str">
        <f t="array" ref="AC12">IFERROR(INDEX(quantité_saisie,MATCH($B12&amp;$B$3,personne_saisie&amp;EQT_saisie,0)),"")</f>
        <v/>
      </c>
      <c r="AD12" s="57" t="str">
        <f t="array" ref="AD12">IFERROR(INDEX(quantité_saisie,MATCH($B12&amp;$B$3,personne_saisie&amp;EQT_saisie,0)),"")</f>
        <v/>
      </c>
      <c r="AE12" s="57" t="str">
        <f t="array" ref="AE12">IFERROR(INDEX(quantité_saisie,MATCH($B12&amp;$B$3,personne_saisie&amp;EQT_saisie,0)),"")</f>
        <v/>
      </c>
      <c r="AF12" s="57" t="str">
        <f t="array" ref="AF12">IFERROR(INDEX(quantité_saisie,MATCH($B12&amp;$B$3,personne_saisie&amp;EQT_saisie,0)),"")</f>
        <v/>
      </c>
      <c r="AG12" s="57" t="str">
        <f t="array" ref="AG12">IFERROR(INDEX(quantité_saisie,MATCH($B12&amp;$B$3,personne_saisie&amp;EQT_saisie,0)),"")</f>
        <v/>
      </c>
      <c r="AH12" s="57" t="str">
        <f t="array" ref="AH12">IFERROR(INDEX(quantité_saisie,MATCH($B12&amp;$B$3,personne_saisie&amp;EQT_saisie,0)),"")</f>
        <v/>
      </c>
      <c r="AI12" s="57" t="str">
        <f t="array" ref="AI12">IFERROR(INDEX(quantité_saisie,MATCH($B12&amp;$B$3,personne_saisie&amp;EQT_saisie,0)),"")</f>
        <v/>
      </c>
      <c r="AJ12" s="57" t="str">
        <f t="array" ref="AJ12">IFERROR(INDEX(quantité_saisie,MATCH($B12&amp;$B$3,personne_saisie&amp;EQT_saisie,0)),"")</f>
        <v/>
      </c>
      <c r="AK12" s="57" t="str">
        <f t="array" ref="AK12">IFERROR(INDEX(quantité_saisie,MATCH($B12&amp;$B$3,personne_saisie&amp;EQT_saisie,0)),"")</f>
        <v/>
      </c>
      <c r="AL12" s="57" t="str">
        <f t="array" ref="AL12">IFERROR(INDEX(quantité_saisie,MATCH($B12&amp;$B$3,personne_saisie&amp;EQT_saisie,0)),"")</f>
        <v/>
      </c>
      <c r="AM12" s="57" t="str">
        <f t="array" ref="AM12">IFERROR(INDEX(quantité_saisie,MATCH($B12&amp;$B$3,personne_saisie&amp;EQT_saisie,0)),"")</f>
        <v/>
      </c>
      <c r="AN12" s="57" t="str">
        <f t="array" ref="AN12">IFERROR(INDEX(quantité_saisie,MATCH($B12&amp;$B$3,personne_saisie&amp;EQT_saisie,0)),"")</f>
        <v/>
      </c>
      <c r="AO12" s="57" t="str">
        <f t="array" ref="AO12">IFERROR(INDEX(quantité_saisie,MATCH($B12&amp;$B$3,personne_saisie&amp;EQT_saisie,0)),"")</f>
        <v/>
      </c>
      <c r="AP12" s="57" t="str">
        <f t="array" ref="AP12">IFERROR(INDEX(quantité_saisie,MATCH($B12&amp;$B$3,personne_saisie&amp;EQT_saisie,0)),"")</f>
        <v/>
      </c>
      <c r="AQ12" s="57" t="str">
        <f t="array" ref="AQ12">IFERROR(INDEX(quantité_saisie,MATCH($B12&amp;$B$3,personne_saisie&amp;EQT_saisie,0)),"")</f>
        <v/>
      </c>
      <c r="AR12" s="57" t="str">
        <f t="array" ref="AR12">IFERROR(INDEX(quantité_saisie,MATCH($B12&amp;$B$3,personne_saisie&amp;EQT_saisie,0)),"")</f>
        <v/>
      </c>
      <c r="AS12" s="57" t="str">
        <f t="array" ref="AS12">IFERROR(INDEX(quantité_saisie,MATCH($B12&amp;$B$3,personne_saisie&amp;EQT_saisie,0)),"")</f>
        <v/>
      </c>
      <c r="AT12" s="57" t="str">
        <f t="array" ref="AT12">IFERROR(INDEX(quantité_saisie,MATCH($B12&amp;$B$3,personne_saisie&amp;EQT_saisie,0)),"")</f>
        <v/>
      </c>
      <c r="AU12" s="57" t="str">
        <f t="array" ref="AU12">IFERROR(INDEX(quantité_saisie,MATCH($B12&amp;$B$3,personne_saisie&amp;EQT_saisie,0)),"")</f>
        <v/>
      </c>
      <c r="AV12" s="57" t="str">
        <f t="array" ref="AV12">IFERROR(INDEX(quantité_saisie,MATCH($B12&amp;$B$3,personne_saisie&amp;EQT_saisie,0)),"")</f>
        <v/>
      </c>
      <c r="AW12" s="57" t="str">
        <f t="array" ref="AW12">IFERROR(INDEX(quantité_saisie,MATCH($B12&amp;$B$3,personne_saisie&amp;EQT_saisie,0)),"")</f>
        <v/>
      </c>
      <c r="AX12" s="57" t="str">
        <f t="array" ref="AX12">IFERROR(INDEX(quantité_saisie,MATCH($B12&amp;$B$3,personne_saisie&amp;EQT_saisie,0)),"")</f>
        <v/>
      </c>
      <c r="AY12" s="57" t="str">
        <f t="array" ref="AY12">IFERROR(INDEX(quantité_saisie,MATCH($B12&amp;$B$3,personne_saisie&amp;EQT_saisie,0)),"")</f>
        <v/>
      </c>
      <c r="AZ12" s="57" t="str">
        <f t="array" ref="AZ12">IFERROR(INDEX(quantité_saisie,MATCH($B12&amp;$B$3,personne_saisie&amp;EQT_saisie,0)),"")</f>
        <v/>
      </c>
      <c r="BA12" s="57" t="str">
        <f t="array" ref="BA12">IFERROR(INDEX(quantité_saisie,MATCH($B12&amp;$B$3,personne_saisie&amp;EQT_saisie,0)),"")</f>
        <v/>
      </c>
      <c r="BB12" s="57" t="str">
        <f t="array" ref="BB12">IFERROR(INDEX(quantité_saisie,MATCH($B12&amp;$B$3,personne_saisie&amp;EQT_saisie,0)),"")</f>
        <v/>
      </c>
      <c r="BC12" s="57" t="str">
        <f t="array" ref="BC12">IFERROR(INDEX(quantité_saisie,MATCH($B12&amp;$B$3,personne_saisie&amp;EQT_saisie,0)),"")</f>
        <v/>
      </c>
      <c r="BD12" s="57" t="str">
        <f t="array" ref="BD12">IFERROR(INDEX(quantité_saisie,MATCH($B12&amp;$B$3,personne_saisie&amp;EQT_saisie,0)),"")</f>
        <v/>
      </c>
    </row>
    <row r="13" spans="1:56" x14ac:dyDescent="0.3">
      <c r="B13" s="63" t="s">
        <v>95</v>
      </c>
      <c r="C13" s="25"/>
      <c r="D13" s="17"/>
      <c r="E13" s="57" t="str">
        <f t="array" ref="E13">IFERROR(INDEX(quantité_saisie,MATCH($B13&amp;$B$3,personne_saisie&amp;EQT_saisie,0)),"")</f>
        <v/>
      </c>
      <c r="F13" s="57" t="str">
        <f t="array" ref="F13">IFERROR(INDEX(quantité_saisie,MATCH($B13&amp;$B$3,personne_saisie&amp;EQT_saisie,0)),"")</f>
        <v/>
      </c>
      <c r="G13" s="57" t="str">
        <f t="array" ref="G13">IFERROR(INDEX(quantité_saisie,MATCH($B13&amp;$B$3,personne_saisie&amp;EQT_saisie,0)),"")</f>
        <v/>
      </c>
      <c r="H13" s="57" t="str">
        <f t="array" ref="H13">IFERROR(INDEX(quantité_saisie,MATCH($B13&amp;$B$3,personne_saisie&amp;EQT_saisie,0)),"")</f>
        <v/>
      </c>
      <c r="I13" s="57" t="str">
        <f t="array" ref="I13">IFERROR(INDEX(quantité_saisie,MATCH($B13&amp;$B$3,personne_saisie&amp;EQT_saisie,0)),"")</f>
        <v/>
      </c>
      <c r="J13" s="57" t="str">
        <f t="array" ref="J13">IFERROR(INDEX(quantité_saisie,MATCH($B13&amp;$B$3,personne_saisie&amp;EQT_saisie,0)),"")</f>
        <v/>
      </c>
      <c r="K13" s="57" t="str">
        <f t="array" ref="K13">IFERROR(INDEX(quantité_saisie,MATCH($B13&amp;$B$3,personne_saisie&amp;EQT_saisie,0)),"")</f>
        <v/>
      </c>
      <c r="L13" s="57" t="str">
        <f t="array" ref="L13">IFERROR(INDEX(quantité_saisie,MATCH($B13&amp;$B$3,personne_saisie&amp;EQT_saisie,0)),"")</f>
        <v/>
      </c>
      <c r="M13" s="57" t="str">
        <f t="array" ref="M13">IFERROR(INDEX(quantité_saisie,MATCH($B13&amp;$B$3,personne_saisie&amp;EQT_saisie,0)),"")</f>
        <v/>
      </c>
      <c r="N13" s="57" t="str">
        <f t="array" ref="N13">IFERROR(INDEX(quantité_saisie,MATCH($B13&amp;$B$3,personne_saisie&amp;EQT_saisie,0)),"")</f>
        <v/>
      </c>
      <c r="O13" s="57" t="str">
        <f t="array" ref="O13">IFERROR(INDEX(quantité_saisie,MATCH($B13&amp;$B$3,personne_saisie&amp;EQT_saisie,0)),"")</f>
        <v/>
      </c>
      <c r="P13" s="57" t="str">
        <f t="array" ref="P13">IFERROR(INDEX(quantité_saisie,MATCH($B13&amp;$B$3,personne_saisie&amp;EQT_saisie,0)),"")</f>
        <v/>
      </c>
      <c r="Q13" s="57" t="str">
        <f t="array" ref="Q13">IFERROR(INDEX(quantité_saisie,MATCH($B13&amp;$B$3,personne_saisie&amp;EQT_saisie,0)),"")</f>
        <v/>
      </c>
      <c r="R13" s="57" t="str">
        <f t="array" ref="R13">IFERROR(INDEX(quantité_saisie,MATCH($B13&amp;$B$3,personne_saisie&amp;EQT_saisie,0)),"")</f>
        <v/>
      </c>
      <c r="S13" s="57" t="str">
        <f t="array" ref="S13">IFERROR(INDEX(quantité_saisie,MATCH($B13&amp;$B$3,personne_saisie&amp;EQT_saisie,0)),"")</f>
        <v/>
      </c>
      <c r="T13" s="57" t="str">
        <f t="array" ref="T13">IFERROR(INDEX(quantité_saisie,MATCH($B13&amp;$B$3,personne_saisie&amp;EQT_saisie,0)),"")</f>
        <v/>
      </c>
      <c r="U13" s="57" t="str">
        <f t="array" ref="U13">IFERROR(INDEX(quantité_saisie,MATCH($B13&amp;$B$3,personne_saisie&amp;EQT_saisie,0)),"")</f>
        <v/>
      </c>
      <c r="V13" s="57" t="str">
        <f t="array" ref="V13">IFERROR(INDEX(quantité_saisie,MATCH($B13&amp;$B$3,personne_saisie&amp;EQT_saisie,0)),"")</f>
        <v/>
      </c>
      <c r="W13" s="57" t="str">
        <f t="array" ref="W13">IFERROR(INDEX(quantité_saisie,MATCH($B13&amp;$B$3,personne_saisie&amp;EQT_saisie,0)),"")</f>
        <v/>
      </c>
      <c r="X13" s="57" t="str">
        <f t="array" ref="X13">IFERROR(INDEX(quantité_saisie,MATCH($B13&amp;$B$3,personne_saisie&amp;EQT_saisie,0)),"")</f>
        <v/>
      </c>
      <c r="Y13" s="57" t="str">
        <f t="array" ref="Y13">IFERROR(INDEX(quantité_saisie,MATCH($B13&amp;$B$3,personne_saisie&amp;EQT_saisie,0)),"")</f>
        <v/>
      </c>
      <c r="Z13" s="57" t="str">
        <f t="array" ref="Z13">IFERROR(INDEX(quantité_saisie,MATCH($B13&amp;$B$3,personne_saisie&amp;EQT_saisie,0)),"")</f>
        <v/>
      </c>
      <c r="AA13" s="57" t="str">
        <f t="array" ref="AA13">IFERROR(INDEX(quantité_saisie,MATCH($B13&amp;$B$3,personne_saisie&amp;EQT_saisie,0)),"")</f>
        <v/>
      </c>
      <c r="AB13" s="57" t="str">
        <f t="array" ref="AB13">IFERROR(INDEX(quantité_saisie,MATCH($B13&amp;$B$3,personne_saisie&amp;EQT_saisie,0)),"")</f>
        <v/>
      </c>
      <c r="AC13" s="57" t="str">
        <f t="array" ref="AC13">IFERROR(INDEX(quantité_saisie,MATCH($B13&amp;$B$3,personne_saisie&amp;EQT_saisie,0)),"")</f>
        <v/>
      </c>
      <c r="AD13" s="57" t="str">
        <f t="array" ref="AD13">IFERROR(INDEX(quantité_saisie,MATCH($B13&amp;$B$3,personne_saisie&amp;EQT_saisie,0)),"")</f>
        <v/>
      </c>
      <c r="AE13" s="57" t="str">
        <f t="array" ref="AE13">IFERROR(INDEX(quantité_saisie,MATCH($B13&amp;$B$3,personne_saisie&amp;EQT_saisie,0)),"")</f>
        <v/>
      </c>
      <c r="AF13" s="57" t="str">
        <f t="array" ref="AF13">IFERROR(INDEX(quantité_saisie,MATCH($B13&amp;$B$3,personne_saisie&amp;EQT_saisie,0)),"")</f>
        <v/>
      </c>
      <c r="AG13" s="57" t="str">
        <f t="array" ref="AG13">IFERROR(INDEX(quantité_saisie,MATCH($B13&amp;$B$3,personne_saisie&amp;EQT_saisie,0)),"")</f>
        <v/>
      </c>
      <c r="AH13" s="57" t="str">
        <f t="array" ref="AH13">IFERROR(INDEX(quantité_saisie,MATCH($B13&amp;$B$3,personne_saisie&amp;EQT_saisie,0)),"")</f>
        <v/>
      </c>
      <c r="AI13" s="57" t="str">
        <f t="array" ref="AI13">IFERROR(INDEX(quantité_saisie,MATCH($B13&amp;$B$3,personne_saisie&amp;EQT_saisie,0)),"")</f>
        <v/>
      </c>
      <c r="AJ13" s="57" t="str">
        <f t="array" ref="AJ13">IFERROR(INDEX(quantité_saisie,MATCH($B13&amp;$B$3,personne_saisie&amp;EQT_saisie,0)),"")</f>
        <v/>
      </c>
      <c r="AK13" s="57" t="str">
        <f t="array" ref="AK13">IFERROR(INDEX(quantité_saisie,MATCH($B13&amp;$B$3,personne_saisie&amp;EQT_saisie,0)),"")</f>
        <v/>
      </c>
      <c r="AL13" s="57" t="str">
        <f t="array" ref="AL13">IFERROR(INDEX(quantité_saisie,MATCH($B13&amp;$B$3,personne_saisie&amp;EQT_saisie,0)),"")</f>
        <v/>
      </c>
      <c r="AM13" s="57" t="str">
        <f t="array" ref="AM13">IFERROR(INDEX(quantité_saisie,MATCH($B13&amp;$B$3,personne_saisie&amp;EQT_saisie,0)),"")</f>
        <v/>
      </c>
      <c r="AN13" s="57" t="str">
        <f t="array" ref="AN13">IFERROR(INDEX(quantité_saisie,MATCH($B13&amp;$B$3,personne_saisie&amp;EQT_saisie,0)),"")</f>
        <v/>
      </c>
      <c r="AO13" s="57" t="str">
        <f t="array" ref="AO13">IFERROR(INDEX(quantité_saisie,MATCH($B13&amp;$B$3,personne_saisie&amp;EQT_saisie,0)),"")</f>
        <v/>
      </c>
      <c r="AP13" s="57" t="str">
        <f t="array" ref="AP13">IFERROR(INDEX(quantité_saisie,MATCH($B13&amp;$B$3,personne_saisie&amp;EQT_saisie,0)),"")</f>
        <v/>
      </c>
      <c r="AQ13" s="57" t="str">
        <f t="array" ref="AQ13">IFERROR(INDEX(quantité_saisie,MATCH($B13&amp;$B$3,personne_saisie&amp;EQT_saisie,0)),"")</f>
        <v/>
      </c>
      <c r="AR13" s="57" t="str">
        <f t="array" ref="AR13">IFERROR(INDEX(quantité_saisie,MATCH($B13&amp;$B$3,personne_saisie&amp;EQT_saisie,0)),"")</f>
        <v/>
      </c>
      <c r="AS13" s="57" t="str">
        <f t="array" ref="AS13">IFERROR(INDEX(quantité_saisie,MATCH($B13&amp;$B$3,personne_saisie&amp;EQT_saisie,0)),"")</f>
        <v/>
      </c>
      <c r="AT13" s="57" t="str">
        <f t="array" ref="AT13">IFERROR(INDEX(quantité_saisie,MATCH($B13&amp;$B$3,personne_saisie&amp;EQT_saisie,0)),"")</f>
        <v/>
      </c>
      <c r="AU13" s="57" t="str">
        <f t="array" ref="AU13">IFERROR(INDEX(quantité_saisie,MATCH($B13&amp;$B$3,personne_saisie&amp;EQT_saisie,0)),"")</f>
        <v/>
      </c>
      <c r="AV13" s="57" t="str">
        <f t="array" ref="AV13">IFERROR(INDEX(quantité_saisie,MATCH($B13&amp;$B$3,personne_saisie&amp;EQT_saisie,0)),"")</f>
        <v/>
      </c>
      <c r="AW13" s="57" t="str">
        <f t="array" ref="AW13">IFERROR(INDEX(quantité_saisie,MATCH($B13&amp;$B$3,personne_saisie&amp;EQT_saisie,0)),"")</f>
        <v/>
      </c>
      <c r="AX13" s="57" t="str">
        <f t="array" ref="AX13">IFERROR(INDEX(quantité_saisie,MATCH($B13&amp;$B$3,personne_saisie&amp;EQT_saisie,0)),"")</f>
        <v/>
      </c>
      <c r="AY13" s="57" t="str">
        <f t="array" ref="AY13">IFERROR(INDEX(quantité_saisie,MATCH($B13&amp;$B$3,personne_saisie&amp;EQT_saisie,0)),"")</f>
        <v/>
      </c>
      <c r="AZ13" s="57" t="str">
        <f t="array" ref="AZ13">IFERROR(INDEX(quantité_saisie,MATCH($B13&amp;$B$3,personne_saisie&amp;EQT_saisie,0)),"")</f>
        <v/>
      </c>
      <c r="BA13" s="57" t="str">
        <f t="array" ref="BA13">IFERROR(INDEX(quantité_saisie,MATCH($B13&amp;$B$3,personne_saisie&amp;EQT_saisie,0)),"")</f>
        <v/>
      </c>
      <c r="BB13" s="57" t="str">
        <f t="array" ref="BB13">IFERROR(INDEX(quantité_saisie,MATCH($B13&amp;$B$3,personne_saisie&amp;EQT_saisie,0)),"")</f>
        <v/>
      </c>
      <c r="BC13" s="57" t="str">
        <f t="array" ref="BC13">IFERROR(INDEX(quantité_saisie,MATCH($B13&amp;$B$3,personne_saisie&amp;EQT_saisie,0)),"")</f>
        <v/>
      </c>
      <c r="BD13" s="57" t="str">
        <f t="array" ref="BD13">IFERROR(INDEX(quantité_saisie,MATCH($B13&amp;$B$3,personne_saisie&amp;EQT_saisie,0)),"")</f>
        <v/>
      </c>
    </row>
    <row r="14" spans="1:56" x14ac:dyDescent="0.3">
      <c r="B14" s="63" t="s">
        <v>96</v>
      </c>
      <c r="C14" s="25"/>
      <c r="D14" s="17"/>
      <c r="E14" s="57" t="str">
        <f t="array" ref="E14">IFERROR(INDEX(quantité_saisie,MATCH($B14&amp;$B$3,personne_saisie&amp;EQT_saisie,0)),"")</f>
        <v/>
      </c>
      <c r="F14" s="57" t="str">
        <f t="array" ref="F14">IFERROR(INDEX(quantité_saisie,MATCH($B14&amp;$B$3,personne_saisie&amp;EQT_saisie,0)),"")</f>
        <v/>
      </c>
      <c r="G14" s="57" t="str">
        <f t="array" ref="G14">IFERROR(INDEX(quantité_saisie,MATCH($B14&amp;$B$3,personne_saisie&amp;EQT_saisie,0)),"")</f>
        <v/>
      </c>
      <c r="H14" s="57" t="str">
        <f t="array" ref="H14">IFERROR(INDEX(quantité_saisie,MATCH($B14&amp;$B$3,personne_saisie&amp;EQT_saisie,0)),"")</f>
        <v/>
      </c>
      <c r="I14" s="57" t="str">
        <f t="array" ref="I14">IFERROR(INDEX(quantité_saisie,MATCH($B14&amp;$B$3,personne_saisie&amp;EQT_saisie,0)),"")</f>
        <v/>
      </c>
      <c r="J14" s="57" t="str">
        <f t="array" ref="J14">IFERROR(INDEX(quantité_saisie,MATCH($B14&amp;$B$3,personne_saisie&amp;EQT_saisie,0)),"")</f>
        <v/>
      </c>
      <c r="K14" s="57" t="str">
        <f t="array" ref="K14">IFERROR(INDEX(quantité_saisie,MATCH($B14&amp;$B$3,personne_saisie&amp;EQT_saisie,0)),"")</f>
        <v/>
      </c>
      <c r="L14" s="57" t="str">
        <f t="array" ref="L14">IFERROR(INDEX(quantité_saisie,MATCH($B14&amp;$B$3,personne_saisie&amp;EQT_saisie,0)),"")</f>
        <v/>
      </c>
      <c r="M14" s="57" t="str">
        <f t="array" ref="M14">IFERROR(INDEX(quantité_saisie,MATCH($B14&amp;$B$3,personne_saisie&amp;EQT_saisie,0)),"")</f>
        <v/>
      </c>
      <c r="N14" s="57" t="str">
        <f t="array" ref="N14">IFERROR(INDEX(quantité_saisie,MATCH($B14&amp;$B$3,personne_saisie&amp;EQT_saisie,0)),"")</f>
        <v/>
      </c>
      <c r="O14" s="57" t="str">
        <f t="array" ref="O14">IFERROR(INDEX(quantité_saisie,MATCH($B14&amp;$B$3,personne_saisie&amp;EQT_saisie,0)),"")</f>
        <v/>
      </c>
      <c r="P14" s="57" t="str">
        <f t="array" ref="P14">IFERROR(INDEX(quantité_saisie,MATCH($B14&amp;$B$3,personne_saisie&amp;EQT_saisie,0)),"")</f>
        <v/>
      </c>
      <c r="Q14" s="57" t="str">
        <f t="array" ref="Q14">IFERROR(INDEX(quantité_saisie,MATCH($B14&amp;$B$3,personne_saisie&amp;EQT_saisie,0)),"")</f>
        <v/>
      </c>
      <c r="R14" s="57" t="str">
        <f t="array" ref="R14">IFERROR(INDEX(quantité_saisie,MATCH($B14&amp;$B$3,personne_saisie&amp;EQT_saisie,0)),"")</f>
        <v/>
      </c>
      <c r="S14" s="57" t="str">
        <f t="array" ref="S14">IFERROR(INDEX(quantité_saisie,MATCH($B14&amp;$B$3,personne_saisie&amp;EQT_saisie,0)),"")</f>
        <v/>
      </c>
      <c r="T14" s="57" t="str">
        <f t="array" ref="T14">IFERROR(INDEX(quantité_saisie,MATCH($B14&amp;$B$3,personne_saisie&amp;EQT_saisie,0)),"")</f>
        <v/>
      </c>
      <c r="U14" s="57" t="str">
        <f t="array" ref="U14">IFERROR(INDEX(quantité_saisie,MATCH($B14&amp;$B$3,personne_saisie&amp;EQT_saisie,0)),"")</f>
        <v/>
      </c>
      <c r="V14" s="57" t="str">
        <f t="array" ref="V14">IFERROR(INDEX(quantité_saisie,MATCH($B14&amp;$B$3,personne_saisie&amp;EQT_saisie,0)),"")</f>
        <v/>
      </c>
      <c r="W14" s="57" t="str">
        <f t="array" ref="W14">IFERROR(INDEX(quantité_saisie,MATCH($B14&amp;$B$3,personne_saisie&amp;EQT_saisie,0)),"")</f>
        <v/>
      </c>
      <c r="X14" s="57" t="str">
        <f t="array" ref="X14">IFERROR(INDEX(quantité_saisie,MATCH($B14&amp;$B$3,personne_saisie&amp;EQT_saisie,0)),"")</f>
        <v/>
      </c>
      <c r="Y14" s="57" t="str">
        <f t="array" ref="Y14">IFERROR(INDEX(quantité_saisie,MATCH($B14&amp;$B$3,personne_saisie&amp;EQT_saisie,0)),"")</f>
        <v/>
      </c>
      <c r="Z14" s="57" t="str">
        <f t="array" ref="Z14">IFERROR(INDEX(quantité_saisie,MATCH($B14&amp;$B$3,personne_saisie&amp;EQT_saisie,0)),"")</f>
        <v/>
      </c>
      <c r="AA14" s="57" t="str">
        <f t="array" ref="AA14">IFERROR(INDEX(quantité_saisie,MATCH($B14&amp;$B$3,personne_saisie&amp;EQT_saisie,0)),"")</f>
        <v/>
      </c>
      <c r="AB14" s="57" t="str">
        <f t="array" ref="AB14">IFERROR(INDEX(quantité_saisie,MATCH($B14&amp;$B$3,personne_saisie&amp;EQT_saisie,0)),"")</f>
        <v/>
      </c>
      <c r="AC14" s="57" t="str">
        <f t="array" ref="AC14">IFERROR(INDEX(quantité_saisie,MATCH($B14&amp;$B$3,personne_saisie&amp;EQT_saisie,0)),"")</f>
        <v/>
      </c>
      <c r="AD14" s="57" t="str">
        <f t="array" ref="AD14">IFERROR(INDEX(quantité_saisie,MATCH($B14&amp;$B$3,personne_saisie&amp;EQT_saisie,0)),"")</f>
        <v/>
      </c>
      <c r="AE14" s="57" t="str">
        <f t="array" ref="AE14">IFERROR(INDEX(quantité_saisie,MATCH($B14&amp;$B$3,personne_saisie&amp;EQT_saisie,0)),"")</f>
        <v/>
      </c>
      <c r="AF14" s="57" t="str">
        <f t="array" ref="AF14">IFERROR(INDEX(quantité_saisie,MATCH($B14&amp;$B$3,personne_saisie&amp;EQT_saisie,0)),"")</f>
        <v/>
      </c>
      <c r="AG14" s="57" t="str">
        <f t="array" ref="AG14">IFERROR(INDEX(quantité_saisie,MATCH($B14&amp;$B$3,personne_saisie&amp;EQT_saisie,0)),"")</f>
        <v/>
      </c>
      <c r="AH14" s="57" t="str">
        <f t="array" ref="AH14">IFERROR(INDEX(quantité_saisie,MATCH($B14&amp;$B$3,personne_saisie&amp;EQT_saisie,0)),"")</f>
        <v/>
      </c>
      <c r="AI14" s="57" t="str">
        <f t="array" ref="AI14">IFERROR(INDEX(quantité_saisie,MATCH($B14&amp;$B$3,personne_saisie&amp;EQT_saisie,0)),"")</f>
        <v/>
      </c>
      <c r="AJ14" s="57" t="str">
        <f t="array" ref="AJ14">IFERROR(INDEX(quantité_saisie,MATCH($B14&amp;$B$3,personne_saisie&amp;EQT_saisie,0)),"")</f>
        <v/>
      </c>
      <c r="AK14" s="57" t="str">
        <f t="array" ref="AK14">IFERROR(INDEX(quantité_saisie,MATCH($B14&amp;$B$3,personne_saisie&amp;EQT_saisie,0)),"")</f>
        <v/>
      </c>
      <c r="AL14" s="57" t="str">
        <f t="array" ref="AL14">IFERROR(INDEX(quantité_saisie,MATCH($B14&amp;$B$3,personne_saisie&amp;EQT_saisie,0)),"")</f>
        <v/>
      </c>
      <c r="AM14" s="57" t="str">
        <f t="array" ref="AM14">IFERROR(INDEX(quantité_saisie,MATCH($B14&amp;$B$3,personne_saisie&amp;EQT_saisie,0)),"")</f>
        <v/>
      </c>
      <c r="AN14" s="57" t="str">
        <f t="array" ref="AN14">IFERROR(INDEX(quantité_saisie,MATCH($B14&amp;$B$3,personne_saisie&amp;EQT_saisie,0)),"")</f>
        <v/>
      </c>
      <c r="AO14" s="57" t="str">
        <f t="array" ref="AO14">IFERROR(INDEX(quantité_saisie,MATCH($B14&amp;$B$3,personne_saisie&amp;EQT_saisie,0)),"")</f>
        <v/>
      </c>
      <c r="AP14" s="57" t="str">
        <f t="array" ref="AP14">IFERROR(INDEX(quantité_saisie,MATCH($B14&amp;$B$3,personne_saisie&amp;EQT_saisie,0)),"")</f>
        <v/>
      </c>
      <c r="AQ14" s="57" t="str">
        <f t="array" ref="AQ14">IFERROR(INDEX(quantité_saisie,MATCH($B14&amp;$B$3,personne_saisie&amp;EQT_saisie,0)),"")</f>
        <v/>
      </c>
      <c r="AR14" s="57" t="str">
        <f t="array" ref="AR14">IFERROR(INDEX(quantité_saisie,MATCH($B14&amp;$B$3,personne_saisie&amp;EQT_saisie,0)),"")</f>
        <v/>
      </c>
      <c r="AS14" s="57" t="str">
        <f t="array" ref="AS14">IFERROR(INDEX(quantité_saisie,MATCH($B14&amp;$B$3,personne_saisie&amp;EQT_saisie,0)),"")</f>
        <v/>
      </c>
      <c r="AT14" s="57" t="str">
        <f t="array" ref="AT14">IFERROR(INDEX(quantité_saisie,MATCH($B14&amp;$B$3,personne_saisie&amp;EQT_saisie,0)),"")</f>
        <v/>
      </c>
      <c r="AU14" s="57" t="str">
        <f t="array" ref="AU14">IFERROR(INDEX(quantité_saisie,MATCH($B14&amp;$B$3,personne_saisie&amp;EQT_saisie,0)),"")</f>
        <v/>
      </c>
      <c r="AV14" s="57" t="str">
        <f t="array" ref="AV14">IFERROR(INDEX(quantité_saisie,MATCH($B14&amp;$B$3,personne_saisie&amp;EQT_saisie,0)),"")</f>
        <v/>
      </c>
      <c r="AW14" s="57" t="str">
        <f t="array" ref="AW14">IFERROR(INDEX(quantité_saisie,MATCH($B14&amp;$B$3,personne_saisie&amp;EQT_saisie,0)),"")</f>
        <v/>
      </c>
      <c r="AX14" s="57" t="str">
        <f t="array" ref="AX14">IFERROR(INDEX(quantité_saisie,MATCH($B14&amp;$B$3,personne_saisie&amp;EQT_saisie,0)),"")</f>
        <v/>
      </c>
      <c r="AY14" s="57" t="str">
        <f t="array" ref="AY14">IFERROR(INDEX(quantité_saisie,MATCH($B14&amp;$B$3,personne_saisie&amp;EQT_saisie,0)),"")</f>
        <v/>
      </c>
      <c r="AZ14" s="57" t="str">
        <f t="array" ref="AZ14">IFERROR(INDEX(quantité_saisie,MATCH($B14&amp;$B$3,personne_saisie&amp;EQT_saisie,0)),"")</f>
        <v/>
      </c>
      <c r="BA14" s="57" t="str">
        <f t="array" ref="BA14">IFERROR(INDEX(quantité_saisie,MATCH($B14&amp;$B$3,personne_saisie&amp;EQT_saisie,0)),"")</f>
        <v/>
      </c>
      <c r="BB14" s="57" t="str">
        <f t="array" ref="BB14">IFERROR(INDEX(quantité_saisie,MATCH($B14&amp;$B$3,personne_saisie&amp;EQT_saisie,0)),"")</f>
        <v/>
      </c>
      <c r="BC14" s="57" t="str">
        <f t="array" ref="BC14">IFERROR(INDEX(quantité_saisie,MATCH($B14&amp;$B$3,personne_saisie&amp;EQT_saisie,0)),"")</f>
        <v/>
      </c>
      <c r="BD14" s="57" t="str">
        <f t="array" ref="BD14">IFERROR(INDEX(quantité_saisie,MATCH($B14&amp;$B$3,personne_saisie&amp;EQT_saisie,0)),"")</f>
        <v/>
      </c>
    </row>
    <row r="15" spans="1:56" x14ac:dyDescent="0.3">
      <c r="B15" s="63" t="s">
        <v>97</v>
      </c>
      <c r="C15" s="25"/>
      <c r="D15" s="17"/>
      <c r="E15" s="57" t="str">
        <f t="array" ref="E15">IFERROR(INDEX(quantité_saisie,MATCH($B15&amp;$B$3,personne_saisie&amp;EQT_saisie,0)),"")</f>
        <v/>
      </c>
      <c r="F15" s="57" t="str">
        <f t="array" ref="F15">IFERROR(INDEX(quantité_saisie,MATCH($B15&amp;$B$3,personne_saisie&amp;EQT_saisie,0)),"")</f>
        <v/>
      </c>
      <c r="G15" s="57" t="str">
        <f t="array" ref="G15">IFERROR(INDEX(quantité_saisie,MATCH($B15&amp;$B$3,personne_saisie&amp;EQT_saisie,0)),"")</f>
        <v/>
      </c>
      <c r="H15" s="57" t="str">
        <f t="array" ref="H15">IFERROR(INDEX(quantité_saisie,MATCH($B15&amp;$B$3,personne_saisie&amp;EQT_saisie,0)),"")</f>
        <v/>
      </c>
      <c r="I15" s="57" t="str">
        <f t="array" ref="I15">IFERROR(INDEX(quantité_saisie,MATCH($B15&amp;$B$3,personne_saisie&amp;EQT_saisie,0)),"")</f>
        <v/>
      </c>
      <c r="J15" s="57" t="str">
        <f t="array" ref="J15">IFERROR(INDEX(quantité_saisie,MATCH($B15&amp;$B$3,personne_saisie&amp;EQT_saisie,0)),"")</f>
        <v/>
      </c>
      <c r="K15" s="57" t="str">
        <f t="array" ref="K15">IFERROR(INDEX(quantité_saisie,MATCH($B15&amp;$B$3,personne_saisie&amp;EQT_saisie,0)),"")</f>
        <v/>
      </c>
      <c r="L15" s="57" t="str">
        <f t="array" ref="L15">IFERROR(INDEX(quantité_saisie,MATCH($B15&amp;$B$3,personne_saisie&amp;EQT_saisie,0)),"")</f>
        <v/>
      </c>
      <c r="M15" s="57" t="str">
        <f t="array" ref="M15">IFERROR(INDEX(quantité_saisie,MATCH($B15&amp;$B$3,personne_saisie&amp;EQT_saisie,0)),"")</f>
        <v/>
      </c>
      <c r="N15" s="57" t="str">
        <f t="array" ref="N15">IFERROR(INDEX(quantité_saisie,MATCH($B15&amp;$B$3,personne_saisie&amp;EQT_saisie,0)),"")</f>
        <v/>
      </c>
      <c r="O15" s="57" t="str">
        <f t="array" ref="O15">IFERROR(INDEX(quantité_saisie,MATCH($B15&amp;$B$3,personne_saisie&amp;EQT_saisie,0)),"")</f>
        <v/>
      </c>
      <c r="P15" s="57" t="str">
        <f t="array" ref="P15">IFERROR(INDEX(quantité_saisie,MATCH($B15&amp;$B$3,personne_saisie&amp;EQT_saisie,0)),"")</f>
        <v/>
      </c>
      <c r="Q15" s="57" t="str">
        <f t="array" ref="Q15">IFERROR(INDEX(quantité_saisie,MATCH($B15&amp;$B$3,personne_saisie&amp;EQT_saisie,0)),"")</f>
        <v/>
      </c>
      <c r="R15" s="57" t="str">
        <f t="array" ref="R15">IFERROR(INDEX(quantité_saisie,MATCH($B15&amp;$B$3,personne_saisie&amp;EQT_saisie,0)),"")</f>
        <v/>
      </c>
      <c r="S15" s="57" t="str">
        <f t="array" ref="S15">IFERROR(INDEX(quantité_saisie,MATCH($B15&amp;$B$3,personne_saisie&amp;EQT_saisie,0)),"")</f>
        <v/>
      </c>
      <c r="T15" s="57" t="str">
        <f t="array" ref="T15">IFERROR(INDEX(quantité_saisie,MATCH($B15&amp;$B$3,personne_saisie&amp;EQT_saisie,0)),"")</f>
        <v/>
      </c>
      <c r="U15" s="57" t="str">
        <f t="array" ref="U15">IFERROR(INDEX(quantité_saisie,MATCH($B15&amp;$B$3,personne_saisie&amp;EQT_saisie,0)),"")</f>
        <v/>
      </c>
      <c r="V15" s="57" t="str">
        <f t="array" ref="V15">IFERROR(INDEX(quantité_saisie,MATCH($B15&amp;$B$3,personne_saisie&amp;EQT_saisie,0)),"")</f>
        <v/>
      </c>
      <c r="W15" s="57" t="str">
        <f t="array" ref="W15">IFERROR(INDEX(quantité_saisie,MATCH($B15&amp;$B$3,personne_saisie&amp;EQT_saisie,0)),"")</f>
        <v/>
      </c>
      <c r="X15" s="57" t="str">
        <f t="array" ref="X15">IFERROR(INDEX(quantité_saisie,MATCH($B15&amp;$B$3,personne_saisie&amp;EQT_saisie,0)),"")</f>
        <v/>
      </c>
      <c r="Y15" s="57" t="str">
        <f t="array" ref="Y15">IFERROR(INDEX(quantité_saisie,MATCH($B15&amp;$B$3,personne_saisie&amp;EQT_saisie,0)),"")</f>
        <v/>
      </c>
      <c r="Z15" s="57" t="str">
        <f t="array" ref="Z15">IFERROR(INDEX(quantité_saisie,MATCH($B15&amp;$B$3,personne_saisie&amp;EQT_saisie,0)),"")</f>
        <v/>
      </c>
      <c r="AA15" s="57" t="str">
        <f t="array" ref="AA15">IFERROR(INDEX(quantité_saisie,MATCH($B15&amp;$B$3,personne_saisie&amp;EQT_saisie,0)),"")</f>
        <v/>
      </c>
      <c r="AB15" s="57" t="str">
        <f t="array" ref="AB15">IFERROR(INDEX(quantité_saisie,MATCH($B15&amp;$B$3,personne_saisie&amp;EQT_saisie,0)),"")</f>
        <v/>
      </c>
      <c r="AC15" s="57" t="str">
        <f t="array" ref="AC15">IFERROR(INDEX(quantité_saisie,MATCH($B15&amp;$B$3,personne_saisie&amp;EQT_saisie,0)),"")</f>
        <v/>
      </c>
      <c r="AD15" s="57" t="str">
        <f t="array" ref="AD15">IFERROR(INDEX(quantité_saisie,MATCH($B15&amp;$B$3,personne_saisie&amp;EQT_saisie,0)),"")</f>
        <v/>
      </c>
      <c r="AE15" s="57" t="str">
        <f t="array" ref="AE15">IFERROR(INDEX(quantité_saisie,MATCH($B15&amp;$B$3,personne_saisie&amp;EQT_saisie,0)),"")</f>
        <v/>
      </c>
      <c r="AF15" s="57" t="str">
        <f t="array" ref="AF15">IFERROR(INDEX(quantité_saisie,MATCH($B15&amp;$B$3,personne_saisie&amp;EQT_saisie,0)),"")</f>
        <v/>
      </c>
      <c r="AG15" s="57" t="str">
        <f t="array" ref="AG15">IFERROR(INDEX(quantité_saisie,MATCH($B15&amp;$B$3,personne_saisie&amp;EQT_saisie,0)),"")</f>
        <v/>
      </c>
      <c r="AH15" s="57" t="str">
        <f t="array" ref="AH15">IFERROR(INDEX(quantité_saisie,MATCH($B15&amp;$B$3,personne_saisie&amp;EQT_saisie,0)),"")</f>
        <v/>
      </c>
      <c r="AI15" s="57" t="str">
        <f t="array" ref="AI15">IFERROR(INDEX(quantité_saisie,MATCH($B15&amp;$B$3,personne_saisie&amp;EQT_saisie,0)),"")</f>
        <v/>
      </c>
      <c r="AJ15" s="57" t="str">
        <f t="array" ref="AJ15">IFERROR(INDEX(quantité_saisie,MATCH($B15&amp;$B$3,personne_saisie&amp;EQT_saisie,0)),"")</f>
        <v/>
      </c>
      <c r="AK15" s="57" t="str">
        <f t="array" ref="AK15">IFERROR(INDEX(quantité_saisie,MATCH($B15&amp;$B$3,personne_saisie&amp;EQT_saisie,0)),"")</f>
        <v/>
      </c>
      <c r="AL15" s="57" t="str">
        <f t="array" ref="AL15">IFERROR(INDEX(quantité_saisie,MATCH($B15&amp;$B$3,personne_saisie&amp;EQT_saisie,0)),"")</f>
        <v/>
      </c>
      <c r="AM15" s="57" t="str">
        <f t="array" ref="AM15">IFERROR(INDEX(quantité_saisie,MATCH($B15&amp;$B$3,personne_saisie&amp;EQT_saisie,0)),"")</f>
        <v/>
      </c>
      <c r="AN15" s="57" t="str">
        <f t="array" ref="AN15">IFERROR(INDEX(quantité_saisie,MATCH($B15&amp;$B$3,personne_saisie&amp;EQT_saisie,0)),"")</f>
        <v/>
      </c>
      <c r="AO15" s="57" t="str">
        <f t="array" ref="AO15">IFERROR(INDEX(quantité_saisie,MATCH($B15&amp;$B$3,personne_saisie&amp;EQT_saisie,0)),"")</f>
        <v/>
      </c>
      <c r="AP15" s="57" t="str">
        <f t="array" ref="AP15">IFERROR(INDEX(quantité_saisie,MATCH($B15&amp;$B$3,personne_saisie&amp;EQT_saisie,0)),"")</f>
        <v/>
      </c>
      <c r="AQ15" s="57" t="str">
        <f t="array" ref="AQ15">IFERROR(INDEX(quantité_saisie,MATCH($B15&amp;$B$3,personne_saisie&amp;EQT_saisie,0)),"")</f>
        <v/>
      </c>
      <c r="AR15" s="57" t="str">
        <f t="array" ref="AR15">IFERROR(INDEX(quantité_saisie,MATCH($B15&amp;$B$3,personne_saisie&amp;EQT_saisie,0)),"")</f>
        <v/>
      </c>
      <c r="AS15" s="57" t="str">
        <f t="array" ref="AS15">IFERROR(INDEX(quantité_saisie,MATCH($B15&amp;$B$3,personne_saisie&amp;EQT_saisie,0)),"")</f>
        <v/>
      </c>
      <c r="AT15" s="57" t="str">
        <f t="array" ref="AT15">IFERROR(INDEX(quantité_saisie,MATCH($B15&amp;$B$3,personne_saisie&amp;EQT_saisie,0)),"")</f>
        <v/>
      </c>
      <c r="AU15" s="57" t="str">
        <f t="array" ref="AU15">IFERROR(INDEX(quantité_saisie,MATCH($B15&amp;$B$3,personne_saisie&amp;EQT_saisie,0)),"")</f>
        <v/>
      </c>
      <c r="AV15" s="57" t="str">
        <f t="array" ref="AV15">IFERROR(INDEX(quantité_saisie,MATCH($B15&amp;$B$3,personne_saisie&amp;EQT_saisie,0)),"")</f>
        <v/>
      </c>
      <c r="AW15" s="57" t="str">
        <f t="array" ref="AW15">IFERROR(INDEX(quantité_saisie,MATCH($B15&amp;$B$3,personne_saisie&amp;EQT_saisie,0)),"")</f>
        <v/>
      </c>
      <c r="AX15" s="57" t="str">
        <f t="array" ref="AX15">IFERROR(INDEX(quantité_saisie,MATCH($B15&amp;$B$3,personne_saisie&amp;EQT_saisie,0)),"")</f>
        <v/>
      </c>
      <c r="AY15" s="57" t="str">
        <f t="array" ref="AY15">IFERROR(INDEX(quantité_saisie,MATCH($B15&amp;$B$3,personne_saisie&amp;EQT_saisie,0)),"")</f>
        <v/>
      </c>
      <c r="AZ15" s="57" t="str">
        <f t="array" ref="AZ15">IFERROR(INDEX(quantité_saisie,MATCH($B15&amp;$B$3,personne_saisie&amp;EQT_saisie,0)),"")</f>
        <v/>
      </c>
      <c r="BA15" s="57" t="str">
        <f t="array" ref="BA15">IFERROR(INDEX(quantité_saisie,MATCH($B15&amp;$B$3,personne_saisie&amp;EQT_saisie,0)),"")</f>
        <v/>
      </c>
      <c r="BB15" s="57" t="str">
        <f t="array" ref="BB15">IFERROR(INDEX(quantité_saisie,MATCH($B15&amp;$B$3,personne_saisie&amp;EQT_saisie,0)),"")</f>
        <v/>
      </c>
      <c r="BC15" s="57" t="str">
        <f t="array" ref="BC15">IFERROR(INDEX(quantité_saisie,MATCH($B15&amp;$B$3,personne_saisie&amp;EQT_saisie,0)),"")</f>
        <v/>
      </c>
      <c r="BD15" s="57" t="str">
        <f t="array" ref="BD15">IFERROR(INDEX(quantité_saisie,MATCH($B15&amp;$B$3,personne_saisie&amp;EQT_saisie,0)),"")</f>
        <v/>
      </c>
    </row>
    <row r="16" spans="1:56" x14ac:dyDescent="0.3">
      <c r="B16" s="63" t="s">
        <v>98</v>
      </c>
      <c r="C16" s="25"/>
      <c r="D16" s="17"/>
      <c r="E16" s="57" t="str">
        <f t="array" ref="E16">IFERROR(INDEX(quantité_saisie,MATCH($B16&amp;$B$3,personne_saisie&amp;EQT_saisie,0)),"")</f>
        <v/>
      </c>
      <c r="F16" s="57" t="str">
        <f t="array" ref="F16">IFERROR(INDEX(quantité_saisie,MATCH($B16&amp;$B$3,personne_saisie&amp;EQT_saisie,0)),"")</f>
        <v/>
      </c>
      <c r="G16" s="57" t="str">
        <f t="array" ref="G16">IFERROR(INDEX(quantité_saisie,MATCH($B16&amp;$B$3,personne_saisie&amp;EQT_saisie,0)),"")</f>
        <v/>
      </c>
      <c r="H16" s="57" t="str">
        <f t="array" ref="H16">IFERROR(INDEX(quantité_saisie,MATCH($B16&amp;$B$3,personne_saisie&amp;EQT_saisie,0)),"")</f>
        <v/>
      </c>
      <c r="I16" s="57" t="str">
        <f t="array" ref="I16">IFERROR(INDEX(quantité_saisie,MATCH($B16&amp;$B$3,personne_saisie&amp;EQT_saisie,0)),"")</f>
        <v/>
      </c>
      <c r="J16" s="57" t="str">
        <f t="array" ref="J16">IFERROR(INDEX(quantité_saisie,MATCH($B16&amp;$B$3,personne_saisie&amp;EQT_saisie,0)),"")</f>
        <v/>
      </c>
      <c r="K16" s="57" t="str">
        <f t="array" ref="K16">IFERROR(INDEX(quantité_saisie,MATCH($B16&amp;$B$3,personne_saisie&amp;EQT_saisie,0)),"")</f>
        <v/>
      </c>
      <c r="L16" s="57" t="str">
        <f t="array" ref="L16">IFERROR(INDEX(quantité_saisie,MATCH($B16&amp;$B$3,personne_saisie&amp;EQT_saisie,0)),"")</f>
        <v/>
      </c>
      <c r="M16" s="57" t="str">
        <f t="array" ref="M16">IFERROR(INDEX(quantité_saisie,MATCH($B16&amp;$B$3,personne_saisie&amp;EQT_saisie,0)),"")</f>
        <v/>
      </c>
      <c r="N16" s="57" t="str">
        <f t="array" ref="N16">IFERROR(INDEX(quantité_saisie,MATCH($B16&amp;$B$3,personne_saisie&amp;EQT_saisie,0)),"")</f>
        <v/>
      </c>
      <c r="O16" s="57" t="str">
        <f t="array" ref="O16">IFERROR(INDEX(quantité_saisie,MATCH($B16&amp;$B$3,personne_saisie&amp;EQT_saisie,0)),"")</f>
        <v/>
      </c>
      <c r="P16" s="57" t="str">
        <f t="array" ref="P16">IFERROR(INDEX(quantité_saisie,MATCH($B16&amp;$B$3,personne_saisie&amp;EQT_saisie,0)),"")</f>
        <v/>
      </c>
      <c r="Q16" s="57" t="str">
        <f t="array" ref="Q16">IFERROR(INDEX(quantité_saisie,MATCH($B16&amp;$B$3,personne_saisie&amp;EQT_saisie,0)),"")</f>
        <v/>
      </c>
      <c r="R16" s="57" t="str">
        <f t="array" ref="R16">IFERROR(INDEX(quantité_saisie,MATCH($B16&amp;$B$3,personne_saisie&amp;EQT_saisie,0)),"")</f>
        <v/>
      </c>
      <c r="S16" s="57" t="str">
        <f t="array" ref="S16">IFERROR(INDEX(quantité_saisie,MATCH($B16&amp;$B$3,personne_saisie&amp;EQT_saisie,0)),"")</f>
        <v/>
      </c>
      <c r="T16" s="57" t="str">
        <f t="array" ref="T16">IFERROR(INDEX(quantité_saisie,MATCH($B16&amp;$B$3,personne_saisie&amp;EQT_saisie,0)),"")</f>
        <v/>
      </c>
      <c r="U16" s="57" t="str">
        <f t="array" ref="U16">IFERROR(INDEX(quantité_saisie,MATCH($B16&amp;$B$3,personne_saisie&amp;EQT_saisie,0)),"")</f>
        <v/>
      </c>
      <c r="V16" s="57" t="str">
        <f t="array" ref="V16">IFERROR(INDEX(quantité_saisie,MATCH($B16&amp;$B$3,personne_saisie&amp;EQT_saisie,0)),"")</f>
        <v/>
      </c>
      <c r="W16" s="57" t="str">
        <f t="array" ref="W16">IFERROR(INDEX(quantité_saisie,MATCH($B16&amp;$B$3,personne_saisie&amp;EQT_saisie,0)),"")</f>
        <v/>
      </c>
      <c r="X16" s="57" t="str">
        <f t="array" ref="X16">IFERROR(INDEX(quantité_saisie,MATCH($B16&amp;$B$3,personne_saisie&amp;EQT_saisie,0)),"")</f>
        <v/>
      </c>
      <c r="Y16" s="57" t="str">
        <f t="array" ref="Y16">IFERROR(INDEX(quantité_saisie,MATCH($B16&amp;$B$3,personne_saisie&amp;EQT_saisie,0)),"")</f>
        <v/>
      </c>
      <c r="Z16" s="57" t="str">
        <f t="array" ref="Z16">IFERROR(INDEX(quantité_saisie,MATCH($B16&amp;$B$3,personne_saisie&amp;EQT_saisie,0)),"")</f>
        <v/>
      </c>
      <c r="AA16" s="57" t="str">
        <f t="array" ref="AA16">IFERROR(INDEX(quantité_saisie,MATCH($B16&amp;$B$3,personne_saisie&amp;EQT_saisie,0)),"")</f>
        <v/>
      </c>
      <c r="AB16" s="57" t="str">
        <f t="array" ref="AB16">IFERROR(INDEX(quantité_saisie,MATCH($B16&amp;$B$3,personne_saisie&amp;EQT_saisie,0)),"")</f>
        <v/>
      </c>
      <c r="AC16" s="57" t="str">
        <f t="array" ref="AC16">IFERROR(INDEX(quantité_saisie,MATCH($B16&amp;$B$3,personne_saisie&amp;EQT_saisie,0)),"")</f>
        <v/>
      </c>
      <c r="AD16" s="57" t="str">
        <f t="array" ref="AD16">IFERROR(INDEX(quantité_saisie,MATCH($B16&amp;$B$3,personne_saisie&amp;EQT_saisie,0)),"")</f>
        <v/>
      </c>
      <c r="AE16" s="57" t="str">
        <f t="array" ref="AE16">IFERROR(INDEX(quantité_saisie,MATCH($B16&amp;$B$3,personne_saisie&amp;EQT_saisie,0)),"")</f>
        <v/>
      </c>
      <c r="AF16" s="57" t="str">
        <f t="array" ref="AF16">IFERROR(INDEX(quantité_saisie,MATCH($B16&amp;$B$3,personne_saisie&amp;EQT_saisie,0)),"")</f>
        <v/>
      </c>
      <c r="AG16" s="57" t="str">
        <f t="array" ref="AG16">IFERROR(INDEX(quantité_saisie,MATCH($B16&amp;$B$3,personne_saisie&amp;EQT_saisie,0)),"")</f>
        <v/>
      </c>
      <c r="AH16" s="57" t="str">
        <f t="array" ref="AH16">IFERROR(INDEX(quantité_saisie,MATCH($B16&amp;$B$3,personne_saisie&amp;EQT_saisie,0)),"")</f>
        <v/>
      </c>
      <c r="AI16" s="57" t="str">
        <f t="array" ref="AI16">IFERROR(INDEX(quantité_saisie,MATCH($B16&amp;$B$3,personne_saisie&amp;EQT_saisie,0)),"")</f>
        <v/>
      </c>
      <c r="AJ16" s="57" t="str">
        <f t="array" ref="AJ16">IFERROR(INDEX(quantité_saisie,MATCH($B16&amp;$B$3,personne_saisie&amp;EQT_saisie,0)),"")</f>
        <v/>
      </c>
      <c r="AK16" s="57" t="str">
        <f t="array" ref="AK16">IFERROR(INDEX(quantité_saisie,MATCH($B16&amp;$B$3,personne_saisie&amp;EQT_saisie,0)),"")</f>
        <v/>
      </c>
      <c r="AL16" s="57" t="str">
        <f t="array" ref="AL16">IFERROR(INDEX(quantité_saisie,MATCH($B16&amp;$B$3,personne_saisie&amp;EQT_saisie,0)),"")</f>
        <v/>
      </c>
      <c r="AM16" s="57" t="str">
        <f t="array" ref="AM16">IFERROR(INDEX(quantité_saisie,MATCH($B16&amp;$B$3,personne_saisie&amp;EQT_saisie,0)),"")</f>
        <v/>
      </c>
      <c r="AN16" s="57" t="str">
        <f t="array" ref="AN16">IFERROR(INDEX(quantité_saisie,MATCH($B16&amp;$B$3,personne_saisie&amp;EQT_saisie,0)),"")</f>
        <v/>
      </c>
      <c r="AO16" s="57" t="str">
        <f t="array" ref="AO16">IFERROR(INDEX(quantité_saisie,MATCH($B16&amp;$B$3,personne_saisie&amp;EQT_saisie,0)),"")</f>
        <v/>
      </c>
      <c r="AP16" s="57" t="str">
        <f t="array" ref="AP16">IFERROR(INDEX(quantité_saisie,MATCH($B16&amp;$B$3,personne_saisie&amp;EQT_saisie,0)),"")</f>
        <v/>
      </c>
      <c r="AQ16" s="57" t="str">
        <f t="array" ref="AQ16">IFERROR(INDEX(quantité_saisie,MATCH($B16&amp;$B$3,personne_saisie&amp;EQT_saisie,0)),"")</f>
        <v/>
      </c>
      <c r="AR16" s="57" t="str">
        <f t="array" ref="AR16">IFERROR(INDEX(quantité_saisie,MATCH($B16&amp;$B$3,personne_saisie&amp;EQT_saisie,0)),"")</f>
        <v/>
      </c>
      <c r="AS16" s="57" t="str">
        <f t="array" ref="AS16">IFERROR(INDEX(quantité_saisie,MATCH($B16&amp;$B$3,personne_saisie&amp;EQT_saisie,0)),"")</f>
        <v/>
      </c>
      <c r="AT16" s="57" t="str">
        <f t="array" ref="AT16">IFERROR(INDEX(quantité_saisie,MATCH($B16&amp;$B$3,personne_saisie&amp;EQT_saisie,0)),"")</f>
        <v/>
      </c>
      <c r="AU16" s="57" t="str">
        <f t="array" ref="AU16">IFERROR(INDEX(quantité_saisie,MATCH($B16&amp;$B$3,personne_saisie&amp;EQT_saisie,0)),"")</f>
        <v/>
      </c>
      <c r="AV16" s="57" t="str">
        <f t="array" ref="AV16">IFERROR(INDEX(quantité_saisie,MATCH($B16&amp;$B$3,personne_saisie&amp;EQT_saisie,0)),"")</f>
        <v/>
      </c>
      <c r="AW16" s="57" t="str">
        <f t="array" ref="AW16">IFERROR(INDEX(quantité_saisie,MATCH($B16&amp;$B$3,personne_saisie&amp;EQT_saisie,0)),"")</f>
        <v/>
      </c>
      <c r="AX16" s="57" t="str">
        <f t="array" ref="AX16">IFERROR(INDEX(quantité_saisie,MATCH($B16&amp;$B$3,personne_saisie&amp;EQT_saisie,0)),"")</f>
        <v/>
      </c>
      <c r="AY16" s="57" t="str">
        <f t="array" ref="AY16">IFERROR(INDEX(quantité_saisie,MATCH($B16&amp;$B$3,personne_saisie&amp;EQT_saisie,0)),"")</f>
        <v/>
      </c>
      <c r="AZ16" s="57" t="str">
        <f t="array" ref="AZ16">IFERROR(INDEX(quantité_saisie,MATCH($B16&amp;$B$3,personne_saisie&amp;EQT_saisie,0)),"")</f>
        <v/>
      </c>
      <c r="BA16" s="57" t="str">
        <f t="array" ref="BA16">IFERROR(INDEX(quantité_saisie,MATCH($B16&amp;$B$3,personne_saisie&amp;EQT_saisie,0)),"")</f>
        <v/>
      </c>
      <c r="BB16" s="57" t="str">
        <f t="array" ref="BB16">IFERROR(INDEX(quantité_saisie,MATCH($B16&amp;$B$3,personne_saisie&amp;EQT_saisie,0)),"")</f>
        <v/>
      </c>
      <c r="BC16" s="57" t="str">
        <f t="array" ref="BC16">IFERROR(INDEX(quantité_saisie,MATCH($B16&amp;$B$3,personne_saisie&amp;EQT_saisie,0)),"")</f>
        <v/>
      </c>
      <c r="BD16" s="57" t="str">
        <f t="array" ref="BD16">IFERROR(INDEX(quantité_saisie,MATCH($B16&amp;$B$3,personne_saisie&amp;EQT_saisie,0)),"")</f>
        <v/>
      </c>
    </row>
    <row r="17" spans="2:56" x14ac:dyDescent="0.3">
      <c r="B17" s="63" t="s">
        <v>99</v>
      </c>
      <c r="C17" s="25"/>
      <c r="D17" s="17"/>
      <c r="E17" s="57" t="str">
        <f t="array" ref="E17">IFERROR(INDEX(quantité_saisie,MATCH($B17&amp;$B$3,personne_saisie&amp;EQT_saisie,0)),"")</f>
        <v/>
      </c>
      <c r="F17" s="57" t="str">
        <f t="array" ref="F17">IFERROR(INDEX(quantité_saisie,MATCH($B17&amp;$B$3,personne_saisie&amp;EQT_saisie,0)),"")</f>
        <v/>
      </c>
      <c r="G17" s="57" t="str">
        <f t="array" ref="G17">IFERROR(INDEX(quantité_saisie,MATCH($B17&amp;$B$3,personne_saisie&amp;EQT_saisie,0)),"")</f>
        <v/>
      </c>
      <c r="H17" s="57" t="str">
        <f t="array" ref="H17">IFERROR(INDEX(quantité_saisie,MATCH($B17&amp;$B$3,personne_saisie&amp;EQT_saisie,0)),"")</f>
        <v/>
      </c>
      <c r="I17" s="57" t="str">
        <f t="array" ref="I17">IFERROR(INDEX(quantité_saisie,MATCH($B17&amp;$B$3,personne_saisie&amp;EQT_saisie,0)),"")</f>
        <v/>
      </c>
      <c r="J17" s="57" t="str">
        <f t="array" ref="J17">IFERROR(INDEX(quantité_saisie,MATCH($B17&amp;$B$3,personne_saisie&amp;EQT_saisie,0)),"")</f>
        <v/>
      </c>
      <c r="K17" s="57" t="str">
        <f t="array" ref="K17">IFERROR(INDEX(quantité_saisie,MATCH($B17&amp;$B$3,personne_saisie&amp;EQT_saisie,0)),"")</f>
        <v/>
      </c>
      <c r="L17" s="57" t="str">
        <f t="array" ref="L17">IFERROR(INDEX(quantité_saisie,MATCH($B17&amp;$B$3,personne_saisie&amp;EQT_saisie,0)),"")</f>
        <v/>
      </c>
      <c r="M17" s="57" t="str">
        <f t="array" ref="M17">IFERROR(INDEX(quantité_saisie,MATCH($B17&amp;$B$3,personne_saisie&amp;EQT_saisie,0)),"")</f>
        <v/>
      </c>
      <c r="N17" s="57" t="str">
        <f t="array" ref="N17">IFERROR(INDEX(quantité_saisie,MATCH($B17&amp;$B$3,personne_saisie&amp;EQT_saisie,0)),"")</f>
        <v/>
      </c>
      <c r="O17" s="57" t="str">
        <f t="array" ref="O17">IFERROR(INDEX(quantité_saisie,MATCH($B17&amp;$B$3,personne_saisie&amp;EQT_saisie,0)),"")</f>
        <v/>
      </c>
      <c r="P17" s="57" t="str">
        <f t="array" ref="P17">IFERROR(INDEX(quantité_saisie,MATCH($B17&amp;$B$3,personne_saisie&amp;EQT_saisie,0)),"")</f>
        <v/>
      </c>
      <c r="Q17" s="57" t="str">
        <f t="array" ref="Q17">IFERROR(INDEX(quantité_saisie,MATCH($B17&amp;$B$3,personne_saisie&amp;EQT_saisie,0)),"")</f>
        <v/>
      </c>
      <c r="R17" s="57" t="str">
        <f t="array" ref="R17">IFERROR(INDEX(quantité_saisie,MATCH($B17&amp;$B$3,personne_saisie&amp;EQT_saisie,0)),"")</f>
        <v/>
      </c>
      <c r="S17" s="57" t="str">
        <f t="array" ref="S17">IFERROR(INDEX(quantité_saisie,MATCH($B17&amp;$B$3,personne_saisie&amp;EQT_saisie,0)),"")</f>
        <v/>
      </c>
      <c r="T17" s="57" t="str">
        <f t="array" ref="T17">IFERROR(INDEX(quantité_saisie,MATCH($B17&amp;$B$3,personne_saisie&amp;EQT_saisie,0)),"")</f>
        <v/>
      </c>
      <c r="U17" s="57" t="str">
        <f t="array" ref="U17">IFERROR(INDEX(quantité_saisie,MATCH($B17&amp;$B$3,personne_saisie&amp;EQT_saisie,0)),"")</f>
        <v/>
      </c>
      <c r="V17" s="57" t="str">
        <f t="array" ref="V17">IFERROR(INDEX(quantité_saisie,MATCH($B17&amp;$B$3,personne_saisie&amp;EQT_saisie,0)),"")</f>
        <v/>
      </c>
      <c r="W17" s="57" t="str">
        <f t="array" ref="W17">IFERROR(INDEX(quantité_saisie,MATCH($B17&amp;$B$3,personne_saisie&amp;EQT_saisie,0)),"")</f>
        <v/>
      </c>
      <c r="X17" s="57" t="str">
        <f t="array" ref="X17">IFERROR(INDEX(quantité_saisie,MATCH($B17&amp;$B$3,personne_saisie&amp;EQT_saisie,0)),"")</f>
        <v/>
      </c>
      <c r="Y17" s="57" t="str">
        <f t="array" ref="Y17">IFERROR(INDEX(quantité_saisie,MATCH($B17&amp;$B$3,personne_saisie&amp;EQT_saisie,0)),"")</f>
        <v/>
      </c>
      <c r="Z17" s="57" t="str">
        <f t="array" ref="Z17">IFERROR(INDEX(quantité_saisie,MATCH($B17&amp;$B$3,personne_saisie&amp;EQT_saisie,0)),"")</f>
        <v/>
      </c>
      <c r="AA17" s="57" t="str">
        <f t="array" ref="AA17">IFERROR(INDEX(quantité_saisie,MATCH($B17&amp;$B$3,personne_saisie&amp;EQT_saisie,0)),"")</f>
        <v/>
      </c>
      <c r="AB17" s="57" t="str">
        <f t="array" ref="AB17">IFERROR(INDEX(quantité_saisie,MATCH($B17&amp;$B$3,personne_saisie&amp;EQT_saisie,0)),"")</f>
        <v/>
      </c>
      <c r="AC17" s="57" t="str">
        <f t="array" ref="AC17">IFERROR(INDEX(quantité_saisie,MATCH($B17&amp;$B$3,personne_saisie&amp;EQT_saisie,0)),"")</f>
        <v/>
      </c>
      <c r="AD17" s="57" t="str">
        <f t="array" ref="AD17">IFERROR(INDEX(quantité_saisie,MATCH($B17&amp;$B$3,personne_saisie&amp;EQT_saisie,0)),"")</f>
        <v/>
      </c>
      <c r="AE17" s="57" t="str">
        <f t="array" ref="AE17">IFERROR(INDEX(quantité_saisie,MATCH($B17&amp;$B$3,personne_saisie&amp;EQT_saisie,0)),"")</f>
        <v/>
      </c>
      <c r="AF17" s="57" t="str">
        <f t="array" ref="AF17">IFERROR(INDEX(quantité_saisie,MATCH($B17&amp;$B$3,personne_saisie&amp;EQT_saisie,0)),"")</f>
        <v/>
      </c>
      <c r="AG17" s="57" t="str">
        <f t="array" ref="AG17">IFERROR(INDEX(quantité_saisie,MATCH($B17&amp;$B$3,personne_saisie&amp;EQT_saisie,0)),"")</f>
        <v/>
      </c>
      <c r="AH17" s="57" t="str">
        <f t="array" ref="AH17">IFERROR(INDEX(quantité_saisie,MATCH($B17&amp;$B$3,personne_saisie&amp;EQT_saisie,0)),"")</f>
        <v/>
      </c>
      <c r="AI17" s="57" t="str">
        <f t="array" ref="AI17">IFERROR(INDEX(quantité_saisie,MATCH($B17&amp;$B$3,personne_saisie&amp;EQT_saisie,0)),"")</f>
        <v/>
      </c>
      <c r="AJ17" s="57" t="str">
        <f t="array" ref="AJ17">IFERROR(INDEX(quantité_saisie,MATCH($B17&amp;$B$3,personne_saisie&amp;EQT_saisie,0)),"")</f>
        <v/>
      </c>
      <c r="AK17" s="57" t="str">
        <f t="array" ref="AK17">IFERROR(INDEX(quantité_saisie,MATCH($B17&amp;$B$3,personne_saisie&amp;EQT_saisie,0)),"")</f>
        <v/>
      </c>
      <c r="AL17" s="57" t="str">
        <f t="array" ref="AL17">IFERROR(INDEX(quantité_saisie,MATCH($B17&amp;$B$3,personne_saisie&amp;EQT_saisie,0)),"")</f>
        <v/>
      </c>
      <c r="AM17" s="57" t="str">
        <f t="array" ref="AM17">IFERROR(INDEX(quantité_saisie,MATCH($B17&amp;$B$3,personne_saisie&amp;EQT_saisie,0)),"")</f>
        <v/>
      </c>
      <c r="AN17" s="57" t="str">
        <f t="array" ref="AN17">IFERROR(INDEX(quantité_saisie,MATCH($B17&amp;$B$3,personne_saisie&amp;EQT_saisie,0)),"")</f>
        <v/>
      </c>
      <c r="AO17" s="57" t="str">
        <f t="array" ref="AO17">IFERROR(INDEX(quantité_saisie,MATCH($B17&amp;$B$3,personne_saisie&amp;EQT_saisie,0)),"")</f>
        <v/>
      </c>
      <c r="AP17" s="57" t="str">
        <f t="array" ref="AP17">IFERROR(INDEX(quantité_saisie,MATCH($B17&amp;$B$3,personne_saisie&amp;EQT_saisie,0)),"")</f>
        <v/>
      </c>
      <c r="AQ17" s="57" t="str">
        <f t="array" ref="AQ17">IFERROR(INDEX(quantité_saisie,MATCH($B17&amp;$B$3,personne_saisie&amp;EQT_saisie,0)),"")</f>
        <v/>
      </c>
      <c r="AR17" s="57" t="str">
        <f t="array" ref="AR17">IFERROR(INDEX(quantité_saisie,MATCH($B17&amp;$B$3,personne_saisie&amp;EQT_saisie,0)),"")</f>
        <v/>
      </c>
      <c r="AS17" s="57" t="str">
        <f t="array" ref="AS17">IFERROR(INDEX(quantité_saisie,MATCH($B17&amp;$B$3,personne_saisie&amp;EQT_saisie,0)),"")</f>
        <v/>
      </c>
      <c r="AT17" s="57" t="str">
        <f t="array" ref="AT17">IFERROR(INDEX(quantité_saisie,MATCH($B17&amp;$B$3,personne_saisie&amp;EQT_saisie,0)),"")</f>
        <v/>
      </c>
      <c r="AU17" s="57" t="str">
        <f t="array" ref="AU17">IFERROR(INDEX(quantité_saisie,MATCH($B17&amp;$B$3,personne_saisie&amp;EQT_saisie,0)),"")</f>
        <v/>
      </c>
      <c r="AV17" s="57" t="str">
        <f t="array" ref="AV17">IFERROR(INDEX(quantité_saisie,MATCH($B17&amp;$B$3,personne_saisie&amp;EQT_saisie,0)),"")</f>
        <v/>
      </c>
      <c r="AW17" s="57" t="str">
        <f t="array" ref="AW17">IFERROR(INDEX(quantité_saisie,MATCH($B17&amp;$B$3,personne_saisie&amp;EQT_saisie,0)),"")</f>
        <v/>
      </c>
      <c r="AX17" s="57" t="str">
        <f t="array" ref="AX17">IFERROR(INDEX(quantité_saisie,MATCH($B17&amp;$B$3,personne_saisie&amp;EQT_saisie,0)),"")</f>
        <v/>
      </c>
      <c r="AY17" s="57" t="str">
        <f t="array" ref="AY17">IFERROR(INDEX(quantité_saisie,MATCH($B17&amp;$B$3,personne_saisie&amp;EQT_saisie,0)),"")</f>
        <v/>
      </c>
      <c r="AZ17" s="57" t="str">
        <f t="array" ref="AZ17">IFERROR(INDEX(quantité_saisie,MATCH($B17&amp;$B$3,personne_saisie&amp;EQT_saisie,0)),"")</f>
        <v/>
      </c>
      <c r="BA17" s="57" t="str">
        <f t="array" ref="BA17">IFERROR(INDEX(quantité_saisie,MATCH($B17&amp;$B$3,personne_saisie&amp;EQT_saisie,0)),"")</f>
        <v/>
      </c>
      <c r="BB17" s="57" t="str">
        <f t="array" ref="BB17">IFERROR(INDEX(quantité_saisie,MATCH($B17&amp;$B$3,personne_saisie&amp;EQT_saisie,0)),"")</f>
        <v/>
      </c>
      <c r="BC17" s="57" t="str">
        <f t="array" ref="BC17">IFERROR(INDEX(quantité_saisie,MATCH($B17&amp;$B$3,personne_saisie&amp;EQT_saisie,0)),"")</f>
        <v/>
      </c>
      <c r="BD17" s="57" t="str">
        <f t="array" ref="BD17">IFERROR(INDEX(quantité_saisie,MATCH($B17&amp;$B$3,personne_saisie&amp;EQT_saisie,0)),"")</f>
        <v/>
      </c>
    </row>
    <row r="18" spans="2:56" x14ac:dyDescent="0.3">
      <c r="B18" s="63" t="s">
        <v>100</v>
      </c>
      <c r="C18" s="25"/>
      <c r="D18" s="17"/>
      <c r="E18" s="57" t="str">
        <f t="array" ref="E18">IFERROR(INDEX(quantité_saisie,MATCH($B18&amp;$B$3,personne_saisie&amp;EQT_saisie,0)),"")</f>
        <v/>
      </c>
      <c r="F18" s="57" t="str">
        <f t="array" ref="F18">IFERROR(INDEX(quantité_saisie,MATCH($B18&amp;$B$3,personne_saisie&amp;EQT_saisie,0)),"")</f>
        <v/>
      </c>
      <c r="G18" s="57" t="str">
        <f t="array" ref="G18">IFERROR(INDEX(quantité_saisie,MATCH($B18&amp;$B$3,personne_saisie&amp;EQT_saisie,0)),"")</f>
        <v/>
      </c>
      <c r="H18" s="57" t="str">
        <f t="array" ref="H18">IFERROR(INDEX(quantité_saisie,MATCH($B18&amp;$B$3,personne_saisie&amp;EQT_saisie,0)),"")</f>
        <v/>
      </c>
      <c r="I18" s="57" t="str">
        <f t="array" ref="I18">IFERROR(INDEX(quantité_saisie,MATCH($B18&amp;$B$3,personne_saisie&amp;EQT_saisie,0)),"")</f>
        <v/>
      </c>
      <c r="J18" s="57" t="str">
        <f t="array" ref="J18">IFERROR(INDEX(quantité_saisie,MATCH($B18&amp;$B$3,personne_saisie&amp;EQT_saisie,0)),"")</f>
        <v/>
      </c>
      <c r="K18" s="57" t="str">
        <f t="array" ref="K18">IFERROR(INDEX(quantité_saisie,MATCH($B18&amp;$B$3,personne_saisie&amp;EQT_saisie,0)),"")</f>
        <v/>
      </c>
      <c r="L18" s="57" t="str">
        <f t="array" ref="L18">IFERROR(INDEX(quantité_saisie,MATCH($B18&amp;$B$3,personne_saisie&amp;EQT_saisie,0)),"")</f>
        <v/>
      </c>
      <c r="M18" s="57" t="str">
        <f t="array" ref="M18">IFERROR(INDEX(quantité_saisie,MATCH($B18&amp;$B$3,personne_saisie&amp;EQT_saisie,0)),"")</f>
        <v/>
      </c>
      <c r="N18" s="57" t="str">
        <f t="array" ref="N18">IFERROR(INDEX(quantité_saisie,MATCH($B18&amp;$B$3,personne_saisie&amp;EQT_saisie,0)),"")</f>
        <v/>
      </c>
      <c r="O18" s="57" t="str">
        <f t="array" ref="O18">IFERROR(INDEX(quantité_saisie,MATCH($B18&amp;$B$3,personne_saisie&amp;EQT_saisie,0)),"")</f>
        <v/>
      </c>
      <c r="P18" s="57" t="str">
        <f t="array" ref="P18">IFERROR(INDEX(quantité_saisie,MATCH($B18&amp;$B$3,personne_saisie&amp;EQT_saisie,0)),"")</f>
        <v/>
      </c>
      <c r="Q18" s="57" t="str">
        <f t="array" ref="Q18">IFERROR(INDEX(quantité_saisie,MATCH($B18&amp;$B$3,personne_saisie&amp;EQT_saisie,0)),"")</f>
        <v/>
      </c>
      <c r="R18" s="57" t="str">
        <f t="array" ref="R18">IFERROR(INDEX(quantité_saisie,MATCH($B18&amp;$B$3,personne_saisie&amp;EQT_saisie,0)),"")</f>
        <v/>
      </c>
      <c r="S18" s="57" t="str">
        <f t="array" ref="S18">IFERROR(INDEX(quantité_saisie,MATCH($B18&amp;$B$3,personne_saisie&amp;EQT_saisie,0)),"")</f>
        <v/>
      </c>
      <c r="T18" s="57" t="str">
        <f t="array" ref="T18">IFERROR(INDEX(quantité_saisie,MATCH($B18&amp;$B$3,personne_saisie&amp;EQT_saisie,0)),"")</f>
        <v/>
      </c>
      <c r="U18" s="57" t="str">
        <f t="array" ref="U18">IFERROR(INDEX(quantité_saisie,MATCH($B18&amp;$B$3,personne_saisie&amp;EQT_saisie,0)),"")</f>
        <v/>
      </c>
      <c r="V18" s="57" t="str">
        <f t="array" ref="V18">IFERROR(INDEX(quantité_saisie,MATCH($B18&amp;$B$3,personne_saisie&amp;EQT_saisie,0)),"")</f>
        <v/>
      </c>
      <c r="W18" s="57" t="str">
        <f t="array" ref="W18">IFERROR(INDEX(quantité_saisie,MATCH($B18&amp;$B$3,personne_saisie&amp;EQT_saisie,0)),"")</f>
        <v/>
      </c>
      <c r="X18" s="57" t="str">
        <f t="array" ref="X18">IFERROR(INDEX(quantité_saisie,MATCH($B18&amp;$B$3,personne_saisie&amp;EQT_saisie,0)),"")</f>
        <v/>
      </c>
      <c r="Y18" s="57" t="str">
        <f t="array" ref="Y18">IFERROR(INDEX(quantité_saisie,MATCH($B18&amp;$B$3,personne_saisie&amp;EQT_saisie,0)),"")</f>
        <v/>
      </c>
      <c r="Z18" s="57" t="str">
        <f t="array" ref="Z18">IFERROR(INDEX(quantité_saisie,MATCH($B18&amp;$B$3,personne_saisie&amp;EQT_saisie,0)),"")</f>
        <v/>
      </c>
      <c r="AA18" s="57" t="str">
        <f t="array" ref="AA18">IFERROR(INDEX(quantité_saisie,MATCH($B18&amp;$B$3,personne_saisie&amp;EQT_saisie,0)),"")</f>
        <v/>
      </c>
      <c r="AB18" s="57" t="str">
        <f t="array" ref="AB18">IFERROR(INDEX(quantité_saisie,MATCH($B18&amp;$B$3,personne_saisie&amp;EQT_saisie,0)),"")</f>
        <v/>
      </c>
      <c r="AC18" s="57" t="str">
        <f t="array" ref="AC18">IFERROR(INDEX(quantité_saisie,MATCH($B18&amp;$B$3,personne_saisie&amp;EQT_saisie,0)),"")</f>
        <v/>
      </c>
      <c r="AD18" s="57" t="str">
        <f t="array" ref="AD18">IFERROR(INDEX(quantité_saisie,MATCH($B18&amp;$B$3,personne_saisie&amp;EQT_saisie,0)),"")</f>
        <v/>
      </c>
      <c r="AE18" s="57" t="str">
        <f t="array" ref="AE18">IFERROR(INDEX(quantité_saisie,MATCH($B18&amp;$B$3,personne_saisie&amp;EQT_saisie,0)),"")</f>
        <v/>
      </c>
      <c r="AF18" s="57" t="str">
        <f t="array" ref="AF18">IFERROR(INDEX(quantité_saisie,MATCH($B18&amp;$B$3,personne_saisie&amp;EQT_saisie,0)),"")</f>
        <v/>
      </c>
      <c r="AG18" s="57" t="str">
        <f t="array" ref="AG18">IFERROR(INDEX(quantité_saisie,MATCH($B18&amp;$B$3,personne_saisie&amp;EQT_saisie,0)),"")</f>
        <v/>
      </c>
      <c r="AH18" s="57" t="str">
        <f t="array" ref="AH18">IFERROR(INDEX(quantité_saisie,MATCH($B18&amp;$B$3,personne_saisie&amp;EQT_saisie,0)),"")</f>
        <v/>
      </c>
      <c r="AI18" s="57" t="str">
        <f t="array" ref="AI18">IFERROR(INDEX(quantité_saisie,MATCH($B18&amp;$B$3,personne_saisie&amp;EQT_saisie,0)),"")</f>
        <v/>
      </c>
      <c r="AJ18" s="57" t="str">
        <f t="array" ref="AJ18">IFERROR(INDEX(quantité_saisie,MATCH($B18&amp;$B$3,personne_saisie&amp;EQT_saisie,0)),"")</f>
        <v/>
      </c>
      <c r="AK18" s="57" t="str">
        <f t="array" ref="AK18">IFERROR(INDEX(quantité_saisie,MATCH($B18&amp;$B$3,personne_saisie&amp;EQT_saisie,0)),"")</f>
        <v/>
      </c>
      <c r="AL18" s="57" t="str">
        <f t="array" ref="AL18">IFERROR(INDEX(quantité_saisie,MATCH($B18&amp;$B$3,personne_saisie&amp;EQT_saisie,0)),"")</f>
        <v/>
      </c>
      <c r="AM18" s="57" t="str">
        <f t="array" ref="AM18">IFERROR(INDEX(quantité_saisie,MATCH($B18&amp;$B$3,personne_saisie&amp;EQT_saisie,0)),"")</f>
        <v/>
      </c>
      <c r="AN18" s="57" t="str">
        <f t="array" ref="AN18">IFERROR(INDEX(quantité_saisie,MATCH($B18&amp;$B$3,personne_saisie&amp;EQT_saisie,0)),"")</f>
        <v/>
      </c>
      <c r="AO18" s="57" t="str">
        <f t="array" ref="AO18">IFERROR(INDEX(quantité_saisie,MATCH($B18&amp;$B$3,personne_saisie&amp;EQT_saisie,0)),"")</f>
        <v/>
      </c>
      <c r="AP18" s="57" t="str">
        <f t="array" ref="AP18">IFERROR(INDEX(quantité_saisie,MATCH($B18&amp;$B$3,personne_saisie&amp;EQT_saisie,0)),"")</f>
        <v/>
      </c>
      <c r="AQ18" s="57" t="str">
        <f t="array" ref="AQ18">IFERROR(INDEX(quantité_saisie,MATCH($B18&amp;$B$3,personne_saisie&amp;EQT_saisie,0)),"")</f>
        <v/>
      </c>
      <c r="AR18" s="57" t="str">
        <f t="array" ref="AR18">IFERROR(INDEX(quantité_saisie,MATCH($B18&amp;$B$3,personne_saisie&amp;EQT_saisie,0)),"")</f>
        <v/>
      </c>
      <c r="AS18" s="57" t="str">
        <f t="array" ref="AS18">IFERROR(INDEX(quantité_saisie,MATCH($B18&amp;$B$3,personne_saisie&amp;EQT_saisie,0)),"")</f>
        <v/>
      </c>
      <c r="AT18" s="57" t="str">
        <f t="array" ref="AT18">IFERROR(INDEX(quantité_saisie,MATCH($B18&amp;$B$3,personne_saisie&amp;EQT_saisie,0)),"")</f>
        <v/>
      </c>
      <c r="AU18" s="57" t="str">
        <f t="array" ref="AU18">IFERROR(INDEX(quantité_saisie,MATCH($B18&amp;$B$3,personne_saisie&amp;EQT_saisie,0)),"")</f>
        <v/>
      </c>
      <c r="AV18" s="57" t="str">
        <f t="array" ref="AV18">IFERROR(INDEX(quantité_saisie,MATCH($B18&amp;$B$3,personne_saisie&amp;EQT_saisie,0)),"")</f>
        <v/>
      </c>
      <c r="AW18" s="57" t="str">
        <f t="array" ref="AW18">IFERROR(INDEX(quantité_saisie,MATCH($B18&amp;$B$3,personne_saisie&amp;EQT_saisie,0)),"")</f>
        <v/>
      </c>
      <c r="AX18" s="57" t="str">
        <f t="array" ref="AX18">IFERROR(INDEX(quantité_saisie,MATCH($B18&amp;$B$3,personne_saisie&amp;EQT_saisie,0)),"")</f>
        <v/>
      </c>
      <c r="AY18" s="57" t="str">
        <f t="array" ref="AY18">IFERROR(INDEX(quantité_saisie,MATCH($B18&amp;$B$3,personne_saisie&amp;EQT_saisie,0)),"")</f>
        <v/>
      </c>
      <c r="AZ18" s="57" t="str">
        <f t="array" ref="AZ18">IFERROR(INDEX(quantité_saisie,MATCH($B18&amp;$B$3,personne_saisie&amp;EQT_saisie,0)),"")</f>
        <v/>
      </c>
      <c r="BA18" s="57" t="str">
        <f t="array" ref="BA18">IFERROR(INDEX(quantité_saisie,MATCH($B18&amp;$B$3,personne_saisie&amp;EQT_saisie,0)),"")</f>
        <v/>
      </c>
      <c r="BB18" s="57" t="str">
        <f t="array" ref="BB18">IFERROR(INDEX(quantité_saisie,MATCH($B18&amp;$B$3,personne_saisie&amp;EQT_saisie,0)),"")</f>
        <v/>
      </c>
      <c r="BC18" s="57" t="str">
        <f t="array" ref="BC18">IFERROR(INDEX(quantité_saisie,MATCH($B18&amp;$B$3,personne_saisie&amp;EQT_saisie,0)),"")</f>
        <v/>
      </c>
      <c r="BD18" s="57" t="str">
        <f t="array" ref="BD18">IFERROR(INDEX(quantité_saisie,MATCH($B18&amp;$B$3,personne_saisie&amp;EQT_saisie,0)),"")</f>
        <v/>
      </c>
    </row>
    <row r="19" spans="2:56" x14ac:dyDescent="0.3">
      <c r="B19" s="63" t="s">
        <v>101</v>
      </c>
      <c r="C19" s="26"/>
      <c r="D19" s="22"/>
      <c r="E19" s="57" t="str">
        <f t="array" ref="E19">IFERROR(INDEX(quantité_saisie,MATCH($B19&amp;$B$3,personne_saisie&amp;EQT_saisie,0)),"")</f>
        <v/>
      </c>
      <c r="F19" s="57" t="str">
        <f t="array" ref="F19">IFERROR(INDEX(quantité_saisie,MATCH($B19&amp;$B$3,personne_saisie&amp;EQT_saisie,0)),"")</f>
        <v/>
      </c>
      <c r="G19" s="57" t="str">
        <f t="array" ref="G19">IFERROR(INDEX(quantité_saisie,MATCH($B19&amp;$B$3,personne_saisie&amp;EQT_saisie,0)),"")</f>
        <v/>
      </c>
      <c r="H19" s="57" t="str">
        <f t="array" ref="H19">IFERROR(INDEX(quantité_saisie,MATCH($B19&amp;$B$3,personne_saisie&amp;EQT_saisie,0)),"")</f>
        <v/>
      </c>
      <c r="I19" s="57" t="str">
        <f t="array" ref="I19">IFERROR(INDEX(quantité_saisie,MATCH($B19&amp;$B$3,personne_saisie&amp;EQT_saisie,0)),"")</f>
        <v/>
      </c>
      <c r="J19" s="57" t="str">
        <f t="array" ref="J19">IFERROR(INDEX(quantité_saisie,MATCH($B19&amp;$B$3,personne_saisie&amp;EQT_saisie,0)),"")</f>
        <v/>
      </c>
      <c r="K19" s="57" t="str">
        <f t="array" ref="K19">IFERROR(INDEX(quantité_saisie,MATCH($B19&amp;$B$3,personne_saisie&amp;EQT_saisie,0)),"")</f>
        <v/>
      </c>
      <c r="L19" s="57" t="str">
        <f t="array" ref="L19">IFERROR(INDEX(quantité_saisie,MATCH($B19&amp;$B$3,personne_saisie&amp;EQT_saisie,0)),"")</f>
        <v/>
      </c>
      <c r="M19" s="57" t="str">
        <f t="array" ref="M19">IFERROR(INDEX(quantité_saisie,MATCH($B19&amp;$B$3,personne_saisie&amp;EQT_saisie,0)),"")</f>
        <v/>
      </c>
      <c r="N19" s="57" t="str">
        <f t="array" ref="N19">IFERROR(INDEX(quantité_saisie,MATCH($B19&amp;$B$3,personne_saisie&amp;EQT_saisie,0)),"")</f>
        <v/>
      </c>
      <c r="O19" s="57" t="str">
        <f t="array" ref="O19">IFERROR(INDEX(quantité_saisie,MATCH($B19&amp;$B$3,personne_saisie&amp;EQT_saisie,0)),"")</f>
        <v/>
      </c>
      <c r="P19" s="57" t="str">
        <f t="array" ref="P19">IFERROR(INDEX(quantité_saisie,MATCH($B19&amp;$B$3,personne_saisie&amp;EQT_saisie,0)),"")</f>
        <v/>
      </c>
      <c r="Q19" s="57" t="str">
        <f t="array" ref="Q19">IFERROR(INDEX(quantité_saisie,MATCH($B19&amp;$B$3,personne_saisie&amp;EQT_saisie,0)),"")</f>
        <v/>
      </c>
      <c r="R19" s="57" t="str">
        <f t="array" ref="R19">IFERROR(INDEX(quantité_saisie,MATCH($B19&amp;$B$3,personne_saisie&amp;EQT_saisie,0)),"")</f>
        <v/>
      </c>
      <c r="S19" s="57" t="str">
        <f t="array" ref="S19">IFERROR(INDEX(quantité_saisie,MATCH($B19&amp;$B$3,personne_saisie&amp;EQT_saisie,0)),"")</f>
        <v/>
      </c>
      <c r="T19" s="57" t="str">
        <f t="array" ref="T19">IFERROR(INDEX(quantité_saisie,MATCH($B19&amp;$B$3,personne_saisie&amp;EQT_saisie,0)),"")</f>
        <v/>
      </c>
      <c r="U19" s="57" t="str">
        <f t="array" ref="U19">IFERROR(INDEX(quantité_saisie,MATCH($B19&amp;$B$3,personne_saisie&amp;EQT_saisie,0)),"")</f>
        <v/>
      </c>
      <c r="V19" s="57" t="str">
        <f t="array" ref="V19">IFERROR(INDEX(quantité_saisie,MATCH($B19&amp;$B$3,personne_saisie&amp;EQT_saisie,0)),"")</f>
        <v/>
      </c>
      <c r="W19" s="57" t="str">
        <f t="array" ref="W19">IFERROR(INDEX(quantité_saisie,MATCH($B19&amp;$B$3,personne_saisie&amp;EQT_saisie,0)),"")</f>
        <v/>
      </c>
      <c r="X19" s="57" t="str">
        <f t="array" ref="X19">IFERROR(INDEX(quantité_saisie,MATCH($B19&amp;$B$3,personne_saisie&amp;EQT_saisie,0)),"")</f>
        <v/>
      </c>
      <c r="Y19" s="57" t="str">
        <f t="array" ref="Y19">IFERROR(INDEX(quantité_saisie,MATCH($B19&amp;$B$3,personne_saisie&amp;EQT_saisie,0)),"")</f>
        <v/>
      </c>
      <c r="Z19" s="57" t="str">
        <f t="array" ref="Z19">IFERROR(INDEX(quantité_saisie,MATCH($B19&amp;$B$3,personne_saisie&amp;EQT_saisie,0)),"")</f>
        <v/>
      </c>
      <c r="AA19" s="57" t="str">
        <f t="array" ref="AA19">IFERROR(INDEX(quantité_saisie,MATCH($B19&amp;$B$3,personne_saisie&amp;EQT_saisie,0)),"")</f>
        <v/>
      </c>
      <c r="AB19" s="57" t="str">
        <f t="array" ref="AB19">IFERROR(INDEX(quantité_saisie,MATCH($B19&amp;$B$3,personne_saisie&amp;EQT_saisie,0)),"")</f>
        <v/>
      </c>
      <c r="AC19" s="57" t="str">
        <f t="array" ref="AC19">IFERROR(INDEX(quantité_saisie,MATCH($B19&amp;$B$3,personne_saisie&amp;EQT_saisie,0)),"")</f>
        <v/>
      </c>
      <c r="AD19" s="57" t="str">
        <f t="array" ref="AD19">IFERROR(INDEX(quantité_saisie,MATCH($B19&amp;$B$3,personne_saisie&amp;EQT_saisie,0)),"")</f>
        <v/>
      </c>
      <c r="AE19" s="57" t="str">
        <f t="array" ref="AE19">IFERROR(INDEX(quantité_saisie,MATCH($B19&amp;$B$3,personne_saisie&amp;EQT_saisie,0)),"")</f>
        <v/>
      </c>
      <c r="AF19" s="57" t="str">
        <f t="array" ref="AF19">IFERROR(INDEX(quantité_saisie,MATCH($B19&amp;$B$3,personne_saisie&amp;EQT_saisie,0)),"")</f>
        <v/>
      </c>
      <c r="AG19" s="57" t="str">
        <f t="array" ref="AG19">IFERROR(INDEX(quantité_saisie,MATCH($B19&amp;$B$3,personne_saisie&amp;EQT_saisie,0)),"")</f>
        <v/>
      </c>
      <c r="AH19" s="57" t="str">
        <f t="array" ref="AH19">IFERROR(INDEX(quantité_saisie,MATCH($B19&amp;$B$3,personne_saisie&amp;EQT_saisie,0)),"")</f>
        <v/>
      </c>
      <c r="AI19" s="57" t="str">
        <f t="array" ref="AI19">IFERROR(INDEX(quantité_saisie,MATCH($B19&amp;$B$3,personne_saisie&amp;EQT_saisie,0)),"")</f>
        <v/>
      </c>
      <c r="AJ19" s="57" t="str">
        <f t="array" ref="AJ19">IFERROR(INDEX(quantité_saisie,MATCH($B19&amp;$B$3,personne_saisie&amp;EQT_saisie,0)),"")</f>
        <v/>
      </c>
      <c r="AK19" s="57" t="str">
        <f t="array" ref="AK19">IFERROR(INDEX(quantité_saisie,MATCH($B19&amp;$B$3,personne_saisie&amp;EQT_saisie,0)),"")</f>
        <v/>
      </c>
      <c r="AL19" s="57" t="str">
        <f t="array" ref="AL19">IFERROR(INDEX(quantité_saisie,MATCH($B19&amp;$B$3,personne_saisie&amp;EQT_saisie,0)),"")</f>
        <v/>
      </c>
      <c r="AM19" s="57" t="str">
        <f t="array" ref="AM19">IFERROR(INDEX(quantité_saisie,MATCH($B19&amp;$B$3,personne_saisie&amp;EQT_saisie,0)),"")</f>
        <v/>
      </c>
      <c r="AN19" s="57" t="str">
        <f t="array" ref="AN19">IFERROR(INDEX(quantité_saisie,MATCH($B19&amp;$B$3,personne_saisie&amp;EQT_saisie,0)),"")</f>
        <v/>
      </c>
      <c r="AO19" s="57" t="str">
        <f t="array" ref="AO19">IFERROR(INDEX(quantité_saisie,MATCH($B19&amp;$B$3,personne_saisie&amp;EQT_saisie,0)),"")</f>
        <v/>
      </c>
      <c r="AP19" s="57" t="str">
        <f t="array" ref="AP19">IFERROR(INDEX(quantité_saisie,MATCH($B19&amp;$B$3,personne_saisie&amp;EQT_saisie,0)),"")</f>
        <v/>
      </c>
      <c r="AQ19" s="57" t="str">
        <f t="array" ref="AQ19">IFERROR(INDEX(quantité_saisie,MATCH($B19&amp;$B$3,personne_saisie&amp;EQT_saisie,0)),"")</f>
        <v/>
      </c>
      <c r="AR19" s="57" t="str">
        <f t="array" ref="AR19">IFERROR(INDEX(quantité_saisie,MATCH($B19&amp;$B$3,personne_saisie&amp;EQT_saisie,0)),"")</f>
        <v/>
      </c>
      <c r="AS19" s="57" t="str">
        <f t="array" ref="AS19">IFERROR(INDEX(quantité_saisie,MATCH($B19&amp;$B$3,personne_saisie&amp;EQT_saisie,0)),"")</f>
        <v/>
      </c>
      <c r="AT19" s="57" t="str">
        <f t="array" ref="AT19">IFERROR(INDEX(quantité_saisie,MATCH($B19&amp;$B$3,personne_saisie&amp;EQT_saisie,0)),"")</f>
        <v/>
      </c>
      <c r="AU19" s="57" t="str">
        <f t="array" ref="AU19">IFERROR(INDEX(quantité_saisie,MATCH($B19&amp;$B$3,personne_saisie&amp;EQT_saisie,0)),"")</f>
        <v/>
      </c>
      <c r="AV19" s="57" t="str">
        <f t="array" ref="AV19">IFERROR(INDEX(quantité_saisie,MATCH($B19&amp;$B$3,personne_saisie&amp;EQT_saisie,0)),"")</f>
        <v/>
      </c>
      <c r="AW19" s="57" t="str">
        <f t="array" ref="AW19">IFERROR(INDEX(quantité_saisie,MATCH($B19&amp;$B$3,personne_saisie&amp;EQT_saisie,0)),"")</f>
        <v/>
      </c>
      <c r="AX19" s="57" t="str">
        <f t="array" ref="AX19">IFERROR(INDEX(quantité_saisie,MATCH($B19&amp;$B$3,personne_saisie&amp;EQT_saisie,0)),"")</f>
        <v/>
      </c>
      <c r="AY19" s="57" t="str">
        <f t="array" ref="AY19">IFERROR(INDEX(quantité_saisie,MATCH($B19&amp;$B$3,personne_saisie&amp;EQT_saisie,0)),"")</f>
        <v/>
      </c>
      <c r="AZ19" s="57" t="str">
        <f t="array" ref="AZ19">IFERROR(INDEX(quantité_saisie,MATCH($B19&amp;$B$3,personne_saisie&amp;EQT_saisie,0)),"")</f>
        <v/>
      </c>
      <c r="BA19" s="57" t="str">
        <f t="array" ref="BA19">IFERROR(INDEX(quantité_saisie,MATCH($B19&amp;$B$3,personne_saisie&amp;EQT_saisie,0)),"")</f>
        <v/>
      </c>
      <c r="BB19" s="57" t="str">
        <f t="array" ref="BB19">IFERROR(INDEX(quantité_saisie,MATCH($B19&amp;$B$3,personne_saisie&amp;EQT_saisie,0)),"")</f>
        <v/>
      </c>
      <c r="BC19" s="57" t="str">
        <f t="array" ref="BC19">IFERROR(INDEX(quantité_saisie,MATCH($B19&amp;$B$3,personne_saisie&amp;EQT_saisie,0)),"")</f>
        <v/>
      </c>
      <c r="BD19" s="57" t="str">
        <f t="array" ref="BD19">IFERROR(INDEX(quantité_saisie,MATCH($B19&amp;$B$3,personne_saisie&amp;EQT_saisie,0)),"")</f>
        <v/>
      </c>
    </row>
    <row r="20" spans="2:56" x14ac:dyDescent="0.3">
      <c r="B20" s="63" t="s">
        <v>102</v>
      </c>
      <c r="C20" s="26"/>
      <c r="D20" s="22"/>
      <c r="E20" s="57" t="str">
        <f t="array" ref="E20">IFERROR(INDEX(quantité_saisie,MATCH($B20&amp;$B$3,personne_saisie&amp;EQT_saisie,0)),"")</f>
        <v/>
      </c>
      <c r="F20" s="57" t="str">
        <f t="array" ref="F20">IFERROR(INDEX(quantité_saisie,MATCH($B20&amp;$B$3,personne_saisie&amp;EQT_saisie,0)),"")</f>
        <v/>
      </c>
      <c r="G20" s="57" t="str">
        <f t="array" ref="G20">IFERROR(INDEX(quantité_saisie,MATCH($B20&amp;$B$3,personne_saisie&amp;EQT_saisie,0)),"")</f>
        <v/>
      </c>
      <c r="H20" s="57" t="str">
        <f t="array" ref="H20">IFERROR(INDEX(quantité_saisie,MATCH($B20&amp;$B$3,personne_saisie&amp;EQT_saisie,0)),"")</f>
        <v/>
      </c>
      <c r="I20" s="57" t="str">
        <f t="array" ref="I20">IFERROR(INDEX(quantité_saisie,MATCH($B20&amp;$B$3,personne_saisie&amp;EQT_saisie,0)),"")</f>
        <v/>
      </c>
      <c r="J20" s="57" t="str">
        <f t="array" ref="J20">IFERROR(INDEX(quantité_saisie,MATCH($B20&amp;$B$3,personne_saisie&amp;EQT_saisie,0)),"")</f>
        <v/>
      </c>
      <c r="K20" s="57" t="str">
        <f t="array" ref="K20">IFERROR(INDEX(quantité_saisie,MATCH($B20&amp;$B$3,personne_saisie&amp;EQT_saisie,0)),"")</f>
        <v/>
      </c>
      <c r="L20" s="57" t="str">
        <f t="array" ref="L20">IFERROR(INDEX(quantité_saisie,MATCH($B20&amp;$B$3,personne_saisie&amp;EQT_saisie,0)),"")</f>
        <v/>
      </c>
      <c r="M20" s="57" t="str">
        <f t="array" ref="M20">IFERROR(INDEX(quantité_saisie,MATCH($B20&amp;$B$3,personne_saisie&amp;EQT_saisie,0)),"")</f>
        <v/>
      </c>
      <c r="N20" s="57" t="str">
        <f t="array" ref="N20">IFERROR(INDEX(quantité_saisie,MATCH($B20&amp;$B$3,personne_saisie&amp;EQT_saisie,0)),"")</f>
        <v/>
      </c>
      <c r="O20" s="57" t="str">
        <f t="array" ref="O20">IFERROR(INDEX(quantité_saisie,MATCH($B20&amp;$B$3,personne_saisie&amp;EQT_saisie,0)),"")</f>
        <v/>
      </c>
      <c r="P20" s="57" t="str">
        <f t="array" ref="P20">IFERROR(INDEX(quantité_saisie,MATCH($B20&amp;$B$3,personne_saisie&amp;EQT_saisie,0)),"")</f>
        <v/>
      </c>
      <c r="Q20" s="57" t="str">
        <f t="array" ref="Q20">IFERROR(INDEX(quantité_saisie,MATCH($B20&amp;$B$3,personne_saisie&amp;EQT_saisie,0)),"")</f>
        <v/>
      </c>
      <c r="R20" s="57" t="str">
        <f t="array" ref="R20">IFERROR(INDEX(quantité_saisie,MATCH($B20&amp;$B$3,personne_saisie&amp;EQT_saisie,0)),"")</f>
        <v/>
      </c>
      <c r="S20" s="57" t="str">
        <f t="array" ref="S20">IFERROR(INDEX(quantité_saisie,MATCH($B20&amp;$B$3,personne_saisie&amp;EQT_saisie,0)),"")</f>
        <v/>
      </c>
      <c r="T20" s="57" t="str">
        <f t="array" ref="T20">IFERROR(INDEX(quantité_saisie,MATCH($B20&amp;$B$3,personne_saisie&amp;EQT_saisie,0)),"")</f>
        <v/>
      </c>
      <c r="U20" s="57" t="str">
        <f t="array" ref="U20">IFERROR(INDEX(quantité_saisie,MATCH($B20&amp;$B$3,personne_saisie&amp;EQT_saisie,0)),"")</f>
        <v/>
      </c>
      <c r="V20" s="57" t="str">
        <f t="array" ref="V20">IFERROR(INDEX(quantité_saisie,MATCH($B20&amp;$B$3,personne_saisie&amp;EQT_saisie,0)),"")</f>
        <v/>
      </c>
      <c r="W20" s="57" t="str">
        <f t="array" ref="W20">IFERROR(INDEX(quantité_saisie,MATCH($B20&amp;$B$3,personne_saisie&amp;EQT_saisie,0)),"")</f>
        <v/>
      </c>
      <c r="X20" s="57" t="str">
        <f t="array" ref="X20">IFERROR(INDEX(quantité_saisie,MATCH($B20&amp;$B$3,personne_saisie&amp;EQT_saisie,0)),"")</f>
        <v/>
      </c>
      <c r="Y20" s="57" t="str">
        <f t="array" ref="Y20">IFERROR(INDEX(quantité_saisie,MATCH($B20&amp;$B$3,personne_saisie&amp;EQT_saisie,0)),"")</f>
        <v/>
      </c>
      <c r="Z20" s="57" t="str">
        <f t="array" ref="Z20">IFERROR(INDEX(quantité_saisie,MATCH($B20&amp;$B$3,personne_saisie&amp;EQT_saisie,0)),"")</f>
        <v/>
      </c>
      <c r="AA20" s="57" t="str">
        <f t="array" ref="AA20">IFERROR(INDEX(quantité_saisie,MATCH($B20&amp;$B$3,personne_saisie&amp;EQT_saisie,0)),"")</f>
        <v/>
      </c>
      <c r="AB20" s="57" t="str">
        <f t="array" ref="AB20">IFERROR(INDEX(quantité_saisie,MATCH($B20&amp;$B$3,personne_saisie&amp;EQT_saisie,0)),"")</f>
        <v/>
      </c>
      <c r="AC20" s="57" t="str">
        <f t="array" ref="AC20">IFERROR(INDEX(quantité_saisie,MATCH($B20&amp;$B$3,personne_saisie&amp;EQT_saisie,0)),"")</f>
        <v/>
      </c>
      <c r="AD20" s="57" t="str">
        <f t="array" ref="AD20">IFERROR(INDEX(quantité_saisie,MATCH($B20&amp;$B$3,personne_saisie&amp;EQT_saisie,0)),"")</f>
        <v/>
      </c>
      <c r="AE20" s="57" t="str">
        <f t="array" ref="AE20">IFERROR(INDEX(quantité_saisie,MATCH($B20&amp;$B$3,personne_saisie&amp;EQT_saisie,0)),"")</f>
        <v/>
      </c>
      <c r="AF20" s="57" t="str">
        <f t="array" ref="AF20">IFERROR(INDEX(quantité_saisie,MATCH($B20&amp;$B$3,personne_saisie&amp;EQT_saisie,0)),"")</f>
        <v/>
      </c>
      <c r="AG20" s="57" t="str">
        <f t="array" ref="AG20">IFERROR(INDEX(quantité_saisie,MATCH($B20&amp;$B$3,personne_saisie&amp;EQT_saisie,0)),"")</f>
        <v/>
      </c>
      <c r="AH20" s="57" t="str">
        <f t="array" ref="AH20">IFERROR(INDEX(quantité_saisie,MATCH($B20&amp;$B$3,personne_saisie&amp;EQT_saisie,0)),"")</f>
        <v/>
      </c>
      <c r="AI20" s="57" t="str">
        <f t="array" ref="AI20">IFERROR(INDEX(quantité_saisie,MATCH($B20&amp;$B$3,personne_saisie&amp;EQT_saisie,0)),"")</f>
        <v/>
      </c>
      <c r="AJ20" s="57" t="str">
        <f t="array" ref="AJ20">IFERROR(INDEX(quantité_saisie,MATCH($B20&amp;$B$3,personne_saisie&amp;EQT_saisie,0)),"")</f>
        <v/>
      </c>
      <c r="AK20" s="57" t="str">
        <f t="array" ref="AK20">IFERROR(INDEX(quantité_saisie,MATCH($B20&amp;$B$3,personne_saisie&amp;EQT_saisie,0)),"")</f>
        <v/>
      </c>
      <c r="AL20" s="57" t="str">
        <f t="array" ref="AL20">IFERROR(INDEX(quantité_saisie,MATCH($B20&amp;$B$3,personne_saisie&amp;EQT_saisie,0)),"")</f>
        <v/>
      </c>
      <c r="AM20" s="57" t="str">
        <f t="array" ref="AM20">IFERROR(INDEX(quantité_saisie,MATCH($B20&amp;$B$3,personne_saisie&amp;EQT_saisie,0)),"")</f>
        <v/>
      </c>
      <c r="AN20" s="57" t="str">
        <f t="array" ref="AN20">IFERROR(INDEX(quantité_saisie,MATCH($B20&amp;$B$3,personne_saisie&amp;EQT_saisie,0)),"")</f>
        <v/>
      </c>
      <c r="AO20" s="57" t="str">
        <f t="array" ref="AO20">IFERROR(INDEX(quantité_saisie,MATCH($B20&amp;$B$3,personne_saisie&amp;EQT_saisie,0)),"")</f>
        <v/>
      </c>
      <c r="AP20" s="57" t="str">
        <f t="array" ref="AP20">IFERROR(INDEX(quantité_saisie,MATCH($B20&amp;$B$3,personne_saisie&amp;EQT_saisie,0)),"")</f>
        <v/>
      </c>
      <c r="AQ20" s="57" t="str">
        <f t="array" ref="AQ20">IFERROR(INDEX(quantité_saisie,MATCH($B20&amp;$B$3,personne_saisie&amp;EQT_saisie,0)),"")</f>
        <v/>
      </c>
      <c r="AR20" s="57" t="str">
        <f t="array" ref="AR20">IFERROR(INDEX(quantité_saisie,MATCH($B20&amp;$B$3,personne_saisie&amp;EQT_saisie,0)),"")</f>
        <v/>
      </c>
      <c r="AS20" s="57" t="str">
        <f t="array" ref="AS20">IFERROR(INDEX(quantité_saisie,MATCH($B20&amp;$B$3,personne_saisie&amp;EQT_saisie,0)),"")</f>
        <v/>
      </c>
      <c r="AT20" s="57" t="str">
        <f t="array" ref="AT20">IFERROR(INDEX(quantité_saisie,MATCH($B20&amp;$B$3,personne_saisie&amp;EQT_saisie,0)),"")</f>
        <v/>
      </c>
      <c r="AU20" s="57" t="str">
        <f t="array" ref="AU20">IFERROR(INDEX(quantité_saisie,MATCH($B20&amp;$B$3,personne_saisie&amp;EQT_saisie,0)),"")</f>
        <v/>
      </c>
      <c r="AV20" s="57" t="str">
        <f t="array" ref="AV20">IFERROR(INDEX(quantité_saisie,MATCH($B20&amp;$B$3,personne_saisie&amp;EQT_saisie,0)),"")</f>
        <v/>
      </c>
      <c r="AW20" s="57" t="str">
        <f t="array" ref="AW20">IFERROR(INDEX(quantité_saisie,MATCH($B20&amp;$B$3,personne_saisie&amp;EQT_saisie,0)),"")</f>
        <v/>
      </c>
      <c r="AX20" s="57" t="str">
        <f t="array" ref="AX20">IFERROR(INDEX(quantité_saisie,MATCH($B20&amp;$B$3,personne_saisie&amp;EQT_saisie,0)),"")</f>
        <v/>
      </c>
      <c r="AY20" s="57" t="str">
        <f t="array" ref="AY20">IFERROR(INDEX(quantité_saisie,MATCH($B20&amp;$B$3,personne_saisie&amp;EQT_saisie,0)),"")</f>
        <v/>
      </c>
      <c r="AZ20" s="57" t="str">
        <f t="array" ref="AZ20">IFERROR(INDEX(quantité_saisie,MATCH($B20&amp;$B$3,personne_saisie&amp;EQT_saisie,0)),"")</f>
        <v/>
      </c>
      <c r="BA20" s="57" t="str">
        <f t="array" ref="BA20">IFERROR(INDEX(quantité_saisie,MATCH($B20&amp;$B$3,personne_saisie&amp;EQT_saisie,0)),"")</f>
        <v/>
      </c>
      <c r="BB20" s="57" t="str">
        <f t="array" ref="BB20">IFERROR(INDEX(quantité_saisie,MATCH($B20&amp;$B$3,personne_saisie&amp;EQT_saisie,0)),"")</f>
        <v/>
      </c>
      <c r="BC20" s="57" t="str">
        <f t="array" ref="BC20">IFERROR(INDEX(quantité_saisie,MATCH($B20&amp;$B$3,personne_saisie&amp;EQT_saisie,0)),"")</f>
        <v/>
      </c>
      <c r="BD20" s="57" t="str">
        <f t="array" ref="BD20">IFERROR(INDEX(quantité_saisie,MATCH($B20&amp;$B$3,personne_saisie&amp;EQT_saisie,0)),"")</f>
        <v/>
      </c>
    </row>
    <row r="21" spans="2:56" x14ac:dyDescent="0.3">
      <c r="B21" s="63" t="s">
        <v>103</v>
      </c>
      <c r="C21" s="26"/>
      <c r="D21" s="22"/>
      <c r="E21" s="57" t="str">
        <f t="array" ref="E21">IFERROR(INDEX(quantité_saisie,MATCH($B21&amp;$B$3,personne_saisie&amp;EQT_saisie,0)),"")</f>
        <v/>
      </c>
      <c r="F21" s="57" t="str">
        <f t="array" ref="F21">IFERROR(INDEX(quantité_saisie,MATCH($B21&amp;$B$3,personne_saisie&amp;EQT_saisie,0)),"")</f>
        <v/>
      </c>
      <c r="G21" s="57" t="str">
        <f t="array" ref="G21">IFERROR(INDEX(quantité_saisie,MATCH($B21&amp;$B$3,personne_saisie&amp;EQT_saisie,0)),"")</f>
        <v/>
      </c>
      <c r="H21" s="57" t="str">
        <f t="array" ref="H21">IFERROR(INDEX(quantité_saisie,MATCH($B21&amp;$B$3,personne_saisie&amp;EQT_saisie,0)),"")</f>
        <v/>
      </c>
      <c r="I21" s="57" t="str">
        <f t="array" ref="I21">IFERROR(INDEX(quantité_saisie,MATCH($B21&amp;$B$3,personne_saisie&amp;EQT_saisie,0)),"")</f>
        <v/>
      </c>
      <c r="J21" s="57" t="str">
        <f t="array" ref="J21">IFERROR(INDEX(quantité_saisie,MATCH($B21&amp;$B$3,personne_saisie&amp;EQT_saisie,0)),"")</f>
        <v/>
      </c>
      <c r="K21" s="57" t="str">
        <f t="array" ref="K21">IFERROR(INDEX(quantité_saisie,MATCH($B21&amp;$B$3,personne_saisie&amp;EQT_saisie,0)),"")</f>
        <v/>
      </c>
      <c r="L21" s="57" t="str">
        <f t="array" ref="L21">IFERROR(INDEX(quantité_saisie,MATCH($B21&amp;$B$3,personne_saisie&amp;EQT_saisie,0)),"")</f>
        <v/>
      </c>
      <c r="M21" s="57" t="str">
        <f t="array" ref="M21">IFERROR(INDEX(quantité_saisie,MATCH($B21&amp;$B$3,personne_saisie&amp;EQT_saisie,0)),"")</f>
        <v/>
      </c>
      <c r="N21" s="57" t="str">
        <f t="array" ref="N21">IFERROR(INDEX(quantité_saisie,MATCH($B21&amp;$B$3,personne_saisie&amp;EQT_saisie,0)),"")</f>
        <v/>
      </c>
      <c r="O21" s="57" t="str">
        <f t="array" ref="O21">IFERROR(INDEX(quantité_saisie,MATCH($B21&amp;$B$3,personne_saisie&amp;EQT_saisie,0)),"")</f>
        <v/>
      </c>
      <c r="P21" s="57" t="str">
        <f t="array" ref="P21">IFERROR(INDEX(quantité_saisie,MATCH($B21&amp;$B$3,personne_saisie&amp;EQT_saisie,0)),"")</f>
        <v/>
      </c>
      <c r="Q21" s="57" t="str">
        <f t="array" ref="Q21">IFERROR(INDEX(quantité_saisie,MATCH($B21&amp;$B$3,personne_saisie&amp;EQT_saisie,0)),"")</f>
        <v/>
      </c>
      <c r="R21" s="57" t="str">
        <f t="array" ref="R21">IFERROR(INDEX(quantité_saisie,MATCH($B21&amp;$B$3,personne_saisie&amp;EQT_saisie,0)),"")</f>
        <v/>
      </c>
      <c r="S21" s="57" t="str">
        <f t="array" ref="S21">IFERROR(INDEX(quantité_saisie,MATCH($B21&amp;$B$3,personne_saisie&amp;EQT_saisie,0)),"")</f>
        <v/>
      </c>
      <c r="T21" s="57" t="str">
        <f t="array" ref="T21">IFERROR(INDEX(quantité_saisie,MATCH($B21&amp;$B$3,personne_saisie&amp;EQT_saisie,0)),"")</f>
        <v/>
      </c>
      <c r="U21" s="57" t="str">
        <f t="array" ref="U21">IFERROR(INDEX(quantité_saisie,MATCH($B21&amp;$B$3,personne_saisie&amp;EQT_saisie,0)),"")</f>
        <v/>
      </c>
      <c r="V21" s="57" t="str">
        <f t="array" ref="V21">IFERROR(INDEX(quantité_saisie,MATCH($B21&amp;$B$3,personne_saisie&amp;EQT_saisie,0)),"")</f>
        <v/>
      </c>
      <c r="W21" s="57" t="str">
        <f t="array" ref="W21">IFERROR(INDEX(quantité_saisie,MATCH($B21&amp;$B$3,personne_saisie&amp;EQT_saisie,0)),"")</f>
        <v/>
      </c>
      <c r="X21" s="57" t="str">
        <f t="array" ref="X21">IFERROR(INDEX(quantité_saisie,MATCH($B21&amp;$B$3,personne_saisie&amp;EQT_saisie,0)),"")</f>
        <v/>
      </c>
      <c r="Y21" s="57" t="str">
        <f t="array" ref="Y21">IFERROR(INDEX(quantité_saisie,MATCH($B21&amp;$B$3,personne_saisie&amp;EQT_saisie,0)),"")</f>
        <v/>
      </c>
      <c r="Z21" s="57" t="str">
        <f t="array" ref="Z21">IFERROR(INDEX(quantité_saisie,MATCH($B21&amp;$B$3,personne_saisie&amp;EQT_saisie,0)),"")</f>
        <v/>
      </c>
      <c r="AA21" s="57" t="str">
        <f t="array" ref="AA21">IFERROR(INDEX(quantité_saisie,MATCH($B21&amp;$B$3,personne_saisie&amp;EQT_saisie,0)),"")</f>
        <v/>
      </c>
      <c r="AB21" s="57" t="str">
        <f t="array" ref="AB21">IFERROR(INDEX(quantité_saisie,MATCH($B21&amp;$B$3,personne_saisie&amp;EQT_saisie,0)),"")</f>
        <v/>
      </c>
      <c r="AC21" s="57" t="str">
        <f t="array" ref="AC21">IFERROR(INDEX(quantité_saisie,MATCH($B21&amp;$B$3,personne_saisie&amp;EQT_saisie,0)),"")</f>
        <v/>
      </c>
      <c r="AD21" s="57" t="str">
        <f t="array" ref="AD21">IFERROR(INDEX(quantité_saisie,MATCH($B21&amp;$B$3,personne_saisie&amp;EQT_saisie,0)),"")</f>
        <v/>
      </c>
      <c r="AE21" s="57" t="str">
        <f t="array" ref="AE21">IFERROR(INDEX(quantité_saisie,MATCH($B21&amp;$B$3,personne_saisie&amp;EQT_saisie,0)),"")</f>
        <v/>
      </c>
      <c r="AF21" s="57" t="str">
        <f t="array" ref="AF21">IFERROR(INDEX(quantité_saisie,MATCH($B21&amp;$B$3,personne_saisie&amp;EQT_saisie,0)),"")</f>
        <v/>
      </c>
      <c r="AG21" s="57" t="str">
        <f t="array" ref="AG21">IFERROR(INDEX(quantité_saisie,MATCH($B21&amp;$B$3,personne_saisie&amp;EQT_saisie,0)),"")</f>
        <v/>
      </c>
      <c r="AH21" s="57" t="str">
        <f t="array" ref="AH21">IFERROR(INDEX(quantité_saisie,MATCH($B21&amp;$B$3,personne_saisie&amp;EQT_saisie,0)),"")</f>
        <v/>
      </c>
      <c r="AI21" s="57" t="str">
        <f t="array" ref="AI21">IFERROR(INDEX(quantité_saisie,MATCH($B21&amp;$B$3,personne_saisie&amp;EQT_saisie,0)),"")</f>
        <v/>
      </c>
      <c r="AJ21" s="57" t="str">
        <f t="array" ref="AJ21">IFERROR(INDEX(quantité_saisie,MATCH($B21&amp;$B$3,personne_saisie&amp;EQT_saisie,0)),"")</f>
        <v/>
      </c>
      <c r="AK21" s="57" t="str">
        <f t="array" ref="AK21">IFERROR(INDEX(quantité_saisie,MATCH($B21&amp;$B$3,personne_saisie&amp;EQT_saisie,0)),"")</f>
        <v/>
      </c>
      <c r="AL21" s="57" t="str">
        <f t="array" ref="AL21">IFERROR(INDEX(quantité_saisie,MATCH($B21&amp;$B$3,personne_saisie&amp;EQT_saisie,0)),"")</f>
        <v/>
      </c>
      <c r="AM21" s="57" t="str">
        <f t="array" ref="AM21">IFERROR(INDEX(quantité_saisie,MATCH($B21&amp;$B$3,personne_saisie&amp;EQT_saisie,0)),"")</f>
        <v/>
      </c>
      <c r="AN21" s="57" t="str">
        <f t="array" ref="AN21">IFERROR(INDEX(quantité_saisie,MATCH($B21&amp;$B$3,personne_saisie&amp;EQT_saisie,0)),"")</f>
        <v/>
      </c>
      <c r="AO21" s="57" t="str">
        <f t="array" ref="AO21">IFERROR(INDEX(quantité_saisie,MATCH($B21&amp;$B$3,personne_saisie&amp;EQT_saisie,0)),"")</f>
        <v/>
      </c>
      <c r="AP21" s="57" t="str">
        <f t="array" ref="AP21">IFERROR(INDEX(quantité_saisie,MATCH($B21&amp;$B$3,personne_saisie&amp;EQT_saisie,0)),"")</f>
        <v/>
      </c>
      <c r="AQ21" s="57" t="str">
        <f t="array" ref="AQ21">IFERROR(INDEX(quantité_saisie,MATCH($B21&amp;$B$3,personne_saisie&amp;EQT_saisie,0)),"")</f>
        <v/>
      </c>
      <c r="AR21" s="57" t="str">
        <f t="array" ref="AR21">IFERROR(INDEX(quantité_saisie,MATCH($B21&amp;$B$3,personne_saisie&amp;EQT_saisie,0)),"")</f>
        <v/>
      </c>
      <c r="AS21" s="57" t="str">
        <f t="array" ref="AS21">IFERROR(INDEX(quantité_saisie,MATCH($B21&amp;$B$3,personne_saisie&amp;EQT_saisie,0)),"")</f>
        <v/>
      </c>
      <c r="AT21" s="57" t="str">
        <f t="array" ref="AT21">IFERROR(INDEX(quantité_saisie,MATCH($B21&amp;$B$3,personne_saisie&amp;EQT_saisie,0)),"")</f>
        <v/>
      </c>
      <c r="AU21" s="57" t="str">
        <f t="array" ref="AU21">IFERROR(INDEX(quantité_saisie,MATCH($B21&amp;$B$3,personne_saisie&amp;EQT_saisie,0)),"")</f>
        <v/>
      </c>
      <c r="AV21" s="57" t="str">
        <f t="array" ref="AV21">IFERROR(INDEX(quantité_saisie,MATCH($B21&amp;$B$3,personne_saisie&amp;EQT_saisie,0)),"")</f>
        <v/>
      </c>
      <c r="AW21" s="57" t="str">
        <f t="array" ref="AW21">IFERROR(INDEX(quantité_saisie,MATCH($B21&amp;$B$3,personne_saisie&amp;EQT_saisie,0)),"")</f>
        <v/>
      </c>
      <c r="AX21" s="57" t="str">
        <f t="array" ref="AX21">IFERROR(INDEX(quantité_saisie,MATCH($B21&amp;$B$3,personne_saisie&amp;EQT_saisie,0)),"")</f>
        <v/>
      </c>
      <c r="AY21" s="57" t="str">
        <f t="array" ref="AY21">IFERROR(INDEX(quantité_saisie,MATCH($B21&amp;$B$3,personne_saisie&amp;EQT_saisie,0)),"")</f>
        <v/>
      </c>
      <c r="AZ21" s="57" t="str">
        <f t="array" ref="AZ21">IFERROR(INDEX(quantité_saisie,MATCH($B21&amp;$B$3,personne_saisie&amp;EQT_saisie,0)),"")</f>
        <v/>
      </c>
      <c r="BA21" s="57" t="str">
        <f t="array" ref="BA21">IFERROR(INDEX(quantité_saisie,MATCH($B21&amp;$B$3,personne_saisie&amp;EQT_saisie,0)),"")</f>
        <v/>
      </c>
      <c r="BB21" s="57" t="str">
        <f t="array" ref="BB21">IFERROR(INDEX(quantité_saisie,MATCH($B21&amp;$B$3,personne_saisie&amp;EQT_saisie,0)),"")</f>
        <v/>
      </c>
      <c r="BC21" s="57" t="str">
        <f t="array" ref="BC21">IFERROR(INDEX(quantité_saisie,MATCH($B21&amp;$B$3,personne_saisie&amp;EQT_saisie,0)),"")</f>
        <v/>
      </c>
      <c r="BD21" s="57" t="str">
        <f t="array" ref="BD21">IFERROR(INDEX(quantité_saisie,MATCH($B21&amp;$B$3,personne_saisie&amp;EQT_saisie,0)),"")</f>
        <v/>
      </c>
    </row>
    <row r="22" spans="2:56" x14ac:dyDescent="0.3">
      <c r="B22" s="63" t="s">
        <v>104</v>
      </c>
      <c r="C22" s="26"/>
      <c r="D22" s="22"/>
      <c r="E22" s="57" t="str">
        <f t="array" ref="E22">IFERROR(INDEX(quantité_saisie,MATCH($B22&amp;$B$3,personne_saisie&amp;EQT_saisie,0)),"")</f>
        <v/>
      </c>
      <c r="F22" s="57" t="str">
        <f t="array" ref="F22">IFERROR(INDEX(quantité_saisie,MATCH($B22&amp;$B$3,personne_saisie&amp;EQT_saisie,0)),"")</f>
        <v/>
      </c>
      <c r="G22" s="57" t="str">
        <f t="array" ref="G22">IFERROR(INDEX(quantité_saisie,MATCH($B22&amp;$B$3,personne_saisie&amp;EQT_saisie,0)),"")</f>
        <v/>
      </c>
      <c r="H22" s="57" t="str">
        <f t="array" ref="H22">IFERROR(INDEX(quantité_saisie,MATCH($B22&amp;$B$3,personne_saisie&amp;EQT_saisie,0)),"")</f>
        <v/>
      </c>
      <c r="I22" s="57" t="str">
        <f t="array" ref="I22">IFERROR(INDEX(quantité_saisie,MATCH($B22&amp;$B$3,personne_saisie&amp;EQT_saisie,0)),"")</f>
        <v/>
      </c>
      <c r="J22" s="57" t="str">
        <f t="array" ref="J22">IFERROR(INDEX(quantité_saisie,MATCH($B22&amp;$B$3,personne_saisie&amp;EQT_saisie,0)),"")</f>
        <v/>
      </c>
      <c r="K22" s="57" t="str">
        <f t="array" ref="K22">IFERROR(INDEX(quantité_saisie,MATCH($B22&amp;$B$3,personne_saisie&amp;EQT_saisie,0)),"")</f>
        <v/>
      </c>
      <c r="L22" s="57" t="str">
        <f t="array" ref="L22">IFERROR(INDEX(quantité_saisie,MATCH($B22&amp;$B$3,personne_saisie&amp;EQT_saisie,0)),"")</f>
        <v/>
      </c>
      <c r="M22" s="57" t="str">
        <f t="array" ref="M22">IFERROR(INDEX(quantité_saisie,MATCH($B22&amp;$B$3,personne_saisie&amp;EQT_saisie,0)),"")</f>
        <v/>
      </c>
      <c r="N22" s="57" t="str">
        <f t="array" ref="N22">IFERROR(INDEX(quantité_saisie,MATCH($B22&amp;$B$3,personne_saisie&amp;EQT_saisie,0)),"")</f>
        <v/>
      </c>
      <c r="O22" s="57" t="str">
        <f t="array" ref="O22">IFERROR(INDEX(quantité_saisie,MATCH($B22&amp;$B$3,personne_saisie&amp;EQT_saisie,0)),"")</f>
        <v/>
      </c>
      <c r="P22" s="57" t="str">
        <f t="array" ref="P22">IFERROR(INDEX(quantité_saisie,MATCH($B22&amp;$B$3,personne_saisie&amp;EQT_saisie,0)),"")</f>
        <v/>
      </c>
      <c r="Q22" s="57" t="str">
        <f t="array" ref="Q22">IFERROR(INDEX(quantité_saisie,MATCH($B22&amp;$B$3,personne_saisie&amp;EQT_saisie,0)),"")</f>
        <v/>
      </c>
      <c r="R22" s="57" t="str">
        <f t="array" ref="R22">IFERROR(INDEX(quantité_saisie,MATCH($B22&amp;$B$3,personne_saisie&amp;EQT_saisie,0)),"")</f>
        <v/>
      </c>
      <c r="S22" s="57" t="str">
        <f t="array" ref="S22">IFERROR(INDEX(quantité_saisie,MATCH($B22&amp;$B$3,personne_saisie&amp;EQT_saisie,0)),"")</f>
        <v/>
      </c>
      <c r="T22" s="57" t="str">
        <f t="array" ref="T22">IFERROR(INDEX(quantité_saisie,MATCH($B22&amp;$B$3,personne_saisie&amp;EQT_saisie,0)),"")</f>
        <v/>
      </c>
      <c r="U22" s="57" t="str">
        <f t="array" ref="U22">IFERROR(INDEX(quantité_saisie,MATCH($B22&amp;$B$3,personne_saisie&amp;EQT_saisie,0)),"")</f>
        <v/>
      </c>
      <c r="V22" s="57" t="str">
        <f t="array" ref="V22">IFERROR(INDEX(quantité_saisie,MATCH($B22&amp;$B$3,personne_saisie&amp;EQT_saisie,0)),"")</f>
        <v/>
      </c>
      <c r="W22" s="57" t="str">
        <f t="array" ref="W22">IFERROR(INDEX(quantité_saisie,MATCH($B22&amp;$B$3,personne_saisie&amp;EQT_saisie,0)),"")</f>
        <v/>
      </c>
      <c r="X22" s="57" t="str">
        <f t="array" ref="X22">IFERROR(INDEX(quantité_saisie,MATCH($B22&amp;$B$3,personne_saisie&amp;EQT_saisie,0)),"")</f>
        <v/>
      </c>
      <c r="Y22" s="57" t="str">
        <f t="array" ref="Y22">IFERROR(INDEX(quantité_saisie,MATCH($B22&amp;$B$3,personne_saisie&amp;EQT_saisie,0)),"")</f>
        <v/>
      </c>
      <c r="Z22" s="57" t="str">
        <f t="array" ref="Z22">IFERROR(INDEX(quantité_saisie,MATCH($B22&amp;$B$3,personne_saisie&amp;EQT_saisie,0)),"")</f>
        <v/>
      </c>
      <c r="AA22" s="57" t="str">
        <f t="array" ref="AA22">IFERROR(INDEX(quantité_saisie,MATCH($B22&amp;$B$3,personne_saisie&amp;EQT_saisie,0)),"")</f>
        <v/>
      </c>
      <c r="AB22" s="57" t="str">
        <f t="array" ref="AB22">IFERROR(INDEX(quantité_saisie,MATCH($B22&amp;$B$3,personne_saisie&amp;EQT_saisie,0)),"")</f>
        <v/>
      </c>
      <c r="AC22" s="57" t="str">
        <f t="array" ref="AC22">IFERROR(INDEX(quantité_saisie,MATCH($B22&amp;$B$3,personne_saisie&amp;EQT_saisie,0)),"")</f>
        <v/>
      </c>
      <c r="AD22" s="57" t="str">
        <f t="array" ref="AD22">IFERROR(INDEX(quantité_saisie,MATCH($B22&amp;$B$3,personne_saisie&amp;EQT_saisie,0)),"")</f>
        <v/>
      </c>
      <c r="AE22" s="57" t="str">
        <f t="array" ref="AE22">IFERROR(INDEX(quantité_saisie,MATCH($B22&amp;$B$3,personne_saisie&amp;EQT_saisie,0)),"")</f>
        <v/>
      </c>
      <c r="AF22" s="57" t="str">
        <f t="array" ref="AF22">IFERROR(INDEX(quantité_saisie,MATCH($B22&amp;$B$3,personne_saisie&amp;EQT_saisie,0)),"")</f>
        <v/>
      </c>
      <c r="AG22" s="57" t="str">
        <f t="array" ref="AG22">IFERROR(INDEX(quantité_saisie,MATCH($B22&amp;$B$3,personne_saisie&amp;EQT_saisie,0)),"")</f>
        <v/>
      </c>
      <c r="AH22" s="57" t="str">
        <f t="array" ref="AH22">IFERROR(INDEX(quantité_saisie,MATCH($B22&amp;$B$3,personne_saisie&amp;EQT_saisie,0)),"")</f>
        <v/>
      </c>
      <c r="AI22" s="57" t="str">
        <f t="array" ref="AI22">IFERROR(INDEX(quantité_saisie,MATCH($B22&amp;$B$3,personne_saisie&amp;EQT_saisie,0)),"")</f>
        <v/>
      </c>
      <c r="AJ22" s="57" t="str">
        <f t="array" ref="AJ22">IFERROR(INDEX(quantité_saisie,MATCH($B22&amp;$B$3,personne_saisie&amp;EQT_saisie,0)),"")</f>
        <v/>
      </c>
      <c r="AK22" s="57" t="str">
        <f t="array" ref="AK22">IFERROR(INDEX(quantité_saisie,MATCH($B22&amp;$B$3,personne_saisie&amp;EQT_saisie,0)),"")</f>
        <v/>
      </c>
      <c r="AL22" s="57" t="str">
        <f t="array" ref="AL22">IFERROR(INDEX(quantité_saisie,MATCH($B22&amp;$B$3,personne_saisie&amp;EQT_saisie,0)),"")</f>
        <v/>
      </c>
      <c r="AM22" s="57" t="str">
        <f t="array" ref="AM22">IFERROR(INDEX(quantité_saisie,MATCH($B22&amp;$B$3,personne_saisie&amp;EQT_saisie,0)),"")</f>
        <v/>
      </c>
      <c r="AN22" s="57" t="str">
        <f t="array" ref="AN22">IFERROR(INDEX(quantité_saisie,MATCH($B22&amp;$B$3,personne_saisie&amp;EQT_saisie,0)),"")</f>
        <v/>
      </c>
      <c r="AO22" s="57" t="str">
        <f t="array" ref="AO22">IFERROR(INDEX(quantité_saisie,MATCH($B22&amp;$B$3,personne_saisie&amp;EQT_saisie,0)),"")</f>
        <v/>
      </c>
      <c r="AP22" s="57" t="str">
        <f t="array" ref="AP22">IFERROR(INDEX(quantité_saisie,MATCH($B22&amp;$B$3,personne_saisie&amp;EQT_saisie,0)),"")</f>
        <v/>
      </c>
      <c r="AQ22" s="57" t="str">
        <f t="array" ref="AQ22">IFERROR(INDEX(quantité_saisie,MATCH($B22&amp;$B$3,personne_saisie&amp;EQT_saisie,0)),"")</f>
        <v/>
      </c>
      <c r="AR22" s="57" t="str">
        <f t="array" ref="AR22">IFERROR(INDEX(quantité_saisie,MATCH($B22&amp;$B$3,personne_saisie&amp;EQT_saisie,0)),"")</f>
        <v/>
      </c>
      <c r="AS22" s="57" t="str">
        <f t="array" ref="AS22">IFERROR(INDEX(quantité_saisie,MATCH($B22&amp;$B$3,personne_saisie&amp;EQT_saisie,0)),"")</f>
        <v/>
      </c>
      <c r="AT22" s="57" t="str">
        <f t="array" ref="AT22">IFERROR(INDEX(quantité_saisie,MATCH($B22&amp;$B$3,personne_saisie&amp;EQT_saisie,0)),"")</f>
        <v/>
      </c>
      <c r="AU22" s="57" t="str">
        <f t="array" ref="AU22">IFERROR(INDEX(quantité_saisie,MATCH($B22&amp;$B$3,personne_saisie&amp;EQT_saisie,0)),"")</f>
        <v/>
      </c>
      <c r="AV22" s="57" t="str">
        <f t="array" ref="AV22">IFERROR(INDEX(quantité_saisie,MATCH($B22&amp;$B$3,personne_saisie&amp;EQT_saisie,0)),"")</f>
        <v/>
      </c>
      <c r="AW22" s="57" t="str">
        <f t="array" ref="AW22">IFERROR(INDEX(quantité_saisie,MATCH($B22&amp;$B$3,personne_saisie&amp;EQT_saisie,0)),"")</f>
        <v/>
      </c>
      <c r="AX22" s="57" t="str">
        <f t="array" ref="AX22">IFERROR(INDEX(quantité_saisie,MATCH($B22&amp;$B$3,personne_saisie&amp;EQT_saisie,0)),"")</f>
        <v/>
      </c>
      <c r="AY22" s="57" t="str">
        <f t="array" ref="AY22">IFERROR(INDEX(quantité_saisie,MATCH($B22&amp;$B$3,personne_saisie&amp;EQT_saisie,0)),"")</f>
        <v/>
      </c>
      <c r="AZ22" s="57" t="str">
        <f t="array" ref="AZ22">IFERROR(INDEX(quantité_saisie,MATCH($B22&amp;$B$3,personne_saisie&amp;EQT_saisie,0)),"")</f>
        <v/>
      </c>
      <c r="BA22" s="57" t="str">
        <f t="array" ref="BA22">IFERROR(INDEX(quantité_saisie,MATCH($B22&amp;$B$3,personne_saisie&amp;EQT_saisie,0)),"")</f>
        <v/>
      </c>
      <c r="BB22" s="57" t="str">
        <f t="array" ref="BB22">IFERROR(INDEX(quantité_saisie,MATCH($B22&amp;$B$3,personne_saisie&amp;EQT_saisie,0)),"")</f>
        <v/>
      </c>
      <c r="BC22" s="57" t="str">
        <f t="array" ref="BC22">IFERROR(INDEX(quantité_saisie,MATCH($B22&amp;$B$3,personne_saisie&amp;EQT_saisie,0)),"")</f>
        <v/>
      </c>
      <c r="BD22" s="57" t="str">
        <f t="array" ref="BD22">IFERROR(INDEX(quantité_saisie,MATCH($B22&amp;$B$3,personne_saisie&amp;EQT_saisie,0)),"")</f>
        <v/>
      </c>
    </row>
    <row r="23" spans="2:56" x14ac:dyDescent="0.3">
      <c r="B23" s="63" t="s">
        <v>105</v>
      </c>
      <c r="C23" s="26"/>
      <c r="D23" s="22"/>
      <c r="E23" s="57" t="str">
        <f t="array" ref="E23">IFERROR(INDEX(quantité_saisie,MATCH($B23&amp;$B$3,personne_saisie&amp;EQT_saisie,0)),"")</f>
        <v/>
      </c>
      <c r="F23" s="57" t="str">
        <f t="array" ref="F23">IFERROR(INDEX(quantité_saisie,MATCH($B23&amp;$B$3,personne_saisie&amp;EQT_saisie,0)),"")</f>
        <v/>
      </c>
      <c r="G23" s="57" t="str">
        <f t="array" ref="G23">IFERROR(INDEX(quantité_saisie,MATCH($B23&amp;$B$3,personne_saisie&amp;EQT_saisie,0)),"")</f>
        <v/>
      </c>
      <c r="H23" s="57" t="str">
        <f t="array" ref="H23">IFERROR(INDEX(quantité_saisie,MATCH($B23&amp;$B$3,personne_saisie&amp;EQT_saisie,0)),"")</f>
        <v/>
      </c>
      <c r="I23" s="57" t="str">
        <f t="array" ref="I23">IFERROR(INDEX(quantité_saisie,MATCH($B23&amp;$B$3,personne_saisie&amp;EQT_saisie,0)),"")</f>
        <v/>
      </c>
      <c r="J23" s="57" t="str">
        <f t="array" ref="J23">IFERROR(INDEX(quantité_saisie,MATCH($B23&amp;$B$3,personne_saisie&amp;EQT_saisie,0)),"")</f>
        <v/>
      </c>
      <c r="K23" s="57" t="str">
        <f t="array" ref="K23">IFERROR(INDEX(quantité_saisie,MATCH($B23&amp;$B$3,personne_saisie&amp;EQT_saisie,0)),"")</f>
        <v/>
      </c>
      <c r="L23" s="57" t="str">
        <f t="array" ref="L23">IFERROR(INDEX(quantité_saisie,MATCH($B23&amp;$B$3,personne_saisie&amp;EQT_saisie,0)),"")</f>
        <v/>
      </c>
      <c r="M23" s="57" t="str">
        <f t="array" ref="M23">IFERROR(INDEX(quantité_saisie,MATCH($B23&amp;$B$3,personne_saisie&amp;EQT_saisie,0)),"")</f>
        <v/>
      </c>
      <c r="N23" s="57" t="str">
        <f t="array" ref="N23">IFERROR(INDEX(quantité_saisie,MATCH($B23&amp;$B$3,personne_saisie&amp;EQT_saisie,0)),"")</f>
        <v/>
      </c>
      <c r="O23" s="57" t="str">
        <f t="array" ref="O23">IFERROR(INDEX(quantité_saisie,MATCH($B23&amp;$B$3,personne_saisie&amp;EQT_saisie,0)),"")</f>
        <v/>
      </c>
      <c r="P23" s="57" t="str">
        <f t="array" ref="P23">IFERROR(INDEX(quantité_saisie,MATCH($B23&amp;$B$3,personne_saisie&amp;EQT_saisie,0)),"")</f>
        <v/>
      </c>
      <c r="Q23" s="57" t="str">
        <f t="array" ref="Q23">IFERROR(INDEX(quantité_saisie,MATCH($B23&amp;$B$3,personne_saisie&amp;EQT_saisie,0)),"")</f>
        <v/>
      </c>
      <c r="R23" s="57" t="str">
        <f t="array" ref="R23">IFERROR(INDEX(quantité_saisie,MATCH($B23&amp;$B$3,personne_saisie&amp;EQT_saisie,0)),"")</f>
        <v/>
      </c>
      <c r="S23" s="57" t="str">
        <f t="array" ref="S23">IFERROR(INDEX(quantité_saisie,MATCH($B23&amp;$B$3,personne_saisie&amp;EQT_saisie,0)),"")</f>
        <v/>
      </c>
      <c r="T23" s="57" t="str">
        <f t="array" ref="T23">IFERROR(INDEX(quantité_saisie,MATCH($B23&amp;$B$3,personne_saisie&amp;EQT_saisie,0)),"")</f>
        <v/>
      </c>
      <c r="U23" s="57" t="str">
        <f t="array" ref="U23">IFERROR(INDEX(quantité_saisie,MATCH($B23&amp;$B$3,personne_saisie&amp;EQT_saisie,0)),"")</f>
        <v/>
      </c>
      <c r="V23" s="57" t="str">
        <f t="array" ref="V23">IFERROR(INDEX(quantité_saisie,MATCH($B23&amp;$B$3,personne_saisie&amp;EQT_saisie,0)),"")</f>
        <v/>
      </c>
      <c r="W23" s="57" t="str">
        <f t="array" ref="W23">IFERROR(INDEX(quantité_saisie,MATCH($B23&amp;$B$3,personne_saisie&amp;EQT_saisie,0)),"")</f>
        <v/>
      </c>
      <c r="X23" s="57" t="str">
        <f t="array" ref="X23">IFERROR(INDEX(quantité_saisie,MATCH($B23&amp;$B$3,personne_saisie&amp;EQT_saisie,0)),"")</f>
        <v/>
      </c>
      <c r="Y23" s="57" t="str">
        <f t="array" ref="Y23">IFERROR(INDEX(quantité_saisie,MATCH($B23&amp;$B$3,personne_saisie&amp;EQT_saisie,0)),"")</f>
        <v/>
      </c>
      <c r="Z23" s="57" t="str">
        <f t="array" ref="Z23">IFERROR(INDEX(quantité_saisie,MATCH($B23&amp;$B$3,personne_saisie&amp;EQT_saisie,0)),"")</f>
        <v/>
      </c>
      <c r="AA23" s="57" t="str">
        <f t="array" ref="AA23">IFERROR(INDEX(quantité_saisie,MATCH($B23&amp;$B$3,personne_saisie&amp;EQT_saisie,0)),"")</f>
        <v/>
      </c>
      <c r="AB23" s="57" t="str">
        <f t="array" ref="AB23">IFERROR(INDEX(quantité_saisie,MATCH($B23&amp;$B$3,personne_saisie&amp;EQT_saisie,0)),"")</f>
        <v/>
      </c>
      <c r="AC23" s="57" t="str">
        <f t="array" ref="AC23">IFERROR(INDEX(quantité_saisie,MATCH($B23&amp;$B$3,personne_saisie&amp;EQT_saisie,0)),"")</f>
        <v/>
      </c>
      <c r="AD23" s="57" t="str">
        <f t="array" ref="AD23">IFERROR(INDEX(quantité_saisie,MATCH($B23&amp;$B$3,personne_saisie&amp;EQT_saisie,0)),"")</f>
        <v/>
      </c>
      <c r="AE23" s="57" t="str">
        <f t="array" ref="AE23">IFERROR(INDEX(quantité_saisie,MATCH($B23&amp;$B$3,personne_saisie&amp;EQT_saisie,0)),"")</f>
        <v/>
      </c>
      <c r="AF23" s="57" t="str">
        <f t="array" ref="AF23">IFERROR(INDEX(quantité_saisie,MATCH($B23&amp;$B$3,personne_saisie&amp;EQT_saisie,0)),"")</f>
        <v/>
      </c>
      <c r="AG23" s="57" t="str">
        <f t="array" ref="AG23">IFERROR(INDEX(quantité_saisie,MATCH($B23&amp;$B$3,personne_saisie&amp;EQT_saisie,0)),"")</f>
        <v/>
      </c>
      <c r="AH23" s="57" t="str">
        <f t="array" ref="AH23">IFERROR(INDEX(quantité_saisie,MATCH($B23&amp;$B$3,personne_saisie&amp;EQT_saisie,0)),"")</f>
        <v/>
      </c>
      <c r="AI23" s="57" t="str">
        <f t="array" ref="AI23">IFERROR(INDEX(quantité_saisie,MATCH($B23&amp;$B$3,personne_saisie&amp;EQT_saisie,0)),"")</f>
        <v/>
      </c>
      <c r="AJ23" s="57" t="str">
        <f t="array" ref="AJ23">IFERROR(INDEX(quantité_saisie,MATCH($B23&amp;$B$3,personne_saisie&amp;EQT_saisie,0)),"")</f>
        <v/>
      </c>
      <c r="AK23" s="57" t="str">
        <f t="array" ref="AK23">IFERROR(INDEX(quantité_saisie,MATCH($B23&amp;$B$3,personne_saisie&amp;EQT_saisie,0)),"")</f>
        <v/>
      </c>
      <c r="AL23" s="57" t="str">
        <f t="array" ref="AL23">IFERROR(INDEX(quantité_saisie,MATCH($B23&amp;$B$3,personne_saisie&amp;EQT_saisie,0)),"")</f>
        <v/>
      </c>
      <c r="AM23" s="57" t="str">
        <f t="array" ref="AM23">IFERROR(INDEX(quantité_saisie,MATCH($B23&amp;$B$3,personne_saisie&amp;EQT_saisie,0)),"")</f>
        <v/>
      </c>
      <c r="AN23" s="57" t="str">
        <f t="array" ref="AN23">IFERROR(INDEX(quantité_saisie,MATCH($B23&amp;$B$3,personne_saisie&amp;EQT_saisie,0)),"")</f>
        <v/>
      </c>
      <c r="AO23" s="57" t="str">
        <f t="array" ref="AO23">IFERROR(INDEX(quantité_saisie,MATCH($B23&amp;$B$3,personne_saisie&amp;EQT_saisie,0)),"")</f>
        <v/>
      </c>
      <c r="AP23" s="57" t="str">
        <f t="array" ref="AP23">IFERROR(INDEX(quantité_saisie,MATCH($B23&amp;$B$3,personne_saisie&amp;EQT_saisie,0)),"")</f>
        <v/>
      </c>
      <c r="AQ23" s="57" t="str">
        <f t="array" ref="AQ23">IFERROR(INDEX(quantité_saisie,MATCH($B23&amp;$B$3,personne_saisie&amp;EQT_saisie,0)),"")</f>
        <v/>
      </c>
      <c r="AR23" s="57" t="str">
        <f t="array" ref="AR23">IFERROR(INDEX(quantité_saisie,MATCH($B23&amp;$B$3,personne_saisie&amp;EQT_saisie,0)),"")</f>
        <v/>
      </c>
      <c r="AS23" s="57" t="str">
        <f t="array" ref="AS23">IFERROR(INDEX(quantité_saisie,MATCH($B23&amp;$B$3,personne_saisie&amp;EQT_saisie,0)),"")</f>
        <v/>
      </c>
      <c r="AT23" s="57" t="str">
        <f t="array" ref="AT23">IFERROR(INDEX(quantité_saisie,MATCH($B23&amp;$B$3,personne_saisie&amp;EQT_saisie,0)),"")</f>
        <v/>
      </c>
      <c r="AU23" s="57" t="str">
        <f t="array" ref="AU23">IFERROR(INDEX(quantité_saisie,MATCH($B23&amp;$B$3,personne_saisie&amp;EQT_saisie,0)),"")</f>
        <v/>
      </c>
      <c r="AV23" s="57" t="str">
        <f t="array" ref="AV23">IFERROR(INDEX(quantité_saisie,MATCH($B23&amp;$B$3,personne_saisie&amp;EQT_saisie,0)),"")</f>
        <v/>
      </c>
      <c r="AW23" s="57" t="str">
        <f t="array" ref="AW23">IFERROR(INDEX(quantité_saisie,MATCH($B23&amp;$B$3,personne_saisie&amp;EQT_saisie,0)),"")</f>
        <v/>
      </c>
      <c r="AX23" s="57" t="str">
        <f t="array" ref="AX23">IFERROR(INDEX(quantité_saisie,MATCH($B23&amp;$B$3,personne_saisie&amp;EQT_saisie,0)),"")</f>
        <v/>
      </c>
      <c r="AY23" s="57" t="str">
        <f t="array" ref="AY23">IFERROR(INDEX(quantité_saisie,MATCH($B23&amp;$B$3,personne_saisie&amp;EQT_saisie,0)),"")</f>
        <v/>
      </c>
      <c r="AZ23" s="57" t="str">
        <f t="array" ref="AZ23">IFERROR(INDEX(quantité_saisie,MATCH($B23&amp;$B$3,personne_saisie&amp;EQT_saisie,0)),"")</f>
        <v/>
      </c>
      <c r="BA23" s="57" t="str">
        <f t="array" ref="BA23">IFERROR(INDEX(quantité_saisie,MATCH($B23&amp;$B$3,personne_saisie&amp;EQT_saisie,0)),"")</f>
        <v/>
      </c>
      <c r="BB23" s="57" t="str">
        <f t="array" ref="BB23">IFERROR(INDEX(quantité_saisie,MATCH($B23&amp;$B$3,personne_saisie&amp;EQT_saisie,0)),"")</f>
        <v/>
      </c>
      <c r="BC23" s="57" t="str">
        <f t="array" ref="BC23">IFERROR(INDEX(quantité_saisie,MATCH($B23&amp;$B$3,personne_saisie&amp;EQT_saisie,0)),"")</f>
        <v/>
      </c>
      <c r="BD23" s="57" t="str">
        <f t="array" ref="BD23">IFERROR(INDEX(quantité_saisie,MATCH($B23&amp;$B$3,personne_saisie&amp;EQT_saisie,0)),"")</f>
        <v/>
      </c>
    </row>
    <row r="24" spans="2:56" x14ac:dyDescent="0.3">
      <c r="B24" s="63" t="s">
        <v>106</v>
      </c>
      <c r="C24" s="26"/>
      <c r="D24" s="22"/>
      <c r="E24" s="57" t="str">
        <f t="array" ref="E24">IFERROR(INDEX(quantité_saisie,MATCH($B24&amp;$B$3,personne_saisie&amp;EQT_saisie,0)),"")</f>
        <v/>
      </c>
      <c r="F24" s="57" t="str">
        <f t="array" ref="F24">IFERROR(INDEX(quantité_saisie,MATCH($B24&amp;$B$3,personne_saisie&amp;EQT_saisie,0)),"")</f>
        <v/>
      </c>
      <c r="G24" s="57" t="str">
        <f t="array" ref="G24">IFERROR(INDEX(quantité_saisie,MATCH($B24&amp;$B$3,personne_saisie&amp;EQT_saisie,0)),"")</f>
        <v/>
      </c>
      <c r="H24" s="57" t="str">
        <f t="array" ref="H24">IFERROR(INDEX(quantité_saisie,MATCH($B24&amp;$B$3,personne_saisie&amp;EQT_saisie,0)),"")</f>
        <v/>
      </c>
      <c r="I24" s="57" t="str">
        <f t="array" ref="I24">IFERROR(INDEX(quantité_saisie,MATCH($B24&amp;$B$3,personne_saisie&amp;EQT_saisie,0)),"")</f>
        <v/>
      </c>
      <c r="J24" s="57" t="str">
        <f t="array" ref="J24">IFERROR(INDEX(quantité_saisie,MATCH($B24&amp;$B$3,personne_saisie&amp;EQT_saisie,0)),"")</f>
        <v/>
      </c>
      <c r="K24" s="57" t="str">
        <f t="array" ref="K24">IFERROR(INDEX(quantité_saisie,MATCH($B24&amp;$B$3,personne_saisie&amp;EQT_saisie,0)),"")</f>
        <v/>
      </c>
      <c r="L24" s="57" t="str">
        <f t="array" ref="L24">IFERROR(INDEX(quantité_saisie,MATCH($B24&amp;$B$3,personne_saisie&amp;EQT_saisie,0)),"")</f>
        <v/>
      </c>
      <c r="M24" s="57" t="str">
        <f t="array" ref="M24">IFERROR(INDEX(quantité_saisie,MATCH($B24&amp;$B$3,personne_saisie&amp;EQT_saisie,0)),"")</f>
        <v/>
      </c>
      <c r="N24" s="57" t="str">
        <f t="array" ref="N24">IFERROR(INDEX(quantité_saisie,MATCH($B24&amp;$B$3,personne_saisie&amp;EQT_saisie,0)),"")</f>
        <v/>
      </c>
      <c r="O24" s="57" t="str">
        <f t="array" ref="O24">IFERROR(INDEX(quantité_saisie,MATCH($B24&amp;$B$3,personne_saisie&amp;EQT_saisie,0)),"")</f>
        <v/>
      </c>
      <c r="P24" s="57" t="str">
        <f t="array" ref="P24">IFERROR(INDEX(quantité_saisie,MATCH($B24&amp;$B$3,personne_saisie&amp;EQT_saisie,0)),"")</f>
        <v/>
      </c>
      <c r="Q24" s="57" t="str">
        <f t="array" ref="Q24">IFERROR(INDEX(quantité_saisie,MATCH($B24&amp;$B$3,personne_saisie&amp;EQT_saisie,0)),"")</f>
        <v/>
      </c>
      <c r="R24" s="57" t="str">
        <f t="array" ref="R24">IFERROR(INDEX(quantité_saisie,MATCH($B24&amp;$B$3,personne_saisie&amp;EQT_saisie,0)),"")</f>
        <v/>
      </c>
      <c r="S24" s="57" t="str">
        <f t="array" ref="S24">IFERROR(INDEX(quantité_saisie,MATCH($B24&amp;$B$3,personne_saisie&amp;EQT_saisie,0)),"")</f>
        <v/>
      </c>
      <c r="T24" s="57" t="str">
        <f t="array" ref="T24">IFERROR(INDEX(quantité_saisie,MATCH($B24&amp;$B$3,personne_saisie&amp;EQT_saisie,0)),"")</f>
        <v/>
      </c>
      <c r="U24" s="57" t="str">
        <f t="array" ref="U24">IFERROR(INDEX(quantité_saisie,MATCH($B24&amp;$B$3,personne_saisie&amp;EQT_saisie,0)),"")</f>
        <v/>
      </c>
      <c r="V24" s="57" t="str">
        <f t="array" ref="V24">IFERROR(INDEX(quantité_saisie,MATCH($B24&amp;$B$3,personne_saisie&amp;EQT_saisie,0)),"")</f>
        <v/>
      </c>
      <c r="W24" s="57" t="str">
        <f t="array" ref="W24">IFERROR(INDEX(quantité_saisie,MATCH($B24&amp;$B$3,personne_saisie&amp;EQT_saisie,0)),"")</f>
        <v/>
      </c>
      <c r="X24" s="57" t="str">
        <f t="array" ref="X24">IFERROR(INDEX(quantité_saisie,MATCH($B24&amp;$B$3,personne_saisie&amp;EQT_saisie,0)),"")</f>
        <v/>
      </c>
      <c r="Y24" s="57" t="str">
        <f t="array" ref="Y24">IFERROR(INDEX(quantité_saisie,MATCH($B24&amp;$B$3,personne_saisie&amp;EQT_saisie,0)),"")</f>
        <v/>
      </c>
      <c r="Z24" s="57" t="str">
        <f t="array" ref="Z24">IFERROR(INDEX(quantité_saisie,MATCH($B24&amp;$B$3,personne_saisie&amp;EQT_saisie,0)),"")</f>
        <v/>
      </c>
      <c r="AA24" s="57" t="str">
        <f t="array" ref="AA24">IFERROR(INDEX(quantité_saisie,MATCH($B24&amp;$B$3,personne_saisie&amp;EQT_saisie,0)),"")</f>
        <v/>
      </c>
      <c r="AB24" s="57" t="str">
        <f t="array" ref="AB24">IFERROR(INDEX(quantité_saisie,MATCH($B24&amp;$B$3,personne_saisie&amp;EQT_saisie,0)),"")</f>
        <v/>
      </c>
      <c r="AC24" s="57" t="str">
        <f t="array" ref="AC24">IFERROR(INDEX(quantité_saisie,MATCH($B24&amp;$B$3,personne_saisie&amp;EQT_saisie,0)),"")</f>
        <v/>
      </c>
      <c r="AD24" s="57" t="str">
        <f t="array" ref="AD24">IFERROR(INDEX(quantité_saisie,MATCH($B24&amp;$B$3,personne_saisie&amp;EQT_saisie,0)),"")</f>
        <v/>
      </c>
      <c r="AE24" s="57" t="str">
        <f t="array" ref="AE24">IFERROR(INDEX(quantité_saisie,MATCH($B24&amp;$B$3,personne_saisie&amp;EQT_saisie,0)),"")</f>
        <v/>
      </c>
      <c r="AF24" s="57" t="str">
        <f t="array" ref="AF24">IFERROR(INDEX(quantité_saisie,MATCH($B24&amp;$B$3,personne_saisie&amp;EQT_saisie,0)),"")</f>
        <v/>
      </c>
      <c r="AG24" s="57" t="str">
        <f t="array" ref="AG24">IFERROR(INDEX(quantité_saisie,MATCH($B24&amp;$B$3,personne_saisie&amp;EQT_saisie,0)),"")</f>
        <v/>
      </c>
      <c r="AH24" s="57" t="str">
        <f t="array" ref="AH24">IFERROR(INDEX(quantité_saisie,MATCH($B24&amp;$B$3,personne_saisie&amp;EQT_saisie,0)),"")</f>
        <v/>
      </c>
      <c r="AI24" s="57" t="str">
        <f t="array" ref="AI24">IFERROR(INDEX(quantité_saisie,MATCH($B24&amp;$B$3,personne_saisie&amp;EQT_saisie,0)),"")</f>
        <v/>
      </c>
      <c r="AJ24" s="57" t="str">
        <f t="array" ref="AJ24">IFERROR(INDEX(quantité_saisie,MATCH($B24&amp;$B$3,personne_saisie&amp;EQT_saisie,0)),"")</f>
        <v/>
      </c>
      <c r="AK24" s="57" t="str">
        <f t="array" ref="AK24">IFERROR(INDEX(quantité_saisie,MATCH($B24&amp;$B$3,personne_saisie&amp;EQT_saisie,0)),"")</f>
        <v/>
      </c>
      <c r="AL24" s="57" t="str">
        <f t="array" ref="AL24">IFERROR(INDEX(quantité_saisie,MATCH($B24&amp;$B$3,personne_saisie&amp;EQT_saisie,0)),"")</f>
        <v/>
      </c>
      <c r="AM24" s="57" t="str">
        <f t="array" ref="AM24">IFERROR(INDEX(quantité_saisie,MATCH($B24&amp;$B$3,personne_saisie&amp;EQT_saisie,0)),"")</f>
        <v/>
      </c>
      <c r="AN24" s="57" t="str">
        <f t="array" ref="AN24">IFERROR(INDEX(quantité_saisie,MATCH($B24&amp;$B$3,personne_saisie&amp;EQT_saisie,0)),"")</f>
        <v/>
      </c>
      <c r="AO24" s="57" t="str">
        <f t="array" ref="AO24">IFERROR(INDEX(quantité_saisie,MATCH($B24&amp;$B$3,personne_saisie&amp;EQT_saisie,0)),"")</f>
        <v/>
      </c>
      <c r="AP24" s="57" t="str">
        <f t="array" ref="AP24">IFERROR(INDEX(quantité_saisie,MATCH($B24&amp;$B$3,personne_saisie&amp;EQT_saisie,0)),"")</f>
        <v/>
      </c>
      <c r="AQ24" s="57" t="str">
        <f t="array" ref="AQ24">IFERROR(INDEX(quantité_saisie,MATCH($B24&amp;$B$3,personne_saisie&amp;EQT_saisie,0)),"")</f>
        <v/>
      </c>
      <c r="AR24" s="57" t="str">
        <f t="array" ref="AR24">IFERROR(INDEX(quantité_saisie,MATCH($B24&amp;$B$3,personne_saisie&amp;EQT_saisie,0)),"")</f>
        <v/>
      </c>
      <c r="AS24" s="57" t="str">
        <f t="array" ref="AS24">IFERROR(INDEX(quantité_saisie,MATCH($B24&amp;$B$3,personne_saisie&amp;EQT_saisie,0)),"")</f>
        <v/>
      </c>
      <c r="AT24" s="57" t="str">
        <f t="array" ref="AT24">IFERROR(INDEX(quantité_saisie,MATCH($B24&amp;$B$3,personne_saisie&amp;EQT_saisie,0)),"")</f>
        <v/>
      </c>
      <c r="AU24" s="57" t="str">
        <f t="array" ref="AU24">IFERROR(INDEX(quantité_saisie,MATCH($B24&amp;$B$3,personne_saisie&amp;EQT_saisie,0)),"")</f>
        <v/>
      </c>
      <c r="AV24" s="57" t="str">
        <f t="array" ref="AV24">IFERROR(INDEX(quantité_saisie,MATCH($B24&amp;$B$3,personne_saisie&amp;EQT_saisie,0)),"")</f>
        <v/>
      </c>
      <c r="AW24" s="57" t="str">
        <f t="array" ref="AW24">IFERROR(INDEX(quantité_saisie,MATCH($B24&amp;$B$3,personne_saisie&amp;EQT_saisie,0)),"")</f>
        <v/>
      </c>
      <c r="AX24" s="57" t="str">
        <f t="array" ref="AX24">IFERROR(INDEX(quantité_saisie,MATCH($B24&amp;$B$3,personne_saisie&amp;EQT_saisie,0)),"")</f>
        <v/>
      </c>
      <c r="AY24" s="57" t="str">
        <f t="array" ref="AY24">IFERROR(INDEX(quantité_saisie,MATCH($B24&amp;$B$3,personne_saisie&amp;EQT_saisie,0)),"")</f>
        <v/>
      </c>
      <c r="AZ24" s="57" t="str">
        <f t="array" ref="AZ24">IFERROR(INDEX(quantité_saisie,MATCH($B24&amp;$B$3,personne_saisie&amp;EQT_saisie,0)),"")</f>
        <v/>
      </c>
      <c r="BA24" s="57" t="str">
        <f t="array" ref="BA24">IFERROR(INDEX(quantité_saisie,MATCH($B24&amp;$B$3,personne_saisie&amp;EQT_saisie,0)),"")</f>
        <v/>
      </c>
      <c r="BB24" s="57" t="str">
        <f t="array" ref="BB24">IFERROR(INDEX(quantité_saisie,MATCH($B24&amp;$B$3,personne_saisie&amp;EQT_saisie,0)),"")</f>
        <v/>
      </c>
      <c r="BC24" s="57" t="str">
        <f t="array" ref="BC24">IFERROR(INDEX(quantité_saisie,MATCH($B24&amp;$B$3,personne_saisie&amp;EQT_saisie,0)),"")</f>
        <v/>
      </c>
      <c r="BD24" s="57" t="str">
        <f t="array" ref="BD24">IFERROR(INDEX(quantité_saisie,MATCH($B24&amp;$B$3,personne_saisie&amp;EQT_saisie,0)),"")</f>
        <v/>
      </c>
    </row>
    <row r="25" spans="2:56" x14ac:dyDescent="0.3">
      <c r="B25" s="63" t="s">
        <v>107</v>
      </c>
      <c r="C25" s="26"/>
      <c r="D25" s="22"/>
      <c r="E25" s="57" t="str">
        <f t="array" ref="E25">IFERROR(INDEX(quantité_saisie,MATCH($B25&amp;$B$3,personne_saisie&amp;EQT_saisie,0)),"")</f>
        <v/>
      </c>
      <c r="F25" s="57" t="str">
        <f t="array" ref="F25">IFERROR(INDEX(quantité_saisie,MATCH($B25&amp;$B$3,personne_saisie&amp;EQT_saisie,0)),"")</f>
        <v/>
      </c>
      <c r="G25" s="57" t="str">
        <f t="array" ref="G25">IFERROR(INDEX(quantité_saisie,MATCH($B25&amp;$B$3,personne_saisie&amp;EQT_saisie,0)),"")</f>
        <v/>
      </c>
      <c r="H25" s="57" t="str">
        <f t="array" ref="H25">IFERROR(INDEX(quantité_saisie,MATCH($B25&amp;$B$3,personne_saisie&amp;EQT_saisie,0)),"")</f>
        <v/>
      </c>
      <c r="I25" s="57" t="str">
        <f t="array" ref="I25">IFERROR(INDEX(quantité_saisie,MATCH($B25&amp;$B$3,personne_saisie&amp;EQT_saisie,0)),"")</f>
        <v/>
      </c>
      <c r="J25" s="57" t="str">
        <f t="array" ref="J25">IFERROR(INDEX(quantité_saisie,MATCH($B25&amp;$B$3,personne_saisie&amp;EQT_saisie,0)),"")</f>
        <v/>
      </c>
      <c r="K25" s="57" t="str">
        <f t="array" ref="K25">IFERROR(INDEX(quantité_saisie,MATCH($B25&amp;$B$3,personne_saisie&amp;EQT_saisie,0)),"")</f>
        <v/>
      </c>
      <c r="L25" s="57" t="str">
        <f t="array" ref="L25">IFERROR(INDEX(quantité_saisie,MATCH($B25&amp;$B$3,personne_saisie&amp;EQT_saisie,0)),"")</f>
        <v/>
      </c>
      <c r="M25" s="57" t="str">
        <f t="array" ref="M25">IFERROR(INDEX(quantité_saisie,MATCH($B25&amp;$B$3,personne_saisie&amp;EQT_saisie,0)),"")</f>
        <v/>
      </c>
      <c r="N25" s="57" t="str">
        <f t="array" ref="N25">IFERROR(INDEX(quantité_saisie,MATCH($B25&amp;$B$3,personne_saisie&amp;EQT_saisie,0)),"")</f>
        <v/>
      </c>
      <c r="O25" s="57" t="str">
        <f t="array" ref="O25">IFERROR(INDEX(quantité_saisie,MATCH($B25&amp;$B$3,personne_saisie&amp;EQT_saisie,0)),"")</f>
        <v/>
      </c>
      <c r="P25" s="57" t="str">
        <f t="array" ref="P25">IFERROR(INDEX(quantité_saisie,MATCH($B25&amp;$B$3,personne_saisie&amp;EQT_saisie,0)),"")</f>
        <v/>
      </c>
      <c r="Q25" s="57" t="str">
        <f t="array" ref="Q25">IFERROR(INDEX(quantité_saisie,MATCH($B25&amp;$B$3,personne_saisie&amp;EQT_saisie,0)),"")</f>
        <v/>
      </c>
      <c r="R25" s="57" t="str">
        <f t="array" ref="R25">IFERROR(INDEX(quantité_saisie,MATCH($B25&amp;$B$3,personne_saisie&amp;EQT_saisie,0)),"")</f>
        <v/>
      </c>
      <c r="S25" s="57" t="str">
        <f t="array" ref="S25">IFERROR(INDEX(quantité_saisie,MATCH($B25&amp;$B$3,personne_saisie&amp;EQT_saisie,0)),"")</f>
        <v/>
      </c>
      <c r="T25" s="57" t="str">
        <f t="array" ref="T25">IFERROR(INDEX(quantité_saisie,MATCH($B25&amp;$B$3,personne_saisie&amp;EQT_saisie,0)),"")</f>
        <v/>
      </c>
      <c r="U25" s="57" t="str">
        <f t="array" ref="U25">IFERROR(INDEX(quantité_saisie,MATCH($B25&amp;$B$3,personne_saisie&amp;EQT_saisie,0)),"")</f>
        <v/>
      </c>
      <c r="V25" s="57" t="str">
        <f t="array" ref="V25">IFERROR(INDEX(quantité_saisie,MATCH($B25&amp;$B$3,personne_saisie&amp;EQT_saisie,0)),"")</f>
        <v/>
      </c>
      <c r="W25" s="57" t="str">
        <f t="array" ref="W25">IFERROR(INDEX(quantité_saisie,MATCH($B25&amp;$B$3,personne_saisie&amp;EQT_saisie,0)),"")</f>
        <v/>
      </c>
      <c r="X25" s="57" t="str">
        <f t="array" ref="X25">IFERROR(INDEX(quantité_saisie,MATCH($B25&amp;$B$3,personne_saisie&amp;EQT_saisie,0)),"")</f>
        <v/>
      </c>
      <c r="Y25" s="57" t="str">
        <f t="array" ref="Y25">IFERROR(INDEX(quantité_saisie,MATCH($B25&amp;$B$3,personne_saisie&amp;EQT_saisie,0)),"")</f>
        <v/>
      </c>
      <c r="Z25" s="57" t="str">
        <f t="array" ref="Z25">IFERROR(INDEX(quantité_saisie,MATCH($B25&amp;$B$3,personne_saisie&amp;EQT_saisie,0)),"")</f>
        <v/>
      </c>
      <c r="AA25" s="57" t="str">
        <f t="array" ref="AA25">IFERROR(INDEX(quantité_saisie,MATCH($B25&amp;$B$3,personne_saisie&amp;EQT_saisie,0)),"")</f>
        <v/>
      </c>
      <c r="AB25" s="57" t="str">
        <f t="array" ref="AB25">IFERROR(INDEX(quantité_saisie,MATCH($B25&amp;$B$3,personne_saisie&amp;EQT_saisie,0)),"")</f>
        <v/>
      </c>
      <c r="AC25" s="57" t="str">
        <f t="array" ref="AC25">IFERROR(INDEX(quantité_saisie,MATCH($B25&amp;$B$3,personne_saisie&amp;EQT_saisie,0)),"")</f>
        <v/>
      </c>
      <c r="AD25" s="57" t="str">
        <f t="array" ref="AD25">IFERROR(INDEX(quantité_saisie,MATCH($B25&amp;$B$3,personne_saisie&amp;EQT_saisie,0)),"")</f>
        <v/>
      </c>
      <c r="AE25" s="57" t="str">
        <f t="array" ref="AE25">IFERROR(INDEX(quantité_saisie,MATCH($B25&amp;$B$3,personne_saisie&amp;EQT_saisie,0)),"")</f>
        <v/>
      </c>
      <c r="AF25" s="57" t="str">
        <f t="array" ref="AF25">IFERROR(INDEX(quantité_saisie,MATCH($B25&amp;$B$3,personne_saisie&amp;EQT_saisie,0)),"")</f>
        <v/>
      </c>
      <c r="AG25" s="57" t="str">
        <f t="array" ref="AG25">IFERROR(INDEX(quantité_saisie,MATCH($B25&amp;$B$3,personne_saisie&amp;EQT_saisie,0)),"")</f>
        <v/>
      </c>
      <c r="AH25" s="57" t="str">
        <f t="array" ref="AH25">IFERROR(INDEX(quantité_saisie,MATCH($B25&amp;$B$3,personne_saisie&amp;EQT_saisie,0)),"")</f>
        <v/>
      </c>
      <c r="AI25" s="57" t="str">
        <f t="array" ref="AI25">IFERROR(INDEX(quantité_saisie,MATCH($B25&amp;$B$3,personne_saisie&amp;EQT_saisie,0)),"")</f>
        <v/>
      </c>
      <c r="AJ25" s="57" t="str">
        <f t="array" ref="AJ25">IFERROR(INDEX(quantité_saisie,MATCH($B25&amp;$B$3,personne_saisie&amp;EQT_saisie,0)),"")</f>
        <v/>
      </c>
      <c r="AK25" s="57" t="str">
        <f t="array" ref="AK25">IFERROR(INDEX(quantité_saisie,MATCH($B25&amp;$B$3,personne_saisie&amp;EQT_saisie,0)),"")</f>
        <v/>
      </c>
      <c r="AL25" s="57" t="str">
        <f t="array" ref="AL25">IFERROR(INDEX(quantité_saisie,MATCH($B25&amp;$B$3,personne_saisie&amp;EQT_saisie,0)),"")</f>
        <v/>
      </c>
      <c r="AM25" s="57" t="str">
        <f t="array" ref="AM25">IFERROR(INDEX(quantité_saisie,MATCH($B25&amp;$B$3,personne_saisie&amp;EQT_saisie,0)),"")</f>
        <v/>
      </c>
      <c r="AN25" s="57" t="str">
        <f t="array" ref="AN25">IFERROR(INDEX(quantité_saisie,MATCH($B25&amp;$B$3,personne_saisie&amp;EQT_saisie,0)),"")</f>
        <v/>
      </c>
      <c r="AO25" s="57" t="str">
        <f t="array" ref="AO25">IFERROR(INDEX(quantité_saisie,MATCH($B25&amp;$B$3,personne_saisie&amp;EQT_saisie,0)),"")</f>
        <v/>
      </c>
      <c r="AP25" s="57" t="str">
        <f t="array" ref="AP25">IFERROR(INDEX(quantité_saisie,MATCH($B25&amp;$B$3,personne_saisie&amp;EQT_saisie,0)),"")</f>
        <v/>
      </c>
      <c r="AQ25" s="57" t="str">
        <f t="array" ref="AQ25">IFERROR(INDEX(quantité_saisie,MATCH($B25&amp;$B$3,personne_saisie&amp;EQT_saisie,0)),"")</f>
        <v/>
      </c>
      <c r="AR25" s="57" t="str">
        <f t="array" ref="AR25">IFERROR(INDEX(quantité_saisie,MATCH($B25&amp;$B$3,personne_saisie&amp;EQT_saisie,0)),"")</f>
        <v/>
      </c>
      <c r="AS25" s="57" t="str">
        <f t="array" ref="AS25">IFERROR(INDEX(quantité_saisie,MATCH($B25&amp;$B$3,personne_saisie&amp;EQT_saisie,0)),"")</f>
        <v/>
      </c>
      <c r="AT25" s="57" t="str">
        <f t="array" ref="AT25">IFERROR(INDEX(quantité_saisie,MATCH($B25&amp;$B$3,personne_saisie&amp;EQT_saisie,0)),"")</f>
        <v/>
      </c>
      <c r="AU25" s="57" t="str">
        <f t="array" ref="AU25">IFERROR(INDEX(quantité_saisie,MATCH($B25&amp;$B$3,personne_saisie&amp;EQT_saisie,0)),"")</f>
        <v/>
      </c>
      <c r="AV25" s="57" t="str">
        <f t="array" ref="AV25">IFERROR(INDEX(quantité_saisie,MATCH($B25&amp;$B$3,personne_saisie&amp;EQT_saisie,0)),"")</f>
        <v/>
      </c>
      <c r="AW25" s="57" t="str">
        <f t="array" ref="AW25">IFERROR(INDEX(quantité_saisie,MATCH($B25&amp;$B$3,personne_saisie&amp;EQT_saisie,0)),"")</f>
        <v/>
      </c>
      <c r="AX25" s="57" t="str">
        <f t="array" ref="AX25">IFERROR(INDEX(quantité_saisie,MATCH($B25&amp;$B$3,personne_saisie&amp;EQT_saisie,0)),"")</f>
        <v/>
      </c>
      <c r="AY25" s="57" t="str">
        <f t="array" ref="AY25">IFERROR(INDEX(quantité_saisie,MATCH($B25&amp;$B$3,personne_saisie&amp;EQT_saisie,0)),"")</f>
        <v/>
      </c>
      <c r="AZ25" s="57" t="str">
        <f t="array" ref="AZ25">IFERROR(INDEX(quantité_saisie,MATCH($B25&amp;$B$3,personne_saisie&amp;EQT_saisie,0)),"")</f>
        <v/>
      </c>
      <c r="BA25" s="57" t="str">
        <f t="array" ref="BA25">IFERROR(INDEX(quantité_saisie,MATCH($B25&amp;$B$3,personne_saisie&amp;EQT_saisie,0)),"")</f>
        <v/>
      </c>
      <c r="BB25" s="57" t="str">
        <f t="array" ref="BB25">IFERROR(INDEX(quantité_saisie,MATCH($B25&amp;$B$3,personne_saisie&amp;EQT_saisie,0)),"")</f>
        <v/>
      </c>
      <c r="BC25" s="57" t="str">
        <f t="array" ref="BC25">IFERROR(INDEX(quantité_saisie,MATCH($B25&amp;$B$3,personne_saisie&amp;EQT_saisie,0)),"")</f>
        <v/>
      </c>
      <c r="BD25" s="57" t="str">
        <f t="array" ref="BD25">IFERROR(INDEX(quantité_saisie,MATCH($B25&amp;$B$3,personne_saisie&amp;EQT_saisie,0)),"")</f>
        <v/>
      </c>
    </row>
    <row r="26" spans="2:56" ht="33.75" thickBot="1" x14ac:dyDescent="0.35">
      <c r="B26" s="13"/>
      <c r="C26" s="13"/>
      <c r="D26" s="13"/>
      <c r="E26" s="14"/>
      <c r="F26" s="14"/>
      <c r="G26" s="14"/>
      <c r="H26" s="14"/>
      <c r="I26" s="15"/>
      <c r="J26" s="15"/>
      <c r="K26" s="15"/>
      <c r="L26" s="15"/>
      <c r="M26" s="15"/>
      <c r="N26" s="15"/>
      <c r="O26" s="15"/>
      <c r="P26" s="15"/>
      <c r="Q26" s="15"/>
    </row>
    <row r="27" spans="2:56" ht="17.25" thickBot="1" x14ac:dyDescent="0.35">
      <c r="B27" s="32" t="s">
        <v>79</v>
      </c>
      <c r="C27" s="33"/>
      <c r="D27" s="34"/>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6"/>
      <c r="AI27" s="36"/>
      <c r="AJ27" s="36"/>
      <c r="AK27" s="36"/>
      <c r="AL27" s="36"/>
      <c r="AM27" s="36"/>
      <c r="AN27" s="36"/>
      <c r="AO27" s="36"/>
      <c r="AP27" s="36"/>
      <c r="AQ27" s="36"/>
      <c r="AR27" s="36"/>
      <c r="AS27" s="36"/>
      <c r="AT27" s="36"/>
      <c r="AU27" s="36"/>
      <c r="AV27" s="36"/>
      <c r="AW27" s="36"/>
      <c r="AX27" s="36"/>
      <c r="AY27" s="36"/>
      <c r="AZ27" s="36"/>
      <c r="BA27" s="36"/>
      <c r="BB27" s="36"/>
      <c r="BC27" s="36"/>
      <c r="BD27" s="37"/>
    </row>
    <row r="28" spans="2:56" ht="17.25" customHeight="1" thickBot="1" x14ac:dyDescent="0.35">
      <c r="B28" s="13"/>
      <c r="C28" s="13"/>
      <c r="D28" s="13"/>
      <c r="E28" s="14"/>
      <c r="F28" s="14"/>
      <c r="G28" s="14"/>
      <c r="H28" s="14"/>
      <c r="I28" s="15"/>
      <c r="J28" s="15"/>
      <c r="K28" s="15"/>
      <c r="L28" s="15"/>
      <c r="M28" s="15"/>
      <c r="N28" s="15"/>
      <c r="O28" s="15"/>
      <c r="P28" s="15"/>
      <c r="Q28" s="15"/>
    </row>
    <row r="29" spans="2:56" x14ac:dyDescent="0.3">
      <c r="B29" s="38" t="s">
        <v>80</v>
      </c>
      <c r="C29" s="39"/>
      <c r="D29" s="40"/>
      <c r="E29" s="58">
        <f>SUM(somme_EQTs[1])</f>
        <v>7</v>
      </c>
      <c r="F29" s="58">
        <f>SUM(somme_EQTs[2])</f>
        <v>7</v>
      </c>
      <c r="G29" s="58">
        <f>SUM(somme_EQTs[3])</f>
        <v>7</v>
      </c>
      <c r="H29" s="58">
        <f>SUM(somme_EQTs[4])</f>
        <v>7</v>
      </c>
      <c r="I29" s="58">
        <f>SUM(somme_EQTs[5])</f>
        <v>7</v>
      </c>
      <c r="J29" s="58">
        <f>SUM(somme_EQTs[6])</f>
        <v>7</v>
      </c>
      <c r="K29" s="58">
        <f>SUM(somme_EQTs[7])</f>
        <v>7</v>
      </c>
      <c r="L29" s="58">
        <f>SUM(somme_EQTs[8])</f>
        <v>7</v>
      </c>
      <c r="M29" s="58">
        <f>SUM(somme_EQTs[9])</f>
        <v>7</v>
      </c>
      <c r="N29" s="58">
        <f>SUM(somme_EQTs[10])</f>
        <v>7</v>
      </c>
      <c r="O29" s="58">
        <f>SUM(somme_EQTs[11])</f>
        <v>7</v>
      </c>
      <c r="P29" s="58">
        <f>SUM(somme_EQTs[12])</f>
        <v>7</v>
      </c>
      <c r="Q29" s="58">
        <f>SUM(somme_EQTs[13])</f>
        <v>7</v>
      </c>
      <c r="R29" s="58">
        <f>SUM(somme_EQTs[14])</f>
        <v>7</v>
      </c>
      <c r="S29" s="58">
        <f>SUM(somme_EQTs[15])</f>
        <v>7</v>
      </c>
      <c r="T29" s="58">
        <f>SUM(somme_EQTs[16])</f>
        <v>7</v>
      </c>
      <c r="U29" s="58">
        <f>SUM(somme_EQTs[17])</f>
        <v>7</v>
      </c>
      <c r="V29" s="58">
        <f>SUM(somme_EQTs[18])</f>
        <v>7</v>
      </c>
      <c r="W29" s="58">
        <f>SUM(somme_EQTs[19])</f>
        <v>7</v>
      </c>
      <c r="X29" s="58">
        <f>SUM(somme_EQTs[20])</f>
        <v>7</v>
      </c>
      <c r="Y29" s="58">
        <f>SUM(somme_EQTs[21])</f>
        <v>7</v>
      </c>
      <c r="Z29" s="58">
        <f>SUM(somme_EQTs[22])</f>
        <v>7</v>
      </c>
      <c r="AA29" s="58">
        <f>SUM(somme_EQTs[23])</f>
        <v>7</v>
      </c>
      <c r="AB29" s="58">
        <f>SUM(somme_EQTs[24])</f>
        <v>7</v>
      </c>
      <c r="AC29" s="58">
        <f>SUM(somme_EQTs[25])</f>
        <v>7</v>
      </c>
      <c r="AD29" s="58">
        <f>SUM(somme_EQTs[26])</f>
        <v>7</v>
      </c>
      <c r="AE29" s="58">
        <f>SUM(somme_EQTs[27])</f>
        <v>7</v>
      </c>
      <c r="AF29" s="58">
        <f>SUM(somme_EQTs[28])</f>
        <v>7</v>
      </c>
      <c r="AG29" s="58">
        <f>SUM(somme_EQTs[29])</f>
        <v>7</v>
      </c>
      <c r="AH29" s="58">
        <f>SUM(somme_EQTs[30])</f>
        <v>7</v>
      </c>
      <c r="AI29" s="58">
        <f>SUM(somme_EQTs[31])</f>
        <v>7</v>
      </c>
      <c r="AJ29" s="58">
        <f>SUM(somme_EQTs[32])</f>
        <v>7</v>
      </c>
      <c r="AK29" s="58">
        <f>SUM(somme_EQTs[33])</f>
        <v>7</v>
      </c>
      <c r="AL29" s="58">
        <f>SUM(somme_EQTs[34])</f>
        <v>7</v>
      </c>
      <c r="AM29" s="58">
        <f>SUM(somme_EQTs[35])</f>
        <v>7</v>
      </c>
      <c r="AN29" s="58">
        <f>SUM(somme_EQTs[36])</f>
        <v>7</v>
      </c>
      <c r="AO29" s="58">
        <f>SUM(somme_EQTs[37])</f>
        <v>7</v>
      </c>
      <c r="AP29" s="58">
        <f>SUM(somme_EQTs[38])</f>
        <v>7</v>
      </c>
      <c r="AQ29" s="58">
        <f>SUM(somme_EQTs[39])</f>
        <v>7</v>
      </c>
      <c r="AR29" s="58">
        <f>SUM(somme_EQTs[40])</f>
        <v>7</v>
      </c>
      <c r="AS29" s="58">
        <f>SUM(somme_EQTs[41])</f>
        <v>7</v>
      </c>
      <c r="AT29" s="58">
        <f>SUM(somme_EQTs[42])</f>
        <v>7</v>
      </c>
      <c r="AU29" s="58">
        <f>SUM(somme_EQTs[43])</f>
        <v>7</v>
      </c>
      <c r="AV29" s="58">
        <f>SUM(somme_EQTs[44])</f>
        <v>7</v>
      </c>
      <c r="AW29" s="58">
        <f>SUM(somme_EQTs[45])</f>
        <v>7</v>
      </c>
      <c r="AX29" s="58">
        <f>SUM(somme_EQTs[46])</f>
        <v>7</v>
      </c>
      <c r="AY29" s="58">
        <f>SUM(somme_EQTs[47])</f>
        <v>7</v>
      </c>
      <c r="AZ29" s="58">
        <f>SUM(somme_EQTs[48])</f>
        <v>7</v>
      </c>
      <c r="BA29" s="58">
        <f>SUM(somme_EQTs[49])</f>
        <v>7</v>
      </c>
      <c r="BB29" s="58">
        <f>SUM(somme_EQTs[50])</f>
        <v>7</v>
      </c>
      <c r="BC29" s="58">
        <f>SUM(somme_EQTs[51])</f>
        <v>7</v>
      </c>
      <c r="BD29" s="58">
        <f>SUM(somme_EQTs[52])</f>
        <v>7</v>
      </c>
    </row>
    <row r="30" spans="2:56" ht="17.25" thickBot="1" x14ac:dyDescent="0.35">
      <c r="B30" s="31" t="s">
        <v>81</v>
      </c>
      <c r="C30" s="41"/>
      <c r="D30" s="42"/>
      <c r="E30" s="45"/>
      <c r="F30" s="46"/>
      <c r="G30" s="46"/>
      <c r="H30" s="46"/>
      <c r="I30" s="46"/>
      <c r="J30" s="46"/>
      <c r="K30" s="46"/>
      <c r="L30" s="46"/>
      <c r="M30" s="46"/>
      <c r="N30" s="46"/>
      <c r="O30" s="46"/>
      <c r="P30" s="46"/>
      <c r="Q30" s="46"/>
      <c r="R30" s="46"/>
      <c r="S30" s="46"/>
      <c r="T30" s="46"/>
      <c r="U30" s="46"/>
      <c r="V30" s="46"/>
      <c r="W30" s="46"/>
      <c r="X30" s="46"/>
      <c r="Y30" s="46"/>
      <c r="Z30" s="46"/>
      <c r="AA30" s="46"/>
      <c r="AB30" s="46"/>
      <c r="AC30" s="46"/>
      <c r="AD30" s="46"/>
      <c r="AE30" s="46"/>
      <c r="AF30" s="46"/>
      <c r="AG30" s="46"/>
      <c r="AH30" s="46"/>
      <c r="AI30" s="46"/>
      <c r="AJ30" s="46"/>
      <c r="AK30" s="46"/>
      <c r="AL30" s="46"/>
      <c r="AM30" s="46"/>
      <c r="AN30" s="46"/>
      <c r="AO30" s="46"/>
      <c r="AP30" s="46"/>
      <c r="AQ30" s="46"/>
      <c r="AR30" s="46"/>
      <c r="AS30" s="46"/>
      <c r="AT30" s="46"/>
      <c r="AU30" s="46"/>
      <c r="AV30" s="46"/>
      <c r="AW30" s="46"/>
      <c r="AX30" s="46"/>
      <c r="AY30" s="46"/>
      <c r="AZ30" s="46"/>
      <c r="BA30" s="46"/>
      <c r="BB30" s="46"/>
      <c r="BC30" s="46"/>
      <c r="BD30" s="47"/>
    </row>
    <row r="31" spans="2:56" ht="17.25" customHeight="1" thickBot="1" x14ac:dyDescent="0.35">
      <c r="C31" s="13"/>
      <c r="D31" s="13"/>
      <c r="E31" s="14"/>
      <c r="F31" s="14"/>
      <c r="G31" s="14"/>
      <c r="H31" s="14"/>
      <c r="I31" s="15"/>
      <c r="J31" s="15"/>
      <c r="K31" s="15"/>
      <c r="L31" s="15"/>
      <c r="M31" s="15"/>
      <c r="N31" s="15"/>
      <c r="O31" s="15"/>
      <c r="P31" s="15"/>
      <c r="Q31" s="15"/>
    </row>
    <row r="32" spans="2:56" x14ac:dyDescent="0.3">
      <c r="B32" s="50" t="s">
        <v>82</v>
      </c>
      <c r="C32" s="39"/>
      <c r="D32" s="51"/>
      <c r="E32" s="43"/>
      <c r="F32" s="43"/>
      <c r="G32" s="43"/>
      <c r="H32" s="43"/>
      <c r="I32" s="43"/>
      <c r="J32" s="43"/>
      <c r="K32" s="43"/>
      <c r="L32" s="43"/>
      <c r="M32" s="43"/>
      <c r="N32" s="43"/>
      <c r="O32" s="43"/>
      <c r="P32" s="43"/>
      <c r="Q32" s="43"/>
      <c r="R32" s="43"/>
      <c r="S32" s="43"/>
      <c r="T32" s="43"/>
      <c r="U32" s="43"/>
      <c r="V32" s="43"/>
      <c r="W32" s="43"/>
      <c r="X32" s="43"/>
      <c r="Y32" s="43"/>
      <c r="Z32" s="43"/>
      <c r="AA32" s="43"/>
      <c r="AB32" s="43"/>
      <c r="AC32" s="43"/>
      <c r="AD32" s="43"/>
      <c r="AE32" s="43"/>
      <c r="AF32" s="43"/>
      <c r="AG32" s="43"/>
      <c r="AH32" s="43"/>
      <c r="AI32" s="43"/>
      <c r="AJ32" s="43"/>
      <c r="AK32" s="43"/>
      <c r="AL32" s="43"/>
      <c r="AM32" s="43"/>
      <c r="AN32" s="43"/>
      <c r="AO32" s="43"/>
      <c r="AP32" s="43"/>
      <c r="AQ32" s="43"/>
      <c r="AR32" s="43"/>
      <c r="AS32" s="43"/>
      <c r="AT32" s="43"/>
      <c r="AU32" s="43"/>
      <c r="AV32" s="43"/>
      <c r="AW32" s="43"/>
      <c r="AX32" s="43"/>
      <c r="AY32" s="43"/>
      <c r="AZ32" s="43"/>
      <c r="BA32" s="43"/>
      <c r="BB32" s="43"/>
      <c r="BC32" s="43"/>
      <c r="BD32" s="44"/>
    </row>
    <row r="33" spans="2:56" x14ac:dyDescent="0.3">
      <c r="B33" s="30" t="s">
        <v>84</v>
      </c>
      <c r="C33" s="48"/>
      <c r="D33" s="49"/>
      <c r="E33" s="29"/>
      <c r="F33" s="29"/>
      <c r="G33" s="29"/>
      <c r="H33" s="29"/>
      <c r="I33" s="29"/>
      <c r="J33" s="29"/>
      <c r="K33" s="29"/>
      <c r="L33" s="29"/>
      <c r="M33" s="29"/>
      <c r="N33" s="29"/>
      <c r="O33" s="29"/>
      <c r="P33" s="29"/>
      <c r="Q33" s="29"/>
      <c r="R33" s="29"/>
      <c r="S33" s="29"/>
      <c r="T33" s="29"/>
      <c r="U33" s="29"/>
      <c r="V33" s="29"/>
      <c r="W33" s="29"/>
      <c r="X33" s="29"/>
      <c r="Y33" s="29"/>
      <c r="Z33" s="29"/>
      <c r="AA33" s="29"/>
      <c r="AB33" s="29"/>
      <c r="AC33" s="29"/>
      <c r="AD33" s="29"/>
      <c r="AE33" s="29"/>
      <c r="AF33" s="29"/>
      <c r="AG33" s="29"/>
      <c r="AH33" s="29"/>
      <c r="AI33" s="29"/>
      <c r="AJ33" s="29"/>
      <c r="AK33" s="29"/>
      <c r="AL33" s="29"/>
      <c r="AM33" s="29"/>
      <c r="AN33" s="29"/>
      <c r="AO33" s="29"/>
      <c r="AP33" s="29"/>
      <c r="AQ33" s="29"/>
      <c r="AR33" s="29"/>
      <c r="AS33" s="29"/>
      <c r="AT33" s="29"/>
      <c r="AU33" s="29"/>
      <c r="AV33" s="29"/>
      <c r="AW33" s="29"/>
      <c r="AX33" s="29"/>
      <c r="AY33" s="29"/>
      <c r="AZ33" s="29"/>
      <c r="BA33" s="29"/>
      <c r="BB33" s="29"/>
      <c r="BC33" s="29"/>
      <c r="BD33" s="52"/>
    </row>
    <row r="34" spans="2:56" ht="17.25" thickBot="1" x14ac:dyDescent="0.35">
      <c r="B34" s="53" t="s">
        <v>83</v>
      </c>
      <c r="C34" s="41"/>
      <c r="D34" s="54"/>
      <c r="E34" s="55"/>
      <c r="F34" s="55"/>
      <c r="G34" s="55"/>
      <c r="H34" s="55"/>
      <c r="I34" s="55"/>
      <c r="J34" s="55"/>
      <c r="K34" s="55"/>
      <c r="L34" s="55"/>
      <c r="M34" s="55"/>
      <c r="N34" s="55"/>
      <c r="O34" s="55"/>
      <c r="P34" s="55"/>
      <c r="Q34" s="55"/>
      <c r="R34" s="55"/>
      <c r="S34" s="55"/>
      <c r="T34" s="55"/>
      <c r="U34" s="55"/>
      <c r="V34" s="55"/>
      <c r="W34" s="55"/>
      <c r="X34" s="55"/>
      <c r="Y34" s="55"/>
      <c r="Z34" s="55"/>
      <c r="AA34" s="55"/>
      <c r="AB34" s="55"/>
      <c r="AC34" s="55"/>
      <c r="AD34" s="55"/>
      <c r="AE34" s="55"/>
      <c r="AF34" s="55"/>
      <c r="AG34" s="55"/>
      <c r="AH34" s="55"/>
      <c r="AI34" s="55"/>
      <c r="AJ34" s="55"/>
      <c r="AK34" s="55"/>
      <c r="AL34" s="55"/>
      <c r="AM34" s="55"/>
      <c r="AN34" s="55"/>
      <c r="AO34" s="55"/>
      <c r="AP34" s="55"/>
      <c r="AQ34" s="55"/>
      <c r="AR34" s="55"/>
      <c r="AS34" s="55"/>
      <c r="AT34" s="55"/>
      <c r="AU34" s="55"/>
      <c r="AV34" s="55"/>
      <c r="AW34" s="55"/>
      <c r="AX34" s="55"/>
      <c r="AY34" s="55"/>
      <c r="AZ34" s="55"/>
      <c r="BA34" s="55"/>
      <c r="BB34" s="55"/>
      <c r="BC34" s="55"/>
      <c r="BD34" s="56"/>
    </row>
    <row r="35" spans="2:56" x14ac:dyDescent="0.3">
      <c r="E35" s="69"/>
      <c r="F35" s="69"/>
      <c r="G35" s="69"/>
    </row>
    <row r="36" spans="2:56" x14ac:dyDescent="0.3">
      <c r="E36" s="68"/>
      <c r="F36" s="68"/>
      <c r="G36" s="68"/>
    </row>
  </sheetData>
  <mergeCells count="15">
    <mergeCell ref="N5:Q5"/>
    <mergeCell ref="R5:U5"/>
    <mergeCell ref="V5:Z5"/>
    <mergeCell ref="AW5:AZ5"/>
    <mergeCell ref="BA5:BD5"/>
    <mergeCell ref="AA5:AD5"/>
    <mergeCell ref="AE5:AI5"/>
    <mergeCell ref="AJ5:AM5"/>
    <mergeCell ref="AN5:AQ5"/>
    <mergeCell ref="AR5:AV5"/>
    <mergeCell ref="E4:K4"/>
    <mergeCell ref="E36:G36"/>
    <mergeCell ref="E35:G35"/>
    <mergeCell ref="E5:I5"/>
    <mergeCell ref="J5:M5"/>
  </mergeCells>
  <conditionalFormatting sqref="E7:BD25">
    <cfRule type="expression" dxfId="50" priority="1">
      <formula>Plan</formula>
    </cfRule>
  </conditionalFormatting>
  <conditionalFormatting sqref="E36:G36">
    <cfRule type="beginsWith" dxfId="49" priority="59" operator="beginsWith" text="HAUSSE DE">
      <formula>LEFT(E36,LEN("HAUSSE DE"))="HAUSSE DE"</formula>
    </cfRule>
  </conditionalFormatting>
  <conditionalFormatting sqref="E27">
    <cfRule type="expression" dxfId="48" priority="30">
      <formula>MONTH(E27)&lt;&gt;MONTH($B27)</formula>
    </cfRule>
    <cfRule type="expression" dxfId="47" priority="35">
      <formula>OR(LEFT(E$6,1)="S", COUNTIF(lstCongés, E27)&gt;0)</formula>
    </cfRule>
    <cfRule type="expression" dxfId="46" priority="36">
      <formula>OR(LEFT(E$6,1)="D", COUNTIF(lstCongés, E27)&gt;0)</formula>
    </cfRule>
  </conditionalFormatting>
  <conditionalFormatting sqref="E29:BD30">
    <cfRule type="expression" dxfId="45" priority="16">
      <formula>MONTH(E29)&lt;&gt;MONTH($B29)</formula>
    </cfRule>
    <cfRule type="expression" dxfId="44" priority="21">
      <formula>OR(LEFT(E$6,1)="S", COUNTIF(lstCongés, E29)&gt;0)</formula>
    </cfRule>
    <cfRule type="expression" dxfId="43" priority="22">
      <formula>OR(LEFT(E$6,1)="D", COUNTIF(lstCongés, E29)&gt;0)</formula>
    </cfRule>
  </conditionalFormatting>
  <conditionalFormatting sqref="F27:BD27">
    <cfRule type="expression" dxfId="42" priority="23">
      <formula>MONTH(F27)&lt;&gt;MONTH($B27)</formula>
    </cfRule>
    <cfRule type="expression" dxfId="41" priority="28">
      <formula>OR(LEFT(F$6,1)="S", COUNTIF(lstCongés, F27)&gt;0)</formula>
    </cfRule>
    <cfRule type="expression" dxfId="40" priority="29">
      <formula>OR(LEFT(F$6,1)="D", COUNTIF(lstCongés, F27)&gt;0)</formula>
    </cfRule>
  </conditionalFormatting>
  <conditionalFormatting sqref="E32:BD34">
    <cfRule type="expression" dxfId="39" priority="2">
      <formula>MONTH(E32)&lt;&gt;MONTH($B32)</formula>
    </cfRule>
    <cfRule type="expression" dxfId="38" priority="7">
      <formula>OR(LEFT(E$6,1)="S", COUNTIF(lstCongés, E32)&gt;0)</formula>
    </cfRule>
    <cfRule type="expression" dxfId="37" priority="8">
      <formula>OR(LEFT(E$6,1)="D", COUNTIF(lstCongés, E32)&gt;0)</formula>
    </cfRule>
  </conditionalFormatting>
  <dataValidations count="11">
    <dataValidation allowBlank="1" showInputMessage="1" showErrorMessage="1" prompt="Consultez la présence annuelle des employés dans ce classeur. Sélectionnez un employé et une année pour obtenir une vue d’ensemble dans cette feuille de calcul" sqref="A1"/>
    <dataValidation allowBlank="1" showInputMessage="1" showErrorMessage="1" prompt="Sélectionnez le nom d’un employé dans la cellule AM2 à droite" sqref="L2"/>
    <dataValidation allowBlank="1" showInputMessage="1" showErrorMessage="1" prompt="Entrez l’année dans la cellule AM3 à droite" sqref="L3"/>
    <dataValidation allowBlank="1" showInputMessage="1" showErrorMessage="1" prompt="Le titre de la feuille de calcul figure dans cette cellule." sqref="B1:D1"/>
    <dataValidation allowBlank="1" showInputMessage="1" showErrorMessage="1" prompt="Le titre Chiffres clés figure dans cette cellule. Parcourez les lignes 19 à 22 pour consulter le nombre total de jours de congé, les jours travaillés et d’autres statistiques relatives aux congés" sqref="B26:D26"/>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D6"/>
    <dataValidation allowBlank="1" showInputMessage="1" showErrorMessage="1" prompt="Sélectionnez un employé dans la cellule à droite" sqref="C2:D2"/>
    <dataValidation allowBlank="1" showInputMessage="1" showErrorMessage="1" prompt="Entrez l’année dans la cellule à droite" sqref="C3 D3:D4"/>
    <dataValidation type="list" allowBlank="1" showErrorMessage="1" error="Sélectionnez le nom d’un employé dans la liste. Sélectionnez ANNULER, appuyez sur ALT+FLÈCHE BAS, puis sur ENTRÉE pour opérer une sélection " sqref="B3">
      <formula1>lstEQT</formula1>
    </dataValidation>
    <dataValidation allowBlank="1" showErrorMessage="1" sqref="E6:BD6 B6 L4 B2 B28:AV28 C31:AV31 B35:AV36 C4:C6 B4"/>
    <dataValidation allowBlank="1" showInputMessage="1" showErrorMessage="1" prompt="Entrez l’année dans cette cellule" sqref="E4:K4"/>
  </dataValidations>
  <printOptions horizontalCentered="1"/>
  <pageMargins left="0.25" right="0.25" top="0.75" bottom="0.75" header="0.3" footer="0.3"/>
  <pageSetup paperSize="9" scale="61" fitToHeight="0" orientation="landscape" r:id="rId1"/>
  <headerFooter differentFirst="1">
    <oddFooter>Page &amp;P of &amp;N</oddFooter>
  </headerFooter>
  <ignoredErrors>
    <ignoredError sqref="F7" calculatedColumn="1"/>
  </ignoredErrors>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31" id="{17D565DD-91EE-4D93-9FBE-31F7B371E651}">
            <xm:f>COUNTIFS(lstNomsEmpl,valSelEmployé,lstDatesF,"&lt;="&amp;E27,lstDatesD,"&gt;="&amp;E27,lstTypesC,Quantité!$B$4)&gt;0</xm:f>
            <x14:dxf>
              <font>
                <color theme="3" tint="-0.24994659260841701"/>
              </font>
              <fill>
                <patternFill>
                  <bgColor theme="4"/>
                </patternFill>
              </fill>
            </x14:dxf>
          </x14:cfRule>
          <xm:sqref>E27</xm:sqref>
        </x14:conditionalFormatting>
        <x14:conditionalFormatting xmlns:xm="http://schemas.microsoft.com/office/excel/2006/main">
          <x14:cfRule type="expression" priority="32" id="{2557BFBE-1C47-4FB0-9545-78ADBC9F406E}">
            <xm:f>COUNTIFS(lstNomsEmpl,valSelEmployé,lstDatesF,"&lt;="&amp;E27,lstDatesD,"&gt;="&amp;E27,lstTypesC,Quantité!$B$5)&gt;0</xm:f>
            <x14:dxf>
              <fill>
                <patternFill>
                  <bgColor theme="8"/>
                </patternFill>
              </fill>
            </x14:dxf>
          </x14:cfRule>
          <x14:cfRule type="expression" priority="33" id="{C5602471-F19A-4389-8462-54280C26F2D8}">
            <xm:f>COUNTIFS(lstNomsEmpl,valSelEmployé,lstDatesF,"&lt;="&amp;E27,lstDatesD,"&gt;="&amp;E27,lstTypesC,Quantité!$B$6)&gt;0</xm:f>
            <x14:dxf>
              <fill>
                <patternFill>
                  <bgColor theme="6"/>
                </patternFill>
              </fill>
            </x14:dxf>
          </x14:cfRule>
          <x14:cfRule type="expression" priority="34" id="{EA04378E-97C8-4283-B42E-C7DCFEF6145B}">
            <xm:f>COUNTIFS(lstNomsEmpl,valSelEmployé,lstDatesF,"&lt;="&amp;E27,lstDatesD,"&gt;="&amp;E27,lstTypesC,Quantité!$B$7)&gt;0</xm:f>
            <x14:dxf>
              <fill>
                <patternFill>
                  <bgColor theme="7"/>
                </patternFill>
              </fill>
            </x14:dxf>
          </x14:cfRule>
          <xm:sqref>E27</xm:sqref>
        </x14:conditionalFormatting>
        <x14:conditionalFormatting xmlns:xm="http://schemas.microsoft.com/office/excel/2006/main">
          <x14:cfRule type="expression" priority="17" id="{35729F94-74E9-4818-AE33-108168148A5B}">
            <xm:f>COUNTIFS(lstNomsEmpl,valSelEmployé,lstDatesF,"&lt;="&amp;E29,lstDatesD,"&gt;="&amp;E29,lstTypesC,Quantité!$B$4)&gt;0</xm:f>
            <x14:dxf>
              <font>
                <color theme="3" tint="-0.24994659260841701"/>
              </font>
              <fill>
                <patternFill>
                  <bgColor theme="4"/>
                </patternFill>
              </fill>
            </x14:dxf>
          </x14:cfRule>
          <xm:sqref>E29:BD30</xm:sqref>
        </x14:conditionalFormatting>
        <x14:conditionalFormatting xmlns:xm="http://schemas.microsoft.com/office/excel/2006/main">
          <x14:cfRule type="expression" priority="18" id="{7E60111C-49E5-4118-8898-F36BBA0ABF31}">
            <xm:f>COUNTIFS(lstNomsEmpl,valSelEmployé,lstDatesF,"&lt;="&amp;E29,lstDatesD,"&gt;="&amp;E29,lstTypesC,Quantité!$B$5)&gt;0</xm:f>
            <x14:dxf>
              <fill>
                <patternFill>
                  <bgColor theme="8"/>
                </patternFill>
              </fill>
            </x14:dxf>
          </x14:cfRule>
          <x14:cfRule type="expression" priority="19" id="{31F83CED-3696-4262-B4F8-E106FDAF8EB5}">
            <xm:f>COUNTIFS(lstNomsEmpl,valSelEmployé,lstDatesF,"&lt;="&amp;E29,lstDatesD,"&gt;="&amp;E29,lstTypesC,Quantité!$B$6)&gt;0</xm:f>
            <x14:dxf>
              <fill>
                <patternFill>
                  <bgColor theme="6"/>
                </patternFill>
              </fill>
            </x14:dxf>
          </x14:cfRule>
          <x14:cfRule type="expression" priority="20" id="{9CCA90B6-CFDA-4DD1-804B-1369AB9EAC12}">
            <xm:f>COUNTIFS(lstNomsEmpl,valSelEmployé,lstDatesF,"&lt;="&amp;E29,lstDatesD,"&gt;="&amp;E29,lstTypesC,Quantité!$B$7)&gt;0</xm:f>
            <x14:dxf>
              <fill>
                <patternFill>
                  <bgColor theme="7"/>
                </patternFill>
              </fill>
            </x14:dxf>
          </x14:cfRule>
          <xm:sqref>E29:BD30</xm:sqref>
        </x14:conditionalFormatting>
        <x14:conditionalFormatting xmlns:xm="http://schemas.microsoft.com/office/excel/2006/main">
          <x14:cfRule type="expression" priority="24" id="{A01F3B7A-3FAF-40CA-9D39-2E3FD5C9E3F2}">
            <xm:f>COUNTIFS(lstNomsEmpl,valSelEmployé,lstDatesF,"&lt;="&amp;F27,lstDatesD,"&gt;="&amp;F27,lstTypesC,Quantité!$B$4)&gt;0</xm:f>
            <x14:dxf>
              <font>
                <color theme="3" tint="-0.24994659260841701"/>
              </font>
              <fill>
                <patternFill>
                  <bgColor theme="4"/>
                </patternFill>
              </fill>
            </x14:dxf>
          </x14:cfRule>
          <xm:sqref>F27:BD27</xm:sqref>
        </x14:conditionalFormatting>
        <x14:conditionalFormatting xmlns:xm="http://schemas.microsoft.com/office/excel/2006/main">
          <x14:cfRule type="expression" priority="25" id="{F24B9BCE-16B2-43A1-A348-567F3E90809A}">
            <xm:f>COUNTIFS(lstNomsEmpl,valSelEmployé,lstDatesF,"&lt;="&amp;F27,lstDatesD,"&gt;="&amp;F27,lstTypesC,Quantité!$B$5)&gt;0</xm:f>
            <x14:dxf>
              <fill>
                <patternFill>
                  <bgColor theme="8"/>
                </patternFill>
              </fill>
            </x14:dxf>
          </x14:cfRule>
          <x14:cfRule type="expression" priority="26" id="{F2A9A9AF-6E8E-488F-B464-4A1406914E4E}">
            <xm:f>COUNTIFS(lstNomsEmpl,valSelEmployé,lstDatesF,"&lt;="&amp;F27,lstDatesD,"&gt;="&amp;F27,lstTypesC,Quantité!$B$6)&gt;0</xm:f>
            <x14:dxf>
              <fill>
                <patternFill>
                  <bgColor theme="6"/>
                </patternFill>
              </fill>
            </x14:dxf>
          </x14:cfRule>
          <x14:cfRule type="expression" priority="27" id="{3576200F-6210-4DE4-90AF-778AA01D3B70}">
            <xm:f>COUNTIFS(lstNomsEmpl,valSelEmployé,lstDatesF,"&lt;="&amp;F27,lstDatesD,"&gt;="&amp;F27,lstTypesC,Quantité!$B$7)&gt;0</xm:f>
            <x14:dxf>
              <fill>
                <patternFill>
                  <bgColor theme="7"/>
                </patternFill>
              </fill>
            </x14:dxf>
          </x14:cfRule>
          <xm:sqref>F27:BD27</xm:sqref>
        </x14:conditionalFormatting>
        <x14:conditionalFormatting xmlns:xm="http://schemas.microsoft.com/office/excel/2006/main">
          <x14:cfRule type="expression" priority="3" id="{0B44D546-4786-4F59-B94C-E6D24D95E543}">
            <xm:f>COUNTIFS(lstNomsEmpl,valSelEmployé,lstDatesF,"&lt;="&amp;E32,lstDatesD,"&gt;="&amp;E32,lstTypesC,Quantité!$B$4)&gt;0</xm:f>
            <x14:dxf>
              <font>
                <color theme="3" tint="-0.24994659260841701"/>
              </font>
              <fill>
                <patternFill>
                  <bgColor theme="4"/>
                </patternFill>
              </fill>
            </x14:dxf>
          </x14:cfRule>
          <xm:sqref>E32:BD34</xm:sqref>
        </x14:conditionalFormatting>
        <x14:conditionalFormatting xmlns:xm="http://schemas.microsoft.com/office/excel/2006/main">
          <x14:cfRule type="expression" priority="4" id="{9C31E1F6-5627-48F0-A26C-4C8B98B94BAA}">
            <xm:f>COUNTIFS(lstNomsEmpl,valSelEmployé,lstDatesF,"&lt;="&amp;E32,lstDatesD,"&gt;="&amp;E32,lstTypesC,Quantité!$B$5)&gt;0</xm:f>
            <x14:dxf>
              <fill>
                <patternFill>
                  <bgColor theme="8"/>
                </patternFill>
              </fill>
            </x14:dxf>
          </x14:cfRule>
          <x14:cfRule type="expression" priority="5" id="{E7BD8FB2-C967-4276-9BA6-7E5ADAD57E16}">
            <xm:f>COUNTIFS(lstNomsEmpl,valSelEmployé,lstDatesF,"&lt;="&amp;E32,lstDatesD,"&gt;="&amp;E32,lstTypesC,Quantité!$B$6)&gt;0</xm:f>
            <x14:dxf>
              <fill>
                <patternFill>
                  <bgColor theme="6"/>
                </patternFill>
              </fill>
            </x14:dxf>
          </x14:cfRule>
          <x14:cfRule type="expression" priority="6" id="{DA86DDB0-B53E-4711-80F1-8E22455A355E}">
            <xm:f>COUNTIFS(lstNomsEmpl,valSelEmployé,lstDatesF,"&lt;="&amp;E32,lstDatesD,"&gt;="&amp;E32,lstTypesC,Quantité!$B$7)&gt;0</xm:f>
            <x14:dxf>
              <fill>
                <patternFill>
                  <bgColor theme="7"/>
                </patternFill>
              </fill>
            </x14:dxf>
          </x14:cfRule>
          <xm:sqref>E32:BD34</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5" tint="-0.499984740745262"/>
    <pageSetUpPr autoPageBreaks="0" fitToPage="1"/>
  </sheetPr>
  <dimension ref="A1:H14"/>
  <sheetViews>
    <sheetView showGridLines="0" tabSelected="1" zoomScale="85" zoomScaleNormal="85" workbookViewId="0">
      <selection activeCell="E11" sqref="E11"/>
    </sheetView>
  </sheetViews>
  <sheetFormatPr baseColWidth="10" defaultColWidth="9" defaultRowHeight="30" customHeight="1" x14ac:dyDescent="0.3"/>
  <cols>
    <col min="1" max="1" width="2.625" customWidth="1"/>
    <col min="2" max="2" width="41.125" customWidth="1"/>
    <col min="3" max="3" width="19.875" customWidth="1"/>
    <col min="4" max="4" width="19.875" style="61" customWidth="1"/>
    <col min="5" max="5" width="19.625" style="61" customWidth="1"/>
    <col min="6" max="6" width="22" style="4" bestFit="1" customWidth="1"/>
    <col min="7" max="7" width="22" bestFit="1" customWidth="1"/>
    <col min="8" max="8" width="15.375" customWidth="1"/>
  </cols>
  <sheetData>
    <row r="1" spans="1:8" s="4" customFormat="1" ht="39.950000000000003" customHeight="1" x14ac:dyDescent="0.3">
      <c r="A1"/>
      <c r="B1" s="5" t="s">
        <v>71</v>
      </c>
    </row>
    <row r="2" spans="1:8" ht="15" customHeight="1" x14ac:dyDescent="0.3">
      <c r="D2"/>
      <c r="E2"/>
    </row>
    <row r="3" spans="1:8" ht="30" customHeight="1" x14ac:dyDescent="0.3">
      <c r="B3" s="4" t="s">
        <v>85</v>
      </c>
      <c r="C3" t="s">
        <v>72</v>
      </c>
      <c r="D3" s="2" t="s">
        <v>73</v>
      </c>
      <c r="E3" s="2" t="s">
        <v>74</v>
      </c>
      <c r="F3" s="2" t="s">
        <v>70</v>
      </c>
      <c r="G3" s="2" t="s">
        <v>86</v>
      </c>
      <c r="H3" s="2" t="s">
        <v>75</v>
      </c>
    </row>
    <row r="4" spans="1:8" ht="30" customHeight="1" x14ac:dyDescent="0.3">
      <c r="B4" s="4" t="s">
        <v>87</v>
      </c>
      <c r="C4" t="s">
        <v>90</v>
      </c>
      <c r="D4" s="20">
        <v>2</v>
      </c>
      <c r="E4" s="20">
        <v>6</v>
      </c>
      <c r="F4" s="1">
        <v>3</v>
      </c>
      <c r="G4" s="3"/>
      <c r="H4" s="3">
        <f>Saisie_plannif_EQT[[#This Row],[Semaine de Fin]]-Saisie_plannif_EQT[[#This Row],[Semaine de Début]]</f>
        <v>4</v>
      </c>
    </row>
    <row r="5" spans="1:8" ht="30" customHeight="1" x14ac:dyDescent="0.3">
      <c r="B5" t="s">
        <v>107</v>
      </c>
      <c r="C5" t="s">
        <v>129</v>
      </c>
      <c r="D5" s="59">
        <v>1</v>
      </c>
      <c r="E5" s="59">
        <v>3</v>
      </c>
      <c r="F5" s="16">
        <v>4</v>
      </c>
      <c r="H5" s="21">
        <f>Saisie_plannif_EQT[[#This Row],[Semaine de Fin]]-Saisie_plannif_EQT[[#This Row],[Semaine de Début]]</f>
        <v>2</v>
      </c>
    </row>
    <row r="6" spans="1:8" ht="28.5" customHeight="1" x14ac:dyDescent="0.3">
      <c r="B6" t="s">
        <v>92</v>
      </c>
      <c r="C6" t="s">
        <v>90</v>
      </c>
      <c r="D6" s="59">
        <v>5</v>
      </c>
      <c r="E6" s="59">
        <v>10</v>
      </c>
      <c r="F6" s="16">
        <v>4</v>
      </c>
      <c r="H6" s="21">
        <f>Saisie_plannif_EQT[[#This Row],[Semaine de Fin]]-Saisie_plannif_EQT[[#This Row],[Semaine de Début]]</f>
        <v>5</v>
      </c>
    </row>
    <row r="7" spans="1:8" ht="30" customHeight="1" x14ac:dyDescent="0.3">
      <c r="B7" t="s">
        <v>93</v>
      </c>
      <c r="C7" t="s">
        <v>108</v>
      </c>
      <c r="D7" s="59"/>
      <c r="E7" s="59"/>
      <c r="F7" s="16">
        <v>6</v>
      </c>
      <c r="H7" s="21">
        <f>Saisie_plannif_EQT[[#This Row],[Semaine de Fin]]-Saisie_plannif_EQT[[#This Row],[Semaine de Début]]</f>
        <v>0</v>
      </c>
    </row>
    <row r="8" spans="1:8" ht="30" customHeight="1" x14ac:dyDescent="0.3">
      <c r="B8" t="s">
        <v>96</v>
      </c>
      <c r="C8" t="s">
        <v>133</v>
      </c>
      <c r="D8" s="59"/>
      <c r="E8" s="59"/>
      <c r="F8" s="16">
        <v>49</v>
      </c>
      <c r="H8" s="21">
        <f>Saisie_plannif_EQT[[#This Row],[Semaine de Fin]]-Saisie_plannif_EQT[[#This Row],[Semaine de Début]]</f>
        <v>0</v>
      </c>
    </row>
    <row r="9" spans="1:8" ht="30" customHeight="1" x14ac:dyDescent="0.3">
      <c r="B9" t="s">
        <v>87</v>
      </c>
      <c r="C9" t="s">
        <v>90</v>
      </c>
      <c r="D9" s="59">
        <v>8</v>
      </c>
      <c r="E9" s="59">
        <v>10</v>
      </c>
      <c r="F9" s="16">
        <v>1</v>
      </c>
      <c r="H9" s="21">
        <f>Saisie_plannif_EQT[[#This Row],[Semaine de Fin]]-Saisie_plannif_EQT[[#This Row],[Semaine de Début]]</f>
        <v>2</v>
      </c>
    </row>
    <row r="10" spans="1:8" ht="30" customHeight="1" x14ac:dyDescent="0.3">
      <c r="D10" s="59"/>
      <c r="E10" s="59"/>
      <c r="F10" s="16"/>
      <c r="H10" s="21">
        <f>Saisie_plannif_EQT[[#This Row],[Semaine de Fin]]-Saisie_plannif_EQT[[#This Row],[Semaine de Début]]</f>
        <v>0</v>
      </c>
    </row>
    <row r="11" spans="1:8" ht="30" customHeight="1" x14ac:dyDescent="0.3">
      <c r="D11" s="59"/>
      <c r="E11" s="59"/>
      <c r="F11" s="16"/>
      <c r="H11" s="21">
        <f>Saisie_plannif_EQT[[#This Row],[Semaine de Fin]]-Saisie_plannif_EQT[[#This Row],[Semaine de Début]]</f>
        <v>0</v>
      </c>
    </row>
    <row r="12" spans="1:8" ht="30" customHeight="1" x14ac:dyDescent="0.3">
      <c r="D12" s="59"/>
      <c r="E12" s="59"/>
      <c r="F12" s="16"/>
      <c r="H12" s="21">
        <f>Saisie_plannif_EQT[[#This Row],[Semaine de Fin]]-Saisie_plannif_EQT[[#This Row],[Semaine de Début]]</f>
        <v>0</v>
      </c>
    </row>
    <row r="13" spans="1:8" ht="30" customHeight="1" x14ac:dyDescent="0.3">
      <c r="D13" s="59"/>
      <c r="E13" s="59"/>
      <c r="F13" s="16"/>
      <c r="H13" s="21">
        <f>Saisie_plannif_EQT[[#This Row],[Semaine de Fin]]-Saisie_plannif_EQT[[#This Row],[Semaine de Début]]</f>
        <v>0</v>
      </c>
    </row>
    <row r="14" spans="1:8" ht="30" customHeight="1" x14ac:dyDescent="0.3">
      <c r="D14" s="59"/>
      <c r="E14" s="59"/>
      <c r="F14" s="16"/>
      <c r="H14" s="60">
        <f>Saisie_plannif_EQT[[#This Row],[Semaine de Fin]]-Saisie_plannif_EQT[[#This Row],[Semaine de Début]]</f>
        <v>0</v>
      </c>
    </row>
  </sheetData>
  <dataValidations xWindow="218" yWindow="303" count="11">
    <dataValidation type="list" errorStyle="warning" allowBlank="1" showInputMessage="1" showErrorMessage="1" error="Sélectionnez le type de congés dans la liste. Sélectionnez ANNULER, puis appuyez sur ALT+FLÈCHE BAS pour choisir un type de congé dans la liste déroulante." sqref="F4:F14">
      <formula1>lstquantitéEQT</formula1>
    </dataValidation>
    <dataValidation allowBlank="1" showInputMessage="1" showErrorMessage="1" prompt="Consignez les congés des employés dans le tableau de cette feuille de calcul" sqref="A1"/>
    <dataValidation type="list" errorStyle="warning" allowBlank="1" showInputMessage="1" showErrorMessage="1" error="Sélectionnez le nom d’un employé dans la liste. Sélectionnez ANNULER, puis appuyez sur ALT+FLÈCHE BAS pour sélectionner un employé dans la liste déroulante." sqref="C4:C14">
      <formula1>lstEQT</formula1>
    </dataValidation>
    <dataValidation allowBlank="1" showErrorMessage="1" prompt="Entrez la date de début du congé dans cette colonne_x000a_" sqref="D3"/>
    <dataValidation allowBlank="1" showInputMessage="1" showErrorMessage="1" prompt="Le nombre total de semaines est calculé automatiquement dans cette colonne" sqref="G3:H3"/>
    <dataValidation allowBlank="1" showInputMessage="1" showErrorMessage="1" prompt="Le titre de la feuille de calcul figure dans cette cellule." sqref="B1"/>
    <dataValidation allowBlank="1" showInputMessage="1" showErrorMessage="1" prompt="Le tableau ci-dessous est utilisé dans Calendrier pour mettre à jour automatiquement un registre de présence annuel des employés. Utilisez les filtres de tableau pour obtenir les entrées correspondant à un employé ou un type de congé spécifique" sqref="B2"/>
    <dataValidation allowBlank="1" showInputMessage="1" showErrorMessage="1" prompt="Sélectionnez le nom d’un employé dans cette colonne. Appuyez sur ALT+FLÈCHE BAS pour ouvrir la liste déroulante, puis sur ENTRÉE pour sélectionner le nom de l’employé" sqref="B3:C3"/>
    <dataValidation type="list" errorStyle="information" allowBlank="1" showInputMessage="1" showErrorMessage="1" errorTitle="Employé inconnu" error="Sélectionnez un employé dans la liste. Pour modifier la liste, sous l’onglet Paramètres, ajoutez ou supprimez des employés dans le tableau Liste des employés." sqref="B715">
      <formula1>lstEQT</formula1>
    </dataValidation>
    <dataValidation type="list" errorStyle="warning" allowBlank="1" showInputMessage="1" showErrorMessage="1" error="Sélectionnez le nom d’un employé dans la liste. Sélectionnez ANNULER, puis appuyez sur ALT+FLÈCHE BAS pour sélectionner un employé dans la liste déroulante." sqref="B4">
      <formula1>personnes</formula1>
    </dataValidation>
    <dataValidation type="list" errorStyle="information" allowBlank="1" showInputMessage="1" showErrorMessage="1" errorTitle="Employé inconnu" error="Sélectionnez un employé dans la liste. Pour modifier la liste, sous l’onglet Paramètres, ajoutez ou supprimez des employés dans le tableau Liste des employés." sqref="B5:B714">
      <formula1>personnes</formula1>
    </dataValidation>
  </dataValidations>
  <printOptions horizontalCentered="1"/>
  <pageMargins left="0.25" right="0.25" top="0.75" bottom="0.75" header="0.3" footer="0.3"/>
  <pageSetup paperSize="9" fitToHeight="0" orientation="landscape" r:id="rId1"/>
  <headerFooter differentFirst="1">
    <oddFooter>Page &amp;P of &amp;N</oddFooter>
  </headerFooter>
  <ignoredErrors>
    <ignoredError sqref="E3" listDataValidation="1"/>
  </ignoredErrors>
  <tableParts count="1">
    <tablePart r:id="rId2"/>
  </tableParts>
  <extLst>
    <ext xmlns:x14="http://schemas.microsoft.com/office/spreadsheetml/2009/9/main" uri="{CCE6A557-97BC-4b89-ADB6-D9C93CAAB3DF}">
      <x14:dataValidations xmlns:xm="http://schemas.microsoft.com/office/excel/2006/main" xWindow="218" yWindow="303" count="1">
        <x14:dataValidation type="list" allowBlank="1" showErrorMessage="1">
          <x14:formula1>
            <xm:f>'Liste des personnes'!$B$4:$B$22</xm:f>
          </x14:formula1>
          <xm:sqref>E3:F3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2" tint="-0.499984740745262"/>
    <pageSetUpPr fitToPage="1"/>
  </sheetPr>
  <dimension ref="A1:B31"/>
  <sheetViews>
    <sheetView showGridLines="0" topLeftCell="A21" workbookViewId="0">
      <selection activeCell="B31" sqref="B31"/>
    </sheetView>
  </sheetViews>
  <sheetFormatPr baseColWidth="10" defaultColWidth="9" defaultRowHeight="30" customHeight="1" x14ac:dyDescent="0.3"/>
  <cols>
    <col min="1" max="1" width="2.625" customWidth="1"/>
    <col min="2" max="2" width="28.75" customWidth="1"/>
    <col min="3" max="3" width="3.25" customWidth="1"/>
  </cols>
  <sheetData>
    <row r="1" spans="1:2" s="4" customFormat="1" ht="39.950000000000003" customHeight="1" x14ac:dyDescent="0.3">
      <c r="A1"/>
      <c r="B1" s="5" t="s">
        <v>76</v>
      </c>
    </row>
    <row r="2" spans="1:2" ht="15" customHeight="1" x14ac:dyDescent="0.3"/>
    <row r="3" spans="1:2" ht="30" customHeight="1" x14ac:dyDescent="0.3">
      <c r="B3" s="2" t="s">
        <v>69</v>
      </c>
    </row>
    <row r="4" spans="1:2" ht="30" customHeight="1" x14ac:dyDescent="0.3">
      <c r="B4" s="64" t="s">
        <v>90</v>
      </c>
    </row>
    <row r="5" spans="1:2" ht="30" customHeight="1" x14ac:dyDescent="0.3">
      <c r="B5" s="64" t="s">
        <v>108</v>
      </c>
    </row>
    <row r="6" spans="1:2" ht="30" customHeight="1" x14ac:dyDescent="0.3">
      <c r="B6" s="64" t="s">
        <v>109</v>
      </c>
    </row>
    <row r="7" spans="1:2" ht="30" customHeight="1" x14ac:dyDescent="0.3">
      <c r="B7" s="64" t="s">
        <v>110</v>
      </c>
    </row>
    <row r="8" spans="1:2" s="4" customFormat="1" ht="30" customHeight="1" x14ac:dyDescent="0.3">
      <c r="B8" s="64" t="s">
        <v>111</v>
      </c>
    </row>
    <row r="9" spans="1:2" ht="30" customHeight="1" x14ac:dyDescent="0.3">
      <c r="B9" s="64" t="s">
        <v>112</v>
      </c>
    </row>
    <row r="10" spans="1:2" ht="30" customHeight="1" x14ac:dyDescent="0.3">
      <c r="B10" s="64" t="s">
        <v>113</v>
      </c>
    </row>
    <row r="11" spans="1:2" ht="30" customHeight="1" x14ac:dyDescent="0.3">
      <c r="B11" s="64" t="s">
        <v>114</v>
      </c>
    </row>
    <row r="12" spans="1:2" ht="30" customHeight="1" x14ac:dyDescent="0.3">
      <c r="B12" s="64" t="s">
        <v>115</v>
      </c>
    </row>
    <row r="13" spans="1:2" ht="30" customHeight="1" x14ac:dyDescent="0.3">
      <c r="B13" s="64" t="s">
        <v>116</v>
      </c>
    </row>
    <row r="14" spans="1:2" ht="30" customHeight="1" x14ac:dyDescent="0.3">
      <c r="B14" s="64" t="s">
        <v>117</v>
      </c>
    </row>
    <row r="15" spans="1:2" ht="30" customHeight="1" x14ac:dyDescent="0.3">
      <c r="B15" s="64" t="s">
        <v>118</v>
      </c>
    </row>
    <row r="16" spans="1:2" ht="30" customHeight="1" x14ac:dyDescent="0.3">
      <c r="B16" s="64" t="s">
        <v>119</v>
      </c>
    </row>
    <row r="17" spans="2:2" ht="30" customHeight="1" x14ac:dyDescent="0.3">
      <c r="B17" s="64" t="s">
        <v>120</v>
      </c>
    </row>
    <row r="18" spans="2:2" ht="30" customHeight="1" x14ac:dyDescent="0.3">
      <c r="B18" s="64" t="s">
        <v>121</v>
      </c>
    </row>
    <row r="19" spans="2:2" ht="30" customHeight="1" x14ac:dyDescent="0.3">
      <c r="B19" s="64" t="s">
        <v>122</v>
      </c>
    </row>
    <row r="20" spans="2:2" ht="30" customHeight="1" x14ac:dyDescent="0.3">
      <c r="B20" s="64" t="s">
        <v>123</v>
      </c>
    </row>
    <row r="21" spans="2:2" ht="30" customHeight="1" x14ac:dyDescent="0.3">
      <c r="B21" s="64" t="s">
        <v>124</v>
      </c>
    </row>
    <row r="22" spans="2:2" ht="30" customHeight="1" x14ac:dyDescent="0.3">
      <c r="B22" s="64" t="s">
        <v>125</v>
      </c>
    </row>
    <row r="23" spans="2:2" ht="30" customHeight="1" x14ac:dyDescent="0.3">
      <c r="B23" s="64" t="s">
        <v>126</v>
      </c>
    </row>
    <row r="24" spans="2:2" ht="30" customHeight="1" x14ac:dyDescent="0.3">
      <c r="B24" s="64" t="s">
        <v>127</v>
      </c>
    </row>
    <row r="25" spans="2:2" ht="30" customHeight="1" x14ac:dyDescent="0.3">
      <c r="B25" s="64" t="s">
        <v>128</v>
      </c>
    </row>
    <row r="26" spans="2:2" ht="30" customHeight="1" x14ac:dyDescent="0.3">
      <c r="B26" s="64" t="s">
        <v>129</v>
      </c>
    </row>
    <row r="27" spans="2:2" ht="30" customHeight="1" x14ac:dyDescent="0.3">
      <c r="B27" s="64" t="s">
        <v>130</v>
      </c>
    </row>
    <row r="28" spans="2:2" ht="30" customHeight="1" x14ac:dyDescent="0.3">
      <c r="B28" s="64" t="s">
        <v>131</v>
      </c>
    </row>
    <row r="29" spans="2:2" ht="30" customHeight="1" x14ac:dyDescent="0.3">
      <c r="B29" s="64" t="s">
        <v>132</v>
      </c>
    </row>
    <row r="30" spans="2:2" ht="30" customHeight="1" x14ac:dyDescent="0.3">
      <c r="B30" s="64" t="s">
        <v>133</v>
      </c>
    </row>
    <row r="31" spans="2:2" ht="30" customHeight="1" x14ac:dyDescent="0.3">
      <c r="B31" s="28"/>
    </row>
  </sheetData>
  <dataValidations count="2">
    <dataValidation allowBlank="1" showInputMessage="1" showErrorMessage="1" prompt="Ajoutez les employés dans cette feuille de calcul. Les entrées de ce tableau sont utilisées pour la sélection dans les feuilles de calcul Calendrier et Suivi des congés des employés" sqref="A1"/>
    <dataValidation allowBlank="1" showInputMessage="1" showErrorMessage="1" prompt="Le titre de la feuille de calcul figure dans cette cellule." sqref="B1"/>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2" tint="-0.499984740745262"/>
    <pageSetUpPr fitToPage="1"/>
  </sheetPr>
  <dimension ref="B1:B25"/>
  <sheetViews>
    <sheetView showGridLines="0" topLeftCell="A15" workbookViewId="0">
      <selection activeCell="B5" sqref="B5:B22"/>
    </sheetView>
  </sheetViews>
  <sheetFormatPr baseColWidth="10" defaultColWidth="9" defaultRowHeight="30" customHeight="1" x14ac:dyDescent="0.3"/>
  <cols>
    <col min="1" max="1" width="2.625" style="4" customWidth="1"/>
    <col min="2" max="2" width="53.75" style="4" bestFit="1" customWidth="1"/>
    <col min="3" max="3" width="3.25" style="4" customWidth="1"/>
    <col min="4" max="16384" width="9" style="4"/>
  </cols>
  <sheetData>
    <row r="1" spans="2:2" ht="39.950000000000003" customHeight="1" x14ac:dyDescent="0.3">
      <c r="B1" s="5" t="s">
        <v>77</v>
      </c>
    </row>
    <row r="2" spans="2:2" ht="15" customHeight="1" x14ac:dyDescent="0.3"/>
    <row r="3" spans="2:2" ht="30" customHeight="1" x14ac:dyDescent="0.3">
      <c r="B3" s="2" t="s">
        <v>78</v>
      </c>
    </row>
    <row r="4" spans="2:2" ht="30" customHeight="1" x14ac:dyDescent="0.3">
      <c r="B4" s="23" t="s">
        <v>87</v>
      </c>
    </row>
    <row r="5" spans="2:2" ht="30" customHeight="1" x14ac:dyDescent="0.3">
      <c r="B5" s="23" t="s">
        <v>88</v>
      </c>
    </row>
    <row r="6" spans="2:2" ht="30" customHeight="1" x14ac:dyDescent="0.3">
      <c r="B6" s="23" t="s">
        <v>91</v>
      </c>
    </row>
    <row r="7" spans="2:2" ht="30" customHeight="1" x14ac:dyDescent="0.3">
      <c r="B7" s="23" t="s">
        <v>92</v>
      </c>
    </row>
    <row r="8" spans="2:2" ht="30" customHeight="1" x14ac:dyDescent="0.3">
      <c r="B8" s="23" t="s">
        <v>93</v>
      </c>
    </row>
    <row r="9" spans="2:2" ht="30" customHeight="1" x14ac:dyDescent="0.3">
      <c r="B9" s="23" t="s">
        <v>94</v>
      </c>
    </row>
    <row r="10" spans="2:2" ht="30" customHeight="1" x14ac:dyDescent="0.3">
      <c r="B10" s="23" t="s">
        <v>95</v>
      </c>
    </row>
    <row r="11" spans="2:2" ht="30" customHeight="1" x14ac:dyDescent="0.3">
      <c r="B11" s="23" t="s">
        <v>96</v>
      </c>
    </row>
    <row r="12" spans="2:2" ht="30" customHeight="1" x14ac:dyDescent="0.3">
      <c r="B12" s="23" t="s">
        <v>97</v>
      </c>
    </row>
    <row r="13" spans="2:2" ht="30" customHeight="1" x14ac:dyDescent="0.3">
      <c r="B13" s="23" t="s">
        <v>98</v>
      </c>
    </row>
    <row r="14" spans="2:2" ht="30" customHeight="1" x14ac:dyDescent="0.3">
      <c r="B14" s="23" t="s">
        <v>99</v>
      </c>
    </row>
    <row r="15" spans="2:2" ht="30" customHeight="1" x14ac:dyDescent="0.3">
      <c r="B15" s="23" t="s">
        <v>100</v>
      </c>
    </row>
    <row r="16" spans="2:2" ht="30" customHeight="1" x14ac:dyDescent="0.3">
      <c r="B16" s="23" t="s">
        <v>101</v>
      </c>
    </row>
    <row r="17" spans="2:2" ht="30" customHeight="1" x14ac:dyDescent="0.3">
      <c r="B17" s="23" t="s">
        <v>102</v>
      </c>
    </row>
    <row r="18" spans="2:2" ht="30" customHeight="1" x14ac:dyDescent="0.3">
      <c r="B18" s="23" t="s">
        <v>103</v>
      </c>
    </row>
    <row r="19" spans="2:2" ht="30" customHeight="1" x14ac:dyDescent="0.3">
      <c r="B19" s="23" t="s">
        <v>104</v>
      </c>
    </row>
    <row r="20" spans="2:2" ht="30" customHeight="1" x14ac:dyDescent="0.3">
      <c r="B20" s="23" t="s">
        <v>105</v>
      </c>
    </row>
    <row r="21" spans="2:2" ht="30" customHeight="1" x14ac:dyDescent="0.3">
      <c r="B21" s="23" t="s">
        <v>106</v>
      </c>
    </row>
    <row r="22" spans="2:2" ht="30" customHeight="1" x14ac:dyDescent="0.3">
      <c r="B22" s="23" t="s">
        <v>107</v>
      </c>
    </row>
    <row r="23" spans="2:2" ht="30" customHeight="1" x14ac:dyDescent="0.3">
      <c r="B23" s="28"/>
    </row>
    <row r="24" spans="2:2" ht="30" customHeight="1" x14ac:dyDescent="0.3">
      <c r="B24" s="28"/>
    </row>
    <row r="25" spans="2:2" ht="30" customHeight="1" x14ac:dyDescent="0.3">
      <c r="B25" s="28"/>
    </row>
  </sheetData>
  <dataValidations count="2">
    <dataValidation allowBlank="1" showInputMessage="1" showErrorMessage="1" prompt="Le titre de la feuille de calcul figure dans cette cellule." sqref="B1"/>
    <dataValidation allowBlank="1" showInputMessage="1" showErrorMessage="1" prompt="Ajoutez les employés dans cette feuille de calcul. Les entrées de ce tableau sont utilisées pour la sélection dans les feuilles de calcul Calendrier et Suivi des congés des employés" sqref="A1"/>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3" tint="0.39997558519241921"/>
    <pageSetUpPr fitToPage="1"/>
  </sheetPr>
  <dimension ref="A1:B105"/>
  <sheetViews>
    <sheetView showGridLines="0" topLeftCell="A28" workbookViewId="0">
      <selection activeCell="E37" sqref="E37"/>
    </sheetView>
  </sheetViews>
  <sheetFormatPr baseColWidth="10" defaultColWidth="9" defaultRowHeight="30" customHeight="1" x14ac:dyDescent="0.3"/>
  <cols>
    <col min="1" max="1" width="2.625" customWidth="1"/>
    <col min="2" max="2" width="28.75" customWidth="1"/>
    <col min="3" max="3" width="3.25" customWidth="1"/>
  </cols>
  <sheetData>
    <row r="1" spans="1:2" s="4" customFormat="1" ht="39.950000000000003" customHeight="1" x14ac:dyDescent="0.3">
      <c r="A1"/>
      <c r="B1" s="5" t="s">
        <v>0</v>
      </c>
    </row>
    <row r="2" spans="1:2" ht="15" customHeight="1" x14ac:dyDescent="0.3"/>
    <row r="3" spans="1:2" ht="30" customHeight="1" x14ac:dyDescent="0.3">
      <c r="B3" s="2" t="s">
        <v>70</v>
      </c>
    </row>
    <row r="4" spans="1:2" ht="30" customHeight="1" x14ac:dyDescent="0.3">
      <c r="B4" s="1">
        <v>1</v>
      </c>
    </row>
    <row r="5" spans="1:2" ht="30" customHeight="1" x14ac:dyDescent="0.3">
      <c r="B5" s="1">
        <v>2</v>
      </c>
    </row>
    <row r="6" spans="1:2" ht="30" customHeight="1" x14ac:dyDescent="0.3">
      <c r="B6" s="1">
        <v>3</v>
      </c>
    </row>
    <row r="7" spans="1:2" ht="30" customHeight="1" x14ac:dyDescent="0.3">
      <c r="B7" s="1">
        <v>4</v>
      </c>
    </row>
    <row r="8" spans="1:2" ht="30" customHeight="1" x14ac:dyDescent="0.3">
      <c r="B8" s="1">
        <v>5</v>
      </c>
    </row>
    <row r="9" spans="1:2" ht="30" customHeight="1" x14ac:dyDescent="0.3">
      <c r="B9" s="1">
        <v>6</v>
      </c>
    </row>
    <row r="10" spans="1:2" ht="30" customHeight="1" x14ac:dyDescent="0.3">
      <c r="B10" s="1">
        <v>7</v>
      </c>
    </row>
    <row r="11" spans="1:2" ht="30" customHeight="1" x14ac:dyDescent="0.3">
      <c r="B11" s="1">
        <v>8</v>
      </c>
    </row>
    <row r="12" spans="1:2" ht="30" customHeight="1" x14ac:dyDescent="0.3">
      <c r="B12" s="1">
        <v>9</v>
      </c>
    </row>
    <row r="13" spans="1:2" ht="30" customHeight="1" x14ac:dyDescent="0.3">
      <c r="B13" s="1">
        <v>10</v>
      </c>
    </row>
    <row r="14" spans="1:2" ht="30" customHeight="1" x14ac:dyDescent="0.3">
      <c r="B14" s="1">
        <v>11</v>
      </c>
    </row>
    <row r="15" spans="1:2" ht="30" customHeight="1" x14ac:dyDescent="0.3">
      <c r="B15" s="1">
        <v>12</v>
      </c>
    </row>
    <row r="16" spans="1:2" ht="30" customHeight="1" x14ac:dyDescent="0.3">
      <c r="B16" s="1">
        <v>13</v>
      </c>
    </row>
    <row r="17" spans="2:2" ht="30" customHeight="1" x14ac:dyDescent="0.3">
      <c r="B17" s="1">
        <v>14</v>
      </c>
    </row>
    <row r="18" spans="2:2" ht="30" customHeight="1" x14ac:dyDescent="0.3">
      <c r="B18" s="1">
        <v>15</v>
      </c>
    </row>
    <row r="19" spans="2:2" ht="30" customHeight="1" x14ac:dyDescent="0.3">
      <c r="B19" s="1">
        <v>16</v>
      </c>
    </row>
    <row r="20" spans="2:2" ht="30" customHeight="1" x14ac:dyDescent="0.3">
      <c r="B20" s="1">
        <v>17</v>
      </c>
    </row>
    <row r="21" spans="2:2" ht="30" customHeight="1" x14ac:dyDescent="0.3">
      <c r="B21" s="1">
        <v>18</v>
      </c>
    </row>
    <row r="22" spans="2:2" ht="30" customHeight="1" x14ac:dyDescent="0.3">
      <c r="B22" s="1">
        <v>19</v>
      </c>
    </row>
    <row r="23" spans="2:2" ht="30" customHeight="1" x14ac:dyDescent="0.3">
      <c r="B23" s="1">
        <v>20</v>
      </c>
    </row>
    <row r="24" spans="2:2" ht="30" customHeight="1" x14ac:dyDescent="0.3">
      <c r="B24" s="1">
        <v>21</v>
      </c>
    </row>
    <row r="25" spans="2:2" ht="30" customHeight="1" x14ac:dyDescent="0.3">
      <c r="B25" s="1">
        <v>22</v>
      </c>
    </row>
    <row r="26" spans="2:2" ht="30" customHeight="1" x14ac:dyDescent="0.3">
      <c r="B26" s="1">
        <v>23</v>
      </c>
    </row>
    <row r="27" spans="2:2" ht="30" customHeight="1" x14ac:dyDescent="0.3">
      <c r="B27" s="1">
        <v>24</v>
      </c>
    </row>
    <row r="28" spans="2:2" ht="30" customHeight="1" x14ac:dyDescent="0.3">
      <c r="B28" s="1">
        <v>25</v>
      </c>
    </row>
    <row r="29" spans="2:2" ht="30" customHeight="1" x14ac:dyDescent="0.3">
      <c r="B29" s="1">
        <v>26</v>
      </c>
    </row>
    <row r="30" spans="2:2" ht="30" customHeight="1" x14ac:dyDescent="0.3">
      <c r="B30" s="1">
        <v>27</v>
      </c>
    </row>
    <row r="31" spans="2:2" ht="30" customHeight="1" x14ac:dyDescent="0.3">
      <c r="B31" s="1">
        <v>28</v>
      </c>
    </row>
    <row r="32" spans="2:2" ht="30" customHeight="1" x14ac:dyDescent="0.3">
      <c r="B32" s="1">
        <v>29</v>
      </c>
    </row>
    <row r="33" spans="2:2" ht="30" customHeight="1" x14ac:dyDescent="0.3">
      <c r="B33" s="1">
        <v>30</v>
      </c>
    </row>
    <row r="34" spans="2:2" ht="30" customHeight="1" x14ac:dyDescent="0.3">
      <c r="B34" s="1">
        <v>31</v>
      </c>
    </row>
    <row r="35" spans="2:2" ht="30" customHeight="1" x14ac:dyDescent="0.3">
      <c r="B35" s="1">
        <v>32</v>
      </c>
    </row>
    <row r="36" spans="2:2" ht="30" customHeight="1" x14ac:dyDescent="0.3">
      <c r="B36" s="1">
        <v>33</v>
      </c>
    </row>
    <row r="37" spans="2:2" ht="30" customHeight="1" x14ac:dyDescent="0.3">
      <c r="B37" s="1">
        <v>34</v>
      </c>
    </row>
    <row r="38" spans="2:2" ht="30" customHeight="1" x14ac:dyDescent="0.3">
      <c r="B38" s="1">
        <v>35</v>
      </c>
    </row>
    <row r="39" spans="2:2" ht="30" customHeight="1" x14ac:dyDescent="0.3">
      <c r="B39" s="1">
        <v>36</v>
      </c>
    </row>
    <row r="40" spans="2:2" ht="30" customHeight="1" x14ac:dyDescent="0.3">
      <c r="B40" s="1">
        <v>37</v>
      </c>
    </row>
    <row r="41" spans="2:2" ht="30" customHeight="1" x14ac:dyDescent="0.3">
      <c r="B41" s="1">
        <v>38</v>
      </c>
    </row>
    <row r="42" spans="2:2" ht="30" customHeight="1" x14ac:dyDescent="0.3">
      <c r="B42" s="1">
        <v>39</v>
      </c>
    </row>
    <row r="43" spans="2:2" ht="30" customHeight="1" x14ac:dyDescent="0.3">
      <c r="B43" s="1">
        <v>40</v>
      </c>
    </row>
    <row r="44" spans="2:2" ht="30" customHeight="1" x14ac:dyDescent="0.3">
      <c r="B44" s="1">
        <v>41</v>
      </c>
    </row>
    <row r="45" spans="2:2" ht="30" customHeight="1" x14ac:dyDescent="0.3">
      <c r="B45" s="1">
        <v>42</v>
      </c>
    </row>
    <row r="46" spans="2:2" ht="30" customHeight="1" x14ac:dyDescent="0.3">
      <c r="B46" s="1">
        <v>43</v>
      </c>
    </row>
    <row r="47" spans="2:2" ht="30" customHeight="1" x14ac:dyDescent="0.3">
      <c r="B47" s="1">
        <v>44</v>
      </c>
    </row>
    <row r="48" spans="2:2" ht="30" customHeight="1" x14ac:dyDescent="0.3">
      <c r="B48" s="1">
        <v>45</v>
      </c>
    </row>
    <row r="49" spans="2:2" ht="30" customHeight="1" x14ac:dyDescent="0.3">
      <c r="B49" s="1">
        <v>46</v>
      </c>
    </row>
    <row r="50" spans="2:2" ht="30" customHeight="1" x14ac:dyDescent="0.3">
      <c r="B50" s="1">
        <v>47</v>
      </c>
    </row>
    <row r="51" spans="2:2" ht="30" customHeight="1" x14ac:dyDescent="0.3">
      <c r="B51" s="1">
        <v>48</v>
      </c>
    </row>
    <row r="52" spans="2:2" ht="30" customHeight="1" x14ac:dyDescent="0.3">
      <c r="B52" s="1">
        <v>49</v>
      </c>
    </row>
    <row r="53" spans="2:2" ht="30" customHeight="1" x14ac:dyDescent="0.3">
      <c r="B53" s="1">
        <v>50</v>
      </c>
    </row>
    <row r="54" spans="2:2" ht="30" customHeight="1" x14ac:dyDescent="0.3">
      <c r="B54" s="1">
        <v>51</v>
      </c>
    </row>
    <row r="55" spans="2:2" ht="30" customHeight="1" x14ac:dyDescent="0.3">
      <c r="B55" s="1">
        <v>52</v>
      </c>
    </row>
    <row r="56" spans="2:2" ht="30" customHeight="1" x14ac:dyDescent="0.3">
      <c r="B56" s="1">
        <v>53</v>
      </c>
    </row>
    <row r="57" spans="2:2" ht="30" customHeight="1" x14ac:dyDescent="0.3">
      <c r="B57" s="1">
        <v>54</v>
      </c>
    </row>
    <row r="58" spans="2:2" ht="30" customHeight="1" x14ac:dyDescent="0.3">
      <c r="B58" s="1">
        <v>55</v>
      </c>
    </row>
    <row r="59" spans="2:2" ht="30" customHeight="1" x14ac:dyDescent="0.3">
      <c r="B59" s="1">
        <v>56</v>
      </c>
    </row>
    <row r="60" spans="2:2" ht="30" customHeight="1" x14ac:dyDescent="0.3">
      <c r="B60" s="1">
        <v>57</v>
      </c>
    </row>
    <row r="61" spans="2:2" ht="30" customHeight="1" x14ac:dyDescent="0.3">
      <c r="B61" s="1">
        <v>58</v>
      </c>
    </row>
    <row r="62" spans="2:2" ht="30" customHeight="1" x14ac:dyDescent="0.3">
      <c r="B62" s="1">
        <v>59</v>
      </c>
    </row>
    <row r="63" spans="2:2" ht="30" customHeight="1" x14ac:dyDescent="0.3">
      <c r="B63" s="1">
        <v>60</v>
      </c>
    </row>
    <row r="64" spans="2:2" ht="30" customHeight="1" x14ac:dyDescent="0.3">
      <c r="B64" s="1">
        <v>61</v>
      </c>
    </row>
    <row r="65" spans="2:2" ht="30" customHeight="1" x14ac:dyDescent="0.3">
      <c r="B65" s="1">
        <v>62</v>
      </c>
    </row>
    <row r="66" spans="2:2" ht="30" customHeight="1" x14ac:dyDescent="0.3">
      <c r="B66" s="1">
        <v>63</v>
      </c>
    </row>
    <row r="67" spans="2:2" ht="30" customHeight="1" x14ac:dyDescent="0.3">
      <c r="B67" s="1">
        <v>64</v>
      </c>
    </row>
    <row r="68" spans="2:2" ht="30" customHeight="1" x14ac:dyDescent="0.3">
      <c r="B68" s="1">
        <v>65</v>
      </c>
    </row>
    <row r="69" spans="2:2" ht="30" customHeight="1" x14ac:dyDescent="0.3">
      <c r="B69" s="1">
        <v>66</v>
      </c>
    </row>
    <row r="70" spans="2:2" ht="30" customHeight="1" x14ac:dyDescent="0.3">
      <c r="B70" s="1">
        <v>67</v>
      </c>
    </row>
    <row r="71" spans="2:2" ht="30" customHeight="1" x14ac:dyDescent="0.3">
      <c r="B71" s="1">
        <v>68</v>
      </c>
    </row>
    <row r="72" spans="2:2" ht="30" customHeight="1" x14ac:dyDescent="0.3">
      <c r="B72" s="1">
        <v>69</v>
      </c>
    </row>
    <row r="73" spans="2:2" ht="30" customHeight="1" x14ac:dyDescent="0.3">
      <c r="B73" s="1">
        <v>70</v>
      </c>
    </row>
    <row r="74" spans="2:2" ht="30" customHeight="1" x14ac:dyDescent="0.3">
      <c r="B74" s="1">
        <v>71</v>
      </c>
    </row>
    <row r="75" spans="2:2" ht="30" customHeight="1" x14ac:dyDescent="0.3">
      <c r="B75" s="1">
        <v>72</v>
      </c>
    </row>
    <row r="76" spans="2:2" ht="30" customHeight="1" x14ac:dyDescent="0.3">
      <c r="B76" s="1">
        <v>73</v>
      </c>
    </row>
    <row r="77" spans="2:2" ht="30" customHeight="1" x14ac:dyDescent="0.3">
      <c r="B77" s="1">
        <v>74</v>
      </c>
    </row>
    <row r="78" spans="2:2" ht="30" customHeight="1" x14ac:dyDescent="0.3">
      <c r="B78" s="1">
        <v>75</v>
      </c>
    </row>
    <row r="79" spans="2:2" ht="30" customHeight="1" x14ac:dyDescent="0.3">
      <c r="B79" s="1">
        <v>76</v>
      </c>
    </row>
    <row r="80" spans="2:2" ht="30" customHeight="1" x14ac:dyDescent="0.3">
      <c r="B80" s="1">
        <v>77</v>
      </c>
    </row>
    <row r="81" spans="2:2" ht="30" customHeight="1" x14ac:dyDescent="0.3">
      <c r="B81" s="1">
        <v>78</v>
      </c>
    </row>
    <row r="82" spans="2:2" ht="30" customHeight="1" x14ac:dyDescent="0.3">
      <c r="B82" s="1">
        <v>79</v>
      </c>
    </row>
    <row r="83" spans="2:2" ht="30" customHeight="1" x14ac:dyDescent="0.3">
      <c r="B83" s="1">
        <v>80</v>
      </c>
    </row>
    <row r="84" spans="2:2" ht="30" customHeight="1" x14ac:dyDescent="0.3">
      <c r="B84" s="1">
        <v>81</v>
      </c>
    </row>
    <row r="85" spans="2:2" ht="30" customHeight="1" x14ac:dyDescent="0.3">
      <c r="B85" s="1">
        <v>82</v>
      </c>
    </row>
    <row r="86" spans="2:2" ht="30" customHeight="1" x14ac:dyDescent="0.3">
      <c r="B86" s="1">
        <v>83</v>
      </c>
    </row>
    <row r="87" spans="2:2" ht="30" customHeight="1" x14ac:dyDescent="0.3">
      <c r="B87" s="1">
        <v>84</v>
      </c>
    </row>
    <row r="88" spans="2:2" ht="30" customHeight="1" x14ac:dyDescent="0.3">
      <c r="B88" s="1">
        <v>85</v>
      </c>
    </row>
    <row r="89" spans="2:2" ht="30" customHeight="1" x14ac:dyDescent="0.3">
      <c r="B89" s="1">
        <v>86</v>
      </c>
    </row>
    <row r="90" spans="2:2" ht="30" customHeight="1" x14ac:dyDescent="0.3">
      <c r="B90" s="1">
        <v>87</v>
      </c>
    </row>
    <row r="91" spans="2:2" ht="30" customHeight="1" x14ac:dyDescent="0.3">
      <c r="B91" s="1">
        <v>88</v>
      </c>
    </row>
    <row r="92" spans="2:2" ht="30" customHeight="1" x14ac:dyDescent="0.3">
      <c r="B92" s="1">
        <v>89</v>
      </c>
    </row>
    <row r="93" spans="2:2" ht="30" customHeight="1" x14ac:dyDescent="0.3">
      <c r="B93" s="1">
        <v>90</v>
      </c>
    </row>
    <row r="94" spans="2:2" ht="30" customHeight="1" x14ac:dyDescent="0.3">
      <c r="B94" s="1">
        <v>91</v>
      </c>
    </row>
    <row r="95" spans="2:2" ht="30" customHeight="1" x14ac:dyDescent="0.3">
      <c r="B95" s="1">
        <v>92</v>
      </c>
    </row>
    <row r="96" spans="2:2" ht="30" customHeight="1" x14ac:dyDescent="0.3">
      <c r="B96" s="1">
        <v>93</v>
      </c>
    </row>
    <row r="97" spans="2:2" ht="30" customHeight="1" x14ac:dyDescent="0.3">
      <c r="B97" s="1">
        <v>94</v>
      </c>
    </row>
    <row r="98" spans="2:2" ht="30" customHeight="1" x14ac:dyDescent="0.3">
      <c r="B98" s="1">
        <v>95</v>
      </c>
    </row>
    <row r="99" spans="2:2" ht="30" customHeight="1" x14ac:dyDescent="0.3">
      <c r="B99" s="1">
        <v>96</v>
      </c>
    </row>
    <row r="100" spans="2:2" ht="30" customHeight="1" x14ac:dyDescent="0.3">
      <c r="B100" s="1">
        <v>97</v>
      </c>
    </row>
    <row r="101" spans="2:2" ht="30" customHeight="1" x14ac:dyDescent="0.3">
      <c r="B101" s="1">
        <v>98</v>
      </c>
    </row>
    <row r="102" spans="2:2" ht="30" customHeight="1" x14ac:dyDescent="0.3">
      <c r="B102" s="1">
        <v>99</v>
      </c>
    </row>
    <row r="103" spans="2:2" ht="30" customHeight="1" x14ac:dyDescent="0.3">
      <c r="B103" s="1">
        <v>100</v>
      </c>
    </row>
    <row r="104" spans="2:2" ht="30" customHeight="1" x14ac:dyDescent="0.3">
      <c r="B104" s="16">
        <v>101</v>
      </c>
    </row>
    <row r="105" spans="2:2" ht="30" customHeight="1" x14ac:dyDescent="0.3">
      <c r="B105" s="16">
        <v>102</v>
      </c>
    </row>
  </sheetData>
  <dataValidations count="3">
    <dataValidation allowBlank="1" showInputMessage="1" showErrorMessage="1" prompt="Entrez les types de congés dans cette colonne sous ce titre" sqref="B3"/>
    <dataValidation allowBlank="1" showInputMessage="1" showErrorMessage="1" prompt="Entrez les types de congés dans le tableau de cette feuille de calcul. Les entrées seront utilisées pour la sélection dans le tableau Suivi des congés de la feuille de calcul Suivi des congés des employés" sqref="A1"/>
    <dataValidation allowBlank="1" showInputMessage="1" showErrorMessage="1" prompt="Le titre de la feuille de calcul figure dans cette cellule." sqref="B1"/>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6.5"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6</vt:i4>
      </vt:variant>
    </vt:vector>
  </HeadingPairs>
  <TitlesOfParts>
    <vt:vector size="12" baseType="lpstr">
      <vt:lpstr>Calendrier</vt:lpstr>
      <vt:lpstr>Saisie</vt:lpstr>
      <vt:lpstr>Liste des équipements</vt:lpstr>
      <vt:lpstr>Liste des personnes</vt:lpstr>
      <vt:lpstr>Quantité</vt:lpstr>
      <vt:lpstr>Feuil1</vt:lpstr>
      <vt:lpstr>EQT_saisie</vt:lpstr>
      <vt:lpstr>lstEQT</vt:lpstr>
      <vt:lpstr>lstquantitéEQT</vt:lpstr>
      <vt:lpstr>personne_saisie</vt:lpstr>
      <vt:lpstr>personnes</vt:lpstr>
      <vt:lpstr>quantité_saisie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SORROCHE, Fabrice</cp:lastModifiedBy>
  <dcterms:created xsi:type="dcterms:W3CDTF">2016-12-03T09:43:22Z</dcterms:created>
  <dcterms:modified xsi:type="dcterms:W3CDTF">2018-03-30T09:10:45Z</dcterms:modified>
</cp:coreProperties>
</file>