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120" yWindow="315" windowWidth="18915" windowHeight="11130" firstSheet="1" activeTab="1"/>
  </bookViews>
  <sheets>
    <sheet name="index" sheetId="5" r:id="rId1"/>
    <sheet name="pièces de rechange" sheetId="2" r:id="rId2"/>
    <sheet name="outillage" sheetId="3" r:id="rId3"/>
    <sheet name="divers" sheetId="4" r:id="rId4"/>
    <sheet name="produit de maintenance" sheetId="7" r:id="rId5"/>
    <sheet name="visserie" sheetId="6" r:id="rId6"/>
    <sheet name="électrique" sheetId="8" r:id="rId7"/>
    <sheet name="essai" sheetId="1" r:id="rId8"/>
  </sheets>
  <definedNames>
    <definedName name="_xlnm._FilterDatabase" localSheetId="2" hidden="1">outillage!$A$3:$I$336</definedName>
    <definedName name="_xlnm._FilterDatabase" localSheetId="5" hidden="1">visserie!$A$3:$C$63</definedName>
  </definedNames>
  <calcPr calcId="152511"/>
</workbook>
</file>

<file path=xl/calcChain.xml><?xml version="1.0" encoding="utf-8"?>
<calcChain xmlns="http://schemas.openxmlformats.org/spreadsheetml/2006/main">
  <c r="B2" i="1" l="1"/>
  <c r="F23" i="4" l="1"/>
  <c r="H23" i="4"/>
  <c r="B3" i="1" l="1"/>
  <c r="F215" i="3" l="1"/>
  <c r="H215" i="3"/>
  <c r="F216" i="3"/>
  <c r="H216" i="3"/>
  <c r="F217" i="3"/>
  <c r="H217" i="3"/>
  <c r="F218" i="3"/>
  <c r="H218" i="3"/>
  <c r="F219" i="3"/>
  <c r="H219" i="3"/>
  <c r="F220" i="3"/>
  <c r="H220" i="3"/>
  <c r="F221" i="3"/>
  <c r="H221" i="3"/>
  <c r="F222" i="3"/>
  <c r="H222" i="3"/>
  <c r="F223" i="3"/>
  <c r="H223" i="3"/>
  <c r="F224" i="3"/>
  <c r="H224" i="3"/>
  <c r="F225" i="3"/>
  <c r="H225" i="3"/>
  <c r="F226" i="3"/>
  <c r="H226" i="3"/>
  <c r="F227" i="3"/>
  <c r="H227" i="3"/>
  <c r="F228" i="3"/>
  <c r="H228" i="3"/>
  <c r="F229" i="3"/>
  <c r="H229" i="3"/>
  <c r="F230" i="3"/>
  <c r="H230" i="3"/>
  <c r="F231" i="3"/>
  <c r="H231" i="3"/>
  <c r="F232" i="3"/>
  <c r="H232" i="3"/>
  <c r="F233" i="3"/>
  <c r="H233" i="3"/>
  <c r="F234" i="3"/>
  <c r="H234" i="3"/>
  <c r="F235" i="3"/>
  <c r="H235" i="3"/>
  <c r="F236" i="3"/>
  <c r="H236" i="3"/>
  <c r="F237" i="3"/>
  <c r="H237" i="3"/>
  <c r="F238" i="3"/>
  <c r="H238" i="3"/>
  <c r="F239" i="3"/>
  <c r="H239" i="3"/>
  <c r="F240" i="3"/>
  <c r="H240" i="3"/>
  <c r="F241" i="3"/>
  <c r="H241" i="3"/>
  <c r="F242" i="3"/>
  <c r="H242" i="3"/>
  <c r="F243" i="3"/>
  <c r="H243" i="3"/>
  <c r="F244" i="3"/>
  <c r="H244" i="3"/>
  <c r="F245" i="3"/>
  <c r="H245" i="3"/>
  <c r="F246" i="3"/>
  <c r="H246" i="3"/>
  <c r="F247" i="3"/>
  <c r="H247" i="3"/>
  <c r="F248" i="3"/>
  <c r="H248" i="3"/>
  <c r="F249" i="3"/>
  <c r="H249" i="3"/>
  <c r="F250" i="3"/>
  <c r="H250" i="3"/>
  <c r="F251" i="3"/>
  <c r="H251" i="3"/>
  <c r="F252" i="3"/>
  <c r="H252" i="3"/>
  <c r="F253" i="3"/>
  <c r="H253" i="3"/>
  <c r="F254" i="3"/>
  <c r="H254" i="3"/>
  <c r="F255" i="3"/>
  <c r="H255" i="3"/>
  <c r="F256" i="3"/>
  <c r="H256" i="3"/>
  <c r="F257" i="3"/>
  <c r="H257" i="3"/>
  <c r="F258" i="3"/>
  <c r="H258" i="3"/>
  <c r="F259" i="3"/>
  <c r="H259" i="3"/>
  <c r="F260" i="3"/>
  <c r="H260" i="3"/>
  <c r="F261" i="3"/>
  <c r="H261" i="3"/>
  <c r="F262" i="3"/>
  <c r="H262" i="3"/>
  <c r="F263" i="3"/>
  <c r="H263" i="3"/>
  <c r="F264" i="3"/>
  <c r="H264" i="3"/>
  <c r="F265" i="3"/>
  <c r="H265" i="3"/>
  <c r="F266" i="3"/>
  <c r="H266" i="3"/>
  <c r="F267" i="3"/>
  <c r="H267" i="3"/>
  <c r="F268" i="3"/>
  <c r="H268" i="3"/>
  <c r="F269" i="3"/>
  <c r="H269" i="3"/>
  <c r="F270" i="3"/>
  <c r="H270" i="3"/>
  <c r="F271" i="3"/>
  <c r="H271" i="3"/>
  <c r="F272" i="3"/>
  <c r="H272" i="3"/>
  <c r="F273" i="3"/>
  <c r="H273" i="3"/>
  <c r="F274" i="3"/>
  <c r="H274" i="3"/>
  <c r="F275" i="3"/>
  <c r="H275" i="3"/>
  <c r="F276" i="3"/>
  <c r="H276" i="3"/>
  <c r="F277" i="3"/>
  <c r="H277" i="3"/>
  <c r="F278" i="3"/>
  <c r="H278" i="3"/>
  <c r="F279" i="3"/>
  <c r="H279" i="3"/>
  <c r="F280" i="3"/>
  <c r="H280" i="3"/>
  <c r="F281" i="3"/>
  <c r="H281" i="3"/>
  <c r="F282" i="3"/>
  <c r="H282" i="3"/>
  <c r="F283" i="3"/>
  <c r="H283" i="3"/>
  <c r="F284" i="3"/>
  <c r="H284" i="3"/>
  <c r="F285" i="3"/>
  <c r="H285" i="3"/>
  <c r="F286" i="3"/>
  <c r="H286" i="3"/>
  <c r="F287" i="3"/>
  <c r="H287" i="3"/>
  <c r="F288" i="3"/>
  <c r="H288" i="3"/>
  <c r="F289" i="3"/>
  <c r="H289" i="3"/>
  <c r="F290" i="3"/>
  <c r="H290" i="3"/>
  <c r="F291" i="3"/>
  <c r="H291" i="3"/>
  <c r="F292" i="3"/>
  <c r="H292" i="3"/>
  <c r="F293" i="3"/>
  <c r="H293" i="3"/>
  <c r="F294" i="3"/>
  <c r="H294" i="3"/>
  <c r="F295" i="3"/>
  <c r="H295" i="3"/>
  <c r="F296" i="3"/>
  <c r="H296" i="3"/>
  <c r="F297" i="3"/>
  <c r="H297" i="3"/>
  <c r="F298" i="3"/>
  <c r="H298" i="3"/>
  <c r="F299" i="3"/>
  <c r="H299" i="3"/>
  <c r="F300" i="3"/>
  <c r="H300" i="3"/>
  <c r="F301" i="3"/>
  <c r="H301" i="3"/>
  <c r="F302" i="3"/>
  <c r="H302" i="3"/>
  <c r="F303" i="3"/>
  <c r="H303" i="3"/>
  <c r="F304" i="3"/>
  <c r="H304" i="3"/>
  <c r="F305" i="3"/>
  <c r="H305" i="3"/>
  <c r="F306" i="3"/>
  <c r="H306" i="3"/>
  <c r="F307" i="3"/>
  <c r="H307" i="3"/>
  <c r="F308" i="3"/>
  <c r="H308" i="3"/>
  <c r="F309" i="3"/>
  <c r="H309" i="3"/>
  <c r="F310" i="3"/>
  <c r="H310" i="3"/>
  <c r="F311" i="3"/>
  <c r="H311" i="3"/>
  <c r="F312" i="3"/>
  <c r="H312" i="3"/>
  <c r="F313" i="3"/>
  <c r="H313" i="3"/>
  <c r="F314" i="3"/>
  <c r="H314" i="3"/>
  <c r="F315" i="3"/>
  <c r="H315" i="3"/>
  <c r="F316" i="3"/>
  <c r="H316" i="3"/>
  <c r="F317" i="3"/>
  <c r="H317" i="3"/>
  <c r="F318" i="3"/>
  <c r="H318" i="3"/>
  <c r="F319" i="3"/>
  <c r="H319" i="3"/>
  <c r="F320" i="3"/>
  <c r="H320" i="3"/>
  <c r="F321" i="3"/>
  <c r="H321" i="3"/>
  <c r="F322" i="3"/>
  <c r="H322" i="3"/>
  <c r="F323" i="3"/>
  <c r="H323" i="3"/>
  <c r="F324" i="3"/>
  <c r="H324" i="3"/>
  <c r="F325" i="3"/>
  <c r="H325" i="3"/>
  <c r="F326" i="3"/>
  <c r="H326" i="3"/>
  <c r="F327" i="3"/>
  <c r="H327" i="3"/>
  <c r="F328" i="3"/>
  <c r="H328" i="3"/>
  <c r="F329" i="3"/>
  <c r="H329" i="3"/>
  <c r="F330" i="3"/>
  <c r="H330" i="3"/>
  <c r="F331" i="3"/>
  <c r="H331" i="3"/>
  <c r="F332" i="3"/>
  <c r="H332" i="3"/>
  <c r="F333" i="3"/>
  <c r="H333" i="3"/>
  <c r="F334" i="3"/>
  <c r="H334" i="3"/>
  <c r="F335" i="3"/>
  <c r="H335" i="3"/>
  <c r="F336" i="3"/>
  <c r="H336" i="3"/>
  <c r="F192" i="3"/>
  <c r="H192" i="3"/>
  <c r="F193" i="3"/>
  <c r="H193" i="3"/>
  <c r="F194" i="3"/>
  <c r="H194" i="3"/>
  <c r="F195" i="3"/>
  <c r="H195" i="3"/>
  <c r="F196" i="3"/>
  <c r="H196" i="3"/>
  <c r="F197" i="3"/>
  <c r="H197" i="3"/>
  <c r="F198" i="3"/>
  <c r="H198" i="3"/>
  <c r="F199" i="3"/>
  <c r="H199" i="3"/>
  <c r="F200" i="3"/>
  <c r="H200" i="3"/>
  <c r="F201" i="3"/>
  <c r="H201" i="3"/>
  <c r="F202" i="3"/>
  <c r="H202" i="3"/>
  <c r="F203" i="3"/>
  <c r="H203" i="3"/>
  <c r="F204" i="3"/>
  <c r="H204" i="3"/>
  <c r="F205" i="3"/>
  <c r="H205" i="3"/>
  <c r="F206" i="3"/>
  <c r="H206" i="3"/>
  <c r="F207" i="3"/>
  <c r="H207" i="3"/>
  <c r="F208" i="3"/>
  <c r="H208" i="3"/>
  <c r="F209" i="3"/>
  <c r="H209" i="3"/>
  <c r="F210" i="3"/>
  <c r="H210" i="3"/>
  <c r="F211" i="3"/>
  <c r="H211" i="3"/>
  <c r="F212" i="3"/>
  <c r="H212" i="3"/>
  <c r="F213" i="3"/>
  <c r="H213" i="3"/>
  <c r="F214" i="3"/>
  <c r="H214" i="3"/>
  <c r="H62" i="3" l="1"/>
  <c r="F62" i="3"/>
  <c r="F102" i="3"/>
  <c r="H102" i="3"/>
  <c r="F103" i="3"/>
  <c r="H103" i="3"/>
  <c r="F104" i="3"/>
  <c r="H104" i="3"/>
  <c r="F105" i="3"/>
  <c r="H105" i="3"/>
  <c r="F106" i="3"/>
  <c r="H106" i="3"/>
  <c r="F107" i="3"/>
  <c r="H107" i="3"/>
  <c r="F108" i="3"/>
  <c r="H108" i="3"/>
  <c r="F109" i="3"/>
  <c r="H109" i="3"/>
  <c r="F110" i="3"/>
  <c r="H110" i="3"/>
  <c r="F111" i="3"/>
  <c r="H111" i="3"/>
  <c r="F112" i="3"/>
  <c r="H112" i="3"/>
  <c r="F74" i="3"/>
  <c r="H74" i="3"/>
  <c r="H21" i="4" l="1"/>
  <c r="F21" i="4"/>
  <c r="H9" i="8" l="1"/>
  <c r="H8" i="8"/>
  <c r="H7" i="8"/>
  <c r="H6" i="8"/>
  <c r="F8" i="8"/>
  <c r="F7" i="8"/>
  <c r="F6" i="8"/>
  <c r="H5" i="8"/>
  <c r="F5" i="8"/>
  <c r="F4" i="8"/>
  <c r="H4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F9" i="8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" i="2"/>
  <c r="G4" i="2" s="1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F20" i="4"/>
  <c r="F19" i="4"/>
  <c r="F18" i="4"/>
  <c r="F16" i="4"/>
  <c r="F15" i="4"/>
  <c r="F13" i="4"/>
  <c r="F12" i="4"/>
  <c r="F11" i="4"/>
  <c r="F10" i="4"/>
  <c r="F9" i="4"/>
  <c r="F8" i="4"/>
  <c r="F7" i="4"/>
  <c r="F6" i="4"/>
  <c r="F5" i="4"/>
  <c r="F4" i="4"/>
  <c r="H26" i="4" l="1"/>
  <c r="F26" i="4" s="1"/>
  <c r="H25" i="4"/>
  <c r="F25" i="4" s="1"/>
  <c r="H6" i="7"/>
  <c r="H4" i="7"/>
  <c r="F4" i="7"/>
  <c r="H19" i="4"/>
  <c r="H18" i="4"/>
  <c r="H17" i="4"/>
  <c r="F17" i="4" s="1"/>
  <c r="H24" i="4"/>
  <c r="F24" i="4" s="1"/>
  <c r="H17" i="6"/>
  <c r="F17" i="6"/>
  <c r="H8" i="6"/>
  <c r="H9" i="6"/>
  <c r="H10" i="6"/>
  <c r="H11" i="6"/>
  <c r="H12" i="6"/>
  <c r="H13" i="6"/>
  <c r="H14" i="6"/>
  <c r="H15" i="6"/>
  <c r="H16" i="6"/>
  <c r="H18" i="6"/>
  <c r="F18" i="6" s="1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F8" i="6"/>
  <c r="H6" i="6"/>
  <c r="H7" i="6"/>
  <c r="H5" i="6"/>
  <c r="H4" i="6"/>
  <c r="F4" i="6" s="1"/>
  <c r="F5" i="6"/>
  <c r="F6" i="6"/>
  <c r="F7" i="6"/>
  <c r="F9" i="6"/>
  <c r="F10" i="6"/>
  <c r="F12" i="6"/>
  <c r="F13" i="6"/>
  <c r="F14" i="6"/>
  <c r="F15" i="6"/>
  <c r="F16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" i="7"/>
  <c r="F5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H63" i="7"/>
  <c r="H62" i="7"/>
  <c r="H61" i="7"/>
  <c r="H60" i="7"/>
  <c r="H59" i="7"/>
  <c r="H58" i="7"/>
  <c r="H57" i="7"/>
  <c r="H56" i="7"/>
  <c r="H55" i="7"/>
  <c r="H54" i="7"/>
  <c r="H53" i="7"/>
  <c r="H52" i="7"/>
  <c r="H51" i="7"/>
  <c r="H50" i="7"/>
  <c r="H49" i="7"/>
  <c r="H48" i="7"/>
  <c r="H47" i="7"/>
  <c r="H46" i="7"/>
  <c r="H45" i="7"/>
  <c r="H44" i="7"/>
  <c r="H43" i="7"/>
  <c r="H42" i="7"/>
  <c r="H41" i="7"/>
  <c r="H40" i="7"/>
  <c r="H39" i="7"/>
  <c r="H38" i="7"/>
  <c r="H37" i="7"/>
  <c r="H36" i="7"/>
  <c r="H35" i="7"/>
  <c r="H34" i="7"/>
  <c r="H33" i="7"/>
  <c r="H32" i="7"/>
  <c r="H31" i="7"/>
  <c r="H30" i="7"/>
  <c r="H29" i="7"/>
  <c r="H28" i="7"/>
  <c r="H27" i="7"/>
  <c r="H26" i="7"/>
  <c r="H25" i="7"/>
  <c r="H24" i="7"/>
  <c r="H23" i="7"/>
  <c r="H22" i="7"/>
  <c r="H21" i="7"/>
  <c r="H20" i="7"/>
  <c r="H19" i="7"/>
  <c r="H18" i="7"/>
  <c r="H17" i="7"/>
  <c r="H16" i="7"/>
  <c r="H15" i="7"/>
  <c r="H14" i="7"/>
  <c r="H13" i="7"/>
  <c r="H12" i="7"/>
  <c r="H11" i="7"/>
  <c r="H10" i="7"/>
  <c r="H9" i="7"/>
  <c r="H8" i="7"/>
  <c r="H7" i="7"/>
  <c r="H5" i="7"/>
  <c r="F11" i="6"/>
  <c r="H5" i="4"/>
  <c r="H6" i="4"/>
  <c r="H7" i="4"/>
  <c r="H8" i="4"/>
  <c r="H9" i="4"/>
  <c r="H10" i="4"/>
  <c r="H11" i="4"/>
  <c r="H12" i="4"/>
  <c r="H13" i="4"/>
  <c r="H14" i="4"/>
  <c r="F14" i="4" s="1"/>
  <c r="H15" i="4"/>
  <c r="H16" i="4"/>
  <c r="H20" i="4"/>
  <c r="H22" i="4"/>
  <c r="F22" i="4" s="1"/>
  <c r="H27" i="4"/>
  <c r="F27" i="4" s="1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F116" i="3" l="1"/>
  <c r="H116" i="3"/>
  <c r="F117" i="3"/>
  <c r="H117" i="3"/>
  <c r="F118" i="3"/>
  <c r="H118" i="3"/>
  <c r="F119" i="3"/>
  <c r="H119" i="3"/>
  <c r="F120" i="3"/>
  <c r="H120" i="3"/>
  <c r="F121" i="3"/>
  <c r="H121" i="3"/>
  <c r="F122" i="3"/>
  <c r="H122" i="3"/>
  <c r="F123" i="3"/>
  <c r="H123" i="3"/>
  <c r="F124" i="3"/>
  <c r="H124" i="3"/>
  <c r="F125" i="3"/>
  <c r="H125" i="3"/>
  <c r="F126" i="3"/>
  <c r="H126" i="3"/>
  <c r="F127" i="3"/>
  <c r="H127" i="3"/>
  <c r="F128" i="3"/>
  <c r="H128" i="3"/>
  <c r="F129" i="3"/>
  <c r="H129" i="3"/>
  <c r="F130" i="3"/>
  <c r="H130" i="3"/>
  <c r="F131" i="3"/>
  <c r="H131" i="3"/>
  <c r="F132" i="3"/>
  <c r="H132" i="3"/>
  <c r="F133" i="3"/>
  <c r="H133" i="3"/>
  <c r="F134" i="3"/>
  <c r="H134" i="3"/>
  <c r="F135" i="3"/>
  <c r="H135" i="3"/>
  <c r="F136" i="3"/>
  <c r="H136" i="3"/>
  <c r="F137" i="3"/>
  <c r="H137" i="3"/>
  <c r="F138" i="3"/>
  <c r="H138" i="3"/>
  <c r="F139" i="3"/>
  <c r="H139" i="3"/>
  <c r="H140" i="3"/>
  <c r="F140" i="3" s="1"/>
  <c r="F141" i="3"/>
  <c r="H141" i="3"/>
  <c r="F142" i="3"/>
  <c r="H142" i="3"/>
  <c r="F143" i="3"/>
  <c r="H143" i="3"/>
  <c r="F144" i="3"/>
  <c r="H144" i="3"/>
  <c r="F145" i="3"/>
  <c r="H145" i="3"/>
  <c r="F146" i="3"/>
  <c r="H146" i="3"/>
  <c r="F147" i="3"/>
  <c r="H147" i="3"/>
  <c r="F148" i="3"/>
  <c r="H148" i="3"/>
  <c r="F149" i="3"/>
  <c r="H149" i="3"/>
  <c r="F150" i="3"/>
  <c r="H150" i="3"/>
  <c r="F151" i="3"/>
  <c r="H151" i="3"/>
  <c r="F152" i="3"/>
  <c r="H152" i="3"/>
  <c r="F153" i="3"/>
  <c r="H153" i="3"/>
  <c r="F154" i="3"/>
  <c r="H154" i="3"/>
  <c r="F155" i="3"/>
  <c r="H155" i="3"/>
  <c r="F156" i="3"/>
  <c r="H156" i="3"/>
  <c r="F157" i="3"/>
  <c r="H157" i="3"/>
  <c r="F158" i="3"/>
  <c r="H158" i="3"/>
  <c r="F159" i="3"/>
  <c r="H159" i="3"/>
  <c r="F160" i="3"/>
  <c r="H160" i="3"/>
  <c r="F161" i="3"/>
  <c r="H161" i="3"/>
  <c r="F162" i="3"/>
  <c r="H162" i="3"/>
  <c r="F163" i="3"/>
  <c r="H163" i="3"/>
  <c r="F164" i="3"/>
  <c r="H164" i="3"/>
  <c r="F165" i="3"/>
  <c r="H165" i="3"/>
  <c r="F166" i="3"/>
  <c r="H166" i="3"/>
  <c r="F167" i="3"/>
  <c r="H167" i="3"/>
  <c r="F168" i="3"/>
  <c r="H168" i="3"/>
  <c r="F169" i="3"/>
  <c r="H169" i="3"/>
  <c r="F170" i="3"/>
  <c r="H170" i="3"/>
  <c r="F171" i="3"/>
  <c r="H171" i="3"/>
  <c r="F172" i="3"/>
  <c r="H172" i="3"/>
  <c r="F173" i="3"/>
  <c r="H173" i="3"/>
  <c r="F174" i="3"/>
  <c r="H174" i="3"/>
  <c r="F175" i="3"/>
  <c r="H175" i="3"/>
  <c r="F176" i="3"/>
  <c r="H176" i="3"/>
  <c r="F177" i="3"/>
  <c r="H177" i="3"/>
  <c r="F178" i="3"/>
  <c r="H178" i="3"/>
  <c r="F179" i="3"/>
  <c r="H179" i="3"/>
  <c r="F180" i="3"/>
  <c r="H180" i="3"/>
  <c r="F181" i="3"/>
  <c r="H181" i="3"/>
  <c r="F182" i="3"/>
  <c r="H182" i="3"/>
  <c r="F183" i="3"/>
  <c r="H183" i="3"/>
  <c r="F184" i="3"/>
  <c r="H184" i="3"/>
  <c r="F185" i="3"/>
  <c r="H185" i="3"/>
  <c r="F186" i="3"/>
  <c r="H186" i="3"/>
  <c r="F187" i="3"/>
  <c r="H187" i="3"/>
  <c r="F188" i="3"/>
  <c r="H188" i="3"/>
  <c r="F189" i="3"/>
  <c r="H189" i="3"/>
  <c r="F190" i="3"/>
  <c r="H190" i="3"/>
  <c r="F191" i="3"/>
  <c r="H191" i="3"/>
  <c r="H80" i="3"/>
  <c r="F80" i="3" s="1"/>
  <c r="F47" i="3"/>
  <c r="H47" i="3"/>
  <c r="F13" i="3"/>
  <c r="H13" i="3"/>
  <c r="F69" i="3"/>
  <c r="H69" i="3"/>
  <c r="H73" i="3"/>
  <c r="F73" i="3" s="1"/>
  <c r="H75" i="3"/>
  <c r="F75" i="3" s="1"/>
  <c r="H76" i="3"/>
  <c r="F76" i="3" s="1"/>
  <c r="H92" i="3"/>
  <c r="F92" i="3" s="1"/>
  <c r="F70" i="3"/>
  <c r="H70" i="3"/>
  <c r="H66" i="3"/>
  <c r="F66" i="3" s="1"/>
  <c r="H48" i="3"/>
  <c r="F48" i="3" s="1"/>
  <c r="H49" i="3"/>
  <c r="F49" i="3" s="1"/>
  <c r="H50" i="3"/>
  <c r="F50" i="3" s="1"/>
  <c r="H51" i="3"/>
  <c r="F51" i="3" s="1"/>
  <c r="H52" i="3"/>
  <c r="F52" i="3" s="1"/>
  <c r="H53" i="3"/>
  <c r="F53" i="3" s="1"/>
  <c r="H54" i="3"/>
  <c r="F54" i="3" s="1"/>
  <c r="H55" i="3"/>
  <c r="F55" i="3" s="1"/>
  <c r="H56" i="3"/>
  <c r="F56" i="3" s="1"/>
  <c r="H57" i="3"/>
  <c r="F57" i="3" s="1"/>
  <c r="H58" i="3"/>
  <c r="F58" i="3" s="1"/>
  <c r="H59" i="3"/>
  <c r="F59" i="3" s="1"/>
  <c r="H60" i="3"/>
  <c r="F60" i="3" s="1"/>
  <c r="H61" i="3"/>
  <c r="F61" i="3" s="1"/>
  <c r="H100" i="3"/>
  <c r="F100" i="3" s="1"/>
  <c r="H63" i="3"/>
  <c r="F63" i="3" s="1"/>
  <c r="H64" i="3"/>
  <c r="F64" i="3" s="1"/>
  <c r="H65" i="3"/>
  <c r="F65" i="3" s="1"/>
  <c r="H101" i="3"/>
  <c r="F101" i="3" s="1"/>
  <c r="H113" i="3"/>
  <c r="F113" i="3" s="1"/>
  <c r="F114" i="3"/>
  <c r="H114" i="3"/>
  <c r="F115" i="3"/>
  <c r="H115" i="3"/>
  <c r="H23" i="3" l="1"/>
  <c r="F23" i="3"/>
  <c r="H27" i="3"/>
  <c r="F27" i="3" s="1"/>
  <c r="H19" i="3"/>
  <c r="F19" i="3"/>
  <c r="H29" i="3"/>
  <c r="F29" i="3" s="1"/>
  <c r="H15" i="3"/>
  <c r="F15" i="3" s="1"/>
  <c r="H17" i="3"/>
  <c r="F17" i="3"/>
  <c r="H18" i="3"/>
  <c r="F18" i="3"/>
  <c r="F36" i="3"/>
  <c r="F37" i="3"/>
  <c r="F38" i="3"/>
  <c r="F39" i="3"/>
  <c r="F40" i="3"/>
  <c r="F41" i="3"/>
  <c r="F42" i="3"/>
  <c r="F43" i="3"/>
  <c r="F44" i="3"/>
  <c r="F77" i="3"/>
  <c r="F67" i="3"/>
  <c r="F71" i="3"/>
  <c r="F72" i="3"/>
  <c r="F68" i="3"/>
  <c r="F45" i="3"/>
  <c r="F46" i="3"/>
  <c r="F89" i="3"/>
  <c r="F6" i="3"/>
  <c r="F90" i="3"/>
  <c r="F91" i="3"/>
  <c r="F7" i="3"/>
  <c r="F8" i="3"/>
  <c r="F9" i="3"/>
  <c r="F10" i="3"/>
  <c r="F11" i="3"/>
  <c r="F12" i="3"/>
  <c r="F81" i="3"/>
  <c r="F5" i="3"/>
  <c r="F82" i="3"/>
  <c r="F83" i="3"/>
  <c r="F93" i="3"/>
  <c r="F94" i="3"/>
  <c r="F95" i="3"/>
  <c r="F96" i="3"/>
  <c r="F97" i="3"/>
  <c r="F84" i="3"/>
  <c r="F85" i="3"/>
  <c r="F14" i="3"/>
  <c r="F16" i="3"/>
  <c r="F20" i="3"/>
  <c r="F21" i="3"/>
  <c r="F22" i="3"/>
  <c r="F24" i="3"/>
  <c r="F25" i="3"/>
  <c r="F26" i="3"/>
  <c r="F28" i="3"/>
  <c r="F30" i="3"/>
  <c r="F31" i="3"/>
  <c r="F32" i="3"/>
  <c r="F98" i="3"/>
  <c r="F99" i="3"/>
  <c r="F33" i="3"/>
  <c r="F34" i="3"/>
  <c r="F35" i="3"/>
  <c r="F4" i="3"/>
  <c r="H5" i="3"/>
  <c r="H82" i="3"/>
  <c r="H83" i="3"/>
  <c r="H93" i="3"/>
  <c r="H94" i="3"/>
  <c r="H95" i="3"/>
  <c r="H96" i="3"/>
  <c r="H97" i="3"/>
  <c r="H84" i="3"/>
  <c r="H85" i="3"/>
  <c r="H86" i="3"/>
  <c r="F78" i="3" s="1"/>
  <c r="H14" i="3"/>
  <c r="H16" i="3"/>
  <c r="H20" i="3"/>
  <c r="H21" i="3"/>
  <c r="H22" i="3"/>
  <c r="H24" i="3"/>
  <c r="H25" i="3"/>
  <c r="H26" i="3"/>
  <c r="H28" i="3"/>
  <c r="H30" i="3"/>
  <c r="H31" i="3"/>
  <c r="H32" i="3"/>
  <c r="H98" i="3"/>
  <c r="H99" i="3"/>
  <c r="H33" i="3"/>
  <c r="H34" i="3"/>
  <c r="H35" i="3"/>
  <c r="H36" i="3"/>
  <c r="H37" i="3"/>
  <c r="H38" i="3"/>
  <c r="H39" i="3"/>
  <c r="H40" i="3"/>
  <c r="H41" i="3"/>
  <c r="H42" i="3"/>
  <c r="H43" i="3"/>
  <c r="H44" i="3"/>
  <c r="H77" i="3"/>
  <c r="H67" i="3"/>
  <c r="H71" i="3"/>
  <c r="H72" i="3"/>
  <c r="H68" i="3"/>
  <c r="H87" i="3"/>
  <c r="F87" i="3" s="1"/>
  <c r="H88" i="3"/>
  <c r="F88" i="3" s="1"/>
  <c r="H79" i="3"/>
  <c r="F79" i="3" s="1"/>
  <c r="H45" i="3"/>
  <c r="H46" i="3"/>
  <c r="H89" i="3"/>
  <c r="H6" i="3"/>
  <c r="H90" i="3"/>
  <c r="H91" i="3"/>
  <c r="H7" i="3"/>
  <c r="H8" i="3"/>
  <c r="H9" i="3"/>
  <c r="H10" i="3"/>
  <c r="H11" i="3"/>
  <c r="H12" i="3"/>
  <c r="H81" i="3"/>
  <c r="H78" i="3"/>
  <c r="F86" i="3" l="1"/>
  <c r="H4" i="4" l="1"/>
  <c r="H4" i="3"/>
  <c r="I3" i="2"/>
  <c r="G3" i="2" s="1"/>
  <c r="H3" i="1"/>
  <c r="H2" i="1"/>
  <c r="M2" i="1" s="1"/>
  <c r="E2" i="1" l="1"/>
  <c r="B22" i="1"/>
  <c r="E4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J7" i="1"/>
  <c r="B21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E5" i="1" l="1"/>
  <c r="E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20" i="1"/>
  <c r="A19" i="1"/>
  <c r="B19" i="1" s="1"/>
  <c r="I5" i="1" l="1"/>
</calcChain>
</file>

<file path=xl/sharedStrings.xml><?xml version="1.0" encoding="utf-8"?>
<sst xmlns="http://schemas.openxmlformats.org/spreadsheetml/2006/main" count="1280" uniqueCount="297">
  <si>
    <t>matériel</t>
  </si>
  <si>
    <t>nature</t>
  </si>
  <si>
    <t>désignation</t>
  </si>
  <si>
    <t>outillage</t>
  </si>
  <si>
    <t>pièce de rechange</t>
  </si>
  <si>
    <t>quantité</t>
  </si>
  <si>
    <t>commande</t>
  </si>
  <si>
    <t>cat</t>
  </si>
  <si>
    <t>catégorie</t>
  </si>
  <si>
    <t>materiel</t>
  </si>
  <si>
    <t>ok</t>
  </si>
  <si>
    <t>≠</t>
  </si>
  <si>
    <t>type</t>
  </si>
  <si>
    <t>installation</t>
  </si>
  <si>
    <t>divers</t>
  </si>
  <si>
    <t>vendeur</t>
  </si>
  <si>
    <t>référence</t>
  </si>
  <si>
    <t>pièces de rechange</t>
  </si>
  <si>
    <t>traitement</t>
  </si>
  <si>
    <t xml:space="preserve"> </t>
  </si>
  <si>
    <t xml:space="preserve">  </t>
  </si>
  <si>
    <t>pompe vogelsang</t>
  </si>
  <si>
    <t>vogelsang</t>
  </si>
  <si>
    <t>huile</t>
  </si>
  <si>
    <t>observation</t>
  </si>
  <si>
    <t>repère</t>
  </si>
  <si>
    <t>détails</t>
  </si>
  <si>
    <t>taille</t>
  </si>
  <si>
    <t>vis</t>
  </si>
  <si>
    <t>6*25</t>
  </si>
  <si>
    <t>inox</t>
  </si>
  <si>
    <t>écrou</t>
  </si>
  <si>
    <t>lobes*2</t>
  </si>
  <si>
    <t>pince</t>
  </si>
  <si>
    <t>512/4G  200</t>
  </si>
  <si>
    <t>coupante</t>
  </si>
  <si>
    <t>150 mm</t>
  </si>
  <si>
    <t>tournevis</t>
  </si>
  <si>
    <t>cruciforme élec</t>
  </si>
  <si>
    <t>1*5,5*125</t>
  </si>
  <si>
    <t>1,2*6,5*150</t>
  </si>
  <si>
    <t>à bec courbe</t>
  </si>
  <si>
    <t>à bec</t>
  </si>
  <si>
    <t>508/4G 200</t>
  </si>
  <si>
    <t>160 mm</t>
  </si>
  <si>
    <t>clé</t>
  </si>
  <si>
    <t>10/13</t>
  </si>
  <si>
    <t>27/30</t>
  </si>
  <si>
    <t>mixte</t>
  </si>
  <si>
    <t>à fourche</t>
  </si>
  <si>
    <t>contre coudée œil</t>
  </si>
  <si>
    <t>cruciforme</t>
  </si>
  <si>
    <t>coudée 6 pans</t>
  </si>
  <si>
    <t>7/9</t>
  </si>
  <si>
    <t>mixte à cliquet</t>
  </si>
  <si>
    <t>multiprise</t>
  </si>
  <si>
    <t>marteau</t>
  </si>
  <si>
    <t>rivoir</t>
  </si>
  <si>
    <t>phare</t>
  </si>
  <si>
    <t>graisse</t>
  </si>
  <si>
    <t>belleville</t>
  </si>
  <si>
    <t>haute température</t>
  </si>
  <si>
    <t>pistolet arroseur</t>
  </si>
  <si>
    <t>D:15</t>
  </si>
  <si>
    <t>baladeuse</t>
  </si>
  <si>
    <t>éclairage mobile</t>
  </si>
  <si>
    <t>6V</t>
  </si>
  <si>
    <t>lobe</t>
  </si>
  <si>
    <t>garniture</t>
  </si>
  <si>
    <t>arrache</t>
  </si>
  <si>
    <t>étau</t>
  </si>
  <si>
    <t>à cosses</t>
  </si>
  <si>
    <t>lavage</t>
  </si>
  <si>
    <t>lance laiton</t>
  </si>
  <si>
    <t>consommable</t>
  </si>
  <si>
    <r>
      <t>Huile d'engrenage Titan Gear MP90/</t>
    </r>
    <r>
      <rPr>
        <b/>
        <sz val="10"/>
        <color theme="1"/>
        <rFont val="Calibri"/>
        <family val="2"/>
        <scheme val="minor"/>
      </rPr>
      <t>BSS,006</t>
    </r>
  </si>
  <si>
    <t>inox freiné</t>
  </si>
  <si>
    <t>mètre</t>
  </si>
  <si>
    <t>ruban</t>
  </si>
  <si>
    <t>à griffe</t>
  </si>
  <si>
    <t>450mm</t>
  </si>
  <si>
    <t>à pipe</t>
  </si>
  <si>
    <t>à riveter</t>
  </si>
  <si>
    <t>brosse</t>
  </si>
  <si>
    <t>métallique</t>
  </si>
  <si>
    <t>scie</t>
  </si>
  <si>
    <t>égoïne</t>
  </si>
  <si>
    <t>à métaux</t>
  </si>
  <si>
    <t>chasse-goupille</t>
  </si>
  <si>
    <t>D:3</t>
  </si>
  <si>
    <t>D:4</t>
  </si>
  <si>
    <t>D:5</t>
  </si>
  <si>
    <t>D:6</t>
  </si>
  <si>
    <t>D:8</t>
  </si>
  <si>
    <t>D:10</t>
  </si>
  <si>
    <t>perceuse</t>
  </si>
  <si>
    <t>massette</t>
  </si>
  <si>
    <t>1,2kg</t>
  </si>
  <si>
    <t>meuleuse</t>
  </si>
  <si>
    <t>D:125</t>
  </si>
  <si>
    <t>à molette</t>
  </si>
  <si>
    <t>375 mm</t>
  </si>
  <si>
    <t>chauffage</t>
  </si>
  <si>
    <t>enrouleur</t>
  </si>
  <si>
    <t>lime</t>
  </si>
  <si>
    <t>serre joint</t>
  </si>
  <si>
    <t>collier</t>
  </si>
  <si>
    <t>bande pleine</t>
  </si>
  <si>
    <t>larg:9 D:10-16</t>
  </si>
  <si>
    <t>larg:9 D:12-22</t>
  </si>
  <si>
    <t>larg:9 D:16-27</t>
  </si>
  <si>
    <t>larg:9 D:20-32</t>
  </si>
  <si>
    <t>larg:9 D:25-40</t>
  </si>
  <si>
    <t>larg:12 D:32-50</t>
  </si>
  <si>
    <t>larg:12 D:40-60</t>
  </si>
  <si>
    <t>couteau</t>
  </si>
  <si>
    <t>électricien</t>
  </si>
  <si>
    <t>à pipe débouchée</t>
  </si>
  <si>
    <t>torx</t>
  </si>
  <si>
    <t>pile</t>
  </si>
  <si>
    <t>CR2</t>
  </si>
  <si>
    <t>3v</t>
  </si>
  <si>
    <t>H07rnf 4 prises</t>
  </si>
  <si>
    <t>25m</t>
  </si>
  <si>
    <t>eco H07rnf 4 prises</t>
  </si>
  <si>
    <t>disque</t>
  </si>
  <si>
    <t>125 mm</t>
  </si>
  <si>
    <t>à meuler</t>
  </si>
  <si>
    <t>à tronçonner</t>
  </si>
  <si>
    <t>pièces de rechange'!A1</t>
  </si>
  <si>
    <t>consommables</t>
  </si>
  <si>
    <t>visserie</t>
  </si>
  <si>
    <t>électrique</t>
  </si>
  <si>
    <t>affichage</t>
  </si>
  <si>
    <t>pages</t>
  </si>
  <si>
    <t>visserie!A1</t>
  </si>
  <si>
    <t>lame</t>
  </si>
  <si>
    <t>produits de maintenance</t>
  </si>
  <si>
    <t>produit de maintenance</t>
  </si>
  <si>
    <t>électrique!A1</t>
  </si>
  <si>
    <t>produit de maintenance'!A1</t>
  </si>
  <si>
    <t>compresseur</t>
  </si>
  <si>
    <t>huile de sécurité HCS</t>
  </si>
  <si>
    <t>servante T7</t>
  </si>
  <si>
    <t>entonnoir</t>
  </si>
  <si>
    <t>servante T2</t>
  </si>
  <si>
    <t>servante T5</t>
  </si>
  <si>
    <t>raccord</t>
  </si>
  <si>
    <t>rapide</t>
  </si>
  <si>
    <t>D: 19</t>
  </si>
  <si>
    <t>adaptateur</t>
  </si>
  <si>
    <t>M 20*27</t>
  </si>
  <si>
    <t>domino</t>
  </si>
  <si>
    <t>16 mm2</t>
  </si>
  <si>
    <t>10 mm2</t>
  </si>
  <si>
    <t>6 mm2</t>
  </si>
  <si>
    <t>2,5 mm2</t>
  </si>
  <si>
    <t>scotch</t>
  </si>
  <si>
    <t>isolant</t>
  </si>
  <si>
    <t>10*40</t>
  </si>
  <si>
    <t>16*60</t>
  </si>
  <si>
    <t>zing blanc freiné</t>
  </si>
  <si>
    <t>rondelle</t>
  </si>
  <si>
    <t>16*32</t>
  </si>
  <si>
    <t>10*22</t>
  </si>
  <si>
    <t>20*40</t>
  </si>
  <si>
    <t>10*36</t>
  </si>
  <si>
    <t>zing blanc</t>
  </si>
  <si>
    <t>16*70</t>
  </si>
  <si>
    <t>300 mm</t>
  </si>
  <si>
    <t>colson</t>
  </si>
  <si>
    <t>9*260</t>
  </si>
  <si>
    <t>2*200</t>
  </si>
  <si>
    <t>dégraissant</t>
  </si>
  <si>
    <t>métaux</t>
  </si>
  <si>
    <t>serre cables</t>
  </si>
  <si>
    <t>4-5mm</t>
  </si>
  <si>
    <t>zingués</t>
  </si>
  <si>
    <t>cutter</t>
  </si>
  <si>
    <t>18mm</t>
  </si>
  <si>
    <t>scie à métaux</t>
  </si>
  <si>
    <t>plate inox</t>
  </si>
  <si>
    <r>
      <rPr>
        <b/>
        <sz val="11"/>
        <color theme="1"/>
        <rFont val="Calibri"/>
        <family val="2"/>
        <scheme val="minor"/>
      </rPr>
      <t>th</t>
    </r>
    <r>
      <rPr>
        <sz val="11"/>
        <color theme="1"/>
        <rFont val="Calibri"/>
        <family val="2"/>
        <scheme val="minor"/>
      </rPr>
      <t xml:space="preserve"> inox</t>
    </r>
  </si>
  <si>
    <r>
      <rPr>
        <b/>
        <sz val="10"/>
        <color theme="1"/>
        <rFont val="Calibri"/>
        <family val="2"/>
        <scheme val="minor"/>
      </rPr>
      <t>th</t>
    </r>
    <r>
      <rPr>
        <sz val="10"/>
        <color theme="1"/>
        <rFont val="Calibri"/>
        <family val="2"/>
        <scheme val="minor"/>
      </rPr>
      <t xml:space="preserve"> inox</t>
    </r>
  </si>
  <si>
    <r>
      <rPr>
        <b/>
        <sz val="11"/>
        <color theme="1"/>
        <rFont val="Calibri"/>
        <family val="2"/>
        <scheme val="minor"/>
      </rPr>
      <t>chc</t>
    </r>
    <r>
      <rPr>
        <sz val="11"/>
        <color theme="1"/>
        <rFont val="Calibri"/>
        <family val="2"/>
        <scheme val="minor"/>
      </rPr>
      <t xml:space="preserve"> zing</t>
    </r>
  </si>
  <si>
    <t>à angles abattus</t>
  </si>
  <si>
    <t>divers!A1</t>
  </si>
  <si>
    <t>outillage!A1</t>
  </si>
  <si>
    <t>distributeur 5/2</t>
  </si>
  <si>
    <t>vannes pneumatiques</t>
  </si>
  <si>
    <t>norgren</t>
  </si>
  <si>
    <t>bobine</t>
  </si>
  <si>
    <t>pied à coulisse</t>
  </si>
  <si>
    <t>digital</t>
  </si>
  <si>
    <t>atlas</t>
  </si>
  <si>
    <t>D:26</t>
  </si>
  <si>
    <t>225 mm</t>
  </si>
  <si>
    <t>200 mm</t>
  </si>
  <si>
    <t>plate bâtarde</t>
  </si>
  <si>
    <t>ronde demi-doux</t>
  </si>
  <si>
    <t>5 m</t>
  </si>
  <si>
    <t>250 mm</t>
  </si>
  <si>
    <t>à fente élec</t>
  </si>
  <si>
    <t>à fente</t>
  </si>
  <si>
    <t>0,4*2,5*75</t>
  </si>
  <si>
    <t>0,8*4*100</t>
  </si>
  <si>
    <t>1,2*8*175</t>
  </si>
  <si>
    <t>cliquet</t>
  </si>
  <si>
    <t>1/2</t>
  </si>
  <si>
    <t>1/4</t>
  </si>
  <si>
    <t>rallonge</t>
  </si>
  <si>
    <t>porte-embout</t>
  </si>
  <si>
    <t>barre coulissante</t>
  </si>
  <si>
    <t>3,5</t>
  </si>
  <si>
    <t>4</t>
  </si>
  <si>
    <t>4,5</t>
  </si>
  <si>
    <t>5</t>
  </si>
  <si>
    <t>5,5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</si>
  <si>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</si>
  <si>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</si>
  <si>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</si>
  <si>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</si>
  <si>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</si>
  <si>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</si>
  <si>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</si>
  <si>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</si>
  <si>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</si>
  <si>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bâton</t>
  </si>
  <si>
    <t>plate mi- doux</t>
  </si>
  <si>
    <t>demi-ronde mi- doux</t>
  </si>
  <si>
    <t>Bosch GWS 1400</t>
  </si>
  <si>
    <t>Bosch GSB 21-2 RE</t>
  </si>
  <si>
    <t>cardan universel</t>
  </si>
  <si>
    <t>3</t>
  </si>
  <si>
    <t>6,5</t>
  </si>
  <si>
    <t>PH1</t>
  </si>
  <si>
    <t>PH2</t>
  </si>
  <si>
    <t>PH0, 0*75</t>
  </si>
  <si>
    <t>PH1, 1*100</t>
  </si>
  <si>
    <t>PH2, 2*125</t>
  </si>
  <si>
    <t>PH, 1*80</t>
  </si>
  <si>
    <t>PZ1, 1*100</t>
  </si>
  <si>
    <t>PZ2, 2*125</t>
  </si>
  <si>
    <t>PZ, 2*100</t>
  </si>
  <si>
    <t>PZ1</t>
  </si>
  <si>
    <t>PZ2</t>
  </si>
  <si>
    <t>15</t>
  </si>
  <si>
    <t>20</t>
  </si>
  <si>
    <t>25</t>
  </si>
  <si>
    <t>30</t>
  </si>
  <si>
    <t>40</t>
  </si>
  <si>
    <t>16</t>
  </si>
  <si>
    <t>17</t>
  </si>
  <si>
    <t>18</t>
  </si>
  <si>
    <t>19</t>
  </si>
  <si>
    <t>21</t>
  </si>
  <si>
    <t>22</t>
  </si>
  <si>
    <t>24</t>
  </si>
  <si>
    <t>27</t>
  </si>
  <si>
    <t>32</t>
  </si>
  <si>
    <t>PH3</t>
  </si>
  <si>
    <t>PH4</t>
  </si>
  <si>
    <t>PZ3</t>
  </si>
  <si>
    <t>PZ4</t>
  </si>
  <si>
    <t>45</t>
  </si>
  <si>
    <t>50</t>
  </si>
  <si>
    <t>55</t>
  </si>
  <si>
    <t>60</t>
  </si>
  <si>
    <t>1/2*5/16</t>
  </si>
  <si>
    <t>1/4*1/4</t>
  </si>
  <si>
    <t>embout</t>
  </si>
  <si>
    <t>1/4 hexagonal</t>
  </si>
  <si>
    <t>1/4 électricien</t>
  </si>
  <si>
    <t>1/4 philips</t>
  </si>
  <si>
    <t>1/4 pozodriv</t>
  </si>
  <si>
    <t>1/4 torx</t>
  </si>
  <si>
    <t>1/4 torx percé</t>
  </si>
  <si>
    <t>douille</t>
  </si>
  <si>
    <t>6 pans 1/2</t>
  </si>
  <si>
    <t>6 pans 1/4</t>
  </si>
  <si>
    <t>longue 6 pans 1/4</t>
  </si>
  <si>
    <t>longue 6 pans 1/2</t>
  </si>
  <si>
    <t>5/16 hexagonal</t>
  </si>
  <si>
    <t>5/16 électricien</t>
  </si>
  <si>
    <t>5/16 philips</t>
  </si>
  <si>
    <t>5/16 pozodriv</t>
  </si>
  <si>
    <t>5/16 torx</t>
  </si>
  <si>
    <t>A1</t>
  </si>
  <si>
    <t>A2</t>
  </si>
  <si>
    <t>cadenas</t>
  </si>
  <si>
    <t>45 mm</t>
  </si>
  <si>
    <t>laiton</t>
  </si>
  <si>
    <t>à tourillons</t>
  </si>
  <si>
    <t>149/161</t>
  </si>
  <si>
    <t>sonde T°</t>
  </si>
  <si>
    <t>cuves</t>
  </si>
  <si>
    <t>GTF 200 pt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</si>
</sst>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/>
      <name val="Calibri"/>
      <family val="2"/>
    </font>
    <font>
      <sz val="28"/>
      <color rgb="FF00B0F0"/>
      <name val="Calibri"/>
      <family val="2"/>
      <scheme val="minor"/>
    </font>
    <font>
      <sz val="28"/>
      <color rgb="FFFF0000"/>
      <name val="Calibri"/>
      <family val="2"/>
      <scheme val="minor"/>
    </font>
    <font>
      <sz val="28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CCE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67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Fill="1"/>
    <xf numFmtId="0" fontId="1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1" xfId="0" applyBorder="1"/>
    <xf numFmtId="0" fontId="5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 wrapText="1"/>
    </xf>
    <xf numFmtId="0" fontId="0" fillId="0" borderId="3" xfId="0" applyBorder="1" applyAlignment="1">
      <alignment wrapText="1"/>
    </xf>
    <xf numFmtId="0" fontId="2" fillId="0" borderId="3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2" fillId="0" borderId="1" xfId="0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49" fontId="0" fillId="0" borderId="1" xfId="0" applyNumberFormat="1" applyBorder="1" applyAlignment="1">
      <alignment horizontal="center"/>
    </xf>
    <xf numFmtId="0" fontId="9" fillId="0" borderId="1" xfId="0" applyFont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2" fillId="0" borderId="9" xfId="0" applyFont="1" applyBorder="1" applyAlignment="1"/>
    <xf numFmtId="0" fontId="0" fillId="0" borderId="3" xfId="0" applyBorder="1"/>
    <xf numFmtId="0" fontId="2" fillId="0" borderId="9" xfId="0" applyFont="1" applyFill="1" applyBorder="1" applyAlignment="1"/>
    <xf numFmtId="0" fontId="2" fillId="0" borderId="10" xfId="0" applyFont="1" applyBorder="1" applyAlignment="1"/>
    <xf numFmtId="0" fontId="2" fillId="0" borderId="11" xfId="0" applyFont="1" applyBorder="1" applyAlignment="1"/>
    <xf numFmtId="0" fontId="7" fillId="0" borderId="11" xfId="0" applyFont="1" applyBorder="1" applyAlignment="1">
      <alignment horizontal="center"/>
    </xf>
    <xf numFmtId="0" fontId="2" fillId="0" borderId="12" xfId="0" applyFont="1" applyFill="1" applyBorder="1" applyAlignment="1"/>
    <xf numFmtId="0" fontId="2" fillId="0" borderId="1" xfId="0" applyFont="1" applyBorder="1" applyAlignment="1">
      <alignment horizontal="center"/>
    </xf>
    <xf numFmtId="0" fontId="11" fillId="0" borderId="0" xfId="1"/>
    <xf numFmtId="0" fontId="11" fillId="0" borderId="0" xfId="1" quotePrefix="1"/>
    <xf numFmtId="0" fontId="2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NumberForma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49" fontId="0" fillId="7" borderId="1" xfId="0" applyNumberFormat="1" applyFill="1" applyBorder="1" applyAlignment="1">
      <alignment horizontal="center"/>
    </xf>
    <xf numFmtId="0" fontId="6" fillId="0" borderId="4" xfId="0" applyFont="1" applyBorder="1" applyAlignment="1">
      <alignment horizontal="center" wrapText="1"/>
    </xf>
    <xf numFmtId="0" fontId="6" fillId="0" borderId="5" xfId="0" applyFont="1" applyBorder="1" applyAlignment="1">
      <alignment horizontal="center" wrapText="1"/>
    </xf>
    <xf numFmtId="0" fontId="6" fillId="0" borderId="6" xfId="0" applyFont="1" applyBorder="1" applyAlignment="1">
      <alignment horizontal="center" wrapText="1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7">
    <dxf>
      <font>
        <color rgb="FF9C0006"/>
      </font>
      <fill>
        <patternFill>
          <bgColor rgb="FFFFC7CE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CCECFF"/>
      <color rgb="FFCCCCFF"/>
      <color rgb="FFCCFFFF"/>
      <color rgb="FF66FFFF"/>
      <color rgb="FFFFFF99"/>
      <color rgb="FFFF3300"/>
      <color rgb="FFFCA39A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8" sqref="B8"/>
    </sheetView>
  </sheetViews>
  <sheetFormatPr baseColWidth="10" defaultRowHeight="15" outlineLevelRow="1" x14ac:dyDescent="0.25"/>
  <cols>
    <col min="1" max="1" width="34.28515625" customWidth="1"/>
    <col min="2" max="2" width="23" customWidth="1"/>
  </cols>
  <sheetData>
    <row r="1" spans="1:2" ht="23.25" x14ac:dyDescent="0.35">
      <c r="A1" s="44" t="s">
        <v>134</v>
      </c>
      <c r="B1" s="44" t="s">
        <v>133</v>
      </c>
    </row>
    <row r="2" spans="1:2" x14ac:dyDescent="0.25">
      <c r="A2" t="s">
        <v>17</v>
      </c>
      <c r="B2" s="41" t="s">
        <v>129</v>
      </c>
    </row>
    <row r="3" spans="1:2" x14ac:dyDescent="0.25">
      <c r="A3" t="s">
        <v>3</v>
      </c>
      <c r="B3" s="41" t="s">
        <v>187</v>
      </c>
    </row>
    <row r="4" spans="1:2" x14ac:dyDescent="0.25">
      <c r="A4" t="s">
        <v>130</v>
      </c>
    </row>
    <row r="5" spans="1:2" outlineLevel="1" x14ac:dyDescent="0.25">
      <c r="A5" t="s">
        <v>131</v>
      </c>
      <c r="B5" s="40" t="s">
        <v>135</v>
      </c>
    </row>
    <row r="6" spans="1:2" outlineLevel="1" x14ac:dyDescent="0.25">
      <c r="A6" t="s">
        <v>132</v>
      </c>
      <c r="B6" s="40" t="s">
        <v>139</v>
      </c>
    </row>
    <row r="7" spans="1:2" outlineLevel="1" x14ac:dyDescent="0.25">
      <c r="A7" t="s">
        <v>138</v>
      </c>
      <c r="B7" s="41" t="s">
        <v>140</v>
      </c>
    </row>
    <row r="8" spans="1:2" outlineLevel="1" x14ac:dyDescent="0.25">
      <c r="A8" t="s">
        <v>14</v>
      </c>
      <c r="B8" s="40" t="s">
        <v>186</v>
      </c>
    </row>
  </sheetData>
  <hyperlinks>
    <hyperlink ref="B2" location="'pièces de rechange'!A1" display="'pièces de rechange'!A1"/>
    <hyperlink ref="B5" location="visserie!A1" display="visserie!A1"/>
    <hyperlink ref="B6" location="électrique!A1" display="électrique!A1"/>
    <hyperlink ref="B7" location="'produit de maintenance'!A1" display="'produit de maintenance'!A1"/>
    <hyperlink ref="B8" location="divers!A1" display="divers!A1"/>
    <hyperlink ref="B3" location="outillage!A1" display="outillage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J60"/>
  <sheetViews>
    <sheetView tabSelected="1" workbookViewId="0">
      <pane ySplit="2" topLeftCell="A3" activePane="bottomLeft" state="frozen"/>
      <selection pane="bottomLeft" activeCell="A7" sqref="A7"/>
    </sheetView>
  </sheetViews>
  <sheetFormatPr baseColWidth="10" defaultRowHeight="15" x14ac:dyDescent="0.25"/>
  <cols>
    <col min="1" max="1" width="11.42578125" style="20"/>
    <col min="2" max="2" width="22.85546875" style="21" customWidth="1"/>
    <col min="3" max="3" width="22.7109375" style="20" customWidth="1"/>
    <col min="4" max="4" width="22.85546875" style="20" customWidth="1"/>
    <col min="5" max="5" width="11.42578125" style="21"/>
    <col min="6" max="6" width="11.42578125" style="20"/>
    <col min="7" max="7" width="12.7109375" style="20" customWidth="1"/>
    <col min="8" max="8" width="12.5703125" style="21" customWidth="1"/>
    <col min="9" max="9" width="14.140625" style="20" customWidth="1"/>
    <col min="10" max="10" width="35.140625" style="20" customWidth="1"/>
  </cols>
  <sheetData>
    <row r="1" spans="1:10" ht="36.75" thickBot="1" x14ac:dyDescent="0.6">
      <c r="A1" s="53" t="s">
        <v>17</v>
      </c>
      <c r="B1" s="54"/>
      <c r="C1" s="54"/>
      <c r="D1" s="54"/>
      <c r="E1" s="54"/>
      <c r="F1" s="54"/>
      <c r="G1" s="54"/>
      <c r="H1" s="54"/>
      <c r="I1" s="54"/>
      <c r="J1" s="55"/>
    </row>
    <row r="2" spans="1:10" x14ac:dyDescent="0.25">
      <c r="A2" s="15" t="s">
        <v>12</v>
      </c>
      <c r="B2" s="15" t="s">
        <v>13</v>
      </c>
      <c r="C2" s="15" t="s">
        <v>25</v>
      </c>
      <c r="D2" s="15" t="s">
        <v>16</v>
      </c>
      <c r="E2" s="15" t="s">
        <v>15</v>
      </c>
      <c r="F2" s="15" t="s">
        <v>5</v>
      </c>
      <c r="G2" s="15" t="s">
        <v>6</v>
      </c>
      <c r="H2" s="15" t="s">
        <v>18</v>
      </c>
      <c r="I2" s="16"/>
      <c r="J2" s="17" t="s">
        <v>24</v>
      </c>
    </row>
    <row r="3" spans="1:10" x14ac:dyDescent="0.25">
      <c r="A3" s="18" t="s">
        <v>32</v>
      </c>
      <c r="B3" s="19" t="s">
        <v>21</v>
      </c>
      <c r="C3" s="18"/>
      <c r="D3" s="18"/>
      <c r="E3" s="19" t="s">
        <v>22</v>
      </c>
      <c r="F3" s="18">
        <v>2</v>
      </c>
      <c r="G3" s="12">
        <f>IF(F3=0,I3,)</f>
        <v>0</v>
      </c>
      <c r="H3" s="19"/>
      <c r="I3" s="18" t="str">
        <f>IF(AND(F3=0,H3="ok"),"en cours","à commander")</f>
        <v>à commander</v>
      </c>
      <c r="J3" s="18"/>
    </row>
    <row r="4" spans="1:10" ht="30" x14ac:dyDescent="0.25">
      <c r="A4" s="18" t="s">
        <v>188</v>
      </c>
      <c r="B4" s="19" t="s">
        <v>189</v>
      </c>
      <c r="C4" s="18"/>
      <c r="D4" s="18">
        <v>2623000</v>
      </c>
      <c r="E4" s="19" t="s">
        <v>190</v>
      </c>
      <c r="F4" s="18">
        <v>3</v>
      </c>
      <c r="G4" s="12">
        <f t="shared" ref="G4:G60" si="0">IF(F4=0,I4,)</f>
        <v>0</v>
      </c>
      <c r="H4" s="19"/>
      <c r="I4" s="18" t="str">
        <f t="shared" ref="I4:I60" si="1">IF(AND(F4=0,H4="ok"),"en cours","à commander")</f>
        <v>à commander</v>
      </c>
      <c r="J4" s="18"/>
    </row>
    <row r="5" spans="1:10" x14ac:dyDescent="0.25">
      <c r="A5" s="18" t="s">
        <v>191</v>
      </c>
      <c r="B5" s="19" t="s">
        <v>189</v>
      </c>
      <c r="C5" s="18"/>
      <c r="D5" s="18"/>
      <c r="E5" s="19" t="s">
        <v>190</v>
      </c>
      <c r="F5" s="18">
        <v>3</v>
      </c>
      <c r="G5" s="12">
        <f t="shared" si="0"/>
        <v>0</v>
      </c>
      <c r="H5" s="19"/>
      <c r="I5" s="18" t="str">
        <f t="shared" si="1"/>
        <v>à commander</v>
      </c>
      <c r="J5" s="18"/>
    </row>
    <row r="6" spans="1:10" x14ac:dyDescent="0.25">
      <c r="A6" s="18" t="s">
        <v>294</v>
      </c>
      <c r="B6" s="19" t="s">
        <v>295</v>
      </c>
      <c r="C6" s="18"/>
      <c r="D6" s="18" t="s">
        <v>296</v>
      </c>
      <c r="E6" s="19"/>
      <c r="F6" s="18" t="s">
        <v>19</v>
      </c>
      <c r="G6" s="12">
        <f t="shared" si="0"/>
        <v>0</v>
      </c>
      <c r="H6" s="19"/>
      <c r="I6" s="18" t="str">
        <f t="shared" si="1"/>
        <v>à commander</v>
      </c>
      <c r="J6" s="18"/>
    </row>
    <row r="7" spans="1:10" x14ac:dyDescent="0.25">
      <c r="A7" s="18"/>
      <c r="B7" s="19"/>
      <c r="C7" s="18"/>
      <c r="D7" s="18"/>
      <c r="E7" s="19"/>
      <c r="F7" s="18" t="s">
        <v>19</v>
      </c>
      <c r="G7" s="12">
        <f t="shared" si="0"/>
        <v>0</v>
      </c>
      <c r="H7" s="19"/>
      <c r="I7" s="18" t="str">
        <f t="shared" si="1"/>
        <v>à commander</v>
      </c>
      <c r="J7" s="18"/>
    </row>
    <row r="8" spans="1:10" x14ac:dyDescent="0.25">
      <c r="A8" s="18"/>
      <c r="B8" s="19"/>
      <c r="C8" s="18"/>
      <c r="D8" s="18"/>
      <c r="E8" s="19"/>
      <c r="F8" s="18" t="s">
        <v>19</v>
      </c>
      <c r="G8" s="12">
        <f t="shared" si="0"/>
        <v>0</v>
      </c>
      <c r="H8" s="19"/>
      <c r="I8" s="18" t="str">
        <f t="shared" si="1"/>
        <v>à commander</v>
      </c>
      <c r="J8" s="18"/>
    </row>
    <row r="9" spans="1:10" x14ac:dyDescent="0.25">
      <c r="A9" s="18"/>
      <c r="B9" s="19"/>
      <c r="C9" s="18"/>
      <c r="D9" s="18"/>
      <c r="E9" s="19"/>
      <c r="F9" s="18" t="s">
        <v>19</v>
      </c>
      <c r="G9" s="12">
        <f t="shared" si="0"/>
        <v>0</v>
      </c>
      <c r="H9" s="19"/>
      <c r="I9" s="18" t="str">
        <f t="shared" si="1"/>
        <v>à commander</v>
      </c>
      <c r="J9" s="18"/>
    </row>
    <row r="10" spans="1:10" x14ac:dyDescent="0.25">
      <c r="A10" s="18"/>
      <c r="B10" s="19"/>
      <c r="C10" s="18"/>
      <c r="D10" s="18"/>
      <c r="E10" s="19"/>
      <c r="F10" s="18" t="s">
        <v>19</v>
      </c>
      <c r="G10" s="12">
        <f t="shared" si="0"/>
        <v>0</v>
      </c>
      <c r="H10" s="19"/>
      <c r="I10" s="18" t="str">
        <f t="shared" si="1"/>
        <v>à commander</v>
      </c>
      <c r="J10" s="18"/>
    </row>
    <row r="11" spans="1:10" x14ac:dyDescent="0.25">
      <c r="A11" s="18"/>
      <c r="B11" s="19"/>
      <c r="C11" s="18"/>
      <c r="D11" s="18"/>
      <c r="E11" s="19"/>
      <c r="F11" s="18" t="s">
        <v>19</v>
      </c>
      <c r="G11" s="12">
        <f t="shared" si="0"/>
        <v>0</v>
      </c>
      <c r="H11" s="19"/>
      <c r="I11" s="18" t="str">
        <f t="shared" si="1"/>
        <v>à commander</v>
      </c>
      <c r="J11" s="18"/>
    </row>
    <row r="12" spans="1:10" x14ac:dyDescent="0.25">
      <c r="A12" s="18"/>
      <c r="B12" s="19"/>
      <c r="C12" s="18"/>
      <c r="D12" s="18"/>
      <c r="E12" s="19"/>
      <c r="F12" s="18" t="s">
        <v>19</v>
      </c>
      <c r="G12" s="12">
        <f t="shared" si="0"/>
        <v>0</v>
      </c>
      <c r="H12" s="19"/>
      <c r="I12" s="18" t="str">
        <f t="shared" si="1"/>
        <v>à commander</v>
      </c>
      <c r="J12" s="18"/>
    </row>
    <row r="13" spans="1:10" x14ac:dyDescent="0.25">
      <c r="A13" s="18"/>
      <c r="B13" s="19"/>
      <c r="C13" s="18"/>
      <c r="D13" s="18"/>
      <c r="E13" s="19"/>
      <c r="F13" s="18" t="s">
        <v>19</v>
      </c>
      <c r="G13" s="12">
        <f t="shared" si="0"/>
        <v>0</v>
      </c>
      <c r="H13" s="19"/>
      <c r="I13" s="18" t="str">
        <f t="shared" si="1"/>
        <v>à commander</v>
      </c>
      <c r="J13" s="18"/>
    </row>
    <row r="14" spans="1:10" x14ac:dyDescent="0.25">
      <c r="A14" s="18"/>
      <c r="B14" s="19"/>
      <c r="C14" s="18"/>
      <c r="D14" s="18"/>
      <c r="E14" s="19"/>
      <c r="F14" s="18" t="s">
        <v>19</v>
      </c>
      <c r="G14" s="12">
        <f t="shared" si="0"/>
        <v>0</v>
      </c>
      <c r="H14" s="19"/>
      <c r="I14" s="18" t="str">
        <f t="shared" si="1"/>
        <v>à commander</v>
      </c>
      <c r="J14" s="18"/>
    </row>
    <row r="15" spans="1:10" x14ac:dyDescent="0.25">
      <c r="A15" s="18"/>
      <c r="B15" s="19"/>
      <c r="C15" s="18"/>
      <c r="D15" s="18"/>
      <c r="E15" s="19"/>
      <c r="F15" s="18" t="s">
        <v>19</v>
      </c>
      <c r="G15" s="12">
        <f t="shared" si="0"/>
        <v>0</v>
      </c>
      <c r="H15" s="19"/>
      <c r="I15" s="18" t="str">
        <f t="shared" si="1"/>
        <v>à commander</v>
      </c>
      <c r="J15" s="18"/>
    </row>
    <row r="16" spans="1:10" x14ac:dyDescent="0.25">
      <c r="A16" s="18"/>
      <c r="B16" s="19"/>
      <c r="C16" s="18"/>
      <c r="D16" s="18"/>
      <c r="E16" s="19"/>
      <c r="F16" s="18" t="s">
        <v>19</v>
      </c>
      <c r="G16" s="12">
        <f t="shared" si="0"/>
        <v>0</v>
      </c>
      <c r="H16" s="19"/>
      <c r="I16" s="18" t="str">
        <f t="shared" si="1"/>
        <v>à commander</v>
      </c>
      <c r="J16" s="18"/>
    </row>
    <row r="17" spans="1:10" x14ac:dyDescent="0.25">
      <c r="A17" s="18"/>
      <c r="B17" s="19"/>
      <c r="C17" s="18"/>
      <c r="D17" s="18"/>
      <c r="E17" s="19"/>
      <c r="F17" s="18" t="s">
        <v>19</v>
      </c>
      <c r="G17" s="12">
        <f t="shared" si="0"/>
        <v>0</v>
      </c>
      <c r="H17" s="19"/>
      <c r="I17" s="18" t="str">
        <f t="shared" si="1"/>
        <v>à commander</v>
      </c>
      <c r="J17" s="18"/>
    </row>
    <row r="18" spans="1:10" x14ac:dyDescent="0.25">
      <c r="A18" s="18"/>
      <c r="B18" s="19"/>
      <c r="C18" s="18"/>
      <c r="D18" s="18"/>
      <c r="E18" s="19"/>
      <c r="F18" s="18" t="s">
        <v>19</v>
      </c>
      <c r="G18" s="12">
        <f t="shared" si="0"/>
        <v>0</v>
      </c>
      <c r="H18" s="19"/>
      <c r="I18" s="18" t="str">
        <f t="shared" si="1"/>
        <v>à commander</v>
      </c>
      <c r="J18" s="18"/>
    </row>
    <row r="19" spans="1:10" x14ac:dyDescent="0.25">
      <c r="A19" s="18"/>
      <c r="B19" s="19"/>
      <c r="C19" s="18"/>
      <c r="D19" s="18"/>
      <c r="E19" s="19"/>
      <c r="F19" s="18" t="s">
        <v>19</v>
      </c>
      <c r="G19" s="12">
        <f t="shared" si="0"/>
        <v>0</v>
      </c>
      <c r="H19" s="19"/>
      <c r="I19" s="18" t="str">
        <f t="shared" si="1"/>
        <v>à commander</v>
      </c>
      <c r="J19" s="18"/>
    </row>
    <row r="20" spans="1:10" x14ac:dyDescent="0.25">
      <c r="A20" s="18"/>
      <c r="B20" s="19"/>
      <c r="C20" s="18"/>
      <c r="D20" s="18"/>
      <c r="E20" s="19"/>
      <c r="F20" s="18" t="s">
        <v>19</v>
      </c>
      <c r="G20" s="12">
        <f t="shared" si="0"/>
        <v>0</v>
      </c>
      <c r="H20" s="19"/>
      <c r="I20" s="18" t="str">
        <f t="shared" si="1"/>
        <v>à commander</v>
      </c>
      <c r="J20" s="18"/>
    </row>
    <row r="21" spans="1:10" x14ac:dyDescent="0.25">
      <c r="A21" s="18"/>
      <c r="B21" s="19"/>
      <c r="C21" s="18"/>
      <c r="D21" s="18"/>
      <c r="E21" s="19"/>
      <c r="F21" s="18" t="s">
        <v>19</v>
      </c>
      <c r="G21" s="12">
        <f t="shared" si="0"/>
        <v>0</v>
      </c>
      <c r="H21" s="19"/>
      <c r="I21" s="18" t="str">
        <f t="shared" si="1"/>
        <v>à commander</v>
      </c>
      <c r="J21" s="18"/>
    </row>
    <row r="22" spans="1:10" x14ac:dyDescent="0.25">
      <c r="A22" s="18"/>
      <c r="B22" s="19"/>
      <c r="C22" s="18"/>
      <c r="D22" s="18"/>
      <c r="E22" s="19"/>
      <c r="F22" s="18" t="s">
        <v>19</v>
      </c>
      <c r="G22" s="12">
        <f t="shared" si="0"/>
        <v>0</v>
      </c>
      <c r="H22" s="19"/>
      <c r="I22" s="18" t="str">
        <f t="shared" si="1"/>
        <v>à commander</v>
      </c>
      <c r="J22" s="18"/>
    </row>
    <row r="23" spans="1:10" x14ac:dyDescent="0.25">
      <c r="A23" s="18"/>
      <c r="B23" s="19"/>
      <c r="C23" s="18"/>
      <c r="D23" s="18"/>
      <c r="E23" s="19"/>
      <c r="F23" s="18" t="s">
        <v>19</v>
      </c>
      <c r="G23" s="12">
        <f t="shared" si="0"/>
        <v>0</v>
      </c>
      <c r="H23" s="19"/>
      <c r="I23" s="18" t="str">
        <f t="shared" si="1"/>
        <v>à commander</v>
      </c>
      <c r="J23" s="18"/>
    </row>
    <row r="24" spans="1:10" x14ac:dyDescent="0.25">
      <c r="A24" s="18"/>
      <c r="B24" s="19"/>
      <c r="C24" s="18"/>
      <c r="D24" s="18"/>
      <c r="E24" s="19"/>
      <c r="F24" s="18" t="s">
        <v>19</v>
      </c>
      <c r="G24" s="12">
        <f t="shared" si="0"/>
        <v>0</v>
      </c>
      <c r="H24" s="19"/>
      <c r="I24" s="18" t="str">
        <f t="shared" si="1"/>
        <v>à commander</v>
      </c>
      <c r="J24" s="18"/>
    </row>
    <row r="25" spans="1:10" x14ac:dyDescent="0.25">
      <c r="A25" s="18"/>
      <c r="B25" s="19"/>
      <c r="C25" s="18"/>
      <c r="D25" s="18"/>
      <c r="E25" s="19"/>
      <c r="F25" s="18" t="s">
        <v>19</v>
      </c>
      <c r="G25" s="12">
        <f t="shared" si="0"/>
        <v>0</v>
      </c>
      <c r="H25" s="19"/>
      <c r="I25" s="18" t="str">
        <f t="shared" si="1"/>
        <v>à commander</v>
      </c>
      <c r="J25" s="18"/>
    </row>
    <row r="26" spans="1:10" x14ac:dyDescent="0.25">
      <c r="A26" s="18"/>
      <c r="B26" s="19"/>
      <c r="C26" s="18"/>
      <c r="D26" s="18"/>
      <c r="E26" s="19"/>
      <c r="F26" s="18" t="s">
        <v>19</v>
      </c>
      <c r="G26" s="12">
        <f t="shared" si="0"/>
        <v>0</v>
      </c>
      <c r="H26" s="19"/>
      <c r="I26" s="18" t="str">
        <f t="shared" si="1"/>
        <v>à commander</v>
      </c>
      <c r="J26" s="18"/>
    </row>
    <row r="27" spans="1:10" x14ac:dyDescent="0.25">
      <c r="A27" s="18"/>
      <c r="B27" s="19"/>
      <c r="C27" s="18"/>
      <c r="D27" s="18"/>
      <c r="E27" s="19"/>
      <c r="F27" s="18" t="s">
        <v>19</v>
      </c>
      <c r="G27" s="12">
        <f t="shared" si="0"/>
        <v>0</v>
      </c>
      <c r="H27" s="19"/>
      <c r="I27" s="18" t="str">
        <f t="shared" si="1"/>
        <v>à commander</v>
      </c>
      <c r="J27" s="18"/>
    </row>
    <row r="28" spans="1:10" x14ac:dyDescent="0.25">
      <c r="A28" s="18"/>
      <c r="B28" s="19"/>
      <c r="C28" s="18"/>
      <c r="D28" s="18"/>
      <c r="E28" s="19"/>
      <c r="F28" s="18" t="s">
        <v>19</v>
      </c>
      <c r="G28" s="12">
        <f t="shared" si="0"/>
        <v>0</v>
      </c>
      <c r="H28" s="19"/>
      <c r="I28" s="18" t="str">
        <f t="shared" si="1"/>
        <v>à commander</v>
      </c>
      <c r="J28" s="18"/>
    </row>
    <row r="29" spans="1:10" x14ac:dyDescent="0.25">
      <c r="A29" s="18"/>
      <c r="B29" s="19"/>
      <c r="C29" s="18"/>
      <c r="D29" s="18"/>
      <c r="E29" s="19"/>
      <c r="F29" s="18" t="s">
        <v>19</v>
      </c>
      <c r="G29" s="12">
        <f t="shared" si="0"/>
        <v>0</v>
      </c>
      <c r="H29" s="19"/>
      <c r="I29" s="18" t="str">
        <f>IF(AND(F29=0,H29="ok"),"en cours","à commander")</f>
        <v>à commander</v>
      </c>
      <c r="J29" s="18"/>
    </row>
    <row r="30" spans="1:10" x14ac:dyDescent="0.25">
      <c r="A30" s="18"/>
      <c r="B30" s="19"/>
      <c r="C30" s="18"/>
      <c r="D30" s="18"/>
      <c r="E30" s="19"/>
      <c r="F30" s="18" t="s">
        <v>19</v>
      </c>
      <c r="G30" s="12">
        <f t="shared" si="0"/>
        <v>0</v>
      </c>
      <c r="H30" s="19"/>
      <c r="I30" s="18" t="str">
        <f t="shared" si="1"/>
        <v>à commander</v>
      </c>
      <c r="J30" s="18"/>
    </row>
    <row r="31" spans="1:10" x14ac:dyDescent="0.25">
      <c r="A31" s="18"/>
      <c r="B31" s="19"/>
      <c r="C31" s="18"/>
      <c r="D31" s="18"/>
      <c r="E31" s="19"/>
      <c r="F31" s="18" t="s">
        <v>19</v>
      </c>
      <c r="G31" s="12">
        <f t="shared" si="0"/>
        <v>0</v>
      </c>
      <c r="H31" s="19"/>
      <c r="I31" s="18" t="str">
        <f t="shared" si="1"/>
        <v>à commander</v>
      </c>
      <c r="J31" s="18"/>
    </row>
    <row r="32" spans="1:10" x14ac:dyDescent="0.25">
      <c r="A32" s="18"/>
      <c r="B32" s="19"/>
      <c r="C32" s="18"/>
      <c r="D32" s="18"/>
      <c r="E32" s="19"/>
      <c r="F32" s="18" t="s">
        <v>19</v>
      </c>
      <c r="G32" s="12">
        <f t="shared" si="0"/>
        <v>0</v>
      </c>
      <c r="H32" s="19"/>
      <c r="I32" s="18" t="str">
        <f t="shared" si="1"/>
        <v>à commander</v>
      </c>
      <c r="J32" s="18"/>
    </row>
    <row r="33" spans="1:10" x14ac:dyDescent="0.25">
      <c r="A33" s="18"/>
      <c r="B33" s="19"/>
      <c r="C33" s="18"/>
      <c r="D33" s="18"/>
      <c r="E33" s="19"/>
      <c r="F33" s="18" t="s">
        <v>19</v>
      </c>
      <c r="G33" s="12">
        <f t="shared" si="0"/>
        <v>0</v>
      </c>
      <c r="H33" s="19"/>
      <c r="I33" s="18" t="str">
        <f t="shared" si="1"/>
        <v>à commander</v>
      </c>
      <c r="J33" s="18"/>
    </row>
    <row r="34" spans="1:10" x14ac:dyDescent="0.25">
      <c r="A34" s="18"/>
      <c r="B34" s="19"/>
      <c r="C34" s="18"/>
      <c r="D34" s="18"/>
      <c r="E34" s="19"/>
      <c r="F34" s="18" t="s">
        <v>19</v>
      </c>
      <c r="G34" s="12">
        <f t="shared" si="0"/>
        <v>0</v>
      </c>
      <c r="H34" s="19"/>
      <c r="I34" s="18" t="str">
        <f t="shared" si="1"/>
        <v>à commander</v>
      </c>
      <c r="J34" s="18"/>
    </row>
    <row r="35" spans="1:10" x14ac:dyDescent="0.25">
      <c r="A35" s="18"/>
      <c r="B35" s="19"/>
      <c r="C35" s="18"/>
      <c r="D35" s="18"/>
      <c r="E35" s="19"/>
      <c r="F35" s="18" t="s">
        <v>20</v>
      </c>
      <c r="G35" s="12">
        <f t="shared" si="0"/>
        <v>0</v>
      </c>
      <c r="H35" s="19"/>
      <c r="I35" s="18" t="str">
        <f t="shared" si="1"/>
        <v>à commander</v>
      </c>
      <c r="J35" s="18"/>
    </row>
    <row r="36" spans="1:10" x14ac:dyDescent="0.25">
      <c r="A36" s="18"/>
      <c r="B36" s="19"/>
      <c r="C36" s="18"/>
      <c r="D36" s="18"/>
      <c r="E36" s="19"/>
      <c r="F36" s="18" t="s">
        <v>19</v>
      </c>
      <c r="G36" s="12">
        <f t="shared" si="0"/>
        <v>0</v>
      </c>
      <c r="H36" s="19"/>
      <c r="I36" s="18" t="str">
        <f t="shared" si="1"/>
        <v>à commander</v>
      </c>
      <c r="J36" s="18"/>
    </row>
    <row r="37" spans="1:10" x14ac:dyDescent="0.25">
      <c r="A37" s="18"/>
      <c r="B37" s="19"/>
      <c r="C37" s="18"/>
      <c r="D37" s="18"/>
      <c r="E37" s="19"/>
      <c r="F37" s="18" t="s">
        <v>19</v>
      </c>
      <c r="G37" s="12">
        <f t="shared" si="0"/>
        <v>0</v>
      </c>
      <c r="H37" s="19"/>
      <c r="I37" s="18" t="str">
        <f t="shared" si="1"/>
        <v>à commander</v>
      </c>
      <c r="J37" s="18"/>
    </row>
    <row r="38" spans="1:10" x14ac:dyDescent="0.25">
      <c r="A38" s="18"/>
      <c r="B38" s="19"/>
      <c r="C38" s="18"/>
      <c r="D38" s="18"/>
      <c r="E38" s="19"/>
      <c r="F38" s="18" t="s">
        <v>19</v>
      </c>
      <c r="G38" s="12">
        <f t="shared" si="0"/>
        <v>0</v>
      </c>
      <c r="H38" s="19"/>
      <c r="I38" s="18" t="str">
        <f t="shared" si="1"/>
        <v>à commander</v>
      </c>
      <c r="J38" s="18"/>
    </row>
    <row r="39" spans="1:10" x14ac:dyDescent="0.25">
      <c r="A39" s="18"/>
      <c r="B39" s="19"/>
      <c r="C39" s="18"/>
      <c r="D39" s="18"/>
      <c r="E39" s="19"/>
      <c r="F39" s="18" t="s">
        <v>19</v>
      </c>
      <c r="G39" s="12">
        <f t="shared" si="0"/>
        <v>0</v>
      </c>
      <c r="H39" s="19"/>
      <c r="I39" s="18" t="str">
        <f t="shared" si="1"/>
        <v>à commander</v>
      </c>
      <c r="J39" s="18"/>
    </row>
    <row r="40" spans="1:10" x14ac:dyDescent="0.25">
      <c r="A40" s="18"/>
      <c r="B40" s="19"/>
      <c r="C40" s="18"/>
      <c r="D40" s="18"/>
      <c r="E40" s="19"/>
      <c r="F40" s="18" t="s">
        <v>19</v>
      </c>
      <c r="G40" s="12">
        <f t="shared" si="0"/>
        <v>0</v>
      </c>
      <c r="H40" s="19"/>
      <c r="I40" s="18" t="str">
        <f t="shared" si="1"/>
        <v>à commander</v>
      </c>
      <c r="J40" s="18"/>
    </row>
    <row r="41" spans="1:10" x14ac:dyDescent="0.25">
      <c r="A41" s="18"/>
      <c r="B41" s="19"/>
      <c r="C41" s="18"/>
      <c r="D41" s="18"/>
      <c r="E41" s="19"/>
      <c r="F41" s="18" t="s">
        <v>19</v>
      </c>
      <c r="G41" s="12">
        <f t="shared" si="0"/>
        <v>0</v>
      </c>
      <c r="H41" s="19"/>
      <c r="I41" s="18" t="str">
        <f t="shared" si="1"/>
        <v>à commander</v>
      </c>
      <c r="J41" s="18"/>
    </row>
    <row r="42" spans="1:10" x14ac:dyDescent="0.25">
      <c r="A42" s="18"/>
      <c r="B42" s="19"/>
      <c r="C42" s="18"/>
      <c r="D42" s="18"/>
      <c r="E42" s="19"/>
      <c r="F42" s="18" t="s">
        <v>19</v>
      </c>
      <c r="G42" s="12">
        <f t="shared" si="0"/>
        <v>0</v>
      </c>
      <c r="H42" s="19"/>
      <c r="I42" s="18" t="str">
        <f t="shared" si="1"/>
        <v>à commander</v>
      </c>
      <c r="J42" s="18"/>
    </row>
    <row r="43" spans="1:10" x14ac:dyDescent="0.25">
      <c r="A43" s="18"/>
      <c r="B43" s="19"/>
      <c r="C43" s="18"/>
      <c r="D43" s="18"/>
      <c r="E43" s="19"/>
      <c r="F43" s="18" t="s">
        <v>19</v>
      </c>
      <c r="G43" s="12">
        <f t="shared" si="0"/>
        <v>0</v>
      </c>
      <c r="H43" s="19"/>
      <c r="I43" s="18" t="str">
        <f t="shared" si="1"/>
        <v>à commander</v>
      </c>
      <c r="J43" s="18"/>
    </row>
    <row r="44" spans="1:10" x14ac:dyDescent="0.25">
      <c r="A44" s="18"/>
      <c r="B44" s="19"/>
      <c r="C44" s="18"/>
      <c r="D44" s="18"/>
      <c r="E44" s="19"/>
      <c r="F44" s="18" t="s">
        <v>19</v>
      </c>
      <c r="G44" s="12">
        <f t="shared" si="0"/>
        <v>0</v>
      </c>
      <c r="H44" s="19"/>
      <c r="I44" s="18" t="str">
        <f t="shared" si="1"/>
        <v>à commander</v>
      </c>
      <c r="J44" s="18"/>
    </row>
    <row r="45" spans="1:10" x14ac:dyDescent="0.25">
      <c r="A45" s="18"/>
      <c r="B45" s="19"/>
      <c r="C45" s="18"/>
      <c r="D45" s="18"/>
      <c r="E45" s="19"/>
      <c r="F45" s="18" t="s">
        <v>19</v>
      </c>
      <c r="G45" s="12">
        <f t="shared" si="0"/>
        <v>0</v>
      </c>
      <c r="H45" s="19"/>
      <c r="I45" s="18" t="str">
        <f t="shared" si="1"/>
        <v>à commander</v>
      </c>
      <c r="J45" s="18"/>
    </row>
    <row r="46" spans="1:10" x14ac:dyDescent="0.25">
      <c r="A46" s="18"/>
      <c r="B46" s="19"/>
      <c r="C46" s="18"/>
      <c r="D46" s="18"/>
      <c r="E46" s="19"/>
      <c r="F46" s="18" t="s">
        <v>19</v>
      </c>
      <c r="G46" s="12">
        <f t="shared" si="0"/>
        <v>0</v>
      </c>
      <c r="H46" s="19"/>
      <c r="I46" s="18" t="str">
        <f t="shared" si="1"/>
        <v>à commander</v>
      </c>
      <c r="J46" s="18"/>
    </row>
    <row r="47" spans="1:10" x14ac:dyDescent="0.25">
      <c r="A47" s="18"/>
      <c r="B47" s="19"/>
      <c r="C47" s="18"/>
      <c r="D47" s="18"/>
      <c r="E47" s="19"/>
      <c r="F47" s="18" t="s">
        <v>19</v>
      </c>
      <c r="G47" s="12">
        <f>IF(F47=0,I47,)</f>
        <v>0</v>
      </c>
      <c r="H47" s="19"/>
      <c r="I47" s="18" t="str">
        <f t="shared" si="1"/>
        <v>à commander</v>
      </c>
      <c r="J47" s="18"/>
    </row>
    <row r="48" spans="1:10" x14ac:dyDescent="0.25">
      <c r="A48" s="18"/>
      <c r="B48" s="19"/>
      <c r="C48" s="18"/>
      <c r="D48" s="18"/>
      <c r="E48" s="19"/>
      <c r="F48" s="18" t="s">
        <v>19</v>
      </c>
      <c r="G48" s="12">
        <f t="shared" si="0"/>
        <v>0</v>
      </c>
      <c r="H48" s="19"/>
      <c r="I48" s="18" t="str">
        <f t="shared" si="1"/>
        <v>à commander</v>
      </c>
      <c r="J48" s="18"/>
    </row>
    <row r="49" spans="1:10" x14ac:dyDescent="0.25">
      <c r="A49" s="18"/>
      <c r="B49" s="19"/>
      <c r="C49" s="18"/>
      <c r="D49" s="18"/>
      <c r="E49" s="19"/>
      <c r="F49" s="18" t="s">
        <v>20</v>
      </c>
      <c r="G49" s="12">
        <f t="shared" si="0"/>
        <v>0</v>
      </c>
      <c r="H49" s="19"/>
      <c r="I49" s="18" t="str">
        <f t="shared" si="1"/>
        <v>à commander</v>
      </c>
      <c r="J49" s="18"/>
    </row>
    <row r="50" spans="1:10" x14ac:dyDescent="0.25">
      <c r="A50" s="18"/>
      <c r="B50" s="19"/>
      <c r="C50" s="18"/>
      <c r="D50" s="18"/>
      <c r="E50" s="19"/>
      <c r="F50" s="18" t="s">
        <v>20</v>
      </c>
      <c r="G50" s="12">
        <f t="shared" si="0"/>
        <v>0</v>
      </c>
      <c r="H50" s="19"/>
      <c r="I50" s="18" t="str">
        <f t="shared" si="1"/>
        <v>à commander</v>
      </c>
      <c r="J50" s="18"/>
    </row>
    <row r="51" spans="1:10" x14ac:dyDescent="0.25">
      <c r="A51" s="18"/>
      <c r="B51" s="19"/>
      <c r="C51" s="18"/>
      <c r="D51" s="18"/>
      <c r="E51" s="19"/>
      <c r="F51" s="18" t="s">
        <v>19</v>
      </c>
      <c r="G51" s="12">
        <f t="shared" si="0"/>
        <v>0</v>
      </c>
      <c r="H51" s="19"/>
      <c r="I51" s="18" t="str">
        <f t="shared" si="1"/>
        <v>à commander</v>
      </c>
      <c r="J51" s="18"/>
    </row>
    <row r="52" spans="1:10" x14ac:dyDescent="0.25">
      <c r="A52" s="18"/>
      <c r="B52" s="19"/>
      <c r="C52" s="18"/>
      <c r="D52" s="18"/>
      <c r="E52" s="19"/>
      <c r="F52" s="18" t="s">
        <v>19</v>
      </c>
      <c r="G52" s="12">
        <f t="shared" si="0"/>
        <v>0</v>
      </c>
      <c r="H52" s="19"/>
      <c r="I52" s="18" t="str">
        <f t="shared" si="1"/>
        <v>à commander</v>
      </c>
      <c r="J52" s="18"/>
    </row>
    <row r="53" spans="1:10" x14ac:dyDescent="0.25">
      <c r="A53" s="18"/>
      <c r="B53" s="19"/>
      <c r="C53" s="18"/>
      <c r="D53" s="18"/>
      <c r="E53" s="19"/>
      <c r="F53" s="18" t="s">
        <v>19</v>
      </c>
      <c r="G53" s="12">
        <f t="shared" si="0"/>
        <v>0</v>
      </c>
      <c r="H53" s="19"/>
      <c r="I53" s="18" t="str">
        <f t="shared" si="1"/>
        <v>à commander</v>
      </c>
      <c r="J53" s="18"/>
    </row>
    <row r="54" spans="1:10" x14ac:dyDescent="0.25">
      <c r="A54" s="18"/>
      <c r="B54" s="19"/>
      <c r="C54" s="18"/>
      <c r="D54" s="18"/>
      <c r="E54" s="19"/>
      <c r="F54" s="18" t="s">
        <v>20</v>
      </c>
      <c r="G54" s="12">
        <f t="shared" si="0"/>
        <v>0</v>
      </c>
      <c r="H54" s="19"/>
      <c r="I54" s="18" t="str">
        <f t="shared" si="1"/>
        <v>à commander</v>
      </c>
      <c r="J54" s="18"/>
    </row>
    <row r="55" spans="1:10" x14ac:dyDescent="0.25">
      <c r="A55" s="18"/>
      <c r="B55" s="19"/>
      <c r="C55" s="18"/>
      <c r="D55" s="18"/>
      <c r="E55" s="19"/>
      <c r="F55" s="18" t="s">
        <v>19</v>
      </c>
      <c r="G55" s="12">
        <f t="shared" si="0"/>
        <v>0</v>
      </c>
      <c r="H55" s="19"/>
      <c r="I55" s="18" t="str">
        <f t="shared" si="1"/>
        <v>à commander</v>
      </c>
      <c r="J55" s="18"/>
    </row>
    <row r="56" spans="1:10" x14ac:dyDescent="0.25">
      <c r="A56" s="18"/>
      <c r="B56" s="19"/>
      <c r="C56" s="18"/>
      <c r="D56" s="18"/>
      <c r="E56" s="19"/>
      <c r="F56" s="18" t="s">
        <v>19</v>
      </c>
      <c r="G56" s="12">
        <f t="shared" si="0"/>
        <v>0</v>
      </c>
      <c r="H56" s="19"/>
      <c r="I56" s="18" t="str">
        <f t="shared" si="1"/>
        <v>à commander</v>
      </c>
      <c r="J56" s="18"/>
    </row>
    <row r="57" spans="1:10" x14ac:dyDescent="0.25">
      <c r="A57" s="18"/>
      <c r="B57" s="19"/>
      <c r="C57" s="18"/>
      <c r="D57" s="18"/>
      <c r="E57" s="19"/>
      <c r="F57" s="18" t="s">
        <v>19</v>
      </c>
      <c r="G57" s="12">
        <f t="shared" si="0"/>
        <v>0</v>
      </c>
      <c r="H57" s="19"/>
      <c r="I57" s="18" t="str">
        <f t="shared" si="1"/>
        <v>à commander</v>
      </c>
      <c r="J57" s="18"/>
    </row>
    <row r="58" spans="1:10" x14ac:dyDescent="0.25">
      <c r="A58" s="18"/>
      <c r="B58" s="19"/>
      <c r="C58" s="18"/>
      <c r="D58" s="18"/>
      <c r="E58" s="19"/>
      <c r="F58" s="18" t="s">
        <v>19</v>
      </c>
      <c r="G58" s="12">
        <f t="shared" si="0"/>
        <v>0</v>
      </c>
      <c r="H58" s="19"/>
      <c r="I58" s="18" t="str">
        <f t="shared" si="1"/>
        <v>à commander</v>
      </c>
      <c r="J58" s="18"/>
    </row>
    <row r="59" spans="1:10" x14ac:dyDescent="0.25">
      <c r="A59" s="18"/>
      <c r="B59" s="19"/>
      <c r="C59" s="18"/>
      <c r="D59" s="18"/>
      <c r="E59" s="19"/>
      <c r="F59" s="18" t="s">
        <v>19</v>
      </c>
      <c r="G59" s="12">
        <f t="shared" si="0"/>
        <v>0</v>
      </c>
      <c r="H59" s="19"/>
      <c r="I59" s="18" t="str">
        <f t="shared" si="1"/>
        <v>à commander</v>
      </c>
      <c r="J59" s="18"/>
    </row>
    <row r="60" spans="1:10" x14ac:dyDescent="0.25">
      <c r="A60" s="18"/>
      <c r="B60" s="19"/>
      <c r="C60" s="18"/>
      <c r="D60" s="18"/>
      <c r="E60" s="19"/>
      <c r="F60" s="18" t="s">
        <v>19</v>
      </c>
      <c r="G60" s="12">
        <f t="shared" si="0"/>
        <v>0</v>
      </c>
      <c r="H60" s="19"/>
      <c r="I60" s="18" t="str">
        <f t="shared" si="1"/>
        <v>à commander</v>
      </c>
      <c r="J60" s="18"/>
    </row>
  </sheetData>
  <mergeCells count="1">
    <mergeCell ref="A1:J1"/>
  </mergeCells>
  <conditionalFormatting sqref="G3:G60">
    <cfRule type="containsText" dxfId="26" priority="1" operator="containsText" text="en cours">
      <formula>NOT(ISERROR(SEARCH("en cours",G3)))</formula>
    </cfRule>
    <cfRule type="cellIs" dxfId="25" priority="2" operator="equal">
      <formula>0</formula>
    </cfRule>
    <cfRule type="containsText" dxfId="24" priority="3" operator="containsText" text="à commander">
      <formula>NOT(ISERROR(SEARCH("à commander",G3)))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336"/>
  <sheetViews>
    <sheetView workbookViewId="0">
      <pane ySplit="3" topLeftCell="A4" activePane="bottomLeft" state="frozen"/>
      <selection pane="bottomLeft" activeCell="B223" sqref="B223"/>
    </sheetView>
  </sheetViews>
  <sheetFormatPr baseColWidth="10" defaultRowHeight="15" x14ac:dyDescent="0.25"/>
  <cols>
    <col min="1" max="1" width="29.5703125" style="11" customWidth="1"/>
    <col min="2" max="2" width="22.28515625" style="11" customWidth="1"/>
    <col min="3" max="3" width="17.140625" style="25" customWidth="1"/>
    <col min="4" max="4" width="22.7109375" customWidth="1"/>
    <col min="6" max="6" width="12.7109375" style="11" customWidth="1"/>
    <col min="7" max="7" width="11.42578125" style="11" customWidth="1"/>
    <col min="8" max="8" width="11.42578125" hidden="1" customWidth="1"/>
    <col min="9" max="9" width="34.28515625" customWidth="1"/>
  </cols>
  <sheetData>
    <row r="1" spans="1:9" ht="36.75" thickBot="1" x14ac:dyDescent="0.6">
      <c r="A1" s="56" t="s">
        <v>3</v>
      </c>
      <c r="B1" s="57"/>
      <c r="C1" s="57"/>
      <c r="D1" s="58"/>
      <c r="E1" s="58"/>
      <c r="F1" s="58"/>
      <c r="G1" s="58"/>
      <c r="H1" s="58"/>
      <c r="I1" s="59"/>
    </row>
    <row r="2" spans="1:9" ht="36" x14ac:dyDescent="0.55000000000000004">
      <c r="A2" s="60" t="s">
        <v>2</v>
      </c>
      <c r="B2" s="60"/>
      <c r="C2" s="60"/>
      <c r="D2" s="35"/>
      <c r="E2" s="36"/>
      <c r="F2" s="36"/>
      <c r="G2" s="36"/>
      <c r="H2" s="37"/>
      <c r="I2" s="38"/>
    </row>
    <row r="3" spans="1:9" x14ac:dyDescent="0.25">
      <c r="A3" s="22" t="s">
        <v>12</v>
      </c>
      <c r="B3" s="22" t="s">
        <v>26</v>
      </c>
      <c r="C3" s="23" t="s">
        <v>27</v>
      </c>
      <c r="D3" s="32" t="s">
        <v>25</v>
      </c>
      <c r="E3" s="32" t="s">
        <v>5</v>
      </c>
      <c r="F3" s="32" t="s">
        <v>6</v>
      </c>
      <c r="G3" s="32" t="s">
        <v>18</v>
      </c>
      <c r="H3" s="33"/>
      <c r="I3" s="34" t="s">
        <v>24</v>
      </c>
    </row>
    <row r="4" spans="1:9" x14ac:dyDescent="0.25">
      <c r="A4" s="12" t="s">
        <v>69</v>
      </c>
      <c r="B4" s="12" t="s">
        <v>67</v>
      </c>
      <c r="C4" s="12" t="s">
        <v>21</v>
      </c>
      <c r="D4" s="43" t="s">
        <v>143</v>
      </c>
      <c r="E4" s="9">
        <v>2</v>
      </c>
      <c r="F4" s="12">
        <f t="shared" ref="F4:F35" si="0">IF(E4=0,H4,)</f>
        <v>0</v>
      </c>
      <c r="G4" s="12"/>
      <c r="H4" s="9" t="str">
        <f t="shared" ref="H4:H35" si="1">IF(AND(E4=0,G4="ok"),"en cours","à commander")</f>
        <v>à commander</v>
      </c>
      <c r="I4" s="9"/>
    </row>
    <row r="5" spans="1:9" x14ac:dyDescent="0.25">
      <c r="A5" s="12" t="s">
        <v>69</v>
      </c>
      <c r="B5" s="12" t="s">
        <v>68</v>
      </c>
      <c r="C5" s="12" t="s">
        <v>21</v>
      </c>
      <c r="D5" s="43" t="s">
        <v>143</v>
      </c>
      <c r="E5" s="9">
        <v>1</v>
      </c>
      <c r="F5" s="12">
        <f t="shared" si="0"/>
        <v>0</v>
      </c>
      <c r="G5" s="12"/>
      <c r="H5" s="9" t="str">
        <f t="shared" si="1"/>
        <v>à commander</v>
      </c>
      <c r="I5" s="9"/>
    </row>
    <row r="6" spans="1:9" x14ac:dyDescent="0.25">
      <c r="A6" s="12" t="s">
        <v>83</v>
      </c>
      <c r="B6" s="12" t="s">
        <v>84</v>
      </c>
      <c r="C6" s="24"/>
      <c r="D6" s="43"/>
      <c r="E6" s="9">
        <v>1</v>
      </c>
      <c r="F6" s="12">
        <f t="shared" si="0"/>
        <v>0</v>
      </c>
      <c r="G6" s="12"/>
      <c r="H6" s="9" t="str">
        <f t="shared" si="1"/>
        <v>à commander</v>
      </c>
      <c r="I6" s="9"/>
    </row>
    <row r="7" spans="1:9" x14ac:dyDescent="0.25">
      <c r="A7" s="30" t="s">
        <v>88</v>
      </c>
      <c r="B7" s="30"/>
      <c r="C7" s="31" t="s">
        <v>89</v>
      </c>
      <c r="D7" s="43"/>
      <c r="E7" s="9">
        <v>1</v>
      </c>
      <c r="F7" s="12">
        <f t="shared" si="0"/>
        <v>0</v>
      </c>
      <c r="G7" s="12"/>
      <c r="H7" s="9" t="str">
        <f t="shared" si="1"/>
        <v>à commander</v>
      </c>
      <c r="I7" s="9"/>
    </row>
    <row r="8" spans="1:9" x14ac:dyDescent="0.25">
      <c r="A8" s="30" t="s">
        <v>88</v>
      </c>
      <c r="B8" s="30"/>
      <c r="C8" s="31" t="s">
        <v>90</v>
      </c>
      <c r="D8" s="43"/>
      <c r="E8" s="9">
        <v>1</v>
      </c>
      <c r="F8" s="12">
        <f t="shared" si="0"/>
        <v>0</v>
      </c>
      <c r="G8" s="12"/>
      <c r="H8" s="9" t="str">
        <f t="shared" si="1"/>
        <v>à commander</v>
      </c>
      <c r="I8" s="9"/>
    </row>
    <row r="9" spans="1:9" x14ac:dyDescent="0.25">
      <c r="A9" s="30" t="s">
        <v>88</v>
      </c>
      <c r="B9" s="30"/>
      <c r="C9" s="31" t="s">
        <v>91</v>
      </c>
      <c r="D9" s="43"/>
      <c r="E9" s="9">
        <v>1</v>
      </c>
      <c r="F9" s="12">
        <f t="shared" si="0"/>
        <v>0</v>
      </c>
      <c r="G9" s="12"/>
      <c r="H9" s="9" t="str">
        <f t="shared" si="1"/>
        <v>à commander</v>
      </c>
      <c r="I9" s="9"/>
    </row>
    <row r="10" spans="1:9" x14ac:dyDescent="0.25">
      <c r="A10" s="30" t="s">
        <v>88</v>
      </c>
      <c r="B10" s="30"/>
      <c r="C10" s="31" t="s">
        <v>92</v>
      </c>
      <c r="D10" s="43"/>
      <c r="E10" s="9">
        <v>1</v>
      </c>
      <c r="F10" s="12">
        <f t="shared" si="0"/>
        <v>0</v>
      </c>
      <c r="G10" s="12"/>
      <c r="H10" s="9" t="str">
        <f t="shared" si="1"/>
        <v>à commander</v>
      </c>
      <c r="I10" s="9"/>
    </row>
    <row r="11" spans="1:9" x14ac:dyDescent="0.25">
      <c r="A11" s="30" t="s">
        <v>88</v>
      </c>
      <c r="B11" s="30"/>
      <c r="C11" s="31" t="s">
        <v>93</v>
      </c>
      <c r="D11" s="43"/>
      <c r="E11" s="9">
        <v>1</v>
      </c>
      <c r="F11" s="12">
        <f t="shared" si="0"/>
        <v>0</v>
      </c>
      <c r="G11" s="12"/>
      <c r="H11" s="9" t="str">
        <f t="shared" si="1"/>
        <v>à commander</v>
      </c>
      <c r="I11" s="9"/>
    </row>
    <row r="12" spans="1:9" x14ac:dyDescent="0.25">
      <c r="A12" s="30" t="s">
        <v>88</v>
      </c>
      <c r="B12" s="30"/>
      <c r="C12" s="31" t="s">
        <v>94</v>
      </c>
      <c r="D12" s="43"/>
      <c r="E12" s="9">
        <v>1</v>
      </c>
      <c r="F12" s="12">
        <f t="shared" si="0"/>
        <v>0</v>
      </c>
      <c r="G12" s="12"/>
      <c r="H12" s="9" t="str">
        <f t="shared" si="1"/>
        <v>à commander</v>
      </c>
      <c r="I12" s="9"/>
    </row>
    <row r="13" spans="1:9" x14ac:dyDescent="0.25">
      <c r="A13" s="12" t="s">
        <v>102</v>
      </c>
      <c r="B13" s="12"/>
      <c r="C13" s="24"/>
      <c r="D13" s="43"/>
      <c r="E13" s="9">
        <v>1</v>
      </c>
      <c r="F13" s="12">
        <f t="shared" si="0"/>
        <v>0</v>
      </c>
      <c r="G13" s="12"/>
      <c r="H13" s="9" t="str">
        <f t="shared" si="1"/>
        <v>à commander</v>
      </c>
      <c r="I13" s="9"/>
    </row>
    <row r="14" spans="1:9" x14ac:dyDescent="0.25">
      <c r="A14" s="12" t="s">
        <v>45</v>
      </c>
      <c r="B14" s="12" t="s">
        <v>48</v>
      </c>
      <c r="C14" s="24">
        <v>6</v>
      </c>
      <c r="D14" s="43"/>
      <c r="E14" s="9">
        <v>1</v>
      </c>
      <c r="F14" s="12">
        <f t="shared" si="0"/>
        <v>0</v>
      </c>
      <c r="G14" s="12"/>
      <c r="H14" s="9" t="str">
        <f t="shared" si="1"/>
        <v>à commander</v>
      </c>
      <c r="I14" s="9"/>
    </row>
    <row r="15" spans="1:9" x14ac:dyDescent="0.25">
      <c r="A15" s="12" t="s">
        <v>45</v>
      </c>
      <c r="B15" s="12" t="s">
        <v>48</v>
      </c>
      <c r="C15" s="24">
        <v>7</v>
      </c>
      <c r="D15" s="43"/>
      <c r="E15" s="9">
        <v>1</v>
      </c>
      <c r="F15" s="12">
        <f t="shared" si="0"/>
        <v>0</v>
      </c>
      <c r="G15" s="12"/>
      <c r="H15" s="9" t="str">
        <f t="shared" si="1"/>
        <v>à commander</v>
      </c>
      <c r="I15" s="9"/>
    </row>
    <row r="16" spans="1:9" x14ac:dyDescent="0.25">
      <c r="A16" s="12" t="s">
        <v>45</v>
      </c>
      <c r="B16" s="12" t="s">
        <v>48</v>
      </c>
      <c r="C16" s="24">
        <v>8</v>
      </c>
      <c r="D16" s="43"/>
      <c r="E16" s="9">
        <v>1</v>
      </c>
      <c r="F16" s="12">
        <f t="shared" si="0"/>
        <v>0</v>
      </c>
      <c r="G16" s="12"/>
      <c r="H16" s="9" t="str">
        <f t="shared" si="1"/>
        <v>à commander</v>
      </c>
      <c r="I16" s="9"/>
    </row>
    <row r="17" spans="1:9" x14ac:dyDescent="0.25">
      <c r="A17" s="12" t="s">
        <v>45</v>
      </c>
      <c r="B17" s="12" t="s">
        <v>48</v>
      </c>
      <c r="C17" s="24">
        <v>9</v>
      </c>
      <c r="D17" s="43"/>
      <c r="E17" s="9">
        <v>1</v>
      </c>
      <c r="F17" s="12">
        <f t="shared" si="0"/>
        <v>0</v>
      </c>
      <c r="G17" s="12"/>
      <c r="H17" s="9" t="str">
        <f t="shared" si="1"/>
        <v>à commander</v>
      </c>
      <c r="I17" s="9"/>
    </row>
    <row r="18" spans="1:9" x14ac:dyDescent="0.25">
      <c r="A18" s="12" t="s">
        <v>45</v>
      </c>
      <c r="B18" s="12" t="s">
        <v>48</v>
      </c>
      <c r="C18" s="24">
        <v>12</v>
      </c>
      <c r="D18" s="43"/>
      <c r="E18" s="9">
        <v>1</v>
      </c>
      <c r="F18" s="12">
        <f t="shared" si="0"/>
        <v>0</v>
      </c>
      <c r="G18" s="12"/>
      <c r="H18" s="9" t="str">
        <f t="shared" si="1"/>
        <v>à commander</v>
      </c>
      <c r="I18" s="9"/>
    </row>
    <row r="19" spans="1:9" x14ac:dyDescent="0.25">
      <c r="A19" s="12" t="s">
        <v>45</v>
      </c>
      <c r="B19" s="12" t="s">
        <v>48</v>
      </c>
      <c r="C19" s="24">
        <v>14</v>
      </c>
      <c r="D19" s="43"/>
      <c r="E19" s="9">
        <v>1</v>
      </c>
      <c r="F19" s="12">
        <f t="shared" si="0"/>
        <v>0</v>
      </c>
      <c r="G19" s="12"/>
      <c r="H19" s="9" t="str">
        <f t="shared" si="1"/>
        <v>à commander</v>
      </c>
      <c r="I19" s="9"/>
    </row>
    <row r="20" spans="1:9" x14ac:dyDescent="0.25">
      <c r="A20" s="12" t="s">
        <v>45</v>
      </c>
      <c r="B20" s="12" t="s">
        <v>48</v>
      </c>
      <c r="C20" s="24">
        <v>15</v>
      </c>
      <c r="D20" s="43"/>
      <c r="E20" s="9">
        <v>1</v>
      </c>
      <c r="F20" s="12">
        <f t="shared" si="0"/>
        <v>0</v>
      </c>
      <c r="G20" s="12"/>
      <c r="H20" s="9" t="str">
        <f t="shared" si="1"/>
        <v>à commander</v>
      </c>
      <c r="I20" s="9"/>
    </row>
    <row r="21" spans="1:9" x14ac:dyDescent="0.25">
      <c r="A21" s="12" t="s">
        <v>45</v>
      </c>
      <c r="B21" s="12" t="s">
        <v>48</v>
      </c>
      <c r="C21" s="24">
        <v>16</v>
      </c>
      <c r="D21" s="43"/>
      <c r="E21" s="9">
        <v>1</v>
      </c>
      <c r="F21" s="12">
        <f t="shared" si="0"/>
        <v>0</v>
      </c>
      <c r="G21" s="12"/>
      <c r="H21" s="9" t="str">
        <f t="shared" si="1"/>
        <v>à commander</v>
      </c>
      <c r="I21" s="9"/>
    </row>
    <row r="22" spans="1:9" x14ac:dyDescent="0.25">
      <c r="A22" s="12" t="s">
        <v>45</v>
      </c>
      <c r="B22" s="12" t="s">
        <v>48</v>
      </c>
      <c r="C22" s="24">
        <v>17</v>
      </c>
      <c r="D22" s="43"/>
      <c r="E22" s="9">
        <v>1</v>
      </c>
      <c r="F22" s="12">
        <f t="shared" si="0"/>
        <v>0</v>
      </c>
      <c r="G22" s="12"/>
      <c r="H22" s="9" t="str">
        <f t="shared" si="1"/>
        <v>à commander</v>
      </c>
      <c r="I22" s="9"/>
    </row>
    <row r="23" spans="1:9" x14ac:dyDescent="0.25">
      <c r="A23" s="12" t="s">
        <v>45</v>
      </c>
      <c r="B23" s="12" t="s">
        <v>48</v>
      </c>
      <c r="C23" s="24">
        <v>18</v>
      </c>
      <c r="D23" s="43"/>
      <c r="E23" s="9">
        <v>2</v>
      </c>
      <c r="F23" s="12">
        <f t="shared" si="0"/>
        <v>0</v>
      </c>
      <c r="G23" s="12"/>
      <c r="H23" s="9" t="str">
        <f t="shared" si="1"/>
        <v>à commander</v>
      </c>
      <c r="I23" s="9"/>
    </row>
    <row r="24" spans="1:9" x14ac:dyDescent="0.25">
      <c r="A24" s="12" t="s">
        <v>45</v>
      </c>
      <c r="B24" s="12" t="s">
        <v>48</v>
      </c>
      <c r="C24" s="24">
        <v>19</v>
      </c>
      <c r="D24" s="43"/>
      <c r="E24" s="9">
        <v>2</v>
      </c>
      <c r="F24" s="12">
        <f t="shared" si="0"/>
        <v>0</v>
      </c>
      <c r="G24" s="12"/>
      <c r="H24" s="9" t="str">
        <f t="shared" si="1"/>
        <v>à commander</v>
      </c>
      <c r="I24" s="9"/>
    </row>
    <row r="25" spans="1:9" x14ac:dyDescent="0.25">
      <c r="A25" s="12" t="s">
        <v>45</v>
      </c>
      <c r="B25" s="12" t="s">
        <v>48</v>
      </c>
      <c r="C25" s="24">
        <v>21</v>
      </c>
      <c r="D25" s="43"/>
      <c r="E25" s="9">
        <v>2</v>
      </c>
      <c r="F25" s="12">
        <f t="shared" si="0"/>
        <v>0</v>
      </c>
      <c r="G25" s="12"/>
      <c r="H25" s="9" t="str">
        <f t="shared" si="1"/>
        <v>à commander</v>
      </c>
      <c r="I25" s="9"/>
    </row>
    <row r="26" spans="1:9" x14ac:dyDescent="0.25">
      <c r="A26" s="12" t="s">
        <v>45</v>
      </c>
      <c r="B26" s="12" t="s">
        <v>48</v>
      </c>
      <c r="C26" s="24">
        <v>22</v>
      </c>
      <c r="D26" s="43"/>
      <c r="E26" s="9">
        <v>2</v>
      </c>
      <c r="F26" s="12">
        <f t="shared" si="0"/>
        <v>0</v>
      </c>
      <c r="G26" s="12"/>
      <c r="H26" s="9" t="str">
        <f t="shared" si="1"/>
        <v>à commander</v>
      </c>
      <c r="I26" s="9"/>
    </row>
    <row r="27" spans="1:9" x14ac:dyDescent="0.25">
      <c r="A27" s="12" t="s">
        <v>45</v>
      </c>
      <c r="B27" s="12" t="s">
        <v>48</v>
      </c>
      <c r="C27" s="24">
        <v>23</v>
      </c>
      <c r="D27" s="43"/>
      <c r="E27" s="9">
        <v>2</v>
      </c>
      <c r="F27" s="12">
        <f t="shared" si="0"/>
        <v>0</v>
      </c>
      <c r="G27" s="12"/>
      <c r="H27" s="9" t="str">
        <f t="shared" si="1"/>
        <v>à commander</v>
      </c>
      <c r="I27" s="9"/>
    </row>
    <row r="28" spans="1:9" x14ac:dyDescent="0.25">
      <c r="A28" s="12" t="s">
        <v>45</v>
      </c>
      <c r="B28" s="12" t="s">
        <v>48</v>
      </c>
      <c r="C28" s="24">
        <v>24</v>
      </c>
      <c r="D28" s="43"/>
      <c r="E28" s="9">
        <v>2</v>
      </c>
      <c r="F28" s="12">
        <f t="shared" si="0"/>
        <v>0</v>
      </c>
      <c r="G28" s="12"/>
      <c r="H28" s="9" t="str">
        <f t="shared" si="1"/>
        <v>à commander</v>
      </c>
      <c r="I28" s="9"/>
    </row>
    <row r="29" spans="1:9" x14ac:dyDescent="0.25">
      <c r="A29" s="12" t="s">
        <v>45</v>
      </c>
      <c r="B29" s="12" t="s">
        <v>49</v>
      </c>
      <c r="C29" s="26" t="s">
        <v>53</v>
      </c>
      <c r="D29" s="43"/>
      <c r="E29" s="9">
        <v>1</v>
      </c>
      <c r="F29" s="12">
        <f t="shared" si="0"/>
        <v>0</v>
      </c>
      <c r="G29" s="12"/>
      <c r="H29" s="9" t="str">
        <f t="shared" si="1"/>
        <v>à commander</v>
      </c>
      <c r="I29" s="9"/>
    </row>
    <row r="30" spans="1:9" x14ac:dyDescent="0.25">
      <c r="A30" s="12" t="s">
        <v>45</v>
      </c>
      <c r="B30" s="12" t="s">
        <v>49</v>
      </c>
      <c r="C30" s="26" t="s">
        <v>46</v>
      </c>
      <c r="D30" s="43"/>
      <c r="E30" s="9">
        <v>1</v>
      </c>
      <c r="F30" s="12">
        <f t="shared" si="0"/>
        <v>0</v>
      </c>
      <c r="G30" s="12"/>
      <c r="H30" s="9" t="str">
        <f t="shared" si="1"/>
        <v>à commander</v>
      </c>
      <c r="I30" s="9"/>
    </row>
    <row r="31" spans="1:9" x14ac:dyDescent="0.25">
      <c r="A31" s="12" t="s">
        <v>45</v>
      </c>
      <c r="B31" s="12" t="s">
        <v>49</v>
      </c>
      <c r="C31" s="24" t="s">
        <v>47</v>
      </c>
      <c r="D31" s="43"/>
      <c r="E31" s="9">
        <v>2</v>
      </c>
      <c r="F31" s="12">
        <f t="shared" si="0"/>
        <v>0</v>
      </c>
      <c r="G31" s="12"/>
      <c r="H31" s="9" t="str">
        <f t="shared" si="1"/>
        <v>à commander</v>
      </c>
      <c r="I31" s="9"/>
    </row>
    <row r="32" spans="1:9" x14ac:dyDescent="0.25">
      <c r="A32" s="12" t="s">
        <v>45</v>
      </c>
      <c r="B32" s="12" t="s">
        <v>50</v>
      </c>
      <c r="C32" s="24" t="s">
        <v>47</v>
      </c>
      <c r="D32" s="43"/>
      <c r="E32" s="9">
        <v>1</v>
      </c>
      <c r="F32" s="12">
        <f t="shared" si="0"/>
        <v>0</v>
      </c>
      <c r="G32" s="12"/>
      <c r="H32" s="9" t="str">
        <f t="shared" si="1"/>
        <v>à commander</v>
      </c>
      <c r="I32" s="9"/>
    </row>
    <row r="33" spans="1:9" x14ac:dyDescent="0.25">
      <c r="A33" s="28" t="s">
        <v>45</v>
      </c>
      <c r="B33" s="28" t="s">
        <v>52</v>
      </c>
      <c r="C33" s="29">
        <v>1.5</v>
      </c>
      <c r="D33" s="43"/>
      <c r="E33" s="9">
        <v>1</v>
      </c>
      <c r="F33" s="12">
        <f t="shared" si="0"/>
        <v>0</v>
      </c>
      <c r="G33" s="12"/>
      <c r="H33" s="9" t="str">
        <f t="shared" si="1"/>
        <v>à commander</v>
      </c>
      <c r="I33" s="9"/>
    </row>
    <row r="34" spans="1:9" x14ac:dyDescent="0.25">
      <c r="A34" s="28" t="s">
        <v>45</v>
      </c>
      <c r="B34" s="28" t="s">
        <v>52</v>
      </c>
      <c r="C34" s="29">
        <v>2</v>
      </c>
      <c r="D34" s="43"/>
      <c r="E34" s="9">
        <v>1</v>
      </c>
      <c r="F34" s="12">
        <f t="shared" si="0"/>
        <v>0</v>
      </c>
      <c r="G34" s="12"/>
      <c r="H34" s="9" t="str">
        <f t="shared" si="1"/>
        <v>à commander</v>
      </c>
      <c r="I34" s="9"/>
    </row>
    <row r="35" spans="1:9" x14ac:dyDescent="0.25">
      <c r="A35" s="28" t="s">
        <v>45</v>
      </c>
      <c r="B35" s="28" t="s">
        <v>52</v>
      </c>
      <c r="C35" s="29">
        <v>2.5</v>
      </c>
      <c r="D35" s="43"/>
      <c r="E35" s="9">
        <v>1</v>
      </c>
      <c r="F35" s="12">
        <f t="shared" si="0"/>
        <v>0</v>
      </c>
      <c r="G35" s="12"/>
      <c r="H35" s="9" t="str">
        <f t="shared" si="1"/>
        <v>à commander</v>
      </c>
      <c r="I35" s="9"/>
    </row>
    <row r="36" spans="1:9" x14ac:dyDescent="0.25">
      <c r="A36" s="28" t="s">
        <v>45</v>
      </c>
      <c r="B36" s="28" t="s">
        <v>52</v>
      </c>
      <c r="C36" s="29">
        <v>3</v>
      </c>
      <c r="D36" s="43"/>
      <c r="E36" s="9">
        <v>1</v>
      </c>
      <c r="F36" s="12">
        <f t="shared" ref="F36:F68" si="2">IF(E36=0,H36,)</f>
        <v>0</v>
      </c>
      <c r="G36" s="12"/>
      <c r="H36" s="9" t="str">
        <f t="shared" ref="H36:H68" si="3">IF(AND(E36=0,G36="ok"),"en cours","à commander")</f>
        <v>à commander</v>
      </c>
      <c r="I36" s="9"/>
    </row>
    <row r="37" spans="1:9" x14ac:dyDescent="0.25">
      <c r="A37" s="28" t="s">
        <v>45</v>
      </c>
      <c r="B37" s="28" t="s">
        <v>52</v>
      </c>
      <c r="C37" s="29">
        <v>4</v>
      </c>
      <c r="D37" s="43"/>
      <c r="E37" s="9">
        <v>1</v>
      </c>
      <c r="F37" s="12">
        <f t="shared" si="2"/>
        <v>0</v>
      </c>
      <c r="G37" s="12"/>
      <c r="H37" s="9" t="str">
        <f t="shared" si="3"/>
        <v>à commander</v>
      </c>
      <c r="I37" s="9"/>
    </row>
    <row r="38" spans="1:9" x14ac:dyDescent="0.25">
      <c r="A38" s="28" t="s">
        <v>45</v>
      </c>
      <c r="B38" s="28" t="s">
        <v>52</v>
      </c>
      <c r="C38" s="29">
        <v>5</v>
      </c>
      <c r="D38" s="43"/>
      <c r="E38" s="9">
        <v>1</v>
      </c>
      <c r="F38" s="12">
        <f t="shared" si="2"/>
        <v>0</v>
      </c>
      <c r="G38" s="12"/>
      <c r="H38" s="9" t="str">
        <f t="shared" si="3"/>
        <v>à commander</v>
      </c>
      <c r="I38" s="9"/>
    </row>
    <row r="39" spans="1:9" x14ac:dyDescent="0.25">
      <c r="A39" s="28" t="s">
        <v>45</v>
      </c>
      <c r="B39" s="28" t="s">
        <v>52</v>
      </c>
      <c r="C39" s="29">
        <v>6</v>
      </c>
      <c r="D39" s="43"/>
      <c r="E39" s="9">
        <v>2</v>
      </c>
      <c r="F39" s="12">
        <f t="shared" si="2"/>
        <v>0</v>
      </c>
      <c r="G39" s="12"/>
      <c r="H39" s="9" t="str">
        <f t="shared" si="3"/>
        <v>à commander</v>
      </c>
      <c r="I39" s="9"/>
    </row>
    <row r="40" spans="1:9" x14ac:dyDescent="0.25">
      <c r="A40" s="28" t="s">
        <v>45</v>
      </c>
      <c r="B40" s="28" t="s">
        <v>52</v>
      </c>
      <c r="C40" s="29">
        <v>8</v>
      </c>
      <c r="D40" s="43"/>
      <c r="E40" s="9">
        <v>1</v>
      </c>
      <c r="F40" s="12">
        <f t="shared" si="2"/>
        <v>0</v>
      </c>
      <c r="G40" s="12"/>
      <c r="H40" s="9" t="str">
        <f t="shared" si="3"/>
        <v>à commander</v>
      </c>
      <c r="I40" s="9"/>
    </row>
    <row r="41" spans="1:9" x14ac:dyDescent="0.25">
      <c r="A41" s="28" t="s">
        <v>45</v>
      </c>
      <c r="B41" s="28" t="s">
        <v>52</v>
      </c>
      <c r="C41" s="29">
        <v>10</v>
      </c>
      <c r="D41" s="43"/>
      <c r="E41" s="9">
        <v>1</v>
      </c>
      <c r="F41" s="12">
        <f t="shared" si="2"/>
        <v>0</v>
      </c>
      <c r="G41" s="12"/>
      <c r="H41" s="9" t="str">
        <f t="shared" si="3"/>
        <v>à commander</v>
      </c>
      <c r="I41" s="9"/>
    </row>
    <row r="42" spans="1:9" x14ac:dyDescent="0.25">
      <c r="A42" s="28" t="s">
        <v>45</v>
      </c>
      <c r="B42" s="28" t="s">
        <v>52</v>
      </c>
      <c r="C42" s="29">
        <v>12</v>
      </c>
      <c r="D42" s="43"/>
      <c r="E42" s="9">
        <v>1</v>
      </c>
      <c r="F42" s="12">
        <f t="shared" si="2"/>
        <v>0</v>
      </c>
      <c r="G42" s="12"/>
      <c r="H42" s="9" t="str">
        <f t="shared" si="3"/>
        <v>à commander</v>
      </c>
      <c r="I42" s="9"/>
    </row>
    <row r="43" spans="1:9" x14ac:dyDescent="0.25">
      <c r="A43" s="28" t="s">
        <v>45</v>
      </c>
      <c r="B43" s="28" t="s">
        <v>52</v>
      </c>
      <c r="C43" s="29">
        <v>14</v>
      </c>
      <c r="D43" s="43"/>
      <c r="E43" s="9">
        <v>1</v>
      </c>
      <c r="F43" s="12">
        <f t="shared" si="2"/>
        <v>0</v>
      </c>
      <c r="G43" s="12"/>
      <c r="H43" s="9" t="str">
        <f t="shared" si="3"/>
        <v>à commander</v>
      </c>
      <c r="I43" s="9"/>
    </row>
    <row r="44" spans="1:9" x14ac:dyDescent="0.25">
      <c r="A44" s="12" t="s">
        <v>45</v>
      </c>
      <c r="B44" s="12" t="s">
        <v>54</v>
      </c>
      <c r="C44" s="24">
        <v>24</v>
      </c>
      <c r="D44" s="43"/>
      <c r="E44" s="9">
        <v>1</v>
      </c>
      <c r="F44" s="12">
        <f t="shared" si="2"/>
        <v>0</v>
      </c>
      <c r="G44" s="12"/>
      <c r="H44" s="9" t="str">
        <f t="shared" si="3"/>
        <v>à commander</v>
      </c>
      <c r="I44" s="9"/>
    </row>
    <row r="45" spans="1:9" x14ac:dyDescent="0.25">
      <c r="A45" s="12" t="s">
        <v>45</v>
      </c>
      <c r="B45" s="12" t="s">
        <v>79</v>
      </c>
      <c r="C45" s="24" t="s">
        <v>80</v>
      </c>
      <c r="D45" s="43" t="s">
        <v>146</v>
      </c>
      <c r="E45" s="9">
        <v>1</v>
      </c>
      <c r="F45" s="12">
        <f t="shared" si="2"/>
        <v>0</v>
      </c>
      <c r="G45" s="12"/>
      <c r="H45" s="9" t="str">
        <f t="shared" si="3"/>
        <v>à commander</v>
      </c>
      <c r="I45" s="9"/>
    </row>
    <row r="46" spans="1:9" x14ac:dyDescent="0.25">
      <c r="A46" s="12" t="s">
        <v>45</v>
      </c>
      <c r="B46" s="12" t="s">
        <v>81</v>
      </c>
      <c r="C46" s="24">
        <v>21</v>
      </c>
      <c r="D46" s="43"/>
      <c r="E46" s="9">
        <v>1</v>
      </c>
      <c r="F46" s="12">
        <f t="shared" si="2"/>
        <v>0</v>
      </c>
      <c r="G46" s="12"/>
      <c r="H46" s="9" t="str">
        <f t="shared" si="3"/>
        <v>à commander</v>
      </c>
      <c r="I46" s="9"/>
    </row>
    <row r="47" spans="1:9" x14ac:dyDescent="0.25">
      <c r="A47" s="12" t="s">
        <v>45</v>
      </c>
      <c r="B47" s="12" t="s">
        <v>100</v>
      </c>
      <c r="C47" s="24" t="s">
        <v>101</v>
      </c>
      <c r="D47" s="43" t="s">
        <v>146</v>
      </c>
      <c r="E47" s="9">
        <v>1</v>
      </c>
      <c r="F47" s="12">
        <f t="shared" si="2"/>
        <v>0</v>
      </c>
      <c r="G47" s="12"/>
      <c r="H47" s="9" t="str">
        <f t="shared" si="3"/>
        <v>à commander</v>
      </c>
      <c r="I47" s="9"/>
    </row>
    <row r="48" spans="1:9" x14ac:dyDescent="0.25">
      <c r="A48" s="12" t="s">
        <v>45</v>
      </c>
      <c r="B48" s="12" t="s">
        <v>117</v>
      </c>
      <c r="C48" s="24">
        <v>6</v>
      </c>
      <c r="D48" s="43"/>
      <c r="E48" s="9">
        <v>0</v>
      </c>
      <c r="F48" s="12" t="str">
        <f t="shared" si="2"/>
        <v>à commander</v>
      </c>
      <c r="G48" s="12"/>
      <c r="H48" s="9" t="str">
        <f t="shared" si="3"/>
        <v>à commander</v>
      </c>
      <c r="I48" s="9"/>
    </row>
    <row r="49" spans="1:9" x14ac:dyDescent="0.25">
      <c r="A49" s="12" t="s">
        <v>45</v>
      </c>
      <c r="B49" s="12" t="s">
        <v>117</v>
      </c>
      <c r="C49" s="24">
        <v>7</v>
      </c>
      <c r="D49" s="43"/>
      <c r="E49" s="9">
        <v>0</v>
      </c>
      <c r="F49" s="12" t="str">
        <f t="shared" si="2"/>
        <v>à commander</v>
      </c>
      <c r="G49" s="12"/>
      <c r="H49" s="9" t="str">
        <f t="shared" si="3"/>
        <v>à commander</v>
      </c>
      <c r="I49" s="9"/>
    </row>
    <row r="50" spans="1:9" x14ac:dyDescent="0.25">
      <c r="A50" s="12" t="s">
        <v>45</v>
      </c>
      <c r="B50" s="12" t="s">
        <v>117</v>
      </c>
      <c r="C50" s="24">
        <v>8</v>
      </c>
      <c r="D50" s="43"/>
      <c r="E50" s="9">
        <v>1</v>
      </c>
      <c r="F50" s="12">
        <f t="shared" si="2"/>
        <v>0</v>
      </c>
      <c r="G50" s="12"/>
      <c r="H50" s="9" t="str">
        <f t="shared" si="3"/>
        <v>à commander</v>
      </c>
      <c r="I50" s="9"/>
    </row>
    <row r="51" spans="1:9" x14ac:dyDescent="0.25">
      <c r="A51" s="12" t="s">
        <v>45</v>
      </c>
      <c r="B51" s="12" t="s">
        <v>117</v>
      </c>
      <c r="C51" s="24">
        <v>9</v>
      </c>
      <c r="D51" s="43"/>
      <c r="E51" s="9">
        <v>1</v>
      </c>
      <c r="F51" s="12">
        <f t="shared" si="2"/>
        <v>0</v>
      </c>
      <c r="G51" s="12"/>
      <c r="H51" s="9" t="str">
        <f t="shared" si="3"/>
        <v>à commander</v>
      </c>
      <c r="I51" s="9"/>
    </row>
    <row r="52" spans="1:9" x14ac:dyDescent="0.25">
      <c r="A52" s="12" t="s">
        <v>45</v>
      </c>
      <c r="B52" s="12" t="s">
        <v>117</v>
      </c>
      <c r="C52" s="24">
        <v>10</v>
      </c>
      <c r="D52" s="43"/>
      <c r="E52" s="9">
        <v>1</v>
      </c>
      <c r="F52" s="12">
        <f t="shared" si="2"/>
        <v>0</v>
      </c>
      <c r="G52" s="12"/>
      <c r="H52" s="9" t="str">
        <f t="shared" si="3"/>
        <v>à commander</v>
      </c>
      <c r="I52" s="9"/>
    </row>
    <row r="53" spans="1:9" x14ac:dyDescent="0.25">
      <c r="A53" s="12" t="s">
        <v>45</v>
      </c>
      <c r="B53" s="12" t="s">
        <v>117</v>
      </c>
      <c r="C53" s="24">
        <v>11</v>
      </c>
      <c r="D53" s="43"/>
      <c r="E53" s="9">
        <v>1</v>
      </c>
      <c r="F53" s="12">
        <f t="shared" si="2"/>
        <v>0</v>
      </c>
      <c r="G53" s="12"/>
      <c r="H53" s="9" t="str">
        <f t="shared" si="3"/>
        <v>à commander</v>
      </c>
      <c r="I53" s="9"/>
    </row>
    <row r="54" spans="1:9" x14ac:dyDescent="0.25">
      <c r="A54" s="12" t="s">
        <v>45</v>
      </c>
      <c r="B54" s="12" t="s">
        <v>117</v>
      </c>
      <c r="C54" s="24">
        <v>12</v>
      </c>
      <c r="D54" s="43"/>
      <c r="E54" s="9">
        <v>1</v>
      </c>
      <c r="F54" s="12">
        <f t="shared" si="2"/>
        <v>0</v>
      </c>
      <c r="G54" s="12"/>
      <c r="H54" s="9" t="str">
        <f t="shared" si="3"/>
        <v>à commander</v>
      </c>
      <c r="I54" s="9"/>
    </row>
    <row r="55" spans="1:9" x14ac:dyDescent="0.25">
      <c r="A55" s="12" t="s">
        <v>45</v>
      </c>
      <c r="B55" s="12" t="s">
        <v>117</v>
      </c>
      <c r="C55" s="24">
        <v>13</v>
      </c>
      <c r="D55" s="43"/>
      <c r="E55" s="9">
        <v>1</v>
      </c>
      <c r="F55" s="12">
        <f t="shared" si="2"/>
        <v>0</v>
      </c>
      <c r="G55" s="12"/>
      <c r="H55" s="9" t="str">
        <f t="shared" si="3"/>
        <v>à commander</v>
      </c>
      <c r="I55" s="9"/>
    </row>
    <row r="56" spans="1:9" x14ac:dyDescent="0.25">
      <c r="A56" s="12" t="s">
        <v>45</v>
      </c>
      <c r="B56" s="12" t="s">
        <v>117</v>
      </c>
      <c r="C56" s="24">
        <v>14</v>
      </c>
      <c r="D56" s="43"/>
      <c r="E56" s="9">
        <v>1</v>
      </c>
      <c r="F56" s="12">
        <f t="shared" si="2"/>
        <v>0</v>
      </c>
      <c r="G56" s="12"/>
      <c r="H56" s="9" t="str">
        <f t="shared" si="3"/>
        <v>à commander</v>
      </c>
      <c r="I56" s="9"/>
    </row>
    <row r="57" spans="1:9" x14ac:dyDescent="0.25">
      <c r="A57" s="12" t="s">
        <v>45</v>
      </c>
      <c r="B57" s="12" t="s">
        <v>117</v>
      </c>
      <c r="C57" s="24">
        <v>15</v>
      </c>
      <c r="D57" s="43"/>
      <c r="E57" s="9">
        <v>1</v>
      </c>
      <c r="F57" s="12">
        <f t="shared" si="2"/>
        <v>0</v>
      </c>
      <c r="G57" s="12"/>
      <c r="H57" s="9" t="str">
        <f t="shared" si="3"/>
        <v>à commander</v>
      </c>
      <c r="I57" s="9"/>
    </row>
    <row r="58" spans="1:9" x14ac:dyDescent="0.25">
      <c r="A58" s="12" t="s">
        <v>45</v>
      </c>
      <c r="B58" s="12" t="s">
        <v>117</v>
      </c>
      <c r="C58" s="24">
        <v>16</v>
      </c>
      <c r="D58" s="43"/>
      <c r="E58" s="9">
        <v>1</v>
      </c>
      <c r="F58" s="12">
        <f t="shared" si="2"/>
        <v>0</v>
      </c>
      <c r="G58" s="12"/>
      <c r="H58" s="9" t="str">
        <f t="shared" si="3"/>
        <v>à commander</v>
      </c>
      <c r="I58" s="9"/>
    </row>
    <row r="59" spans="1:9" x14ac:dyDescent="0.25">
      <c r="A59" s="12" t="s">
        <v>45</v>
      </c>
      <c r="B59" s="12" t="s">
        <v>117</v>
      </c>
      <c r="C59" s="24">
        <v>17</v>
      </c>
      <c r="D59" s="43"/>
      <c r="E59" s="9">
        <v>1</v>
      </c>
      <c r="F59" s="12">
        <f t="shared" si="2"/>
        <v>0</v>
      </c>
      <c r="G59" s="12"/>
      <c r="H59" s="9" t="str">
        <f t="shared" si="3"/>
        <v>à commander</v>
      </c>
      <c r="I59" s="9"/>
    </row>
    <row r="60" spans="1:9" x14ac:dyDescent="0.25">
      <c r="A60" s="12" t="s">
        <v>45</v>
      </c>
      <c r="B60" s="12" t="s">
        <v>117</v>
      </c>
      <c r="C60" s="24">
        <v>18</v>
      </c>
      <c r="D60" s="43"/>
      <c r="E60" s="9">
        <v>1</v>
      </c>
      <c r="F60" s="12">
        <f t="shared" si="2"/>
        <v>0</v>
      </c>
      <c r="G60" s="12"/>
      <c r="H60" s="9" t="str">
        <f t="shared" si="3"/>
        <v>à commander</v>
      </c>
      <c r="I60" s="9"/>
    </row>
    <row r="61" spans="1:9" x14ac:dyDescent="0.25">
      <c r="A61" s="12" t="s">
        <v>45</v>
      </c>
      <c r="B61" s="12" t="s">
        <v>117</v>
      </c>
      <c r="C61" s="24">
        <v>19</v>
      </c>
      <c r="D61" s="43"/>
      <c r="E61" s="9">
        <v>1</v>
      </c>
      <c r="F61" s="12">
        <f t="shared" si="2"/>
        <v>0</v>
      </c>
      <c r="G61" s="12"/>
      <c r="H61" s="9" t="str">
        <f t="shared" si="3"/>
        <v>à commander</v>
      </c>
      <c r="I61" s="9"/>
    </row>
    <row r="62" spans="1:9" x14ac:dyDescent="0.25">
      <c r="A62" s="12" t="s">
        <v>45</v>
      </c>
      <c r="B62" s="12" t="s">
        <v>117</v>
      </c>
      <c r="C62" s="24">
        <v>21</v>
      </c>
      <c r="D62" s="43"/>
      <c r="E62" s="9">
        <v>1</v>
      </c>
      <c r="F62" s="12">
        <f t="shared" si="2"/>
        <v>0</v>
      </c>
      <c r="G62" s="12"/>
      <c r="H62" s="9" t="str">
        <f t="shared" si="3"/>
        <v>à commander</v>
      </c>
      <c r="I62" s="9"/>
    </row>
    <row r="63" spans="1:9" x14ac:dyDescent="0.25">
      <c r="A63" s="12" t="s">
        <v>45</v>
      </c>
      <c r="B63" s="12" t="s">
        <v>117</v>
      </c>
      <c r="C63" s="24">
        <v>22</v>
      </c>
      <c r="D63" s="43"/>
      <c r="E63" s="9">
        <v>1</v>
      </c>
      <c r="F63" s="12">
        <f t="shared" si="2"/>
        <v>0</v>
      </c>
      <c r="G63" s="12"/>
      <c r="H63" s="9" t="str">
        <f t="shared" si="3"/>
        <v>à commander</v>
      </c>
      <c r="I63" s="9"/>
    </row>
    <row r="64" spans="1:9" x14ac:dyDescent="0.25">
      <c r="A64" s="12" t="s">
        <v>45</v>
      </c>
      <c r="B64" s="12" t="s">
        <v>117</v>
      </c>
      <c r="C64" s="24">
        <v>23</v>
      </c>
      <c r="D64" s="43"/>
      <c r="E64" s="9">
        <v>1</v>
      </c>
      <c r="F64" s="12">
        <f t="shared" si="2"/>
        <v>0</v>
      </c>
      <c r="G64" s="12"/>
      <c r="H64" s="9" t="str">
        <f t="shared" si="3"/>
        <v>à commander</v>
      </c>
      <c r="I64" s="9"/>
    </row>
    <row r="65" spans="1:9" x14ac:dyDescent="0.25">
      <c r="A65" s="12" t="s">
        <v>45</v>
      </c>
      <c r="B65" s="12" t="s">
        <v>117</v>
      </c>
      <c r="C65" s="24">
        <v>24</v>
      </c>
      <c r="D65" s="43"/>
      <c r="E65" s="9">
        <v>1</v>
      </c>
      <c r="F65" s="12">
        <f t="shared" si="2"/>
        <v>0</v>
      </c>
      <c r="G65" s="12"/>
      <c r="H65" s="9" t="str">
        <f t="shared" si="3"/>
        <v>à commander</v>
      </c>
      <c r="I65" s="9"/>
    </row>
    <row r="66" spans="1:9" x14ac:dyDescent="0.25">
      <c r="A66" s="12" t="s">
        <v>115</v>
      </c>
      <c r="B66" s="12" t="s">
        <v>116</v>
      </c>
      <c r="C66" s="24"/>
      <c r="D66" s="43"/>
      <c r="E66" s="9">
        <v>0</v>
      </c>
      <c r="F66" s="12" t="str">
        <f t="shared" si="2"/>
        <v>à commander</v>
      </c>
      <c r="G66" s="12"/>
      <c r="H66" s="9" t="str">
        <f t="shared" si="3"/>
        <v>à commander</v>
      </c>
      <c r="I66" s="9"/>
    </row>
    <row r="67" spans="1:9" x14ac:dyDescent="0.25">
      <c r="A67" s="12" t="s">
        <v>65</v>
      </c>
      <c r="B67" s="12" t="s">
        <v>58</v>
      </c>
      <c r="C67" s="24" t="s">
        <v>66</v>
      </c>
      <c r="D67" s="43"/>
      <c r="E67" s="9">
        <v>1</v>
      </c>
      <c r="F67" s="12">
        <f t="shared" si="2"/>
        <v>0</v>
      </c>
      <c r="G67" s="12"/>
      <c r="H67" s="9" t="str">
        <f t="shared" si="3"/>
        <v>à commander</v>
      </c>
      <c r="I67" s="9"/>
    </row>
    <row r="68" spans="1:9" x14ac:dyDescent="0.25">
      <c r="A68" s="12" t="s">
        <v>65</v>
      </c>
      <c r="B68" s="12" t="s">
        <v>64</v>
      </c>
      <c r="C68" s="24" t="s">
        <v>227</v>
      </c>
      <c r="D68" s="43"/>
      <c r="E68" s="9">
        <v>1</v>
      </c>
      <c r="F68" s="12">
        <f t="shared" si="2"/>
        <v>0</v>
      </c>
      <c r="G68" s="12"/>
      <c r="H68" s="9" t="str">
        <f t="shared" si="3"/>
        <v>à commander</v>
      </c>
      <c r="I68" s="9"/>
    </row>
    <row r="69" spans="1:9" x14ac:dyDescent="0.25">
      <c r="A69" s="12" t="s">
        <v>103</v>
      </c>
      <c r="B69" s="12" t="s">
        <v>122</v>
      </c>
      <c r="C69" s="24" t="s">
        <v>123</v>
      </c>
      <c r="D69" s="43"/>
      <c r="E69" s="9">
        <v>1</v>
      </c>
      <c r="F69" s="12">
        <f t="shared" ref="F69:F101" si="4">IF(E69=0,H69,)</f>
        <v>0</v>
      </c>
      <c r="G69" s="12"/>
      <c r="H69" s="9" t="str">
        <f t="shared" ref="H69:H101" si="5">IF(AND(E69=0,G69="ok"),"en cours","à commander")</f>
        <v>à commander</v>
      </c>
      <c r="I69" s="9"/>
    </row>
    <row r="70" spans="1:9" x14ac:dyDescent="0.25">
      <c r="A70" s="12" t="s">
        <v>103</v>
      </c>
      <c r="B70" s="12" t="s">
        <v>124</v>
      </c>
      <c r="C70" s="24" t="s">
        <v>123</v>
      </c>
      <c r="D70" s="43"/>
      <c r="E70" s="9">
        <v>1</v>
      </c>
      <c r="F70" s="12">
        <f t="shared" si="4"/>
        <v>0</v>
      </c>
      <c r="G70" s="12"/>
      <c r="H70" s="9" t="str">
        <f t="shared" si="5"/>
        <v>à commander</v>
      </c>
      <c r="I70" s="9"/>
    </row>
    <row r="71" spans="1:9" x14ac:dyDescent="0.25">
      <c r="A71" s="12" t="s">
        <v>72</v>
      </c>
      <c r="B71" s="12" t="s">
        <v>62</v>
      </c>
      <c r="C71" s="24"/>
      <c r="D71" s="43"/>
      <c r="E71" s="9">
        <v>4</v>
      </c>
      <c r="F71" s="12">
        <f t="shared" si="4"/>
        <v>0</v>
      </c>
      <c r="G71" s="12"/>
      <c r="H71" s="9" t="str">
        <f t="shared" si="5"/>
        <v>à commander</v>
      </c>
      <c r="I71" s="9"/>
    </row>
    <row r="72" spans="1:9" x14ac:dyDescent="0.25">
      <c r="A72" s="12" t="s">
        <v>72</v>
      </c>
      <c r="B72" s="12" t="s">
        <v>73</v>
      </c>
      <c r="C72" s="24" t="s">
        <v>63</v>
      </c>
      <c r="D72" s="43"/>
      <c r="E72" s="9">
        <v>2</v>
      </c>
      <c r="F72" s="12">
        <f t="shared" si="4"/>
        <v>0</v>
      </c>
      <c r="G72" s="12"/>
      <c r="H72" s="9" t="str">
        <f t="shared" si="5"/>
        <v>à commander</v>
      </c>
      <c r="I72" s="9"/>
    </row>
    <row r="73" spans="1:9" x14ac:dyDescent="0.25">
      <c r="A73" s="45" t="s">
        <v>104</v>
      </c>
      <c r="B73" s="45" t="s">
        <v>228</v>
      </c>
      <c r="C73" s="46" t="s">
        <v>197</v>
      </c>
      <c r="D73" s="43"/>
      <c r="E73" s="9">
        <v>1</v>
      </c>
      <c r="F73" s="12">
        <f t="shared" si="4"/>
        <v>0</v>
      </c>
      <c r="G73" s="12"/>
      <c r="H73" s="9" t="str">
        <f t="shared" si="5"/>
        <v>à commander</v>
      </c>
      <c r="I73" s="9"/>
    </row>
    <row r="74" spans="1:9" x14ac:dyDescent="0.25">
      <c r="A74" s="45" t="s">
        <v>104</v>
      </c>
      <c r="B74" s="45" t="s">
        <v>198</v>
      </c>
      <c r="C74" s="46" t="s">
        <v>197</v>
      </c>
      <c r="D74" s="43"/>
      <c r="E74" s="9">
        <v>1</v>
      </c>
      <c r="F74" s="12">
        <f t="shared" si="4"/>
        <v>0</v>
      </c>
      <c r="G74" s="12"/>
      <c r="H74" s="9" t="str">
        <f t="shared" si="5"/>
        <v>à commander</v>
      </c>
      <c r="I74" s="9"/>
    </row>
    <row r="75" spans="1:9" x14ac:dyDescent="0.25">
      <c r="A75" s="45" t="s">
        <v>104</v>
      </c>
      <c r="B75" s="45" t="s">
        <v>229</v>
      </c>
      <c r="C75" s="46" t="s">
        <v>197</v>
      </c>
      <c r="D75" s="43"/>
      <c r="E75" s="9">
        <v>1</v>
      </c>
      <c r="F75" s="12">
        <f t="shared" si="4"/>
        <v>0</v>
      </c>
      <c r="G75" s="12"/>
      <c r="H75" s="9" t="str">
        <f t="shared" si="5"/>
        <v>à commander</v>
      </c>
      <c r="I75" s="9"/>
    </row>
    <row r="76" spans="1:9" x14ac:dyDescent="0.25">
      <c r="A76" s="45" t="s">
        <v>104</v>
      </c>
      <c r="B76" s="45" t="s">
        <v>199</v>
      </c>
      <c r="C76" s="46" t="s">
        <v>197</v>
      </c>
      <c r="D76" s="43"/>
      <c r="E76" s="9">
        <v>1</v>
      </c>
      <c r="F76" s="12">
        <f t="shared" si="4"/>
        <v>0</v>
      </c>
      <c r="G76" s="12"/>
      <c r="H76" s="9" t="str">
        <f t="shared" si="5"/>
        <v>à commander</v>
      </c>
      <c r="I76" s="9"/>
    </row>
    <row r="77" spans="1:9" x14ac:dyDescent="0.25">
      <c r="A77" s="12" t="s">
        <v>56</v>
      </c>
      <c r="B77" s="12" t="s">
        <v>57</v>
      </c>
      <c r="C77" s="24">
        <v>40</v>
      </c>
      <c r="D77" s="43" t="s">
        <v>146</v>
      </c>
      <c r="E77" s="9">
        <v>1</v>
      </c>
      <c r="F77" s="12">
        <f t="shared" si="4"/>
        <v>0</v>
      </c>
      <c r="G77" s="12"/>
      <c r="H77" s="9" t="str">
        <f t="shared" si="5"/>
        <v>à commander</v>
      </c>
      <c r="I77" s="9"/>
    </row>
    <row r="78" spans="1:9" x14ac:dyDescent="0.25">
      <c r="A78" s="12" t="s">
        <v>96</v>
      </c>
      <c r="B78" s="12" t="s">
        <v>185</v>
      </c>
      <c r="C78" s="24" t="s">
        <v>97</v>
      </c>
      <c r="D78" s="43" t="s">
        <v>146</v>
      </c>
      <c r="E78" s="9">
        <v>1</v>
      </c>
      <c r="F78" s="12">
        <f t="shared" si="4"/>
        <v>0</v>
      </c>
      <c r="G78" s="12"/>
      <c r="H78" s="9" t="str">
        <f t="shared" si="5"/>
        <v>à commander</v>
      </c>
      <c r="I78" s="9"/>
    </row>
    <row r="79" spans="1:9" x14ac:dyDescent="0.25">
      <c r="A79" s="12" t="s">
        <v>77</v>
      </c>
      <c r="B79" s="12" t="s">
        <v>78</v>
      </c>
      <c r="C79" s="24" t="s">
        <v>200</v>
      </c>
      <c r="D79" s="43"/>
      <c r="E79" s="9">
        <v>1</v>
      </c>
      <c r="F79" s="12">
        <f t="shared" si="4"/>
        <v>0</v>
      </c>
      <c r="G79" s="12"/>
      <c r="H79" s="9" t="str">
        <f t="shared" si="5"/>
        <v>à commander</v>
      </c>
      <c r="I79" s="9"/>
    </row>
    <row r="80" spans="1:9" x14ac:dyDescent="0.25">
      <c r="A80" s="12" t="s">
        <v>98</v>
      </c>
      <c r="B80" s="12" t="s">
        <v>230</v>
      </c>
      <c r="C80" s="24" t="s">
        <v>99</v>
      </c>
      <c r="D80" s="43" t="s">
        <v>143</v>
      </c>
      <c r="E80" s="9">
        <v>1</v>
      </c>
      <c r="F80" s="12">
        <f t="shared" si="4"/>
        <v>0</v>
      </c>
      <c r="G80" s="12"/>
      <c r="H80" s="9" t="str">
        <f t="shared" si="5"/>
        <v>à commander</v>
      </c>
      <c r="I80" s="9"/>
    </row>
    <row r="81" spans="1:9" x14ac:dyDescent="0.25">
      <c r="A81" s="12" t="s">
        <v>95</v>
      </c>
      <c r="B81" s="12" t="s">
        <v>231</v>
      </c>
      <c r="C81" s="24"/>
      <c r="D81" s="43"/>
      <c r="E81" s="9">
        <v>1</v>
      </c>
      <c r="F81" s="12">
        <f t="shared" si="4"/>
        <v>0</v>
      </c>
      <c r="G81" s="12"/>
      <c r="H81" s="9" t="str">
        <f t="shared" si="5"/>
        <v>à commander</v>
      </c>
      <c r="I81" s="9"/>
    </row>
    <row r="82" spans="1:9" x14ac:dyDescent="0.25">
      <c r="A82" s="12" t="s">
        <v>33</v>
      </c>
      <c r="B82" s="12" t="s">
        <v>41</v>
      </c>
      <c r="C82" s="24" t="s">
        <v>34</v>
      </c>
      <c r="D82" s="43"/>
      <c r="E82" s="9">
        <v>1</v>
      </c>
      <c r="F82" s="12">
        <f t="shared" si="4"/>
        <v>0</v>
      </c>
      <c r="G82" s="12"/>
      <c r="H82" s="9" t="str">
        <f t="shared" si="5"/>
        <v>à commander</v>
      </c>
      <c r="I82" s="9"/>
    </row>
    <row r="83" spans="1:9" x14ac:dyDescent="0.25">
      <c r="A83" s="12" t="s">
        <v>33</v>
      </c>
      <c r="B83" s="12" t="s">
        <v>35</v>
      </c>
      <c r="C83" s="24" t="s">
        <v>36</v>
      </c>
      <c r="D83" s="43"/>
      <c r="E83" s="9">
        <v>1</v>
      </c>
      <c r="F83" s="12">
        <f t="shared" si="4"/>
        <v>0</v>
      </c>
      <c r="G83" s="12"/>
      <c r="H83" s="9" t="str">
        <f t="shared" si="5"/>
        <v>à commander</v>
      </c>
      <c r="I83" s="9"/>
    </row>
    <row r="84" spans="1:9" x14ac:dyDescent="0.25">
      <c r="A84" s="12" t="s">
        <v>33</v>
      </c>
      <c r="B84" s="12" t="s">
        <v>42</v>
      </c>
      <c r="C84" s="24" t="s">
        <v>43</v>
      </c>
      <c r="D84" s="43"/>
      <c r="E84" s="9">
        <v>1</v>
      </c>
      <c r="F84" s="12">
        <f t="shared" si="4"/>
        <v>0</v>
      </c>
      <c r="G84" s="12"/>
      <c r="H84" s="9" t="str">
        <f t="shared" si="5"/>
        <v>à commander</v>
      </c>
      <c r="I84" s="9"/>
    </row>
    <row r="85" spans="1:9" x14ac:dyDescent="0.25">
      <c r="A85" s="12" t="s">
        <v>33</v>
      </c>
      <c r="B85" s="12" t="s">
        <v>42</v>
      </c>
      <c r="C85" s="24" t="s">
        <v>44</v>
      </c>
      <c r="D85" s="43"/>
      <c r="E85" s="9">
        <v>1</v>
      </c>
      <c r="F85" s="12">
        <f t="shared" si="4"/>
        <v>0</v>
      </c>
      <c r="G85" s="12"/>
      <c r="H85" s="9" t="str">
        <f t="shared" si="5"/>
        <v>à commander</v>
      </c>
      <c r="I85" s="9"/>
    </row>
    <row r="86" spans="1:9" x14ac:dyDescent="0.25">
      <c r="A86" s="12" t="s">
        <v>33</v>
      </c>
      <c r="B86" s="12" t="s">
        <v>55</v>
      </c>
      <c r="C86" s="24" t="s">
        <v>201</v>
      </c>
      <c r="D86" s="43"/>
      <c r="E86" s="9">
        <v>1</v>
      </c>
      <c r="F86" s="12">
        <f t="shared" si="4"/>
        <v>0</v>
      </c>
      <c r="G86" s="12"/>
      <c r="H86" s="9" t="str">
        <f t="shared" si="5"/>
        <v>à commander</v>
      </c>
      <c r="I86" s="9"/>
    </row>
    <row r="87" spans="1:9" x14ac:dyDescent="0.25">
      <c r="A87" s="12" t="s">
        <v>33</v>
      </c>
      <c r="B87" s="12" t="s">
        <v>70</v>
      </c>
      <c r="C87" s="24" t="s">
        <v>196</v>
      </c>
      <c r="D87" s="43"/>
      <c r="E87" s="9">
        <v>1</v>
      </c>
      <c r="F87" s="12">
        <f t="shared" si="4"/>
        <v>0</v>
      </c>
      <c r="G87" s="12"/>
      <c r="H87" s="9" t="str">
        <f t="shared" si="5"/>
        <v>à commander</v>
      </c>
      <c r="I87" s="9"/>
    </row>
    <row r="88" spans="1:9" x14ac:dyDescent="0.25">
      <c r="A88" s="12" t="s">
        <v>33</v>
      </c>
      <c r="B88" s="12" t="s">
        <v>71</v>
      </c>
      <c r="C88" s="24"/>
      <c r="D88" s="43"/>
      <c r="E88" s="9">
        <v>0</v>
      </c>
      <c r="F88" s="12" t="str">
        <f t="shared" si="4"/>
        <v>à commander</v>
      </c>
      <c r="G88" s="12"/>
      <c r="H88" s="9" t="str">
        <f t="shared" si="5"/>
        <v>à commander</v>
      </c>
      <c r="I88" s="9"/>
    </row>
    <row r="89" spans="1:9" x14ac:dyDescent="0.25">
      <c r="A89" s="12" t="s">
        <v>33</v>
      </c>
      <c r="B89" s="12" t="s">
        <v>82</v>
      </c>
      <c r="C89" s="24"/>
      <c r="D89" s="43"/>
      <c r="E89" s="9">
        <v>1</v>
      </c>
      <c r="F89" s="12">
        <f t="shared" si="4"/>
        <v>0</v>
      </c>
      <c r="G89" s="12"/>
      <c r="H89" s="9" t="str">
        <f t="shared" si="5"/>
        <v>à commander</v>
      </c>
      <c r="I89" s="9"/>
    </row>
    <row r="90" spans="1:9" x14ac:dyDescent="0.25">
      <c r="A90" s="12" t="s">
        <v>85</v>
      </c>
      <c r="B90" s="12" t="s">
        <v>86</v>
      </c>
      <c r="C90" s="24"/>
      <c r="D90" s="43" t="s">
        <v>146</v>
      </c>
      <c r="E90" s="9">
        <v>2</v>
      </c>
      <c r="F90" s="12">
        <f t="shared" si="4"/>
        <v>0</v>
      </c>
      <c r="G90" s="12"/>
      <c r="H90" s="9" t="str">
        <f t="shared" si="5"/>
        <v>à commander</v>
      </c>
      <c r="I90" s="9"/>
    </row>
    <row r="91" spans="1:9" x14ac:dyDescent="0.25">
      <c r="A91" s="12" t="s">
        <v>85</v>
      </c>
      <c r="B91" s="12" t="s">
        <v>87</v>
      </c>
      <c r="C91" s="24"/>
      <c r="D91" s="43" t="s">
        <v>146</v>
      </c>
      <c r="E91" s="9">
        <v>1</v>
      </c>
      <c r="F91" s="12">
        <f t="shared" si="4"/>
        <v>0</v>
      </c>
      <c r="G91" s="12"/>
      <c r="H91" s="9" t="str">
        <f t="shared" si="5"/>
        <v>à commander</v>
      </c>
      <c r="I91" s="9"/>
    </row>
    <row r="92" spans="1:9" x14ac:dyDescent="0.25">
      <c r="A92" s="12" t="s">
        <v>105</v>
      </c>
      <c r="B92" s="12"/>
      <c r="C92" s="24"/>
      <c r="D92" s="43"/>
      <c r="E92" s="9">
        <v>0</v>
      </c>
      <c r="F92" s="12" t="str">
        <f t="shared" si="4"/>
        <v>à commander</v>
      </c>
      <c r="G92" s="12"/>
      <c r="H92" s="9" t="str">
        <f t="shared" si="5"/>
        <v>à commander</v>
      </c>
      <c r="I92" s="9"/>
    </row>
    <row r="93" spans="1:9" x14ac:dyDescent="0.25">
      <c r="A93" s="12" t="s">
        <v>37</v>
      </c>
      <c r="B93" s="12" t="s">
        <v>202</v>
      </c>
      <c r="C93" s="24" t="s">
        <v>39</v>
      </c>
      <c r="D93" s="43" t="s">
        <v>145</v>
      </c>
      <c r="E93" s="9">
        <v>1</v>
      </c>
      <c r="F93" s="12">
        <f t="shared" si="4"/>
        <v>0</v>
      </c>
      <c r="G93" s="12"/>
      <c r="H93" s="9" t="str">
        <f t="shared" si="5"/>
        <v>à commander</v>
      </c>
      <c r="I93" s="9"/>
    </row>
    <row r="94" spans="1:9" x14ac:dyDescent="0.25">
      <c r="A94" s="12" t="s">
        <v>37</v>
      </c>
      <c r="B94" s="12" t="s">
        <v>38</v>
      </c>
      <c r="C94" s="24" t="s">
        <v>241</v>
      </c>
      <c r="D94" s="43" t="s">
        <v>145</v>
      </c>
      <c r="E94" s="9">
        <v>1</v>
      </c>
      <c r="F94" s="12">
        <f t="shared" si="4"/>
        <v>0</v>
      </c>
      <c r="G94" s="12"/>
      <c r="H94" s="9" t="str">
        <f t="shared" si="5"/>
        <v>à commander</v>
      </c>
      <c r="I94" s="9"/>
    </row>
    <row r="95" spans="1:9" x14ac:dyDescent="0.25">
      <c r="A95" s="12" t="s">
        <v>37</v>
      </c>
      <c r="B95" s="12" t="s">
        <v>38</v>
      </c>
      <c r="C95" s="24" t="s">
        <v>242</v>
      </c>
      <c r="D95" s="43" t="s">
        <v>145</v>
      </c>
      <c r="E95" s="9">
        <v>1</v>
      </c>
      <c r="F95" s="12">
        <f t="shared" si="4"/>
        <v>0</v>
      </c>
      <c r="G95" s="12"/>
      <c r="H95" s="9" t="str">
        <f t="shared" si="5"/>
        <v>à commander</v>
      </c>
      <c r="I95" s="9"/>
    </row>
    <row r="96" spans="1:9" x14ac:dyDescent="0.25">
      <c r="A96" s="12" t="s">
        <v>37</v>
      </c>
      <c r="B96" s="12" t="s">
        <v>203</v>
      </c>
      <c r="C96" s="24" t="s">
        <v>39</v>
      </c>
      <c r="D96" s="43" t="s">
        <v>145</v>
      </c>
      <c r="E96" s="9">
        <v>1</v>
      </c>
      <c r="F96" s="12">
        <f t="shared" si="4"/>
        <v>0</v>
      </c>
      <c r="G96" s="12"/>
      <c r="H96" s="9" t="str">
        <f t="shared" si="5"/>
        <v>à commander</v>
      </c>
      <c r="I96" s="9"/>
    </row>
    <row r="97" spans="1:9" x14ac:dyDescent="0.25">
      <c r="A97" s="12" t="s">
        <v>37</v>
      </c>
      <c r="B97" s="12" t="s">
        <v>203</v>
      </c>
      <c r="C97" s="24" t="s">
        <v>40</v>
      </c>
      <c r="D97" s="43" t="s">
        <v>145</v>
      </c>
      <c r="E97" s="9">
        <v>1</v>
      </c>
      <c r="F97" s="12">
        <f t="shared" si="4"/>
        <v>0</v>
      </c>
      <c r="G97" s="12"/>
      <c r="H97" s="9" t="str">
        <f t="shared" si="5"/>
        <v>à commander</v>
      </c>
      <c r="I97" s="9"/>
    </row>
    <row r="98" spans="1:9" x14ac:dyDescent="0.25">
      <c r="A98" s="12" t="s">
        <v>37</v>
      </c>
      <c r="B98" s="12" t="s">
        <v>51</v>
      </c>
      <c r="C98" s="24" t="s">
        <v>243</v>
      </c>
      <c r="D98" s="43" t="s">
        <v>145</v>
      </c>
      <c r="E98" s="9">
        <v>1</v>
      </c>
      <c r="F98" s="12">
        <f t="shared" si="4"/>
        <v>0</v>
      </c>
      <c r="G98" s="12"/>
      <c r="H98" s="9" t="str">
        <f t="shared" si="5"/>
        <v>à commander</v>
      </c>
      <c r="I98" s="9"/>
    </row>
    <row r="99" spans="1:9" x14ac:dyDescent="0.25">
      <c r="A99" s="12" t="s">
        <v>37</v>
      </c>
      <c r="B99" s="12" t="s">
        <v>51</v>
      </c>
      <c r="C99" s="24" t="s">
        <v>240</v>
      </c>
      <c r="D99" s="43" t="s">
        <v>145</v>
      </c>
      <c r="E99" s="9">
        <v>1</v>
      </c>
      <c r="F99" s="12">
        <f t="shared" si="4"/>
        <v>0</v>
      </c>
      <c r="G99" s="12"/>
      <c r="H99" s="9" t="str">
        <f t="shared" si="5"/>
        <v>à commander</v>
      </c>
      <c r="I99" s="9"/>
    </row>
    <row r="100" spans="1:9" x14ac:dyDescent="0.25">
      <c r="A100" s="12" t="s">
        <v>45</v>
      </c>
      <c r="B100" s="12" t="s">
        <v>100</v>
      </c>
      <c r="C100" s="24" t="s">
        <v>36</v>
      </c>
      <c r="D100" s="43"/>
      <c r="E100" s="9">
        <v>1</v>
      </c>
      <c r="F100" s="12">
        <f t="shared" si="4"/>
        <v>0</v>
      </c>
      <c r="G100" s="12"/>
      <c r="H100" s="9" t="str">
        <f t="shared" si="5"/>
        <v>à commander</v>
      </c>
      <c r="I100" s="9"/>
    </row>
    <row r="101" spans="1:9" x14ac:dyDescent="0.25">
      <c r="A101" s="12" t="s">
        <v>45</v>
      </c>
      <c r="B101" s="12" t="s">
        <v>100</v>
      </c>
      <c r="C101" s="24" t="s">
        <v>169</v>
      </c>
      <c r="D101" s="43" t="s">
        <v>146</v>
      </c>
      <c r="E101" s="9">
        <v>1</v>
      </c>
      <c r="F101" s="12">
        <f t="shared" si="4"/>
        <v>0</v>
      </c>
      <c r="G101" s="12"/>
      <c r="H101" s="9" t="str">
        <f t="shared" si="5"/>
        <v>à commander</v>
      </c>
      <c r="I101" s="9"/>
    </row>
    <row r="102" spans="1:9" x14ac:dyDescent="0.25">
      <c r="A102" s="47" t="s">
        <v>45</v>
      </c>
      <c r="B102" s="47" t="s">
        <v>118</v>
      </c>
      <c r="C102" s="48">
        <v>7</v>
      </c>
      <c r="D102" s="43"/>
      <c r="E102" s="9">
        <v>1</v>
      </c>
      <c r="F102" s="12">
        <f t="shared" ref="F102:F112" si="6">IF(E102=0,H102,)</f>
        <v>0</v>
      </c>
      <c r="G102" s="12"/>
      <c r="H102" s="9" t="str">
        <f t="shared" ref="H102:H112" si="7">IF(AND(E102=0,G102="ok"),"en cours","à commander")</f>
        <v>à commander</v>
      </c>
      <c r="I102" s="9"/>
    </row>
    <row r="103" spans="1:9" x14ac:dyDescent="0.25">
      <c r="A103" s="47" t="s">
        <v>45</v>
      </c>
      <c r="B103" s="47" t="s">
        <v>118</v>
      </c>
      <c r="C103" s="48">
        <v>8</v>
      </c>
      <c r="D103" s="43"/>
      <c r="E103" s="9">
        <v>1</v>
      </c>
      <c r="F103" s="12">
        <f t="shared" si="6"/>
        <v>0</v>
      </c>
      <c r="G103" s="12"/>
      <c r="H103" s="9" t="str">
        <f t="shared" si="7"/>
        <v>à commander</v>
      </c>
      <c r="I103" s="9"/>
    </row>
    <row r="104" spans="1:9" x14ac:dyDescent="0.25">
      <c r="A104" s="47" t="s">
        <v>45</v>
      </c>
      <c r="B104" s="47" t="s">
        <v>118</v>
      </c>
      <c r="C104" s="48">
        <v>9</v>
      </c>
      <c r="D104" s="43"/>
      <c r="E104" s="9">
        <v>1</v>
      </c>
      <c r="F104" s="12">
        <f t="shared" si="6"/>
        <v>0</v>
      </c>
      <c r="G104" s="12"/>
      <c r="H104" s="9" t="str">
        <f t="shared" si="7"/>
        <v>à commander</v>
      </c>
      <c r="I104" s="9"/>
    </row>
    <row r="105" spans="1:9" x14ac:dyDescent="0.25">
      <c r="A105" s="47" t="s">
        <v>45</v>
      </c>
      <c r="B105" s="47" t="s">
        <v>118</v>
      </c>
      <c r="C105" s="48">
        <v>10</v>
      </c>
      <c r="D105" s="43"/>
      <c r="E105" s="9">
        <v>1</v>
      </c>
      <c r="F105" s="12">
        <f t="shared" si="6"/>
        <v>0</v>
      </c>
      <c r="G105" s="12"/>
      <c r="H105" s="9" t="str">
        <f t="shared" si="7"/>
        <v>à commander</v>
      </c>
      <c r="I105" s="9"/>
    </row>
    <row r="106" spans="1:9" x14ac:dyDescent="0.25">
      <c r="A106" s="47" t="s">
        <v>45</v>
      </c>
      <c r="B106" s="47" t="s">
        <v>118</v>
      </c>
      <c r="C106" s="48">
        <v>15</v>
      </c>
      <c r="D106" s="43"/>
      <c r="E106" s="9">
        <v>1</v>
      </c>
      <c r="F106" s="12">
        <f t="shared" si="6"/>
        <v>0</v>
      </c>
      <c r="G106" s="12"/>
      <c r="H106" s="9" t="str">
        <f t="shared" si="7"/>
        <v>à commander</v>
      </c>
      <c r="I106" s="9"/>
    </row>
    <row r="107" spans="1:9" x14ac:dyDescent="0.25">
      <c r="A107" s="47" t="s">
        <v>45</v>
      </c>
      <c r="B107" s="47" t="s">
        <v>118</v>
      </c>
      <c r="C107" s="48">
        <v>20</v>
      </c>
      <c r="D107" s="43"/>
      <c r="E107" s="9">
        <v>1</v>
      </c>
      <c r="F107" s="12">
        <f t="shared" si="6"/>
        <v>0</v>
      </c>
      <c r="G107" s="12"/>
      <c r="H107" s="9" t="str">
        <f t="shared" si="7"/>
        <v>à commander</v>
      </c>
      <c r="I107" s="9"/>
    </row>
    <row r="108" spans="1:9" x14ac:dyDescent="0.25">
      <c r="A108" s="47" t="s">
        <v>45</v>
      </c>
      <c r="B108" s="47" t="s">
        <v>118</v>
      </c>
      <c r="C108" s="48">
        <v>25</v>
      </c>
      <c r="D108" s="43"/>
      <c r="E108" s="9">
        <v>1</v>
      </c>
      <c r="F108" s="12">
        <f t="shared" si="6"/>
        <v>0</v>
      </c>
      <c r="G108" s="12"/>
      <c r="H108" s="9" t="str">
        <f t="shared" si="7"/>
        <v>à commander</v>
      </c>
      <c r="I108" s="9"/>
    </row>
    <row r="109" spans="1:9" x14ac:dyDescent="0.25">
      <c r="A109" s="47" t="s">
        <v>45</v>
      </c>
      <c r="B109" s="47" t="s">
        <v>118</v>
      </c>
      <c r="C109" s="48">
        <v>27</v>
      </c>
      <c r="D109" s="43"/>
      <c r="E109" s="9">
        <v>1</v>
      </c>
      <c r="F109" s="12">
        <f t="shared" si="6"/>
        <v>0</v>
      </c>
      <c r="G109" s="12"/>
      <c r="H109" s="9" t="str">
        <f t="shared" si="7"/>
        <v>à commander</v>
      </c>
      <c r="I109" s="9"/>
    </row>
    <row r="110" spans="1:9" x14ac:dyDescent="0.25">
      <c r="A110" s="47" t="s">
        <v>45</v>
      </c>
      <c r="B110" s="47" t="s">
        <v>118</v>
      </c>
      <c r="C110" s="48">
        <v>30</v>
      </c>
      <c r="D110" s="43"/>
      <c r="E110" s="9">
        <v>1</v>
      </c>
      <c r="F110" s="12">
        <f t="shared" si="6"/>
        <v>0</v>
      </c>
      <c r="G110" s="12"/>
      <c r="H110" s="9" t="str">
        <f t="shared" si="7"/>
        <v>à commander</v>
      </c>
      <c r="I110" s="9"/>
    </row>
    <row r="111" spans="1:9" x14ac:dyDescent="0.25">
      <c r="A111" s="47" t="s">
        <v>45</v>
      </c>
      <c r="B111" s="47" t="s">
        <v>118</v>
      </c>
      <c r="C111" s="48">
        <v>40</v>
      </c>
      <c r="D111" s="43"/>
      <c r="E111" s="9">
        <v>1</v>
      </c>
      <c r="F111" s="12">
        <f t="shared" si="6"/>
        <v>0</v>
      </c>
      <c r="G111" s="12"/>
      <c r="H111" s="9" t="str">
        <f t="shared" si="7"/>
        <v>à commander</v>
      </c>
      <c r="I111" s="9"/>
    </row>
    <row r="112" spans="1:9" x14ac:dyDescent="0.25">
      <c r="A112" s="47" t="s">
        <v>45</v>
      </c>
      <c r="B112" s="47" t="s">
        <v>118</v>
      </c>
      <c r="C112" s="48">
        <v>45</v>
      </c>
      <c r="D112" s="43"/>
      <c r="E112" s="9">
        <v>1</v>
      </c>
      <c r="F112" s="12">
        <f t="shared" si="6"/>
        <v>0</v>
      </c>
      <c r="G112" s="12"/>
      <c r="H112" s="9" t="str">
        <f t="shared" si="7"/>
        <v>à commander</v>
      </c>
      <c r="I112" s="9"/>
    </row>
    <row r="113" spans="1:9" x14ac:dyDescent="0.25">
      <c r="A113" s="47" t="s">
        <v>45</v>
      </c>
      <c r="B113" s="47" t="s">
        <v>118</v>
      </c>
      <c r="C113" s="48">
        <v>50</v>
      </c>
      <c r="D113" s="43"/>
      <c r="E113" s="9">
        <v>1</v>
      </c>
      <c r="F113" s="12">
        <f t="shared" ref="F113:F115" si="8">IF(E113=0,H113,)</f>
        <v>0</v>
      </c>
      <c r="G113" s="12"/>
      <c r="H113" s="9" t="str">
        <f t="shared" ref="H113:H115" si="9">IF(AND(E113=0,G113="ok"),"en cours","à commander")</f>
        <v>à commander</v>
      </c>
      <c r="I113" s="9"/>
    </row>
    <row r="114" spans="1:9" x14ac:dyDescent="0.25">
      <c r="A114" s="12" t="s">
        <v>192</v>
      </c>
      <c r="B114" s="12" t="s">
        <v>193</v>
      </c>
      <c r="C114" s="24" t="s">
        <v>36</v>
      </c>
      <c r="D114" s="43"/>
      <c r="E114" s="9">
        <v>1</v>
      </c>
      <c r="F114" s="12">
        <f t="shared" si="8"/>
        <v>0</v>
      </c>
      <c r="G114" s="12"/>
      <c r="H114" s="9" t="str">
        <f t="shared" si="9"/>
        <v>à commander</v>
      </c>
      <c r="I114" s="9"/>
    </row>
    <row r="115" spans="1:9" x14ac:dyDescent="0.25">
      <c r="A115" s="49" t="s">
        <v>37</v>
      </c>
      <c r="B115" s="49" t="s">
        <v>203</v>
      </c>
      <c r="C115" s="50" t="s">
        <v>204</v>
      </c>
      <c r="D115" s="43"/>
      <c r="E115" s="9">
        <v>1</v>
      </c>
      <c r="F115" s="12">
        <f t="shared" si="8"/>
        <v>0</v>
      </c>
      <c r="G115" s="12"/>
      <c r="H115" s="9" t="str">
        <f t="shared" si="9"/>
        <v>à commander</v>
      </c>
      <c r="I115" s="9"/>
    </row>
    <row r="116" spans="1:9" x14ac:dyDescent="0.25">
      <c r="A116" s="49" t="s">
        <v>37</v>
      </c>
      <c r="B116" s="49" t="s">
        <v>203</v>
      </c>
      <c r="C116" s="50" t="s">
        <v>205</v>
      </c>
      <c r="D116" s="43"/>
      <c r="E116" s="9">
        <v>1</v>
      </c>
      <c r="F116" s="12">
        <f t="shared" ref="F116:F179" si="10">IF(E116=0,H116,)</f>
        <v>0</v>
      </c>
      <c r="G116" s="12"/>
      <c r="H116" s="9" t="str">
        <f t="shared" ref="H116:H179" si="11">IF(AND(E116=0,G116="ok"),"en cours","à commander")</f>
        <v>à commander</v>
      </c>
      <c r="I116" s="9"/>
    </row>
    <row r="117" spans="1:9" x14ac:dyDescent="0.25">
      <c r="A117" s="49" t="s">
        <v>37</v>
      </c>
      <c r="B117" s="49" t="s">
        <v>203</v>
      </c>
      <c r="C117" s="50" t="s">
        <v>39</v>
      </c>
      <c r="D117" s="43"/>
      <c r="E117" s="9">
        <v>1</v>
      </c>
      <c r="F117" s="12">
        <f t="shared" si="10"/>
        <v>0</v>
      </c>
      <c r="G117" s="12"/>
      <c r="H117" s="9" t="str">
        <f t="shared" si="11"/>
        <v>à commander</v>
      </c>
      <c r="I117" s="9"/>
    </row>
    <row r="118" spans="1:9" x14ac:dyDescent="0.25">
      <c r="A118" s="49" t="s">
        <v>37</v>
      </c>
      <c r="B118" s="49" t="s">
        <v>203</v>
      </c>
      <c r="C118" s="50" t="s">
        <v>40</v>
      </c>
      <c r="D118" s="43"/>
      <c r="E118" s="9">
        <v>1</v>
      </c>
      <c r="F118" s="12">
        <f t="shared" si="10"/>
        <v>0</v>
      </c>
      <c r="G118" s="12"/>
      <c r="H118" s="9" t="str">
        <f t="shared" si="11"/>
        <v>à commander</v>
      </c>
      <c r="I118" s="9"/>
    </row>
    <row r="119" spans="1:9" x14ac:dyDescent="0.25">
      <c r="A119" s="49" t="s">
        <v>37</v>
      </c>
      <c r="B119" s="49" t="s">
        <v>203</v>
      </c>
      <c r="C119" s="50" t="s">
        <v>206</v>
      </c>
      <c r="D119" s="43"/>
      <c r="E119" s="9">
        <v>1</v>
      </c>
      <c r="F119" s="12">
        <f t="shared" si="10"/>
        <v>0</v>
      </c>
      <c r="G119" s="12"/>
      <c r="H119" s="9" t="str">
        <f t="shared" si="11"/>
        <v>à commander</v>
      </c>
      <c r="I119" s="9"/>
    </row>
    <row r="120" spans="1:9" x14ac:dyDescent="0.25">
      <c r="A120" s="49" t="s">
        <v>37</v>
      </c>
      <c r="B120" s="49" t="s">
        <v>51</v>
      </c>
      <c r="C120" s="50" t="s">
        <v>237</v>
      </c>
      <c r="D120" s="43"/>
      <c r="E120" s="9">
        <v>1</v>
      </c>
      <c r="F120" s="12">
        <f t="shared" si="10"/>
        <v>0</v>
      </c>
      <c r="G120" s="12"/>
      <c r="H120" s="9" t="str">
        <f t="shared" si="11"/>
        <v>à commander</v>
      </c>
      <c r="I120" s="9"/>
    </row>
    <row r="121" spans="1:9" x14ac:dyDescent="0.25">
      <c r="A121" s="49" t="s">
        <v>37</v>
      </c>
      <c r="B121" s="49" t="s">
        <v>51</v>
      </c>
      <c r="C121" s="50" t="s">
        <v>238</v>
      </c>
      <c r="D121" s="43"/>
      <c r="E121" s="9">
        <v>1</v>
      </c>
      <c r="F121" s="12">
        <f t="shared" si="10"/>
        <v>0</v>
      </c>
      <c r="G121" s="12"/>
      <c r="H121" s="9" t="str">
        <f t="shared" si="11"/>
        <v>à commander</v>
      </c>
      <c r="I121" s="9"/>
    </row>
    <row r="122" spans="1:9" x14ac:dyDescent="0.25">
      <c r="A122" s="49" t="s">
        <v>37</v>
      </c>
      <c r="B122" s="49" t="s">
        <v>51</v>
      </c>
      <c r="C122" s="50" t="s">
        <v>239</v>
      </c>
      <c r="D122" s="43"/>
      <c r="E122" s="9">
        <v>1</v>
      </c>
      <c r="F122" s="12">
        <f t="shared" si="10"/>
        <v>0</v>
      </c>
      <c r="G122" s="12"/>
      <c r="H122" s="9" t="str">
        <f t="shared" si="11"/>
        <v>à commander</v>
      </c>
      <c r="I122" s="9"/>
    </row>
    <row r="123" spans="1:9" x14ac:dyDescent="0.25">
      <c r="A123" s="49" t="s">
        <v>37</v>
      </c>
      <c r="B123" s="49" t="s">
        <v>51</v>
      </c>
      <c r="C123" s="50" t="s">
        <v>241</v>
      </c>
      <c r="D123" s="43"/>
      <c r="E123" s="9">
        <v>1</v>
      </c>
      <c r="F123" s="12">
        <f t="shared" si="10"/>
        <v>0</v>
      </c>
      <c r="G123" s="12"/>
      <c r="H123" s="9" t="str">
        <f t="shared" si="11"/>
        <v>à commander</v>
      </c>
      <c r="I123" s="9"/>
    </row>
    <row r="124" spans="1:9" x14ac:dyDescent="0.25">
      <c r="A124" s="49" t="s">
        <v>37</v>
      </c>
      <c r="B124" s="49" t="s">
        <v>51</v>
      </c>
      <c r="C124" s="50" t="s">
        <v>242</v>
      </c>
      <c r="D124" s="43"/>
      <c r="E124" s="9">
        <v>1</v>
      </c>
      <c r="F124" s="12">
        <f t="shared" si="10"/>
        <v>0</v>
      </c>
      <c r="G124" s="12"/>
      <c r="H124" s="9" t="str">
        <f t="shared" si="11"/>
        <v>à commander</v>
      </c>
      <c r="I124" s="9"/>
    </row>
    <row r="125" spans="1:9" x14ac:dyDescent="0.25">
      <c r="A125" s="51" t="s">
        <v>207</v>
      </c>
      <c r="B125" s="52" t="s">
        <v>208</v>
      </c>
      <c r="C125" s="52"/>
      <c r="D125" s="43" t="s">
        <v>143</v>
      </c>
      <c r="E125" s="9">
        <v>1</v>
      </c>
      <c r="F125" s="12">
        <f t="shared" si="10"/>
        <v>0</v>
      </c>
      <c r="G125" s="12"/>
      <c r="H125" s="9" t="str">
        <f t="shared" si="11"/>
        <v>à commander</v>
      </c>
      <c r="I125" s="9"/>
    </row>
    <row r="126" spans="1:9" x14ac:dyDescent="0.25">
      <c r="A126" s="51" t="s">
        <v>207</v>
      </c>
      <c r="B126" s="52" t="s">
        <v>209</v>
      </c>
      <c r="C126" s="52"/>
      <c r="D126" s="43" t="s">
        <v>143</v>
      </c>
      <c r="E126" s="9">
        <v>1</v>
      </c>
      <c r="F126" s="12">
        <f t="shared" si="10"/>
        <v>0</v>
      </c>
      <c r="G126" s="12"/>
      <c r="H126" s="9" t="str">
        <f t="shared" si="11"/>
        <v>à commander</v>
      </c>
      <c r="I126" s="9"/>
    </row>
    <row r="127" spans="1:9" x14ac:dyDescent="0.25">
      <c r="A127" s="51" t="s">
        <v>210</v>
      </c>
      <c r="B127" s="52" t="s">
        <v>209</v>
      </c>
      <c r="C127" s="52"/>
      <c r="D127" s="43" t="s">
        <v>143</v>
      </c>
      <c r="E127" s="9">
        <v>1</v>
      </c>
      <c r="F127" s="12">
        <f t="shared" si="10"/>
        <v>0</v>
      </c>
      <c r="G127" s="12"/>
      <c r="H127" s="9" t="str">
        <f t="shared" si="11"/>
        <v>à commander</v>
      </c>
      <c r="I127" s="9"/>
    </row>
    <row r="128" spans="1:9" x14ac:dyDescent="0.25">
      <c r="A128" s="51" t="s">
        <v>232</v>
      </c>
      <c r="B128" s="52" t="s">
        <v>209</v>
      </c>
      <c r="C128" s="52"/>
      <c r="D128" s="43" t="s">
        <v>143</v>
      </c>
      <c r="E128" s="9">
        <v>1</v>
      </c>
      <c r="F128" s="12">
        <f t="shared" si="10"/>
        <v>0</v>
      </c>
      <c r="G128" s="12"/>
      <c r="H128" s="9" t="str">
        <f t="shared" si="11"/>
        <v>à commander</v>
      </c>
      <c r="I128" s="9"/>
    </row>
    <row r="129" spans="1:9" x14ac:dyDescent="0.25">
      <c r="A129" s="51" t="s">
        <v>211</v>
      </c>
      <c r="B129" s="52" t="s">
        <v>209</v>
      </c>
      <c r="C129" s="52"/>
      <c r="D129" s="43" t="s">
        <v>143</v>
      </c>
      <c r="E129" s="9">
        <v>1</v>
      </c>
      <c r="F129" s="12">
        <f t="shared" si="10"/>
        <v>0</v>
      </c>
      <c r="G129" s="12"/>
      <c r="H129" s="9" t="str">
        <f t="shared" si="11"/>
        <v>à commander</v>
      </c>
      <c r="I129" s="9"/>
    </row>
    <row r="130" spans="1:9" x14ac:dyDescent="0.25">
      <c r="A130" s="51" t="s">
        <v>212</v>
      </c>
      <c r="B130" s="52" t="s">
        <v>209</v>
      </c>
      <c r="C130" s="52"/>
      <c r="D130" s="43" t="s">
        <v>143</v>
      </c>
      <c r="E130" s="9">
        <v>1</v>
      </c>
      <c r="F130" s="12">
        <f t="shared" si="10"/>
        <v>0</v>
      </c>
      <c r="G130" s="12"/>
      <c r="H130" s="9" t="str">
        <f t="shared" si="11"/>
        <v>à commander</v>
      </c>
      <c r="I130" s="9"/>
    </row>
    <row r="131" spans="1:9" x14ac:dyDescent="0.25">
      <c r="A131" s="51" t="s">
        <v>277</v>
      </c>
      <c r="B131" s="52" t="s">
        <v>279</v>
      </c>
      <c r="C131" s="52" t="s">
        <v>213</v>
      </c>
      <c r="D131" s="43" t="s">
        <v>143</v>
      </c>
      <c r="E131" s="9">
        <v>1</v>
      </c>
      <c r="F131" s="12">
        <f t="shared" si="10"/>
        <v>0</v>
      </c>
      <c r="G131" s="12"/>
      <c r="H131" s="9" t="str">
        <f t="shared" si="11"/>
        <v>à commander</v>
      </c>
      <c r="I131" s="9"/>
    </row>
    <row r="132" spans="1:9" x14ac:dyDescent="0.25">
      <c r="A132" s="51" t="s">
        <v>277</v>
      </c>
      <c r="B132" s="52" t="s">
        <v>279</v>
      </c>
      <c r="C132" s="52" t="s">
        <v>214</v>
      </c>
      <c r="D132" s="43" t="s">
        <v>143</v>
      </c>
      <c r="E132" s="9">
        <v>1</v>
      </c>
      <c r="F132" s="12">
        <f t="shared" si="10"/>
        <v>0</v>
      </c>
      <c r="G132" s="12"/>
      <c r="H132" s="9" t="str">
        <f t="shared" si="11"/>
        <v>à commander</v>
      </c>
      <c r="I132" s="9"/>
    </row>
    <row r="133" spans="1:9" x14ac:dyDescent="0.25">
      <c r="A133" s="51" t="s">
        <v>277</v>
      </c>
      <c r="B133" s="52" t="s">
        <v>279</v>
      </c>
      <c r="C133" s="52" t="s">
        <v>215</v>
      </c>
      <c r="D133" s="43" t="s">
        <v>143</v>
      </c>
      <c r="E133" s="9">
        <v>1</v>
      </c>
      <c r="F133" s="12">
        <f t="shared" si="10"/>
        <v>0</v>
      </c>
      <c r="G133" s="12"/>
      <c r="H133" s="9" t="str">
        <f t="shared" si="11"/>
        <v>à commander</v>
      </c>
      <c r="I133" s="9"/>
    </row>
    <row r="134" spans="1:9" x14ac:dyDescent="0.25">
      <c r="A134" s="51" t="s">
        <v>277</v>
      </c>
      <c r="B134" s="52" t="s">
        <v>279</v>
      </c>
      <c r="C134" s="52" t="s">
        <v>216</v>
      </c>
      <c r="D134" s="43" t="s">
        <v>143</v>
      </c>
      <c r="E134" s="9">
        <v>1</v>
      </c>
      <c r="F134" s="12">
        <f t="shared" si="10"/>
        <v>0</v>
      </c>
      <c r="G134" s="12"/>
      <c r="H134" s="9" t="str">
        <f t="shared" si="11"/>
        <v>à commander</v>
      </c>
      <c r="I134" s="9"/>
    </row>
    <row r="135" spans="1:9" x14ac:dyDescent="0.25">
      <c r="A135" s="51" t="s">
        <v>277</v>
      </c>
      <c r="B135" s="52" t="s">
        <v>279</v>
      </c>
      <c r="C135" s="52" t="s">
        <v>217</v>
      </c>
      <c r="D135" s="43" t="s">
        <v>143</v>
      </c>
      <c r="E135" s="9">
        <v>1</v>
      </c>
      <c r="F135" s="12">
        <f t="shared" si="10"/>
        <v>0</v>
      </c>
      <c r="G135" s="12"/>
      <c r="H135" s="9" t="str">
        <f t="shared" si="11"/>
        <v>à commander</v>
      </c>
      <c r="I135" s="9"/>
    </row>
    <row r="136" spans="1:9" x14ac:dyDescent="0.25">
      <c r="A136" s="51" t="s">
        <v>277</v>
      </c>
      <c r="B136" s="52" t="s">
        <v>279</v>
      </c>
      <c r="C136" s="52" t="s">
        <v>218</v>
      </c>
      <c r="D136" s="43" t="s">
        <v>143</v>
      </c>
      <c r="E136" s="9">
        <v>1</v>
      </c>
      <c r="F136" s="12">
        <f t="shared" si="10"/>
        <v>0</v>
      </c>
      <c r="G136" s="12"/>
      <c r="H136" s="9" t="str">
        <f t="shared" si="11"/>
        <v>à commander</v>
      </c>
      <c r="I136" s="9"/>
    </row>
    <row r="137" spans="1:9" x14ac:dyDescent="0.25">
      <c r="A137" s="51" t="s">
        <v>277</v>
      </c>
      <c r="B137" s="52" t="s">
        <v>279</v>
      </c>
      <c r="C137" s="52" t="s">
        <v>219</v>
      </c>
      <c r="D137" s="43" t="s">
        <v>143</v>
      </c>
      <c r="E137" s="9">
        <v>1</v>
      </c>
      <c r="F137" s="12">
        <f t="shared" si="10"/>
        <v>0</v>
      </c>
      <c r="G137" s="12"/>
      <c r="H137" s="9" t="str">
        <f t="shared" si="11"/>
        <v>à commander</v>
      </c>
      <c r="I137" s="9"/>
    </row>
    <row r="138" spans="1:9" x14ac:dyDescent="0.25">
      <c r="A138" s="51" t="s">
        <v>277</v>
      </c>
      <c r="B138" s="52" t="s">
        <v>279</v>
      </c>
      <c r="C138" s="52" t="s">
        <v>220</v>
      </c>
      <c r="D138" s="43" t="s">
        <v>143</v>
      </c>
      <c r="E138" s="9">
        <v>1</v>
      </c>
      <c r="F138" s="12">
        <f t="shared" si="10"/>
        <v>0</v>
      </c>
      <c r="G138" s="12"/>
      <c r="H138" s="9" t="str">
        <f t="shared" si="11"/>
        <v>à commander</v>
      </c>
      <c r="I138" s="9"/>
    </row>
    <row r="139" spans="1:9" x14ac:dyDescent="0.25">
      <c r="A139" s="51" t="s">
        <v>277</v>
      </c>
      <c r="B139" s="52" t="s">
        <v>279</v>
      </c>
      <c r="C139" s="52" t="s">
        <v>221</v>
      </c>
      <c r="D139" s="43" t="s">
        <v>143</v>
      </c>
      <c r="E139" s="9">
        <v>1</v>
      </c>
      <c r="F139" s="12">
        <f t="shared" si="10"/>
        <v>0</v>
      </c>
      <c r="G139" s="12"/>
      <c r="H139" s="9" t="str">
        <f t="shared" si="11"/>
        <v>à commander</v>
      </c>
      <c r="I139" s="9"/>
    </row>
    <row r="140" spans="1:9" x14ac:dyDescent="0.25">
      <c r="A140" s="51" t="s">
        <v>277</v>
      </c>
      <c r="B140" s="52" t="s">
        <v>279</v>
      </c>
      <c r="C140" s="52" t="s">
        <v>222</v>
      </c>
      <c r="D140" s="43" t="s">
        <v>143</v>
      </c>
      <c r="E140" s="9">
        <v>1</v>
      </c>
      <c r="F140" s="12">
        <f t="shared" si="10"/>
        <v>0</v>
      </c>
      <c r="G140" s="12"/>
      <c r="H140" s="9" t="str">
        <f t="shared" si="11"/>
        <v>à commander</v>
      </c>
      <c r="I140" s="9"/>
    </row>
    <row r="141" spans="1:9" x14ac:dyDescent="0.25">
      <c r="A141" s="51" t="s">
        <v>277</v>
      </c>
      <c r="B141" s="52" t="s">
        <v>279</v>
      </c>
      <c r="C141" s="52" t="s">
        <v>223</v>
      </c>
      <c r="D141" s="43" t="s">
        <v>143</v>
      </c>
      <c r="E141" s="9">
        <v>1</v>
      </c>
      <c r="F141" s="12">
        <f t="shared" si="10"/>
        <v>0</v>
      </c>
      <c r="G141" s="12"/>
      <c r="H141" s="9" t="str">
        <f t="shared" si="11"/>
        <v>à commander</v>
      </c>
      <c r="I141" s="9"/>
    </row>
    <row r="142" spans="1:9" x14ac:dyDescent="0.25">
      <c r="A142" s="51" t="s">
        <v>277</v>
      </c>
      <c r="B142" s="52" t="s">
        <v>279</v>
      </c>
      <c r="C142" s="52" t="s">
        <v>224</v>
      </c>
      <c r="D142" s="43" t="s">
        <v>143</v>
      </c>
      <c r="E142" s="9">
        <v>1</v>
      </c>
      <c r="F142" s="12">
        <f t="shared" si="10"/>
        <v>0</v>
      </c>
      <c r="G142" s="12"/>
      <c r="H142" s="9" t="str">
        <f t="shared" si="11"/>
        <v>à commander</v>
      </c>
      <c r="I142" s="9"/>
    </row>
    <row r="143" spans="1:9" x14ac:dyDescent="0.25">
      <c r="A143" s="51" t="s">
        <v>277</v>
      </c>
      <c r="B143" s="52" t="s">
        <v>279</v>
      </c>
      <c r="C143" s="52" t="s">
        <v>225</v>
      </c>
      <c r="D143" s="43" t="s">
        <v>143</v>
      </c>
      <c r="E143" s="9">
        <v>1</v>
      </c>
      <c r="F143" s="12">
        <f t="shared" si="10"/>
        <v>0</v>
      </c>
      <c r="G143" s="12"/>
      <c r="H143" s="9" t="str">
        <f t="shared" si="11"/>
        <v>à commander</v>
      </c>
      <c r="I143" s="9"/>
    </row>
    <row r="144" spans="1:9" x14ac:dyDescent="0.25">
      <c r="A144" s="51" t="s">
        <v>277</v>
      </c>
      <c r="B144" s="52" t="s">
        <v>279</v>
      </c>
      <c r="C144" s="52" t="s">
        <v>226</v>
      </c>
      <c r="D144" s="43" t="s">
        <v>143</v>
      </c>
      <c r="E144" s="9">
        <v>1</v>
      </c>
      <c r="F144" s="12">
        <f t="shared" si="10"/>
        <v>0</v>
      </c>
      <c r="G144" s="12"/>
      <c r="H144" s="9" t="str">
        <f t="shared" si="11"/>
        <v>à commander</v>
      </c>
      <c r="I144" s="9"/>
    </row>
    <row r="145" spans="1:9" x14ac:dyDescent="0.25">
      <c r="A145" s="51" t="s">
        <v>277</v>
      </c>
      <c r="B145" s="52" t="s">
        <v>280</v>
      </c>
      <c r="C145" s="52" t="s">
        <v>218</v>
      </c>
      <c r="D145" s="43" t="s">
        <v>143</v>
      </c>
      <c r="E145" s="9">
        <v>1</v>
      </c>
      <c r="F145" s="12">
        <f t="shared" si="10"/>
        <v>0</v>
      </c>
      <c r="G145" s="12"/>
      <c r="H145" s="9" t="str">
        <f t="shared" si="11"/>
        <v>à commander</v>
      </c>
      <c r="I145" s="9"/>
    </row>
    <row r="146" spans="1:9" x14ac:dyDescent="0.25">
      <c r="A146" s="51" t="s">
        <v>277</v>
      </c>
      <c r="B146" s="52" t="s">
        <v>280</v>
      </c>
      <c r="C146" s="52" t="s">
        <v>219</v>
      </c>
      <c r="D146" s="43" t="s">
        <v>143</v>
      </c>
      <c r="E146" s="9">
        <v>1</v>
      </c>
      <c r="F146" s="12">
        <f t="shared" si="10"/>
        <v>0</v>
      </c>
      <c r="G146" s="12"/>
      <c r="H146" s="9" t="str">
        <f t="shared" si="11"/>
        <v>à commander</v>
      </c>
      <c r="I146" s="9"/>
    </row>
    <row r="147" spans="1:9" x14ac:dyDescent="0.25">
      <c r="A147" s="51" t="s">
        <v>277</v>
      </c>
      <c r="B147" s="52" t="s">
        <v>280</v>
      </c>
      <c r="C147" s="52" t="s">
        <v>220</v>
      </c>
      <c r="D147" s="43" t="s">
        <v>143</v>
      </c>
      <c r="E147" s="9">
        <v>1</v>
      </c>
      <c r="F147" s="12">
        <f t="shared" si="10"/>
        <v>0</v>
      </c>
      <c r="G147" s="12"/>
      <c r="H147" s="9" t="str">
        <f t="shared" si="11"/>
        <v>à commander</v>
      </c>
      <c r="I147" s="9"/>
    </row>
    <row r="148" spans="1:9" x14ac:dyDescent="0.25">
      <c r="A148" s="51" t="s">
        <v>277</v>
      </c>
      <c r="B148" s="52" t="s">
        <v>280</v>
      </c>
      <c r="C148" s="52" t="s">
        <v>221</v>
      </c>
      <c r="D148" s="43" t="s">
        <v>143</v>
      </c>
      <c r="E148" s="9">
        <v>1</v>
      </c>
      <c r="F148" s="12">
        <f t="shared" si="10"/>
        <v>0</v>
      </c>
      <c r="G148" s="12"/>
      <c r="H148" s="9" t="str">
        <f t="shared" si="11"/>
        <v>à commander</v>
      </c>
      <c r="I148" s="9"/>
    </row>
    <row r="149" spans="1:9" x14ac:dyDescent="0.25">
      <c r="A149" s="51" t="s">
        <v>277</v>
      </c>
      <c r="B149" s="52" t="s">
        <v>280</v>
      </c>
      <c r="C149" s="52" t="s">
        <v>222</v>
      </c>
      <c r="D149" s="43" t="s">
        <v>143</v>
      </c>
      <c r="E149" s="9">
        <v>1</v>
      </c>
      <c r="F149" s="12">
        <f t="shared" si="10"/>
        <v>0</v>
      </c>
      <c r="G149" s="12"/>
      <c r="H149" s="9" t="str">
        <f t="shared" si="11"/>
        <v>à commander</v>
      </c>
      <c r="I149" s="9"/>
    </row>
    <row r="150" spans="1:9" x14ac:dyDescent="0.25">
      <c r="A150" s="51" t="s">
        <v>277</v>
      </c>
      <c r="B150" s="52" t="s">
        <v>280</v>
      </c>
      <c r="C150" s="52" t="s">
        <v>223</v>
      </c>
      <c r="D150" s="43" t="s">
        <v>143</v>
      </c>
      <c r="E150" s="9">
        <v>1</v>
      </c>
      <c r="F150" s="12">
        <f t="shared" si="10"/>
        <v>0</v>
      </c>
      <c r="G150" s="12"/>
      <c r="H150" s="9" t="str">
        <f t="shared" si="11"/>
        <v>à commander</v>
      </c>
      <c r="I150" s="9"/>
    </row>
    <row r="151" spans="1:9" x14ac:dyDescent="0.25">
      <c r="A151" s="51" t="s">
        <v>277</v>
      </c>
      <c r="B151" s="52" t="s">
        <v>280</v>
      </c>
      <c r="C151" s="52" t="s">
        <v>224</v>
      </c>
      <c r="D151" s="43" t="s">
        <v>143</v>
      </c>
      <c r="E151" s="9">
        <v>1</v>
      </c>
      <c r="F151" s="12">
        <f t="shared" si="10"/>
        <v>0</v>
      </c>
      <c r="G151" s="12"/>
      <c r="H151" s="9" t="str">
        <f t="shared" si="11"/>
        <v>à commander</v>
      </c>
      <c r="I151" s="9"/>
    </row>
    <row r="152" spans="1:9" x14ac:dyDescent="0.25">
      <c r="A152" s="51" t="s">
        <v>277</v>
      </c>
      <c r="B152" s="52" t="s">
        <v>280</v>
      </c>
      <c r="C152" s="52" t="s">
        <v>225</v>
      </c>
      <c r="D152" s="43" t="s">
        <v>143</v>
      </c>
      <c r="E152" s="9">
        <v>1</v>
      </c>
      <c r="F152" s="12">
        <f t="shared" si="10"/>
        <v>0</v>
      </c>
      <c r="G152" s="12"/>
      <c r="H152" s="9" t="str">
        <f t="shared" si="11"/>
        <v>à commander</v>
      </c>
      <c r="I152" s="9"/>
    </row>
    <row r="153" spans="1:9" x14ac:dyDescent="0.25">
      <c r="A153" s="51" t="s">
        <v>270</v>
      </c>
      <c r="B153" s="52" t="s">
        <v>271</v>
      </c>
      <c r="C153" s="52" t="s">
        <v>233</v>
      </c>
      <c r="D153" s="43" t="s">
        <v>143</v>
      </c>
      <c r="E153" s="9">
        <v>1</v>
      </c>
      <c r="F153" s="12">
        <f t="shared" si="10"/>
        <v>0</v>
      </c>
      <c r="G153" s="12"/>
      <c r="H153" s="9" t="str">
        <f t="shared" si="11"/>
        <v>à commander</v>
      </c>
      <c r="I153" s="9"/>
    </row>
    <row r="154" spans="1:9" x14ac:dyDescent="0.25">
      <c r="A154" s="51" t="s">
        <v>270</v>
      </c>
      <c r="B154" s="52" t="s">
        <v>271</v>
      </c>
      <c r="C154" s="52" t="s">
        <v>214</v>
      </c>
      <c r="D154" s="43" t="s">
        <v>143</v>
      </c>
      <c r="E154" s="9">
        <v>1</v>
      </c>
      <c r="F154" s="12">
        <f t="shared" si="10"/>
        <v>0</v>
      </c>
      <c r="G154" s="12"/>
      <c r="H154" s="9" t="str">
        <f t="shared" si="11"/>
        <v>à commander</v>
      </c>
      <c r="I154" s="9"/>
    </row>
    <row r="155" spans="1:9" x14ac:dyDescent="0.25">
      <c r="A155" s="51" t="s">
        <v>270</v>
      </c>
      <c r="B155" s="52" t="s">
        <v>271</v>
      </c>
      <c r="C155" s="52" t="s">
        <v>216</v>
      </c>
      <c r="D155" s="43" t="s">
        <v>143</v>
      </c>
      <c r="E155" s="9">
        <v>1</v>
      </c>
      <c r="F155" s="12">
        <f t="shared" si="10"/>
        <v>0</v>
      </c>
      <c r="G155" s="12"/>
      <c r="H155" s="9" t="str">
        <f t="shared" si="11"/>
        <v>à commander</v>
      </c>
      <c r="I155" s="9"/>
    </row>
    <row r="156" spans="1:9" x14ac:dyDescent="0.25">
      <c r="A156" s="51" t="s">
        <v>270</v>
      </c>
      <c r="B156" s="52" t="s">
        <v>271</v>
      </c>
      <c r="C156" s="52" t="s">
        <v>218</v>
      </c>
      <c r="D156" s="43" t="s">
        <v>143</v>
      </c>
      <c r="E156" s="9">
        <v>1</v>
      </c>
      <c r="F156" s="12">
        <f t="shared" si="10"/>
        <v>0</v>
      </c>
      <c r="G156" s="12"/>
      <c r="H156" s="9" t="str">
        <f t="shared" si="11"/>
        <v>à commander</v>
      </c>
      <c r="I156" s="9"/>
    </row>
    <row r="157" spans="1:9" x14ac:dyDescent="0.25">
      <c r="A157" s="51" t="s">
        <v>270</v>
      </c>
      <c r="B157" s="52" t="s">
        <v>272</v>
      </c>
      <c r="C157" s="52" t="s">
        <v>214</v>
      </c>
      <c r="D157" s="43" t="s">
        <v>143</v>
      </c>
      <c r="E157" s="9">
        <v>1</v>
      </c>
      <c r="F157" s="12">
        <f t="shared" si="10"/>
        <v>0</v>
      </c>
      <c r="G157" s="12"/>
      <c r="H157" s="9" t="str">
        <f t="shared" si="11"/>
        <v>à commander</v>
      </c>
      <c r="I157" s="9"/>
    </row>
    <row r="158" spans="1:9" x14ac:dyDescent="0.25">
      <c r="A158" s="51" t="s">
        <v>270</v>
      </c>
      <c r="B158" s="52" t="s">
        <v>272</v>
      </c>
      <c r="C158" s="52" t="s">
        <v>215</v>
      </c>
      <c r="D158" s="43" t="s">
        <v>143</v>
      </c>
      <c r="E158" s="9">
        <v>1</v>
      </c>
      <c r="F158" s="12">
        <f t="shared" si="10"/>
        <v>0</v>
      </c>
      <c r="G158" s="12"/>
      <c r="H158" s="9" t="str">
        <f t="shared" si="11"/>
        <v>à commander</v>
      </c>
      <c r="I158" s="9"/>
    </row>
    <row r="159" spans="1:9" x14ac:dyDescent="0.25">
      <c r="A159" s="51" t="s">
        <v>270</v>
      </c>
      <c r="B159" s="52" t="s">
        <v>272</v>
      </c>
      <c r="C159" s="52" t="s">
        <v>216</v>
      </c>
      <c r="D159" s="43" t="s">
        <v>143</v>
      </c>
      <c r="E159" s="9">
        <v>1</v>
      </c>
      <c r="F159" s="12">
        <f t="shared" si="10"/>
        <v>0</v>
      </c>
      <c r="G159" s="12"/>
      <c r="H159" s="9" t="str">
        <f t="shared" si="11"/>
        <v>à commander</v>
      </c>
      <c r="I159" s="9"/>
    </row>
    <row r="160" spans="1:9" x14ac:dyDescent="0.25">
      <c r="A160" s="51" t="s">
        <v>270</v>
      </c>
      <c r="B160" s="52" t="s">
        <v>272</v>
      </c>
      <c r="C160" s="52" t="s">
        <v>217</v>
      </c>
      <c r="D160" s="43" t="s">
        <v>143</v>
      </c>
      <c r="E160" s="9">
        <v>1</v>
      </c>
      <c r="F160" s="12">
        <f t="shared" si="10"/>
        <v>0</v>
      </c>
      <c r="G160" s="12"/>
      <c r="H160" s="9" t="str">
        <f t="shared" si="11"/>
        <v>à commander</v>
      </c>
      <c r="I160" s="9"/>
    </row>
    <row r="161" spans="1:9" x14ac:dyDescent="0.25">
      <c r="A161" s="51" t="s">
        <v>270</v>
      </c>
      <c r="B161" s="52" t="s">
        <v>272</v>
      </c>
      <c r="C161" s="52" t="s">
        <v>218</v>
      </c>
      <c r="D161" s="43" t="s">
        <v>143</v>
      </c>
      <c r="E161" s="9">
        <v>1</v>
      </c>
      <c r="F161" s="12">
        <f t="shared" si="10"/>
        <v>0</v>
      </c>
      <c r="G161" s="12"/>
      <c r="H161" s="9" t="str">
        <f t="shared" si="11"/>
        <v>à commander</v>
      </c>
      <c r="I161" s="9"/>
    </row>
    <row r="162" spans="1:9" x14ac:dyDescent="0.25">
      <c r="A162" s="51" t="s">
        <v>270</v>
      </c>
      <c r="B162" s="52" t="s">
        <v>272</v>
      </c>
      <c r="C162" s="52" t="s">
        <v>234</v>
      </c>
      <c r="D162" s="43" t="s">
        <v>143</v>
      </c>
      <c r="E162" s="9">
        <v>1</v>
      </c>
      <c r="F162" s="12">
        <f t="shared" si="10"/>
        <v>0</v>
      </c>
      <c r="G162" s="12"/>
      <c r="H162" s="9" t="str">
        <f t="shared" si="11"/>
        <v>à commander</v>
      </c>
      <c r="I162" s="9"/>
    </row>
    <row r="163" spans="1:9" x14ac:dyDescent="0.25">
      <c r="A163" s="51" t="s">
        <v>270</v>
      </c>
      <c r="B163" s="52" t="s">
        <v>272</v>
      </c>
      <c r="C163" s="52" t="s">
        <v>220</v>
      </c>
      <c r="D163" s="43" t="s">
        <v>143</v>
      </c>
      <c r="E163" s="9">
        <v>1</v>
      </c>
      <c r="F163" s="12">
        <f t="shared" si="10"/>
        <v>0</v>
      </c>
      <c r="G163" s="12"/>
      <c r="H163" s="9" t="str">
        <f t="shared" si="11"/>
        <v>à commander</v>
      </c>
      <c r="I163" s="9"/>
    </row>
    <row r="164" spans="1:9" x14ac:dyDescent="0.25">
      <c r="A164" s="51" t="s">
        <v>270</v>
      </c>
      <c r="B164" s="52" t="s">
        <v>273</v>
      </c>
      <c r="C164" s="52" t="s">
        <v>235</v>
      </c>
      <c r="D164" s="43" t="s">
        <v>143</v>
      </c>
      <c r="E164" s="9">
        <v>1</v>
      </c>
      <c r="F164" s="12">
        <f t="shared" si="10"/>
        <v>0</v>
      </c>
      <c r="G164" s="12"/>
      <c r="H164" s="9" t="str">
        <f t="shared" si="11"/>
        <v>à commander</v>
      </c>
      <c r="I164" s="9"/>
    </row>
    <row r="165" spans="1:9" x14ac:dyDescent="0.25">
      <c r="A165" s="51" t="s">
        <v>270</v>
      </c>
      <c r="B165" s="52" t="s">
        <v>273</v>
      </c>
      <c r="C165" s="52" t="s">
        <v>236</v>
      </c>
      <c r="D165" s="43" t="s">
        <v>143</v>
      </c>
      <c r="E165" s="9">
        <v>1</v>
      </c>
      <c r="F165" s="12">
        <f t="shared" si="10"/>
        <v>0</v>
      </c>
      <c r="G165" s="12"/>
      <c r="H165" s="9" t="str">
        <f t="shared" si="11"/>
        <v>à commander</v>
      </c>
      <c r="I165" s="9"/>
    </row>
    <row r="166" spans="1:9" x14ac:dyDescent="0.25">
      <c r="A166" s="51" t="s">
        <v>270</v>
      </c>
      <c r="B166" s="52" t="s">
        <v>274</v>
      </c>
      <c r="C166" s="52" t="s">
        <v>244</v>
      </c>
      <c r="D166" s="43" t="s">
        <v>143</v>
      </c>
      <c r="E166" s="9">
        <v>1</v>
      </c>
      <c r="F166" s="12">
        <f t="shared" si="10"/>
        <v>0</v>
      </c>
      <c r="G166" s="12"/>
      <c r="H166" s="9" t="str">
        <f t="shared" si="11"/>
        <v>à commander</v>
      </c>
      <c r="I166" s="9"/>
    </row>
    <row r="167" spans="1:9" x14ac:dyDescent="0.25">
      <c r="A167" s="51" t="s">
        <v>270</v>
      </c>
      <c r="B167" s="52" t="s">
        <v>274</v>
      </c>
      <c r="C167" s="52" t="s">
        <v>245</v>
      </c>
      <c r="D167" s="43" t="s">
        <v>143</v>
      </c>
      <c r="E167" s="9">
        <v>1</v>
      </c>
      <c r="F167" s="12">
        <f t="shared" si="10"/>
        <v>0</v>
      </c>
      <c r="G167" s="12"/>
      <c r="H167" s="9" t="str">
        <f t="shared" si="11"/>
        <v>à commander</v>
      </c>
      <c r="I167" s="9"/>
    </row>
    <row r="168" spans="1:9" x14ac:dyDescent="0.25">
      <c r="A168" s="51" t="s">
        <v>270</v>
      </c>
      <c r="B168" s="52" t="s">
        <v>275</v>
      </c>
      <c r="C168" s="52" t="s">
        <v>222</v>
      </c>
      <c r="D168" s="43" t="s">
        <v>143</v>
      </c>
      <c r="E168" s="9">
        <v>1</v>
      </c>
      <c r="F168" s="12">
        <f t="shared" si="10"/>
        <v>0</v>
      </c>
      <c r="G168" s="12"/>
      <c r="H168" s="9" t="str">
        <f t="shared" si="11"/>
        <v>à commander</v>
      </c>
      <c r="I168" s="9"/>
    </row>
    <row r="169" spans="1:9" x14ac:dyDescent="0.25">
      <c r="A169" s="51" t="s">
        <v>270</v>
      </c>
      <c r="B169" s="52" t="s">
        <v>275</v>
      </c>
      <c r="C169" s="52" t="s">
        <v>246</v>
      </c>
      <c r="D169" s="43" t="s">
        <v>143</v>
      </c>
      <c r="E169" s="9">
        <v>1</v>
      </c>
      <c r="F169" s="12">
        <f t="shared" si="10"/>
        <v>0</v>
      </c>
      <c r="G169" s="12"/>
      <c r="H169" s="9" t="str">
        <f t="shared" si="11"/>
        <v>à commander</v>
      </c>
      <c r="I169" s="9"/>
    </row>
    <row r="170" spans="1:9" x14ac:dyDescent="0.25">
      <c r="A170" s="51" t="s">
        <v>270</v>
      </c>
      <c r="B170" s="52" t="s">
        <v>275</v>
      </c>
      <c r="C170" s="52" t="s">
        <v>247</v>
      </c>
      <c r="D170" s="43" t="s">
        <v>143</v>
      </c>
      <c r="E170" s="9">
        <v>1</v>
      </c>
      <c r="F170" s="12">
        <f t="shared" si="10"/>
        <v>0</v>
      </c>
      <c r="G170" s="12"/>
      <c r="H170" s="9" t="str">
        <f t="shared" si="11"/>
        <v>à commander</v>
      </c>
      <c r="I170" s="9"/>
    </row>
    <row r="171" spans="1:9" x14ac:dyDescent="0.25">
      <c r="A171" s="51" t="s">
        <v>270</v>
      </c>
      <c r="B171" s="52" t="s">
        <v>275</v>
      </c>
      <c r="C171" s="52" t="s">
        <v>248</v>
      </c>
      <c r="D171" s="43" t="s">
        <v>143</v>
      </c>
      <c r="E171" s="9">
        <v>1</v>
      </c>
      <c r="F171" s="12">
        <f t="shared" si="10"/>
        <v>0</v>
      </c>
      <c r="G171" s="12"/>
      <c r="H171" s="9" t="str">
        <f t="shared" si="11"/>
        <v>à commander</v>
      </c>
      <c r="I171" s="9"/>
    </row>
    <row r="172" spans="1:9" x14ac:dyDescent="0.25">
      <c r="A172" s="51" t="s">
        <v>270</v>
      </c>
      <c r="B172" s="52" t="s">
        <v>275</v>
      </c>
      <c r="C172" s="52" t="s">
        <v>249</v>
      </c>
      <c r="D172" s="43" t="s">
        <v>143</v>
      </c>
      <c r="E172" s="9">
        <v>1</v>
      </c>
      <c r="F172" s="12">
        <f t="shared" si="10"/>
        <v>0</v>
      </c>
      <c r="G172" s="12"/>
      <c r="H172" s="9" t="str">
        <f t="shared" si="11"/>
        <v>à commander</v>
      </c>
      <c r="I172" s="9"/>
    </row>
    <row r="173" spans="1:9" x14ac:dyDescent="0.25">
      <c r="A173" s="51" t="s">
        <v>270</v>
      </c>
      <c r="B173" s="52" t="s">
        <v>275</v>
      </c>
      <c r="C173" s="52" t="s">
        <v>250</v>
      </c>
      <c r="D173" s="43" t="s">
        <v>143</v>
      </c>
      <c r="E173" s="9">
        <v>1</v>
      </c>
      <c r="F173" s="12">
        <f t="shared" si="10"/>
        <v>0</v>
      </c>
      <c r="G173" s="12"/>
      <c r="H173" s="9" t="str">
        <f t="shared" si="11"/>
        <v>à commander</v>
      </c>
      <c r="I173" s="9"/>
    </row>
    <row r="174" spans="1:9" x14ac:dyDescent="0.25">
      <c r="A174" s="51" t="s">
        <v>270</v>
      </c>
      <c r="B174" s="52" t="s">
        <v>276</v>
      </c>
      <c r="C174" s="52" t="s">
        <v>222</v>
      </c>
      <c r="D174" s="43" t="s">
        <v>143</v>
      </c>
      <c r="E174" s="9">
        <v>1</v>
      </c>
      <c r="F174" s="12">
        <f t="shared" si="10"/>
        <v>0</v>
      </c>
      <c r="G174" s="12"/>
      <c r="H174" s="9" t="str">
        <f t="shared" si="11"/>
        <v>à commander</v>
      </c>
      <c r="I174" s="9"/>
    </row>
    <row r="175" spans="1:9" x14ac:dyDescent="0.25">
      <c r="A175" s="51" t="s">
        <v>270</v>
      </c>
      <c r="B175" s="52" t="s">
        <v>276</v>
      </c>
      <c r="C175" s="52" t="s">
        <v>246</v>
      </c>
      <c r="D175" s="43" t="s">
        <v>143</v>
      </c>
      <c r="E175" s="9">
        <v>1</v>
      </c>
      <c r="F175" s="12">
        <f t="shared" si="10"/>
        <v>0</v>
      </c>
      <c r="G175" s="12"/>
      <c r="H175" s="9" t="str">
        <f t="shared" si="11"/>
        <v>à commander</v>
      </c>
      <c r="I175" s="9"/>
    </row>
    <row r="176" spans="1:9" x14ac:dyDescent="0.25">
      <c r="A176" s="51" t="s">
        <v>270</v>
      </c>
      <c r="B176" s="52" t="s">
        <v>276</v>
      </c>
      <c r="C176" s="52" t="s">
        <v>247</v>
      </c>
      <c r="D176" s="43" t="s">
        <v>143</v>
      </c>
      <c r="E176" s="9">
        <v>1</v>
      </c>
      <c r="F176" s="12">
        <f t="shared" si="10"/>
        <v>0</v>
      </c>
      <c r="G176" s="12"/>
      <c r="H176" s="9" t="str">
        <f t="shared" si="11"/>
        <v>à commander</v>
      </c>
      <c r="I176" s="9"/>
    </row>
    <row r="177" spans="1:9" x14ac:dyDescent="0.25">
      <c r="A177" s="51" t="s">
        <v>270</v>
      </c>
      <c r="B177" s="52" t="s">
        <v>276</v>
      </c>
      <c r="C177" s="52" t="s">
        <v>248</v>
      </c>
      <c r="D177" s="43" t="s">
        <v>143</v>
      </c>
      <c r="E177" s="9">
        <v>1</v>
      </c>
      <c r="F177" s="12">
        <f t="shared" si="10"/>
        <v>0</v>
      </c>
      <c r="G177" s="12"/>
      <c r="H177" s="9" t="str">
        <f t="shared" si="11"/>
        <v>à commander</v>
      </c>
      <c r="I177" s="9"/>
    </row>
    <row r="178" spans="1:9" x14ac:dyDescent="0.25">
      <c r="A178" s="51" t="s">
        <v>270</v>
      </c>
      <c r="B178" s="52" t="s">
        <v>276</v>
      </c>
      <c r="C178" s="52" t="s">
        <v>249</v>
      </c>
      <c r="D178" s="43" t="s">
        <v>143</v>
      </c>
      <c r="E178" s="9">
        <v>1</v>
      </c>
      <c r="F178" s="12">
        <f t="shared" si="10"/>
        <v>0</v>
      </c>
      <c r="G178" s="12"/>
      <c r="H178" s="9" t="str">
        <f t="shared" si="11"/>
        <v>à commander</v>
      </c>
      <c r="I178" s="9"/>
    </row>
    <row r="179" spans="1:9" x14ac:dyDescent="0.25">
      <c r="A179" s="51" t="s">
        <v>277</v>
      </c>
      <c r="B179" s="52" t="s">
        <v>278</v>
      </c>
      <c r="C179" s="52" t="s">
        <v>222</v>
      </c>
      <c r="D179" s="43" t="s">
        <v>143</v>
      </c>
      <c r="E179" s="9">
        <v>1</v>
      </c>
      <c r="F179" s="12">
        <f t="shared" si="10"/>
        <v>0</v>
      </c>
      <c r="G179" s="12"/>
      <c r="H179" s="9" t="str">
        <f t="shared" si="11"/>
        <v>à commander</v>
      </c>
      <c r="I179" s="9"/>
    </row>
    <row r="180" spans="1:9" x14ac:dyDescent="0.25">
      <c r="A180" s="51" t="s">
        <v>277</v>
      </c>
      <c r="B180" s="52" t="s">
        <v>278</v>
      </c>
      <c r="C180" s="52" t="s">
        <v>223</v>
      </c>
      <c r="D180" s="43" t="s">
        <v>143</v>
      </c>
      <c r="E180" s="9">
        <v>1</v>
      </c>
      <c r="F180" s="12">
        <f t="shared" ref="F180:F191" si="12">IF(E180=0,H180,)</f>
        <v>0</v>
      </c>
      <c r="G180" s="12"/>
      <c r="H180" s="9" t="str">
        <f t="shared" ref="H180:H191" si="13">IF(AND(E180=0,G180="ok"),"en cours","à commander")</f>
        <v>à commander</v>
      </c>
      <c r="I180" s="9"/>
    </row>
    <row r="181" spans="1:9" x14ac:dyDescent="0.25">
      <c r="A181" s="51" t="s">
        <v>277</v>
      </c>
      <c r="B181" s="52" t="s">
        <v>278</v>
      </c>
      <c r="C181" s="52" t="s">
        <v>224</v>
      </c>
      <c r="D181" s="43" t="s">
        <v>143</v>
      </c>
      <c r="E181" s="9">
        <v>1</v>
      </c>
      <c r="F181" s="12">
        <f t="shared" si="12"/>
        <v>0</v>
      </c>
      <c r="G181" s="12"/>
      <c r="H181" s="9" t="str">
        <f t="shared" si="13"/>
        <v>à commander</v>
      </c>
      <c r="I181" s="9"/>
    </row>
    <row r="182" spans="1:9" x14ac:dyDescent="0.25">
      <c r="A182" s="51" t="s">
        <v>277</v>
      </c>
      <c r="B182" s="52" t="s">
        <v>278</v>
      </c>
      <c r="C182" s="52" t="s">
        <v>225</v>
      </c>
      <c r="D182" s="43" t="s">
        <v>143</v>
      </c>
      <c r="E182" s="9">
        <v>1</v>
      </c>
      <c r="F182" s="12">
        <f t="shared" si="12"/>
        <v>0</v>
      </c>
      <c r="G182" s="12"/>
      <c r="H182" s="9" t="str">
        <f t="shared" si="13"/>
        <v>à commander</v>
      </c>
      <c r="I182" s="9"/>
    </row>
    <row r="183" spans="1:9" x14ac:dyDescent="0.25">
      <c r="A183" s="51" t="s">
        <v>277</v>
      </c>
      <c r="B183" s="52" t="s">
        <v>278</v>
      </c>
      <c r="C183" s="52" t="s">
        <v>226</v>
      </c>
      <c r="D183" s="43" t="s">
        <v>143</v>
      </c>
      <c r="E183" s="9">
        <v>1</v>
      </c>
      <c r="F183" s="12">
        <f t="shared" si="12"/>
        <v>0</v>
      </c>
      <c r="G183" s="12"/>
      <c r="H183" s="9" t="str">
        <f t="shared" si="13"/>
        <v>à commander</v>
      </c>
      <c r="I183" s="9"/>
    </row>
    <row r="184" spans="1:9" x14ac:dyDescent="0.25">
      <c r="A184" s="51" t="s">
        <v>277</v>
      </c>
      <c r="B184" s="52" t="s">
        <v>278</v>
      </c>
      <c r="C184" s="52" t="s">
        <v>246</v>
      </c>
      <c r="D184" s="43" t="s">
        <v>143</v>
      </c>
      <c r="E184" s="9">
        <v>1</v>
      </c>
      <c r="F184" s="12">
        <f t="shared" si="12"/>
        <v>0</v>
      </c>
      <c r="G184" s="12"/>
      <c r="H184" s="9" t="str">
        <f t="shared" si="13"/>
        <v>à commander</v>
      </c>
      <c r="I184" s="9"/>
    </row>
    <row r="185" spans="1:9" x14ac:dyDescent="0.25">
      <c r="A185" s="51" t="s">
        <v>277</v>
      </c>
      <c r="B185" s="52" t="s">
        <v>278</v>
      </c>
      <c r="C185" s="52" t="s">
        <v>251</v>
      </c>
      <c r="D185" s="43" t="s">
        <v>143</v>
      </c>
      <c r="E185" s="9">
        <v>1</v>
      </c>
      <c r="F185" s="12">
        <f t="shared" si="12"/>
        <v>0</v>
      </c>
      <c r="G185" s="12"/>
      <c r="H185" s="9" t="str">
        <f t="shared" si="13"/>
        <v>à commander</v>
      </c>
      <c r="I185" s="9"/>
    </row>
    <row r="186" spans="1:9" x14ac:dyDescent="0.25">
      <c r="A186" s="51" t="s">
        <v>277</v>
      </c>
      <c r="B186" s="52" t="s">
        <v>278</v>
      </c>
      <c r="C186" s="52" t="s">
        <v>252</v>
      </c>
      <c r="D186" s="43" t="s">
        <v>143</v>
      </c>
      <c r="E186" s="9">
        <v>1</v>
      </c>
      <c r="F186" s="12">
        <f t="shared" si="12"/>
        <v>0</v>
      </c>
      <c r="G186" s="12"/>
      <c r="H186" s="9" t="str">
        <f t="shared" si="13"/>
        <v>à commander</v>
      </c>
      <c r="I186" s="9"/>
    </row>
    <row r="187" spans="1:9" x14ac:dyDescent="0.25">
      <c r="A187" s="51" t="s">
        <v>277</v>
      </c>
      <c r="B187" s="52" t="s">
        <v>278</v>
      </c>
      <c r="C187" s="52" t="s">
        <v>253</v>
      </c>
      <c r="D187" s="43" t="s">
        <v>143</v>
      </c>
      <c r="E187" s="9">
        <v>1</v>
      </c>
      <c r="F187" s="12">
        <f t="shared" si="12"/>
        <v>0</v>
      </c>
      <c r="G187" s="12"/>
      <c r="H187" s="9" t="str">
        <f t="shared" si="13"/>
        <v>à commander</v>
      </c>
      <c r="I187" s="9"/>
    </row>
    <row r="188" spans="1:9" x14ac:dyDescent="0.25">
      <c r="A188" s="51" t="s">
        <v>277</v>
      </c>
      <c r="B188" s="52" t="s">
        <v>278</v>
      </c>
      <c r="C188" s="52" t="s">
        <v>254</v>
      </c>
      <c r="D188" s="43" t="s">
        <v>143</v>
      </c>
      <c r="E188" s="9">
        <v>1</v>
      </c>
      <c r="F188" s="12">
        <f t="shared" si="12"/>
        <v>0</v>
      </c>
      <c r="G188" s="12"/>
      <c r="H188" s="9" t="str">
        <f t="shared" si="13"/>
        <v>à commander</v>
      </c>
      <c r="I188" s="9"/>
    </row>
    <row r="189" spans="1:9" x14ac:dyDescent="0.25">
      <c r="A189" s="51" t="s">
        <v>277</v>
      </c>
      <c r="B189" s="52" t="s">
        <v>278</v>
      </c>
      <c r="C189" s="52" t="s">
        <v>255</v>
      </c>
      <c r="D189" s="43" t="s">
        <v>143</v>
      </c>
      <c r="E189" s="9">
        <v>1</v>
      </c>
      <c r="F189" s="12">
        <f t="shared" si="12"/>
        <v>0</v>
      </c>
      <c r="G189" s="12"/>
      <c r="H189" s="9" t="str">
        <f t="shared" si="13"/>
        <v>à commander</v>
      </c>
      <c r="I189" s="9"/>
    </row>
    <row r="190" spans="1:9" x14ac:dyDescent="0.25">
      <c r="A190" s="51" t="s">
        <v>277</v>
      </c>
      <c r="B190" s="52" t="s">
        <v>278</v>
      </c>
      <c r="C190" s="52" t="s">
        <v>256</v>
      </c>
      <c r="D190" s="43" t="s">
        <v>143</v>
      </c>
      <c r="E190" s="9">
        <v>1</v>
      </c>
      <c r="F190" s="12">
        <f t="shared" si="12"/>
        <v>0</v>
      </c>
      <c r="G190" s="12"/>
      <c r="H190" s="9" t="str">
        <f t="shared" si="13"/>
        <v>à commander</v>
      </c>
      <c r="I190" s="9"/>
    </row>
    <row r="191" spans="1:9" x14ac:dyDescent="0.25">
      <c r="A191" s="51" t="s">
        <v>277</v>
      </c>
      <c r="B191" s="52" t="s">
        <v>278</v>
      </c>
      <c r="C191" s="52" t="s">
        <v>257</v>
      </c>
      <c r="D191" s="43" t="s">
        <v>143</v>
      </c>
      <c r="E191" s="9">
        <v>1</v>
      </c>
      <c r="F191" s="12">
        <f t="shared" si="12"/>
        <v>0</v>
      </c>
      <c r="G191" s="12"/>
      <c r="H191" s="9" t="str">
        <f t="shared" si="13"/>
        <v>à commander</v>
      </c>
      <c r="I191" s="9"/>
    </row>
    <row r="192" spans="1:9" x14ac:dyDescent="0.25">
      <c r="A192" s="51" t="s">
        <v>277</v>
      </c>
      <c r="B192" s="52" t="s">
        <v>278</v>
      </c>
      <c r="C192" s="52" t="s">
        <v>258</v>
      </c>
      <c r="D192" s="43" t="s">
        <v>143</v>
      </c>
      <c r="E192" s="9">
        <v>1</v>
      </c>
      <c r="F192" s="12">
        <f t="shared" ref="F192:F214" si="14">IF(E192=0,H192,)</f>
        <v>0</v>
      </c>
      <c r="G192" s="12"/>
      <c r="H192" s="9" t="str">
        <f t="shared" ref="H192:H214" si="15">IF(AND(E192=0,G192="ok"),"en cours","à commander")</f>
        <v>à commander</v>
      </c>
      <c r="I192" s="9"/>
    </row>
    <row r="193" spans="1:9" x14ac:dyDescent="0.25">
      <c r="A193" s="51" t="s">
        <v>277</v>
      </c>
      <c r="B193" s="52" t="s">
        <v>278</v>
      </c>
      <c r="C193" s="52" t="s">
        <v>249</v>
      </c>
      <c r="D193" s="43" t="s">
        <v>143</v>
      </c>
      <c r="E193" s="9">
        <v>1</v>
      </c>
      <c r="F193" s="12">
        <f t="shared" si="14"/>
        <v>0</v>
      </c>
      <c r="G193" s="12"/>
      <c r="H193" s="9" t="str">
        <f t="shared" si="15"/>
        <v>à commander</v>
      </c>
      <c r="I193" s="9"/>
    </row>
    <row r="194" spans="1:9" x14ac:dyDescent="0.25">
      <c r="A194" s="51" t="s">
        <v>277</v>
      </c>
      <c r="B194" s="52" t="s">
        <v>278</v>
      </c>
      <c r="C194" s="52" t="s">
        <v>259</v>
      </c>
      <c r="D194" s="43" t="s">
        <v>143</v>
      </c>
      <c r="E194" s="9">
        <v>1</v>
      </c>
      <c r="F194" s="12">
        <f t="shared" si="14"/>
        <v>0</v>
      </c>
      <c r="G194" s="12"/>
      <c r="H194" s="9" t="str">
        <f t="shared" si="15"/>
        <v>à commander</v>
      </c>
      <c r="I194" s="9"/>
    </row>
    <row r="195" spans="1:9" x14ac:dyDescent="0.25">
      <c r="A195" s="51" t="s">
        <v>277</v>
      </c>
      <c r="B195" s="52" t="s">
        <v>281</v>
      </c>
      <c r="C195" s="52" t="s">
        <v>226</v>
      </c>
      <c r="D195" s="43" t="s">
        <v>143</v>
      </c>
      <c r="E195" s="9">
        <v>1</v>
      </c>
      <c r="F195" s="12">
        <f t="shared" si="14"/>
        <v>0</v>
      </c>
      <c r="G195" s="12"/>
      <c r="H195" s="9" t="str">
        <f t="shared" si="15"/>
        <v>à commander</v>
      </c>
      <c r="I195" s="9"/>
    </row>
    <row r="196" spans="1:9" x14ac:dyDescent="0.25">
      <c r="A196" s="51" t="s">
        <v>277</v>
      </c>
      <c r="B196" s="52" t="s">
        <v>281</v>
      </c>
      <c r="C196" s="52" t="s">
        <v>246</v>
      </c>
      <c r="D196" s="43" t="s">
        <v>143</v>
      </c>
      <c r="E196" s="9">
        <v>1</v>
      </c>
      <c r="F196" s="12">
        <f t="shared" si="14"/>
        <v>0</v>
      </c>
      <c r="G196" s="12"/>
      <c r="H196" s="9" t="str">
        <f t="shared" si="15"/>
        <v>à commander</v>
      </c>
      <c r="I196" s="9"/>
    </row>
    <row r="197" spans="1:9" x14ac:dyDescent="0.25">
      <c r="A197" s="51" t="s">
        <v>277</v>
      </c>
      <c r="B197" s="52" t="s">
        <v>281</v>
      </c>
      <c r="C197" s="52" t="s">
        <v>251</v>
      </c>
      <c r="D197" s="43" t="s">
        <v>143</v>
      </c>
      <c r="E197" s="9">
        <v>1</v>
      </c>
      <c r="F197" s="12">
        <f t="shared" si="14"/>
        <v>0</v>
      </c>
      <c r="G197" s="12"/>
      <c r="H197" s="9" t="str">
        <f t="shared" si="15"/>
        <v>à commander</v>
      </c>
      <c r="I197" s="9"/>
    </row>
    <row r="198" spans="1:9" x14ac:dyDescent="0.25">
      <c r="A198" s="51" t="s">
        <v>277</v>
      </c>
      <c r="B198" s="52" t="s">
        <v>281</v>
      </c>
      <c r="C198" s="52" t="s">
        <v>252</v>
      </c>
      <c r="D198" s="43" t="s">
        <v>143</v>
      </c>
      <c r="E198" s="9">
        <v>1</v>
      </c>
      <c r="F198" s="12">
        <f t="shared" si="14"/>
        <v>0</v>
      </c>
      <c r="G198" s="12"/>
      <c r="H198" s="9" t="str">
        <f t="shared" si="15"/>
        <v>à commander</v>
      </c>
      <c r="I198" s="9"/>
    </row>
    <row r="199" spans="1:9" x14ac:dyDescent="0.25">
      <c r="A199" s="51" t="s">
        <v>277</v>
      </c>
      <c r="B199" s="52" t="s">
        <v>281</v>
      </c>
      <c r="C199" s="52" t="s">
        <v>254</v>
      </c>
      <c r="D199" s="43" t="s">
        <v>143</v>
      </c>
      <c r="E199" s="9">
        <v>1</v>
      </c>
      <c r="F199" s="12">
        <f t="shared" si="14"/>
        <v>0</v>
      </c>
      <c r="G199" s="12"/>
      <c r="H199" s="9" t="str">
        <f t="shared" si="15"/>
        <v>à commander</v>
      </c>
      <c r="I199" s="9"/>
    </row>
    <row r="200" spans="1:9" x14ac:dyDescent="0.25">
      <c r="A200" s="51" t="s">
        <v>277</v>
      </c>
      <c r="B200" s="52" t="s">
        <v>281</v>
      </c>
      <c r="C200" s="52" t="s">
        <v>255</v>
      </c>
      <c r="D200" s="43" t="s">
        <v>143</v>
      </c>
      <c r="E200" s="9">
        <v>1</v>
      </c>
      <c r="F200" s="12">
        <f t="shared" si="14"/>
        <v>0</v>
      </c>
      <c r="G200" s="12"/>
      <c r="H200" s="9" t="str">
        <f t="shared" si="15"/>
        <v>à commander</v>
      </c>
      <c r="I200" s="9"/>
    </row>
    <row r="201" spans="1:9" x14ac:dyDescent="0.25">
      <c r="A201" s="51" t="s">
        <v>210</v>
      </c>
      <c r="B201" s="52"/>
      <c r="C201" s="52" t="s">
        <v>208</v>
      </c>
      <c r="D201" s="43" t="s">
        <v>143</v>
      </c>
      <c r="E201" s="9">
        <v>1</v>
      </c>
      <c r="F201" s="12">
        <f t="shared" si="14"/>
        <v>0</v>
      </c>
      <c r="G201" s="12"/>
      <c r="H201" s="9" t="str">
        <f t="shared" si="15"/>
        <v>à commander</v>
      </c>
      <c r="I201" s="9"/>
    </row>
    <row r="202" spans="1:9" x14ac:dyDescent="0.25">
      <c r="A202" s="51" t="s">
        <v>232</v>
      </c>
      <c r="B202" s="52"/>
      <c r="C202" s="52" t="s">
        <v>208</v>
      </c>
      <c r="D202" s="43" t="s">
        <v>143</v>
      </c>
      <c r="E202" s="9">
        <v>1</v>
      </c>
      <c r="F202" s="12">
        <f t="shared" si="14"/>
        <v>0</v>
      </c>
      <c r="G202" s="12"/>
      <c r="H202" s="9" t="str">
        <f t="shared" si="15"/>
        <v>à commander</v>
      </c>
      <c r="I202" s="9"/>
    </row>
    <row r="203" spans="1:9" x14ac:dyDescent="0.25">
      <c r="A203" s="51" t="s">
        <v>211</v>
      </c>
      <c r="B203" s="52"/>
      <c r="C203" s="52" t="s">
        <v>208</v>
      </c>
      <c r="D203" s="43" t="s">
        <v>143</v>
      </c>
      <c r="E203" s="9">
        <v>1</v>
      </c>
      <c r="F203" s="12">
        <f t="shared" si="14"/>
        <v>0</v>
      </c>
      <c r="G203" s="12"/>
      <c r="H203" s="9" t="str">
        <f t="shared" si="15"/>
        <v>à commander</v>
      </c>
      <c r="I203" s="9"/>
    </row>
    <row r="204" spans="1:9" x14ac:dyDescent="0.25">
      <c r="A204" s="51" t="s">
        <v>212</v>
      </c>
      <c r="B204" s="52"/>
      <c r="C204" s="52" t="s">
        <v>208</v>
      </c>
      <c r="D204" s="43" t="s">
        <v>143</v>
      </c>
      <c r="E204" s="9">
        <v>1</v>
      </c>
      <c r="F204" s="12">
        <f t="shared" si="14"/>
        <v>0</v>
      </c>
      <c r="G204" s="12"/>
      <c r="H204" s="9" t="str">
        <f t="shared" si="15"/>
        <v>à commander</v>
      </c>
      <c r="I204" s="9"/>
    </row>
    <row r="205" spans="1:9" x14ac:dyDescent="0.25">
      <c r="A205" s="51" t="s">
        <v>270</v>
      </c>
      <c r="B205" s="52" t="s">
        <v>282</v>
      </c>
      <c r="C205" s="52" t="s">
        <v>220</v>
      </c>
      <c r="D205" s="43" t="s">
        <v>143</v>
      </c>
      <c r="E205" s="9">
        <v>1</v>
      </c>
      <c r="F205" s="12">
        <f t="shared" si="14"/>
        <v>0</v>
      </c>
      <c r="G205" s="12"/>
      <c r="H205" s="9" t="str">
        <f t="shared" si="15"/>
        <v>à commander</v>
      </c>
      <c r="I205" s="9"/>
    </row>
    <row r="206" spans="1:9" x14ac:dyDescent="0.25">
      <c r="A206" s="51" t="s">
        <v>270</v>
      </c>
      <c r="B206" s="52" t="s">
        <v>282</v>
      </c>
      <c r="C206" s="52" t="s">
        <v>222</v>
      </c>
      <c r="D206" s="43" t="s">
        <v>143</v>
      </c>
      <c r="E206" s="9">
        <v>1</v>
      </c>
      <c r="F206" s="12">
        <f t="shared" si="14"/>
        <v>0</v>
      </c>
      <c r="G206" s="12"/>
      <c r="H206" s="9" t="str">
        <f t="shared" si="15"/>
        <v>à commander</v>
      </c>
      <c r="I206" s="9"/>
    </row>
    <row r="207" spans="1:9" x14ac:dyDescent="0.25">
      <c r="A207" s="51" t="s">
        <v>270</v>
      </c>
      <c r="B207" s="52" t="s">
        <v>282</v>
      </c>
      <c r="C207" s="52" t="s">
        <v>224</v>
      </c>
      <c r="D207" s="43" t="s">
        <v>143</v>
      </c>
      <c r="E207" s="9">
        <v>1</v>
      </c>
      <c r="F207" s="12">
        <f t="shared" si="14"/>
        <v>0</v>
      </c>
      <c r="G207" s="12"/>
      <c r="H207" s="9" t="str">
        <f t="shared" si="15"/>
        <v>à commander</v>
      </c>
      <c r="I207" s="9"/>
    </row>
    <row r="208" spans="1:9" x14ac:dyDescent="0.25">
      <c r="A208" s="51" t="s">
        <v>270</v>
      </c>
      <c r="B208" s="52" t="s">
        <v>282</v>
      </c>
      <c r="C208" s="52" t="s">
        <v>226</v>
      </c>
      <c r="D208" s="43" t="s">
        <v>143</v>
      </c>
      <c r="E208" s="9">
        <v>1</v>
      </c>
      <c r="F208" s="12">
        <f t="shared" si="14"/>
        <v>0</v>
      </c>
      <c r="G208" s="12"/>
      <c r="H208" s="9" t="str">
        <f t="shared" si="15"/>
        <v>à commander</v>
      </c>
      <c r="I208" s="9"/>
    </row>
    <row r="209" spans="1:9" x14ac:dyDescent="0.25">
      <c r="A209" s="51" t="s">
        <v>270</v>
      </c>
      <c r="B209" s="52" t="s">
        <v>283</v>
      </c>
      <c r="C209" s="52" t="s">
        <v>220</v>
      </c>
      <c r="D209" s="43" t="s">
        <v>143</v>
      </c>
      <c r="E209" s="9">
        <v>1</v>
      </c>
      <c r="F209" s="12">
        <f t="shared" si="14"/>
        <v>0</v>
      </c>
      <c r="G209" s="12"/>
      <c r="H209" s="9" t="str">
        <f t="shared" si="15"/>
        <v>à commander</v>
      </c>
      <c r="I209" s="9"/>
    </row>
    <row r="210" spans="1:9" x14ac:dyDescent="0.25">
      <c r="A210" s="51" t="s">
        <v>270</v>
      </c>
      <c r="B210" s="52" t="s">
        <v>283</v>
      </c>
      <c r="C210" s="52" t="s">
        <v>222</v>
      </c>
      <c r="D210" s="43" t="s">
        <v>143</v>
      </c>
      <c r="E210" s="9">
        <v>1</v>
      </c>
      <c r="F210" s="12">
        <f t="shared" si="14"/>
        <v>0</v>
      </c>
      <c r="G210" s="12"/>
      <c r="H210" s="9" t="str">
        <f t="shared" si="15"/>
        <v>à commander</v>
      </c>
      <c r="I210" s="9"/>
    </row>
    <row r="211" spans="1:9" x14ac:dyDescent="0.25">
      <c r="A211" s="51" t="s">
        <v>270</v>
      </c>
      <c r="B211" s="52" t="s">
        <v>283</v>
      </c>
      <c r="C211" s="52" t="s">
        <v>224</v>
      </c>
      <c r="D211" s="43" t="s">
        <v>143</v>
      </c>
      <c r="E211" s="9">
        <v>1</v>
      </c>
      <c r="F211" s="12">
        <f t="shared" si="14"/>
        <v>0</v>
      </c>
      <c r="G211" s="12"/>
      <c r="H211" s="9" t="str">
        <f t="shared" si="15"/>
        <v>à commander</v>
      </c>
      <c r="I211" s="9"/>
    </row>
    <row r="212" spans="1:9" x14ac:dyDescent="0.25">
      <c r="A212" s="51" t="s">
        <v>270</v>
      </c>
      <c r="B212" s="52" t="s">
        <v>284</v>
      </c>
      <c r="C212" s="52" t="s">
        <v>260</v>
      </c>
      <c r="D212" s="43" t="s">
        <v>143</v>
      </c>
      <c r="E212" s="9">
        <v>1</v>
      </c>
      <c r="F212" s="12">
        <f t="shared" si="14"/>
        <v>0</v>
      </c>
      <c r="G212" s="12"/>
      <c r="H212" s="9" t="str">
        <f t="shared" si="15"/>
        <v>à commander</v>
      </c>
      <c r="I212" s="9"/>
    </row>
    <row r="213" spans="1:9" x14ac:dyDescent="0.25">
      <c r="A213" s="51" t="s">
        <v>270</v>
      </c>
      <c r="B213" s="52" t="s">
        <v>284</v>
      </c>
      <c r="C213" s="52" t="s">
        <v>261</v>
      </c>
      <c r="D213" s="43" t="s">
        <v>143</v>
      </c>
      <c r="E213" s="9">
        <v>1</v>
      </c>
      <c r="F213" s="12">
        <f t="shared" si="14"/>
        <v>0</v>
      </c>
      <c r="G213" s="12"/>
      <c r="H213" s="9" t="str">
        <f t="shared" si="15"/>
        <v>à commander</v>
      </c>
      <c r="I213" s="9"/>
    </row>
    <row r="214" spans="1:9" x14ac:dyDescent="0.25">
      <c r="A214" s="51" t="s">
        <v>270</v>
      </c>
      <c r="B214" s="52" t="s">
        <v>285</v>
      </c>
      <c r="C214" s="52" t="s">
        <v>262</v>
      </c>
      <c r="D214" s="43" t="s">
        <v>143</v>
      </c>
      <c r="E214" s="9">
        <v>1</v>
      </c>
      <c r="F214" s="12">
        <f t="shared" si="14"/>
        <v>0</v>
      </c>
      <c r="G214" s="12"/>
      <c r="H214" s="9" t="str">
        <f t="shared" si="15"/>
        <v>à commander</v>
      </c>
      <c r="I214" s="9"/>
    </row>
    <row r="215" spans="1:9" x14ac:dyDescent="0.25">
      <c r="A215" s="51" t="s">
        <v>270</v>
      </c>
      <c r="B215" s="52" t="s">
        <v>285</v>
      </c>
      <c r="C215" s="52" t="s">
        <v>263</v>
      </c>
      <c r="D215" s="43" t="s">
        <v>143</v>
      </c>
      <c r="E215" s="9">
        <v>1</v>
      </c>
      <c r="F215" s="12">
        <f t="shared" ref="F215:F278" si="16">IF(E215=0,H215,)</f>
        <v>0</v>
      </c>
      <c r="G215" s="12"/>
      <c r="H215" s="9" t="str">
        <f t="shared" ref="H215:H278" si="17">IF(AND(E215=0,G215="ok"),"en cours","à commander")</f>
        <v>à commander</v>
      </c>
      <c r="I215" s="9"/>
    </row>
    <row r="216" spans="1:9" x14ac:dyDescent="0.25">
      <c r="A216" s="51" t="s">
        <v>270</v>
      </c>
      <c r="B216" s="52" t="s">
        <v>286</v>
      </c>
      <c r="C216" s="52" t="s">
        <v>264</v>
      </c>
      <c r="D216" s="43" t="s">
        <v>143</v>
      </c>
      <c r="E216" s="9">
        <v>1</v>
      </c>
      <c r="F216" s="12">
        <f t="shared" si="16"/>
        <v>0</v>
      </c>
      <c r="G216" s="12"/>
      <c r="H216" s="9" t="str">
        <f t="shared" si="17"/>
        <v>à commander</v>
      </c>
      <c r="I216" s="9"/>
    </row>
    <row r="217" spans="1:9" x14ac:dyDescent="0.25">
      <c r="A217" s="51" t="s">
        <v>270</v>
      </c>
      <c r="B217" s="52" t="s">
        <v>286</v>
      </c>
      <c r="C217" s="52" t="s">
        <v>265</v>
      </c>
      <c r="D217" s="43" t="s">
        <v>143</v>
      </c>
      <c r="E217" s="9">
        <v>1</v>
      </c>
      <c r="F217" s="12">
        <f t="shared" si="16"/>
        <v>0</v>
      </c>
      <c r="G217" s="12"/>
      <c r="H217" s="9" t="str">
        <f t="shared" si="17"/>
        <v>à commander</v>
      </c>
      <c r="I217" s="9"/>
    </row>
    <row r="218" spans="1:9" x14ac:dyDescent="0.25">
      <c r="A218" s="51" t="s">
        <v>270</v>
      </c>
      <c r="B218" s="52" t="s">
        <v>286</v>
      </c>
      <c r="C218" s="52" t="s">
        <v>266</v>
      </c>
      <c r="D218" s="43" t="s">
        <v>143</v>
      </c>
      <c r="E218" s="9">
        <v>1</v>
      </c>
      <c r="F218" s="12">
        <f t="shared" si="16"/>
        <v>0</v>
      </c>
      <c r="G218" s="12"/>
      <c r="H218" s="9" t="str">
        <f t="shared" si="17"/>
        <v>à commander</v>
      </c>
      <c r="I218" s="9"/>
    </row>
    <row r="219" spans="1:9" x14ac:dyDescent="0.25">
      <c r="A219" s="51" t="s">
        <v>270</v>
      </c>
      <c r="B219" s="52" t="s">
        <v>286</v>
      </c>
      <c r="C219" s="52" t="s">
        <v>267</v>
      </c>
      <c r="D219" s="43" t="s">
        <v>143</v>
      </c>
      <c r="E219" s="9">
        <v>1</v>
      </c>
      <c r="F219" s="12">
        <f t="shared" si="16"/>
        <v>0</v>
      </c>
      <c r="G219" s="12"/>
      <c r="H219" s="9" t="str">
        <f t="shared" si="17"/>
        <v>à commander</v>
      </c>
      <c r="I219" s="9"/>
    </row>
    <row r="220" spans="1:9" x14ac:dyDescent="0.25">
      <c r="A220" s="51" t="s">
        <v>211</v>
      </c>
      <c r="B220" s="52"/>
      <c r="C220" s="52" t="s">
        <v>268</v>
      </c>
      <c r="D220" s="43" t="s">
        <v>143</v>
      </c>
      <c r="E220" s="9">
        <v>1</v>
      </c>
      <c r="F220" s="12">
        <f t="shared" si="16"/>
        <v>0</v>
      </c>
      <c r="G220" s="12"/>
      <c r="H220" s="9" t="str">
        <f t="shared" si="17"/>
        <v>à commander</v>
      </c>
      <c r="I220" s="9"/>
    </row>
    <row r="221" spans="1:9" x14ac:dyDescent="0.25">
      <c r="A221" s="51" t="s">
        <v>211</v>
      </c>
      <c r="B221" s="52"/>
      <c r="C221" s="52" t="s">
        <v>269</v>
      </c>
      <c r="D221" s="43" t="s">
        <v>143</v>
      </c>
      <c r="E221" s="9">
        <v>1</v>
      </c>
      <c r="F221" s="12">
        <f t="shared" si="16"/>
        <v>0</v>
      </c>
      <c r="G221" s="12"/>
      <c r="H221" s="9" t="str">
        <f t="shared" si="17"/>
        <v>à commander</v>
      </c>
      <c r="I221" s="9"/>
    </row>
    <row r="222" spans="1:9" x14ac:dyDescent="0.25">
      <c r="A222" s="12"/>
      <c r="B222" s="26"/>
      <c r="C222" s="26"/>
      <c r="D222" s="43"/>
      <c r="E222" s="9" t="s">
        <v>19</v>
      </c>
      <c r="F222" s="12">
        <f t="shared" si="16"/>
        <v>0</v>
      </c>
      <c r="G222" s="12"/>
      <c r="H222" s="9" t="str">
        <f t="shared" si="17"/>
        <v>à commander</v>
      </c>
      <c r="I222" s="9"/>
    </row>
    <row r="223" spans="1:9" x14ac:dyDescent="0.25">
      <c r="A223" s="12"/>
      <c r="B223" s="26"/>
      <c r="C223" s="26"/>
      <c r="D223" s="43"/>
      <c r="E223" s="9" t="s">
        <v>19</v>
      </c>
      <c r="F223" s="12">
        <f t="shared" si="16"/>
        <v>0</v>
      </c>
      <c r="G223" s="12"/>
      <c r="H223" s="9" t="str">
        <f t="shared" si="17"/>
        <v>à commander</v>
      </c>
      <c r="I223" s="9"/>
    </row>
    <row r="224" spans="1:9" x14ac:dyDescent="0.25">
      <c r="A224" s="12"/>
      <c r="B224" s="26"/>
      <c r="C224" s="26"/>
      <c r="D224" s="43"/>
      <c r="E224" s="9" t="s">
        <v>19</v>
      </c>
      <c r="F224" s="12">
        <f t="shared" si="16"/>
        <v>0</v>
      </c>
      <c r="G224" s="12"/>
      <c r="H224" s="9" t="str">
        <f t="shared" si="17"/>
        <v>à commander</v>
      </c>
      <c r="I224" s="9"/>
    </row>
    <row r="225" spans="1:9" x14ac:dyDescent="0.25">
      <c r="A225" s="12"/>
      <c r="B225" s="26"/>
      <c r="C225" s="26"/>
      <c r="D225" s="43"/>
      <c r="E225" s="9" t="s">
        <v>19</v>
      </c>
      <c r="F225" s="12">
        <f t="shared" si="16"/>
        <v>0</v>
      </c>
      <c r="G225" s="12"/>
      <c r="H225" s="9" t="str">
        <f t="shared" si="17"/>
        <v>à commander</v>
      </c>
      <c r="I225" s="9"/>
    </row>
    <row r="226" spans="1:9" x14ac:dyDescent="0.25">
      <c r="A226" s="12"/>
      <c r="B226" s="26"/>
      <c r="C226" s="26"/>
      <c r="D226" s="43"/>
      <c r="E226" s="9" t="s">
        <v>19</v>
      </c>
      <c r="F226" s="12">
        <f t="shared" si="16"/>
        <v>0</v>
      </c>
      <c r="G226" s="12"/>
      <c r="H226" s="9" t="str">
        <f t="shared" si="17"/>
        <v>à commander</v>
      </c>
      <c r="I226" s="9"/>
    </row>
    <row r="227" spans="1:9" x14ac:dyDescent="0.25">
      <c r="A227" s="12"/>
      <c r="B227" s="26"/>
      <c r="C227" s="26"/>
      <c r="D227" s="43"/>
      <c r="E227" s="9" t="s">
        <v>19</v>
      </c>
      <c r="F227" s="12">
        <f t="shared" si="16"/>
        <v>0</v>
      </c>
      <c r="G227" s="12"/>
      <c r="H227" s="9" t="str">
        <f t="shared" si="17"/>
        <v>à commander</v>
      </c>
      <c r="I227" s="9"/>
    </row>
    <row r="228" spans="1:9" x14ac:dyDescent="0.25">
      <c r="A228" s="12"/>
      <c r="B228" s="26"/>
      <c r="C228" s="26"/>
      <c r="D228" s="43"/>
      <c r="E228" s="9" t="s">
        <v>19</v>
      </c>
      <c r="F228" s="12">
        <f t="shared" si="16"/>
        <v>0</v>
      </c>
      <c r="G228" s="12"/>
      <c r="H228" s="9" t="str">
        <f t="shared" si="17"/>
        <v>à commander</v>
      </c>
      <c r="I228" s="9"/>
    </row>
    <row r="229" spans="1:9" x14ac:dyDescent="0.25">
      <c r="A229" s="12"/>
      <c r="B229" s="26"/>
      <c r="C229" s="26"/>
      <c r="D229" s="43"/>
      <c r="E229" s="9" t="s">
        <v>19</v>
      </c>
      <c r="F229" s="12">
        <f t="shared" si="16"/>
        <v>0</v>
      </c>
      <c r="G229" s="12"/>
      <c r="H229" s="9" t="str">
        <f t="shared" si="17"/>
        <v>à commander</v>
      </c>
      <c r="I229" s="9"/>
    </row>
    <row r="230" spans="1:9" x14ac:dyDescent="0.25">
      <c r="A230" s="12"/>
      <c r="B230" s="26"/>
      <c r="C230" s="26"/>
      <c r="D230" s="43"/>
      <c r="E230" s="9" t="s">
        <v>19</v>
      </c>
      <c r="F230" s="12">
        <f t="shared" si="16"/>
        <v>0</v>
      </c>
      <c r="G230" s="12"/>
      <c r="H230" s="9" t="str">
        <f t="shared" si="17"/>
        <v>à commander</v>
      </c>
      <c r="I230" s="9"/>
    </row>
    <row r="231" spans="1:9" x14ac:dyDescent="0.25">
      <c r="A231" s="12"/>
      <c r="B231" s="26"/>
      <c r="C231" s="26"/>
      <c r="D231" s="43"/>
      <c r="E231" s="9" t="s">
        <v>19</v>
      </c>
      <c r="F231" s="12">
        <f t="shared" si="16"/>
        <v>0</v>
      </c>
      <c r="G231" s="12"/>
      <c r="H231" s="9" t="str">
        <f t="shared" si="17"/>
        <v>à commander</v>
      </c>
      <c r="I231" s="9"/>
    </row>
    <row r="232" spans="1:9" x14ac:dyDescent="0.25">
      <c r="A232" s="12"/>
      <c r="B232" s="26"/>
      <c r="C232" s="26"/>
      <c r="D232" s="43"/>
      <c r="E232" s="9" t="s">
        <v>19</v>
      </c>
      <c r="F232" s="12">
        <f t="shared" si="16"/>
        <v>0</v>
      </c>
      <c r="G232" s="12"/>
      <c r="H232" s="9" t="str">
        <f t="shared" si="17"/>
        <v>à commander</v>
      </c>
      <c r="I232" s="9"/>
    </row>
    <row r="233" spans="1:9" x14ac:dyDescent="0.25">
      <c r="A233" s="12"/>
      <c r="B233" s="26"/>
      <c r="C233" s="26"/>
      <c r="D233" s="43"/>
      <c r="E233" s="9" t="s">
        <v>19</v>
      </c>
      <c r="F233" s="12">
        <f t="shared" si="16"/>
        <v>0</v>
      </c>
      <c r="G233" s="12"/>
      <c r="H233" s="9" t="str">
        <f t="shared" si="17"/>
        <v>à commander</v>
      </c>
      <c r="I233" s="9"/>
    </row>
    <row r="234" spans="1:9" x14ac:dyDescent="0.25">
      <c r="A234" s="12"/>
      <c r="B234" s="26"/>
      <c r="C234" s="26"/>
      <c r="D234" s="43"/>
      <c r="E234" s="9" t="s">
        <v>19</v>
      </c>
      <c r="F234" s="12">
        <f t="shared" si="16"/>
        <v>0</v>
      </c>
      <c r="G234" s="12"/>
      <c r="H234" s="9" t="str">
        <f t="shared" si="17"/>
        <v>à commander</v>
      </c>
      <c r="I234" s="9"/>
    </row>
    <row r="235" spans="1:9" x14ac:dyDescent="0.25">
      <c r="A235" s="12"/>
      <c r="B235" s="26"/>
      <c r="C235" s="26"/>
      <c r="D235" s="43"/>
      <c r="E235" s="9" t="s">
        <v>19</v>
      </c>
      <c r="F235" s="12">
        <f t="shared" si="16"/>
        <v>0</v>
      </c>
      <c r="G235" s="12"/>
      <c r="H235" s="9" t="str">
        <f t="shared" si="17"/>
        <v>à commander</v>
      </c>
      <c r="I235" s="9"/>
    </row>
    <row r="236" spans="1:9" x14ac:dyDescent="0.25">
      <c r="A236" s="12"/>
      <c r="B236" s="26"/>
      <c r="C236" s="26"/>
      <c r="D236" s="43"/>
      <c r="E236" s="9" t="s">
        <v>19</v>
      </c>
      <c r="F236" s="12">
        <f t="shared" si="16"/>
        <v>0</v>
      </c>
      <c r="G236" s="12"/>
      <c r="H236" s="9" t="str">
        <f t="shared" si="17"/>
        <v>à commander</v>
      </c>
      <c r="I236" s="9"/>
    </row>
    <row r="237" spans="1:9" x14ac:dyDescent="0.25">
      <c r="A237" s="12"/>
      <c r="B237" s="26"/>
      <c r="C237" s="26"/>
      <c r="D237" s="43"/>
      <c r="E237" s="9" t="s">
        <v>19</v>
      </c>
      <c r="F237" s="12">
        <f t="shared" si="16"/>
        <v>0</v>
      </c>
      <c r="G237" s="12"/>
      <c r="H237" s="9" t="str">
        <f t="shared" si="17"/>
        <v>à commander</v>
      </c>
      <c r="I237" s="9"/>
    </row>
    <row r="238" spans="1:9" x14ac:dyDescent="0.25">
      <c r="A238" s="12"/>
      <c r="B238" s="26"/>
      <c r="C238" s="26"/>
      <c r="D238" s="43"/>
      <c r="E238" s="9" t="s">
        <v>19</v>
      </c>
      <c r="F238" s="12">
        <f t="shared" si="16"/>
        <v>0</v>
      </c>
      <c r="G238" s="12"/>
      <c r="H238" s="9" t="str">
        <f t="shared" si="17"/>
        <v>à commander</v>
      </c>
      <c r="I238" s="9"/>
    </row>
    <row r="239" spans="1:9" x14ac:dyDescent="0.25">
      <c r="A239" s="12"/>
      <c r="B239" s="26"/>
      <c r="C239" s="26"/>
      <c r="D239" s="43"/>
      <c r="E239" s="9" t="s">
        <v>19</v>
      </c>
      <c r="F239" s="12">
        <f t="shared" si="16"/>
        <v>0</v>
      </c>
      <c r="G239" s="12"/>
      <c r="H239" s="9" t="str">
        <f t="shared" si="17"/>
        <v>à commander</v>
      </c>
      <c r="I239" s="9"/>
    </row>
    <row r="240" spans="1:9" x14ac:dyDescent="0.25">
      <c r="A240" s="12"/>
      <c r="B240" s="26"/>
      <c r="C240" s="26"/>
      <c r="D240" s="43"/>
      <c r="E240" s="9" t="s">
        <v>19</v>
      </c>
      <c r="F240" s="12">
        <f t="shared" si="16"/>
        <v>0</v>
      </c>
      <c r="G240" s="12"/>
      <c r="H240" s="9" t="str">
        <f t="shared" si="17"/>
        <v>à commander</v>
      </c>
      <c r="I240" s="9"/>
    </row>
    <row r="241" spans="1:9" x14ac:dyDescent="0.25">
      <c r="A241" s="12"/>
      <c r="B241" s="26"/>
      <c r="C241" s="26"/>
      <c r="D241" s="43"/>
      <c r="E241" s="9" t="s">
        <v>19</v>
      </c>
      <c r="F241" s="12">
        <f t="shared" si="16"/>
        <v>0</v>
      </c>
      <c r="G241" s="12"/>
      <c r="H241" s="9" t="str">
        <f t="shared" si="17"/>
        <v>à commander</v>
      </c>
      <c r="I241" s="9"/>
    </row>
    <row r="242" spans="1:9" x14ac:dyDescent="0.25">
      <c r="A242" s="12"/>
      <c r="B242" s="26"/>
      <c r="C242" s="26"/>
      <c r="D242" s="43"/>
      <c r="E242" s="9" t="s">
        <v>19</v>
      </c>
      <c r="F242" s="12">
        <f t="shared" si="16"/>
        <v>0</v>
      </c>
      <c r="G242" s="12"/>
      <c r="H242" s="9" t="str">
        <f t="shared" si="17"/>
        <v>à commander</v>
      </c>
      <c r="I242" s="9"/>
    </row>
    <row r="243" spans="1:9" x14ac:dyDescent="0.25">
      <c r="A243" s="12"/>
      <c r="B243" s="26"/>
      <c r="C243" s="26"/>
      <c r="D243" s="43"/>
      <c r="E243" s="9" t="s">
        <v>19</v>
      </c>
      <c r="F243" s="12">
        <f t="shared" si="16"/>
        <v>0</v>
      </c>
      <c r="G243" s="12"/>
      <c r="H243" s="9" t="str">
        <f t="shared" si="17"/>
        <v>à commander</v>
      </c>
      <c r="I243" s="9"/>
    </row>
    <row r="244" spans="1:9" x14ac:dyDescent="0.25">
      <c r="A244" s="12"/>
      <c r="B244" s="26"/>
      <c r="C244" s="26"/>
      <c r="D244" s="43"/>
      <c r="E244" s="9" t="s">
        <v>19</v>
      </c>
      <c r="F244" s="12">
        <f t="shared" si="16"/>
        <v>0</v>
      </c>
      <c r="G244" s="12"/>
      <c r="H244" s="9" t="str">
        <f t="shared" si="17"/>
        <v>à commander</v>
      </c>
      <c r="I244" s="9"/>
    </row>
    <row r="245" spans="1:9" x14ac:dyDescent="0.25">
      <c r="A245" s="12"/>
      <c r="B245" s="26"/>
      <c r="C245" s="26"/>
      <c r="D245" s="43"/>
      <c r="E245" s="9" t="s">
        <v>19</v>
      </c>
      <c r="F245" s="12">
        <f t="shared" si="16"/>
        <v>0</v>
      </c>
      <c r="G245" s="12"/>
      <c r="H245" s="9" t="str">
        <f t="shared" si="17"/>
        <v>à commander</v>
      </c>
      <c r="I245" s="9"/>
    </row>
    <row r="246" spans="1:9" x14ac:dyDescent="0.25">
      <c r="A246" s="12"/>
      <c r="B246" s="26"/>
      <c r="C246" s="26"/>
      <c r="D246" s="43"/>
      <c r="E246" s="9" t="s">
        <v>19</v>
      </c>
      <c r="F246" s="12">
        <f t="shared" si="16"/>
        <v>0</v>
      </c>
      <c r="G246" s="12"/>
      <c r="H246" s="9" t="str">
        <f t="shared" si="17"/>
        <v>à commander</v>
      </c>
      <c r="I246" s="9"/>
    </row>
    <row r="247" spans="1:9" x14ac:dyDescent="0.25">
      <c r="A247" s="12"/>
      <c r="B247" s="26"/>
      <c r="C247" s="26"/>
      <c r="D247" s="43"/>
      <c r="E247" s="9" t="s">
        <v>19</v>
      </c>
      <c r="F247" s="12">
        <f t="shared" si="16"/>
        <v>0</v>
      </c>
      <c r="G247" s="12"/>
      <c r="H247" s="9" t="str">
        <f t="shared" si="17"/>
        <v>à commander</v>
      </c>
      <c r="I247" s="9"/>
    </row>
    <row r="248" spans="1:9" x14ac:dyDescent="0.25">
      <c r="A248" s="12"/>
      <c r="B248" s="26"/>
      <c r="C248" s="26"/>
      <c r="D248" s="43"/>
      <c r="E248" s="9" t="s">
        <v>19</v>
      </c>
      <c r="F248" s="12">
        <f t="shared" si="16"/>
        <v>0</v>
      </c>
      <c r="G248" s="12"/>
      <c r="H248" s="9" t="str">
        <f t="shared" si="17"/>
        <v>à commander</v>
      </c>
      <c r="I248" s="9"/>
    </row>
    <row r="249" spans="1:9" x14ac:dyDescent="0.25">
      <c r="A249" s="12"/>
      <c r="B249" s="26"/>
      <c r="C249" s="26"/>
      <c r="D249" s="43"/>
      <c r="E249" s="9" t="s">
        <v>19</v>
      </c>
      <c r="F249" s="12">
        <f t="shared" si="16"/>
        <v>0</v>
      </c>
      <c r="G249" s="12"/>
      <c r="H249" s="9" t="str">
        <f t="shared" si="17"/>
        <v>à commander</v>
      </c>
      <c r="I249" s="9"/>
    </row>
    <row r="250" spans="1:9" x14ac:dyDescent="0.25">
      <c r="A250" s="12"/>
      <c r="B250" s="26"/>
      <c r="C250" s="26"/>
      <c r="D250" s="43"/>
      <c r="E250" s="9" t="s">
        <v>19</v>
      </c>
      <c r="F250" s="12">
        <f t="shared" si="16"/>
        <v>0</v>
      </c>
      <c r="G250" s="12"/>
      <c r="H250" s="9" t="str">
        <f t="shared" si="17"/>
        <v>à commander</v>
      </c>
      <c r="I250" s="9"/>
    </row>
    <row r="251" spans="1:9" x14ac:dyDescent="0.25">
      <c r="A251" s="12"/>
      <c r="B251" s="26"/>
      <c r="C251" s="26"/>
      <c r="D251" s="43"/>
      <c r="E251" s="9" t="s">
        <v>19</v>
      </c>
      <c r="F251" s="12">
        <f t="shared" si="16"/>
        <v>0</v>
      </c>
      <c r="G251" s="12"/>
      <c r="H251" s="9" t="str">
        <f t="shared" si="17"/>
        <v>à commander</v>
      </c>
      <c r="I251" s="9"/>
    </row>
    <row r="252" spans="1:9" x14ac:dyDescent="0.25">
      <c r="A252" s="12"/>
      <c r="B252" s="26"/>
      <c r="C252" s="26"/>
      <c r="D252" s="43"/>
      <c r="E252" s="9" t="s">
        <v>19</v>
      </c>
      <c r="F252" s="12">
        <f t="shared" si="16"/>
        <v>0</v>
      </c>
      <c r="G252" s="12"/>
      <c r="H252" s="9" t="str">
        <f t="shared" si="17"/>
        <v>à commander</v>
      </c>
      <c r="I252" s="9"/>
    </row>
    <row r="253" spans="1:9" x14ac:dyDescent="0.25">
      <c r="A253" s="12"/>
      <c r="B253" s="26"/>
      <c r="C253" s="26"/>
      <c r="D253" s="43"/>
      <c r="E253" s="9" t="s">
        <v>19</v>
      </c>
      <c r="F253" s="12">
        <f t="shared" si="16"/>
        <v>0</v>
      </c>
      <c r="G253" s="12"/>
      <c r="H253" s="9" t="str">
        <f t="shared" si="17"/>
        <v>à commander</v>
      </c>
      <c r="I253" s="9"/>
    </row>
    <row r="254" spans="1:9" x14ac:dyDescent="0.25">
      <c r="A254" s="12"/>
      <c r="B254" s="26"/>
      <c r="C254" s="26"/>
      <c r="D254" s="43"/>
      <c r="E254" s="9" t="s">
        <v>19</v>
      </c>
      <c r="F254" s="12">
        <f t="shared" si="16"/>
        <v>0</v>
      </c>
      <c r="G254" s="12"/>
      <c r="H254" s="9" t="str">
        <f t="shared" si="17"/>
        <v>à commander</v>
      </c>
      <c r="I254" s="9"/>
    </row>
    <row r="255" spans="1:9" x14ac:dyDescent="0.25">
      <c r="A255" s="12"/>
      <c r="B255" s="26"/>
      <c r="C255" s="26"/>
      <c r="D255" s="43"/>
      <c r="E255" s="9" t="s">
        <v>19</v>
      </c>
      <c r="F255" s="12">
        <f t="shared" si="16"/>
        <v>0</v>
      </c>
      <c r="G255" s="12"/>
      <c r="H255" s="9" t="str">
        <f t="shared" si="17"/>
        <v>à commander</v>
      </c>
      <c r="I255" s="9"/>
    </row>
    <row r="256" spans="1:9" x14ac:dyDescent="0.25">
      <c r="A256" s="12"/>
      <c r="B256" s="26"/>
      <c r="C256" s="26"/>
      <c r="D256" s="43"/>
      <c r="E256" s="9" t="s">
        <v>19</v>
      </c>
      <c r="F256" s="12">
        <f t="shared" si="16"/>
        <v>0</v>
      </c>
      <c r="G256" s="12"/>
      <c r="H256" s="9" t="str">
        <f t="shared" si="17"/>
        <v>à commander</v>
      </c>
      <c r="I256" s="9"/>
    </row>
    <row r="257" spans="1:9" x14ac:dyDescent="0.25">
      <c r="A257" s="12"/>
      <c r="B257" s="26"/>
      <c r="C257" s="26"/>
      <c r="D257" s="43"/>
      <c r="E257" s="9" t="s">
        <v>19</v>
      </c>
      <c r="F257" s="12">
        <f t="shared" si="16"/>
        <v>0</v>
      </c>
      <c r="G257" s="12"/>
      <c r="H257" s="9" t="str">
        <f t="shared" si="17"/>
        <v>à commander</v>
      </c>
      <c r="I257" s="9"/>
    </row>
    <row r="258" spans="1:9" x14ac:dyDescent="0.25">
      <c r="A258" s="12"/>
      <c r="B258" s="26"/>
      <c r="C258" s="26"/>
      <c r="D258" s="43"/>
      <c r="E258" s="9" t="s">
        <v>19</v>
      </c>
      <c r="F258" s="12">
        <f t="shared" si="16"/>
        <v>0</v>
      </c>
      <c r="G258" s="12"/>
      <c r="H258" s="9" t="str">
        <f t="shared" si="17"/>
        <v>à commander</v>
      </c>
      <c r="I258" s="9"/>
    </row>
    <row r="259" spans="1:9" x14ac:dyDescent="0.25">
      <c r="A259" s="12"/>
      <c r="B259" s="26"/>
      <c r="C259" s="26"/>
      <c r="D259" s="43"/>
      <c r="E259" s="9" t="s">
        <v>19</v>
      </c>
      <c r="F259" s="12">
        <f t="shared" si="16"/>
        <v>0</v>
      </c>
      <c r="G259" s="12"/>
      <c r="H259" s="9" t="str">
        <f t="shared" si="17"/>
        <v>à commander</v>
      </c>
      <c r="I259" s="9"/>
    </row>
    <row r="260" spans="1:9" x14ac:dyDescent="0.25">
      <c r="A260" s="12"/>
      <c r="B260" s="26"/>
      <c r="C260" s="26"/>
      <c r="D260" s="43"/>
      <c r="E260" s="9" t="s">
        <v>19</v>
      </c>
      <c r="F260" s="12">
        <f t="shared" si="16"/>
        <v>0</v>
      </c>
      <c r="G260" s="12"/>
      <c r="H260" s="9" t="str">
        <f t="shared" si="17"/>
        <v>à commander</v>
      </c>
      <c r="I260" s="9"/>
    </row>
    <row r="261" spans="1:9" x14ac:dyDescent="0.25">
      <c r="A261" s="12"/>
      <c r="B261" s="26"/>
      <c r="C261" s="26"/>
      <c r="D261" s="43"/>
      <c r="E261" s="9" t="s">
        <v>19</v>
      </c>
      <c r="F261" s="12">
        <f t="shared" si="16"/>
        <v>0</v>
      </c>
      <c r="G261" s="12"/>
      <c r="H261" s="9" t="str">
        <f t="shared" si="17"/>
        <v>à commander</v>
      </c>
      <c r="I261" s="9"/>
    </row>
    <row r="262" spans="1:9" x14ac:dyDescent="0.25">
      <c r="A262" s="12"/>
      <c r="B262" s="26"/>
      <c r="C262" s="26"/>
      <c r="D262" s="43"/>
      <c r="E262" s="9" t="s">
        <v>19</v>
      </c>
      <c r="F262" s="12">
        <f t="shared" si="16"/>
        <v>0</v>
      </c>
      <c r="G262" s="12"/>
      <c r="H262" s="9" t="str">
        <f t="shared" si="17"/>
        <v>à commander</v>
      </c>
      <c r="I262" s="9"/>
    </row>
    <row r="263" spans="1:9" x14ac:dyDescent="0.25">
      <c r="A263" s="12"/>
      <c r="B263" s="26"/>
      <c r="C263" s="26"/>
      <c r="D263" s="43"/>
      <c r="E263" s="9" t="s">
        <v>19</v>
      </c>
      <c r="F263" s="12">
        <f t="shared" si="16"/>
        <v>0</v>
      </c>
      <c r="G263" s="12"/>
      <c r="H263" s="9" t="str">
        <f t="shared" si="17"/>
        <v>à commander</v>
      </c>
      <c r="I263" s="9"/>
    </row>
    <row r="264" spans="1:9" x14ac:dyDescent="0.25">
      <c r="A264" s="12"/>
      <c r="B264" s="26"/>
      <c r="C264" s="26"/>
      <c r="D264" s="43"/>
      <c r="E264" s="9" t="s">
        <v>19</v>
      </c>
      <c r="F264" s="12">
        <f t="shared" si="16"/>
        <v>0</v>
      </c>
      <c r="G264" s="12"/>
      <c r="H264" s="9" t="str">
        <f t="shared" si="17"/>
        <v>à commander</v>
      </c>
      <c r="I264" s="9"/>
    </row>
    <row r="265" spans="1:9" x14ac:dyDescent="0.25">
      <c r="A265" s="12"/>
      <c r="B265" s="26"/>
      <c r="C265" s="26"/>
      <c r="D265" s="43"/>
      <c r="E265" s="9" t="s">
        <v>19</v>
      </c>
      <c r="F265" s="12">
        <f t="shared" si="16"/>
        <v>0</v>
      </c>
      <c r="G265" s="12"/>
      <c r="H265" s="9" t="str">
        <f t="shared" si="17"/>
        <v>à commander</v>
      </c>
      <c r="I265" s="9"/>
    </row>
    <row r="266" spans="1:9" x14ac:dyDescent="0.25">
      <c r="A266" s="12"/>
      <c r="B266" s="26"/>
      <c r="C266" s="26"/>
      <c r="D266" s="43"/>
      <c r="E266" s="9" t="s">
        <v>19</v>
      </c>
      <c r="F266" s="12">
        <f t="shared" si="16"/>
        <v>0</v>
      </c>
      <c r="G266" s="12"/>
      <c r="H266" s="9" t="str">
        <f t="shared" si="17"/>
        <v>à commander</v>
      </c>
      <c r="I266" s="9"/>
    </row>
    <row r="267" spans="1:9" x14ac:dyDescent="0.25">
      <c r="A267" s="12"/>
      <c r="B267" s="26"/>
      <c r="C267" s="26"/>
      <c r="D267" s="43"/>
      <c r="E267" s="9" t="s">
        <v>19</v>
      </c>
      <c r="F267" s="12">
        <f t="shared" si="16"/>
        <v>0</v>
      </c>
      <c r="G267" s="12"/>
      <c r="H267" s="9" t="str">
        <f t="shared" si="17"/>
        <v>à commander</v>
      </c>
      <c r="I267" s="9"/>
    </row>
    <row r="268" spans="1:9" x14ac:dyDescent="0.25">
      <c r="A268" s="12"/>
      <c r="B268" s="26"/>
      <c r="C268" s="26"/>
      <c r="D268" s="43"/>
      <c r="E268" s="9" t="s">
        <v>19</v>
      </c>
      <c r="F268" s="12">
        <f t="shared" si="16"/>
        <v>0</v>
      </c>
      <c r="G268" s="12"/>
      <c r="H268" s="9" t="str">
        <f t="shared" si="17"/>
        <v>à commander</v>
      </c>
      <c r="I268" s="9"/>
    </row>
    <row r="269" spans="1:9" x14ac:dyDescent="0.25">
      <c r="A269" s="12"/>
      <c r="B269" s="26"/>
      <c r="C269" s="26"/>
      <c r="D269" s="43"/>
      <c r="E269" s="9" t="s">
        <v>19</v>
      </c>
      <c r="F269" s="12">
        <f t="shared" si="16"/>
        <v>0</v>
      </c>
      <c r="G269" s="12"/>
      <c r="H269" s="9" t="str">
        <f t="shared" si="17"/>
        <v>à commander</v>
      </c>
      <c r="I269" s="9"/>
    </row>
    <row r="270" spans="1:9" x14ac:dyDescent="0.25">
      <c r="A270" s="12"/>
      <c r="B270" s="26"/>
      <c r="C270" s="26"/>
      <c r="D270" s="43"/>
      <c r="E270" s="9" t="s">
        <v>19</v>
      </c>
      <c r="F270" s="12">
        <f t="shared" si="16"/>
        <v>0</v>
      </c>
      <c r="G270" s="12"/>
      <c r="H270" s="9" t="str">
        <f t="shared" si="17"/>
        <v>à commander</v>
      </c>
      <c r="I270" s="9"/>
    </row>
    <row r="271" spans="1:9" x14ac:dyDescent="0.25">
      <c r="A271" s="12"/>
      <c r="B271" s="26"/>
      <c r="C271" s="26"/>
      <c r="D271" s="43"/>
      <c r="E271" s="9" t="s">
        <v>19</v>
      </c>
      <c r="F271" s="12">
        <f t="shared" si="16"/>
        <v>0</v>
      </c>
      <c r="G271" s="12"/>
      <c r="H271" s="9" t="str">
        <f t="shared" si="17"/>
        <v>à commander</v>
      </c>
      <c r="I271" s="9"/>
    </row>
    <row r="272" spans="1:9" x14ac:dyDescent="0.25">
      <c r="A272" s="12"/>
      <c r="B272" s="26"/>
      <c r="C272" s="26"/>
      <c r="D272" s="43"/>
      <c r="E272" s="9" t="s">
        <v>19</v>
      </c>
      <c r="F272" s="12">
        <f t="shared" si="16"/>
        <v>0</v>
      </c>
      <c r="G272" s="12"/>
      <c r="H272" s="9" t="str">
        <f t="shared" si="17"/>
        <v>à commander</v>
      </c>
      <c r="I272" s="9"/>
    </row>
    <row r="273" spans="1:9" x14ac:dyDescent="0.25">
      <c r="A273" s="12"/>
      <c r="B273" s="26"/>
      <c r="C273" s="26"/>
      <c r="D273" s="43"/>
      <c r="E273" s="9" t="s">
        <v>19</v>
      </c>
      <c r="F273" s="12">
        <f t="shared" si="16"/>
        <v>0</v>
      </c>
      <c r="G273" s="12"/>
      <c r="H273" s="9" t="str">
        <f t="shared" si="17"/>
        <v>à commander</v>
      </c>
      <c r="I273" s="9"/>
    </row>
    <row r="274" spans="1:9" x14ac:dyDescent="0.25">
      <c r="A274" s="12"/>
      <c r="B274" s="26"/>
      <c r="C274" s="26"/>
      <c r="D274" s="43"/>
      <c r="E274" s="9" t="s">
        <v>19</v>
      </c>
      <c r="F274" s="12">
        <f t="shared" si="16"/>
        <v>0</v>
      </c>
      <c r="G274" s="12"/>
      <c r="H274" s="9" t="str">
        <f t="shared" si="17"/>
        <v>à commander</v>
      </c>
      <c r="I274" s="9"/>
    </row>
    <row r="275" spans="1:9" x14ac:dyDescent="0.25">
      <c r="A275" s="12"/>
      <c r="B275" s="26"/>
      <c r="C275" s="26"/>
      <c r="D275" s="43"/>
      <c r="E275" s="9" t="s">
        <v>19</v>
      </c>
      <c r="F275" s="12">
        <f t="shared" si="16"/>
        <v>0</v>
      </c>
      <c r="G275" s="12"/>
      <c r="H275" s="9" t="str">
        <f t="shared" si="17"/>
        <v>à commander</v>
      </c>
      <c r="I275" s="9"/>
    </row>
    <row r="276" spans="1:9" x14ac:dyDescent="0.25">
      <c r="A276" s="12"/>
      <c r="B276" s="26"/>
      <c r="C276" s="26"/>
      <c r="D276" s="43"/>
      <c r="E276" s="9" t="s">
        <v>19</v>
      </c>
      <c r="F276" s="12">
        <f t="shared" si="16"/>
        <v>0</v>
      </c>
      <c r="G276" s="12"/>
      <c r="H276" s="9" t="str">
        <f t="shared" si="17"/>
        <v>à commander</v>
      </c>
      <c r="I276" s="9"/>
    </row>
    <row r="277" spans="1:9" x14ac:dyDescent="0.25">
      <c r="A277" s="12"/>
      <c r="B277" s="26"/>
      <c r="C277" s="26"/>
      <c r="D277" s="43"/>
      <c r="E277" s="9" t="s">
        <v>19</v>
      </c>
      <c r="F277" s="12">
        <f t="shared" si="16"/>
        <v>0</v>
      </c>
      <c r="G277" s="12"/>
      <c r="H277" s="9" t="str">
        <f t="shared" si="17"/>
        <v>à commander</v>
      </c>
      <c r="I277" s="9"/>
    </row>
    <row r="278" spans="1:9" x14ac:dyDescent="0.25">
      <c r="A278" s="12"/>
      <c r="B278" s="26"/>
      <c r="C278" s="26"/>
      <c r="D278" s="43"/>
      <c r="E278" s="9" t="s">
        <v>19</v>
      </c>
      <c r="F278" s="12">
        <f t="shared" si="16"/>
        <v>0</v>
      </c>
      <c r="G278" s="12"/>
      <c r="H278" s="9" t="str">
        <f t="shared" si="17"/>
        <v>à commander</v>
      </c>
      <c r="I278" s="9"/>
    </row>
    <row r="279" spans="1:9" x14ac:dyDescent="0.25">
      <c r="A279" s="12"/>
      <c r="B279" s="26"/>
      <c r="C279" s="26"/>
      <c r="D279" s="43"/>
      <c r="E279" s="9" t="s">
        <v>19</v>
      </c>
      <c r="F279" s="12">
        <f t="shared" ref="F279:F336" si="18">IF(E279=0,H279,)</f>
        <v>0</v>
      </c>
      <c r="G279" s="12"/>
      <c r="H279" s="9" t="str">
        <f t="shared" ref="H279:H336" si="19">IF(AND(E279=0,G279="ok"),"en cours","à commander")</f>
        <v>à commander</v>
      </c>
      <c r="I279" s="9"/>
    </row>
    <row r="280" spans="1:9" x14ac:dyDescent="0.25">
      <c r="A280" s="12"/>
      <c r="B280" s="26"/>
      <c r="C280" s="26"/>
      <c r="D280" s="43"/>
      <c r="E280" s="9" t="s">
        <v>19</v>
      </c>
      <c r="F280" s="12">
        <f t="shared" si="18"/>
        <v>0</v>
      </c>
      <c r="G280" s="12"/>
      <c r="H280" s="9" t="str">
        <f t="shared" si="19"/>
        <v>à commander</v>
      </c>
      <c r="I280" s="9"/>
    </row>
    <row r="281" spans="1:9" x14ac:dyDescent="0.25">
      <c r="A281" s="12"/>
      <c r="B281" s="26"/>
      <c r="C281" s="26"/>
      <c r="D281" s="43"/>
      <c r="E281" s="9" t="s">
        <v>19</v>
      </c>
      <c r="F281" s="12">
        <f t="shared" si="18"/>
        <v>0</v>
      </c>
      <c r="G281" s="12"/>
      <c r="H281" s="9" t="str">
        <f t="shared" si="19"/>
        <v>à commander</v>
      </c>
      <c r="I281" s="9"/>
    </row>
    <row r="282" spans="1:9" x14ac:dyDescent="0.25">
      <c r="A282" s="12"/>
      <c r="B282" s="26"/>
      <c r="C282" s="26"/>
      <c r="D282" s="43"/>
      <c r="E282" s="9" t="s">
        <v>19</v>
      </c>
      <c r="F282" s="12">
        <f t="shared" si="18"/>
        <v>0</v>
      </c>
      <c r="G282" s="12"/>
      <c r="H282" s="9" t="str">
        <f t="shared" si="19"/>
        <v>à commander</v>
      </c>
      <c r="I282" s="9"/>
    </row>
    <row r="283" spans="1:9" x14ac:dyDescent="0.25">
      <c r="A283" s="12"/>
      <c r="B283" s="26"/>
      <c r="C283" s="26"/>
      <c r="D283" s="43"/>
      <c r="E283" s="9" t="s">
        <v>19</v>
      </c>
      <c r="F283" s="12">
        <f t="shared" si="18"/>
        <v>0</v>
      </c>
      <c r="G283" s="12"/>
      <c r="H283" s="9" t="str">
        <f t="shared" si="19"/>
        <v>à commander</v>
      </c>
      <c r="I283" s="9"/>
    </row>
    <row r="284" spans="1:9" x14ac:dyDescent="0.25">
      <c r="A284" s="12"/>
      <c r="B284" s="26"/>
      <c r="C284" s="26"/>
      <c r="D284" s="43"/>
      <c r="E284" s="9" t="s">
        <v>19</v>
      </c>
      <c r="F284" s="12">
        <f t="shared" si="18"/>
        <v>0</v>
      </c>
      <c r="G284" s="12"/>
      <c r="H284" s="9" t="str">
        <f t="shared" si="19"/>
        <v>à commander</v>
      </c>
      <c r="I284" s="9"/>
    </row>
    <row r="285" spans="1:9" x14ac:dyDescent="0.25">
      <c r="A285" s="12"/>
      <c r="B285" s="26"/>
      <c r="C285" s="26"/>
      <c r="D285" s="43"/>
      <c r="E285" s="9" t="s">
        <v>19</v>
      </c>
      <c r="F285" s="12">
        <f t="shared" si="18"/>
        <v>0</v>
      </c>
      <c r="G285" s="12"/>
      <c r="H285" s="9" t="str">
        <f t="shared" si="19"/>
        <v>à commander</v>
      </c>
      <c r="I285" s="9"/>
    </row>
    <row r="286" spans="1:9" x14ac:dyDescent="0.25">
      <c r="A286" s="12"/>
      <c r="B286" s="26"/>
      <c r="C286" s="26"/>
      <c r="D286" s="43"/>
      <c r="E286" s="9" t="s">
        <v>19</v>
      </c>
      <c r="F286" s="12">
        <f t="shared" si="18"/>
        <v>0</v>
      </c>
      <c r="G286" s="12"/>
      <c r="H286" s="9" t="str">
        <f t="shared" si="19"/>
        <v>à commander</v>
      </c>
      <c r="I286" s="9"/>
    </row>
    <row r="287" spans="1:9" x14ac:dyDescent="0.25">
      <c r="A287" s="12"/>
      <c r="B287" s="26"/>
      <c r="C287" s="26"/>
      <c r="D287" s="43"/>
      <c r="E287" s="9" t="s">
        <v>19</v>
      </c>
      <c r="F287" s="12">
        <f t="shared" si="18"/>
        <v>0</v>
      </c>
      <c r="G287" s="12"/>
      <c r="H287" s="9" t="str">
        <f t="shared" si="19"/>
        <v>à commander</v>
      </c>
      <c r="I287" s="9"/>
    </row>
    <row r="288" spans="1:9" x14ac:dyDescent="0.25">
      <c r="A288" s="12"/>
      <c r="B288" s="26"/>
      <c r="C288" s="26"/>
      <c r="D288" s="43"/>
      <c r="E288" s="9" t="s">
        <v>19</v>
      </c>
      <c r="F288" s="12">
        <f t="shared" si="18"/>
        <v>0</v>
      </c>
      <c r="G288" s="12"/>
      <c r="H288" s="9" t="str">
        <f t="shared" si="19"/>
        <v>à commander</v>
      </c>
      <c r="I288" s="9"/>
    </row>
    <row r="289" spans="1:9" x14ac:dyDescent="0.25">
      <c r="A289" s="12"/>
      <c r="B289" s="26"/>
      <c r="C289" s="26"/>
      <c r="D289" s="43"/>
      <c r="E289" s="9" t="s">
        <v>19</v>
      </c>
      <c r="F289" s="12">
        <f t="shared" si="18"/>
        <v>0</v>
      </c>
      <c r="G289" s="12"/>
      <c r="H289" s="9" t="str">
        <f t="shared" si="19"/>
        <v>à commander</v>
      </c>
      <c r="I289" s="9"/>
    </row>
    <row r="290" spans="1:9" x14ac:dyDescent="0.25">
      <c r="A290" s="12"/>
      <c r="B290" s="26"/>
      <c r="C290" s="26"/>
      <c r="D290" s="43"/>
      <c r="E290" s="9" t="s">
        <v>19</v>
      </c>
      <c r="F290" s="12">
        <f t="shared" si="18"/>
        <v>0</v>
      </c>
      <c r="G290" s="12"/>
      <c r="H290" s="9" t="str">
        <f t="shared" si="19"/>
        <v>à commander</v>
      </c>
      <c r="I290" s="9"/>
    </row>
    <row r="291" spans="1:9" x14ac:dyDescent="0.25">
      <c r="A291" s="12"/>
      <c r="B291" s="26"/>
      <c r="C291" s="26"/>
      <c r="D291" s="43"/>
      <c r="E291" s="9" t="s">
        <v>19</v>
      </c>
      <c r="F291" s="12">
        <f t="shared" si="18"/>
        <v>0</v>
      </c>
      <c r="G291" s="12"/>
      <c r="H291" s="9" t="str">
        <f t="shared" si="19"/>
        <v>à commander</v>
      </c>
      <c r="I291" s="9"/>
    </row>
    <row r="292" spans="1:9" x14ac:dyDescent="0.25">
      <c r="A292" s="12"/>
      <c r="B292" s="26"/>
      <c r="C292" s="26"/>
      <c r="D292" s="43"/>
      <c r="E292" s="9" t="s">
        <v>19</v>
      </c>
      <c r="F292" s="12">
        <f t="shared" si="18"/>
        <v>0</v>
      </c>
      <c r="G292" s="12"/>
      <c r="H292" s="9" t="str">
        <f t="shared" si="19"/>
        <v>à commander</v>
      </c>
      <c r="I292" s="9"/>
    </row>
    <row r="293" spans="1:9" x14ac:dyDescent="0.25">
      <c r="A293" s="12"/>
      <c r="B293" s="26"/>
      <c r="C293" s="26"/>
      <c r="D293" s="43"/>
      <c r="E293" s="9" t="s">
        <v>19</v>
      </c>
      <c r="F293" s="12">
        <f t="shared" si="18"/>
        <v>0</v>
      </c>
      <c r="G293" s="12"/>
      <c r="H293" s="9" t="str">
        <f t="shared" si="19"/>
        <v>à commander</v>
      </c>
      <c r="I293" s="9"/>
    </row>
    <row r="294" spans="1:9" x14ac:dyDescent="0.25">
      <c r="A294" s="12"/>
      <c r="B294" s="26"/>
      <c r="C294" s="26"/>
      <c r="D294" s="43"/>
      <c r="E294" s="9" t="s">
        <v>19</v>
      </c>
      <c r="F294" s="12">
        <f t="shared" si="18"/>
        <v>0</v>
      </c>
      <c r="G294" s="12"/>
      <c r="H294" s="9" t="str">
        <f t="shared" si="19"/>
        <v>à commander</v>
      </c>
      <c r="I294" s="9"/>
    </row>
    <row r="295" spans="1:9" x14ac:dyDescent="0.25">
      <c r="A295" s="12"/>
      <c r="B295" s="26"/>
      <c r="C295" s="26"/>
      <c r="D295" s="43"/>
      <c r="E295" s="9" t="s">
        <v>19</v>
      </c>
      <c r="F295" s="12">
        <f t="shared" si="18"/>
        <v>0</v>
      </c>
      <c r="G295" s="12"/>
      <c r="H295" s="9" t="str">
        <f t="shared" si="19"/>
        <v>à commander</v>
      </c>
      <c r="I295" s="9"/>
    </row>
    <row r="296" spans="1:9" x14ac:dyDescent="0.25">
      <c r="A296" s="12"/>
      <c r="B296" s="26"/>
      <c r="C296" s="26"/>
      <c r="D296" s="43"/>
      <c r="E296" s="9" t="s">
        <v>19</v>
      </c>
      <c r="F296" s="12">
        <f t="shared" si="18"/>
        <v>0</v>
      </c>
      <c r="G296" s="12"/>
      <c r="H296" s="9" t="str">
        <f t="shared" si="19"/>
        <v>à commander</v>
      </c>
      <c r="I296" s="9"/>
    </row>
    <row r="297" spans="1:9" x14ac:dyDescent="0.25">
      <c r="A297" s="12"/>
      <c r="B297" s="26"/>
      <c r="C297" s="26"/>
      <c r="D297" s="43"/>
      <c r="E297" s="9" t="s">
        <v>19</v>
      </c>
      <c r="F297" s="12">
        <f t="shared" si="18"/>
        <v>0</v>
      </c>
      <c r="G297" s="12"/>
      <c r="H297" s="9" t="str">
        <f t="shared" si="19"/>
        <v>à commander</v>
      </c>
      <c r="I297" s="9"/>
    </row>
    <row r="298" spans="1:9" x14ac:dyDescent="0.25">
      <c r="A298" s="12"/>
      <c r="B298" s="26"/>
      <c r="C298" s="26"/>
      <c r="D298" s="43"/>
      <c r="E298" s="9" t="s">
        <v>19</v>
      </c>
      <c r="F298" s="12">
        <f t="shared" si="18"/>
        <v>0</v>
      </c>
      <c r="G298" s="12"/>
      <c r="H298" s="9" t="str">
        <f t="shared" si="19"/>
        <v>à commander</v>
      </c>
      <c r="I298" s="9"/>
    </row>
    <row r="299" spans="1:9" x14ac:dyDescent="0.25">
      <c r="A299" s="12"/>
      <c r="B299" s="26"/>
      <c r="C299" s="26"/>
      <c r="D299" s="43"/>
      <c r="E299" s="9" t="s">
        <v>19</v>
      </c>
      <c r="F299" s="12">
        <f t="shared" si="18"/>
        <v>0</v>
      </c>
      <c r="G299" s="12"/>
      <c r="H299" s="9" t="str">
        <f t="shared" si="19"/>
        <v>à commander</v>
      </c>
      <c r="I299" s="9"/>
    </row>
    <row r="300" spans="1:9" x14ac:dyDescent="0.25">
      <c r="A300" s="12"/>
      <c r="B300" s="26"/>
      <c r="C300" s="26"/>
      <c r="D300" s="43"/>
      <c r="E300" s="9" t="s">
        <v>19</v>
      </c>
      <c r="F300" s="12">
        <f t="shared" si="18"/>
        <v>0</v>
      </c>
      <c r="G300" s="12"/>
      <c r="H300" s="9" t="str">
        <f t="shared" si="19"/>
        <v>à commander</v>
      </c>
      <c r="I300" s="9"/>
    </row>
    <row r="301" spans="1:9" x14ac:dyDescent="0.25">
      <c r="A301" s="12"/>
      <c r="B301" s="26"/>
      <c r="C301" s="26"/>
      <c r="D301" s="43"/>
      <c r="E301" s="9" t="s">
        <v>19</v>
      </c>
      <c r="F301" s="12">
        <f t="shared" si="18"/>
        <v>0</v>
      </c>
      <c r="G301" s="12"/>
      <c r="H301" s="9" t="str">
        <f t="shared" si="19"/>
        <v>à commander</v>
      </c>
      <c r="I301" s="9"/>
    </row>
    <row r="302" spans="1:9" x14ac:dyDescent="0.25">
      <c r="A302" s="12"/>
      <c r="B302" s="26"/>
      <c r="C302" s="26"/>
      <c r="D302" s="43"/>
      <c r="E302" s="9" t="s">
        <v>19</v>
      </c>
      <c r="F302" s="12">
        <f t="shared" si="18"/>
        <v>0</v>
      </c>
      <c r="G302" s="12"/>
      <c r="H302" s="9" t="str">
        <f t="shared" si="19"/>
        <v>à commander</v>
      </c>
      <c r="I302" s="9"/>
    </row>
    <row r="303" spans="1:9" x14ac:dyDescent="0.25">
      <c r="A303" s="12"/>
      <c r="B303" s="26"/>
      <c r="C303" s="26"/>
      <c r="D303" s="43"/>
      <c r="E303" s="9" t="s">
        <v>19</v>
      </c>
      <c r="F303" s="12">
        <f t="shared" si="18"/>
        <v>0</v>
      </c>
      <c r="G303" s="12"/>
      <c r="H303" s="9" t="str">
        <f t="shared" si="19"/>
        <v>à commander</v>
      </c>
      <c r="I303" s="9"/>
    </row>
    <row r="304" spans="1:9" x14ac:dyDescent="0.25">
      <c r="A304" s="12"/>
      <c r="B304" s="26"/>
      <c r="C304" s="26"/>
      <c r="D304" s="43"/>
      <c r="E304" s="9" t="s">
        <v>19</v>
      </c>
      <c r="F304" s="12">
        <f t="shared" si="18"/>
        <v>0</v>
      </c>
      <c r="G304" s="12"/>
      <c r="H304" s="9" t="str">
        <f t="shared" si="19"/>
        <v>à commander</v>
      </c>
      <c r="I304" s="9"/>
    </row>
    <row r="305" spans="1:9" x14ac:dyDescent="0.25">
      <c r="A305" s="12"/>
      <c r="B305" s="26"/>
      <c r="C305" s="26"/>
      <c r="D305" s="43"/>
      <c r="E305" s="9" t="s">
        <v>19</v>
      </c>
      <c r="F305" s="12">
        <f t="shared" si="18"/>
        <v>0</v>
      </c>
      <c r="G305" s="12"/>
      <c r="H305" s="9" t="str">
        <f t="shared" si="19"/>
        <v>à commander</v>
      </c>
      <c r="I305" s="9"/>
    </row>
    <row r="306" spans="1:9" x14ac:dyDescent="0.25">
      <c r="A306" s="12"/>
      <c r="B306" s="26"/>
      <c r="C306" s="26"/>
      <c r="D306" s="43"/>
      <c r="E306" s="9" t="s">
        <v>19</v>
      </c>
      <c r="F306" s="12">
        <f t="shared" si="18"/>
        <v>0</v>
      </c>
      <c r="G306" s="12"/>
      <c r="H306" s="9" t="str">
        <f t="shared" si="19"/>
        <v>à commander</v>
      </c>
      <c r="I306" s="9"/>
    </row>
    <row r="307" spans="1:9" x14ac:dyDescent="0.25">
      <c r="A307" s="12"/>
      <c r="B307" s="26"/>
      <c r="C307" s="26"/>
      <c r="D307" s="43"/>
      <c r="E307" s="9" t="s">
        <v>19</v>
      </c>
      <c r="F307" s="12">
        <f t="shared" si="18"/>
        <v>0</v>
      </c>
      <c r="G307" s="12"/>
      <c r="H307" s="9" t="str">
        <f t="shared" si="19"/>
        <v>à commander</v>
      </c>
      <c r="I307" s="9"/>
    </row>
    <row r="308" spans="1:9" x14ac:dyDescent="0.25">
      <c r="A308" s="12"/>
      <c r="B308" s="26"/>
      <c r="C308" s="26"/>
      <c r="D308" s="43"/>
      <c r="E308" s="9" t="s">
        <v>19</v>
      </c>
      <c r="F308" s="12">
        <f t="shared" si="18"/>
        <v>0</v>
      </c>
      <c r="G308" s="12"/>
      <c r="H308" s="9" t="str">
        <f t="shared" si="19"/>
        <v>à commander</v>
      </c>
      <c r="I308" s="9"/>
    </row>
    <row r="309" spans="1:9" x14ac:dyDescent="0.25">
      <c r="A309" s="12"/>
      <c r="B309" s="26"/>
      <c r="C309" s="26"/>
      <c r="D309" s="43"/>
      <c r="E309" s="9" t="s">
        <v>19</v>
      </c>
      <c r="F309" s="12">
        <f t="shared" si="18"/>
        <v>0</v>
      </c>
      <c r="G309" s="12"/>
      <c r="H309" s="9" t="str">
        <f t="shared" si="19"/>
        <v>à commander</v>
      </c>
      <c r="I309" s="9"/>
    </row>
    <row r="310" spans="1:9" x14ac:dyDescent="0.25">
      <c r="A310" s="12"/>
      <c r="B310" s="26"/>
      <c r="C310" s="26"/>
      <c r="D310" s="43"/>
      <c r="E310" s="9" t="s">
        <v>19</v>
      </c>
      <c r="F310" s="12">
        <f t="shared" si="18"/>
        <v>0</v>
      </c>
      <c r="G310" s="12"/>
      <c r="H310" s="9" t="str">
        <f t="shared" si="19"/>
        <v>à commander</v>
      </c>
      <c r="I310" s="9"/>
    </row>
    <row r="311" spans="1:9" x14ac:dyDescent="0.25">
      <c r="A311" s="12"/>
      <c r="B311" s="26"/>
      <c r="C311" s="26"/>
      <c r="D311" s="43"/>
      <c r="E311" s="9" t="s">
        <v>19</v>
      </c>
      <c r="F311" s="12">
        <f t="shared" si="18"/>
        <v>0</v>
      </c>
      <c r="G311" s="12"/>
      <c r="H311" s="9" t="str">
        <f t="shared" si="19"/>
        <v>à commander</v>
      </c>
      <c r="I311" s="9"/>
    </row>
    <row r="312" spans="1:9" x14ac:dyDescent="0.25">
      <c r="A312" s="12"/>
      <c r="B312" s="26"/>
      <c r="C312" s="26"/>
      <c r="D312" s="43"/>
      <c r="E312" s="9" t="s">
        <v>19</v>
      </c>
      <c r="F312" s="12">
        <f t="shared" si="18"/>
        <v>0</v>
      </c>
      <c r="G312" s="12"/>
      <c r="H312" s="9" t="str">
        <f t="shared" si="19"/>
        <v>à commander</v>
      </c>
      <c r="I312" s="9"/>
    </row>
    <row r="313" spans="1:9" x14ac:dyDescent="0.25">
      <c r="A313" s="12"/>
      <c r="B313" s="26"/>
      <c r="C313" s="26"/>
      <c r="D313" s="43"/>
      <c r="E313" s="9" t="s">
        <v>19</v>
      </c>
      <c r="F313" s="12">
        <f t="shared" si="18"/>
        <v>0</v>
      </c>
      <c r="G313" s="12"/>
      <c r="H313" s="9" t="str">
        <f t="shared" si="19"/>
        <v>à commander</v>
      </c>
      <c r="I313" s="9"/>
    </row>
    <row r="314" spans="1:9" x14ac:dyDescent="0.25">
      <c r="A314" s="12"/>
      <c r="B314" s="26"/>
      <c r="C314" s="26"/>
      <c r="D314" s="43"/>
      <c r="E314" s="9" t="s">
        <v>19</v>
      </c>
      <c r="F314" s="12">
        <f t="shared" si="18"/>
        <v>0</v>
      </c>
      <c r="G314" s="12"/>
      <c r="H314" s="9" t="str">
        <f t="shared" si="19"/>
        <v>à commander</v>
      </c>
      <c r="I314" s="9"/>
    </row>
    <row r="315" spans="1:9" x14ac:dyDescent="0.25">
      <c r="A315" s="12"/>
      <c r="B315" s="26"/>
      <c r="C315" s="26"/>
      <c r="D315" s="43"/>
      <c r="E315" s="9" t="s">
        <v>19</v>
      </c>
      <c r="F315" s="12">
        <f t="shared" si="18"/>
        <v>0</v>
      </c>
      <c r="G315" s="12"/>
      <c r="H315" s="9" t="str">
        <f t="shared" si="19"/>
        <v>à commander</v>
      </c>
      <c r="I315" s="9"/>
    </row>
    <row r="316" spans="1:9" x14ac:dyDescent="0.25">
      <c r="A316" s="12"/>
      <c r="B316" s="26"/>
      <c r="C316" s="26"/>
      <c r="D316" s="43"/>
      <c r="E316" s="9" t="s">
        <v>19</v>
      </c>
      <c r="F316" s="12">
        <f t="shared" si="18"/>
        <v>0</v>
      </c>
      <c r="G316" s="12"/>
      <c r="H316" s="9" t="str">
        <f t="shared" si="19"/>
        <v>à commander</v>
      </c>
      <c r="I316" s="9"/>
    </row>
    <row r="317" spans="1:9" x14ac:dyDescent="0.25">
      <c r="A317" s="12"/>
      <c r="B317" s="26"/>
      <c r="C317" s="26"/>
      <c r="D317" s="43"/>
      <c r="E317" s="9" t="s">
        <v>19</v>
      </c>
      <c r="F317" s="12">
        <f t="shared" si="18"/>
        <v>0</v>
      </c>
      <c r="G317" s="12"/>
      <c r="H317" s="9" t="str">
        <f t="shared" si="19"/>
        <v>à commander</v>
      </c>
      <c r="I317" s="9"/>
    </row>
    <row r="318" spans="1:9" x14ac:dyDescent="0.25">
      <c r="A318" s="12"/>
      <c r="B318" s="26"/>
      <c r="C318" s="26"/>
      <c r="D318" s="43"/>
      <c r="E318" s="9" t="s">
        <v>19</v>
      </c>
      <c r="F318" s="12">
        <f t="shared" si="18"/>
        <v>0</v>
      </c>
      <c r="G318" s="12"/>
      <c r="H318" s="9" t="str">
        <f t="shared" si="19"/>
        <v>à commander</v>
      </c>
      <c r="I318" s="9"/>
    </row>
    <row r="319" spans="1:9" x14ac:dyDescent="0.25">
      <c r="A319" s="12"/>
      <c r="B319" s="26"/>
      <c r="C319" s="26"/>
      <c r="D319" s="43"/>
      <c r="E319" s="9" t="s">
        <v>19</v>
      </c>
      <c r="F319" s="12">
        <f t="shared" si="18"/>
        <v>0</v>
      </c>
      <c r="G319" s="12"/>
      <c r="H319" s="9" t="str">
        <f t="shared" si="19"/>
        <v>à commander</v>
      </c>
      <c r="I319" s="9"/>
    </row>
    <row r="320" spans="1:9" x14ac:dyDescent="0.25">
      <c r="A320" s="12"/>
      <c r="B320" s="26"/>
      <c r="C320" s="26"/>
      <c r="D320" s="43"/>
      <c r="E320" s="9" t="s">
        <v>19</v>
      </c>
      <c r="F320" s="12">
        <f t="shared" si="18"/>
        <v>0</v>
      </c>
      <c r="G320" s="12"/>
      <c r="H320" s="9" t="str">
        <f t="shared" si="19"/>
        <v>à commander</v>
      </c>
      <c r="I320" s="9"/>
    </row>
    <row r="321" spans="1:9" x14ac:dyDescent="0.25">
      <c r="A321" s="12"/>
      <c r="B321" s="26"/>
      <c r="C321" s="26"/>
      <c r="D321" s="43"/>
      <c r="E321" s="9" t="s">
        <v>19</v>
      </c>
      <c r="F321" s="12">
        <f t="shared" si="18"/>
        <v>0</v>
      </c>
      <c r="G321" s="12"/>
      <c r="H321" s="9" t="str">
        <f t="shared" si="19"/>
        <v>à commander</v>
      </c>
      <c r="I321" s="9"/>
    </row>
    <row r="322" spans="1:9" x14ac:dyDescent="0.25">
      <c r="A322" s="12"/>
      <c r="B322" s="26"/>
      <c r="C322" s="26"/>
      <c r="D322" s="43"/>
      <c r="E322" s="9" t="s">
        <v>19</v>
      </c>
      <c r="F322" s="12">
        <f t="shared" si="18"/>
        <v>0</v>
      </c>
      <c r="G322" s="12"/>
      <c r="H322" s="9" t="str">
        <f t="shared" si="19"/>
        <v>à commander</v>
      </c>
      <c r="I322" s="9"/>
    </row>
    <row r="323" spans="1:9" x14ac:dyDescent="0.25">
      <c r="A323" s="12"/>
      <c r="B323" s="26"/>
      <c r="C323" s="26"/>
      <c r="D323" s="43"/>
      <c r="E323" s="9" t="s">
        <v>19</v>
      </c>
      <c r="F323" s="12">
        <f t="shared" si="18"/>
        <v>0</v>
      </c>
      <c r="G323" s="12"/>
      <c r="H323" s="9" t="str">
        <f t="shared" si="19"/>
        <v>à commander</v>
      </c>
      <c r="I323" s="9"/>
    </row>
    <row r="324" spans="1:9" x14ac:dyDescent="0.25">
      <c r="A324" s="12"/>
      <c r="B324" s="26"/>
      <c r="C324" s="26"/>
      <c r="D324" s="43"/>
      <c r="E324" s="9" t="s">
        <v>19</v>
      </c>
      <c r="F324" s="12">
        <f t="shared" si="18"/>
        <v>0</v>
      </c>
      <c r="G324" s="12"/>
      <c r="H324" s="9" t="str">
        <f t="shared" si="19"/>
        <v>à commander</v>
      </c>
      <c r="I324" s="9"/>
    </row>
    <row r="325" spans="1:9" x14ac:dyDescent="0.25">
      <c r="A325" s="12"/>
      <c r="B325" s="26"/>
      <c r="C325" s="26"/>
      <c r="D325" s="43"/>
      <c r="E325" s="9" t="s">
        <v>19</v>
      </c>
      <c r="F325" s="12">
        <f t="shared" si="18"/>
        <v>0</v>
      </c>
      <c r="G325" s="12"/>
      <c r="H325" s="9" t="str">
        <f t="shared" si="19"/>
        <v>à commander</v>
      </c>
      <c r="I325" s="9"/>
    </row>
    <row r="326" spans="1:9" x14ac:dyDescent="0.25">
      <c r="A326" s="12"/>
      <c r="B326" s="26"/>
      <c r="C326" s="26"/>
      <c r="D326" s="43"/>
      <c r="E326" s="9" t="s">
        <v>19</v>
      </c>
      <c r="F326" s="12">
        <f t="shared" si="18"/>
        <v>0</v>
      </c>
      <c r="G326" s="12"/>
      <c r="H326" s="9" t="str">
        <f t="shared" si="19"/>
        <v>à commander</v>
      </c>
      <c r="I326" s="9"/>
    </row>
    <row r="327" spans="1:9" x14ac:dyDescent="0.25">
      <c r="A327" s="12"/>
      <c r="B327" s="26"/>
      <c r="C327" s="26"/>
      <c r="D327" s="43"/>
      <c r="E327" s="9" t="s">
        <v>19</v>
      </c>
      <c r="F327" s="12">
        <f t="shared" si="18"/>
        <v>0</v>
      </c>
      <c r="G327" s="12"/>
      <c r="H327" s="9" t="str">
        <f t="shared" si="19"/>
        <v>à commander</v>
      </c>
      <c r="I327" s="9"/>
    </row>
    <row r="328" spans="1:9" x14ac:dyDescent="0.25">
      <c r="A328" s="12"/>
      <c r="B328" s="12"/>
      <c r="C328" s="26"/>
      <c r="D328" s="43"/>
      <c r="E328" s="9" t="s">
        <v>19</v>
      </c>
      <c r="F328" s="12">
        <f t="shared" si="18"/>
        <v>0</v>
      </c>
      <c r="G328" s="12"/>
      <c r="H328" s="9" t="str">
        <f t="shared" si="19"/>
        <v>à commander</v>
      </c>
      <c r="I328" s="9"/>
    </row>
    <row r="329" spans="1:9" x14ac:dyDescent="0.25">
      <c r="A329" s="12"/>
      <c r="B329" s="12"/>
      <c r="C329" s="26"/>
      <c r="D329" s="43"/>
      <c r="E329" s="9" t="s">
        <v>19</v>
      </c>
      <c r="F329" s="12">
        <f t="shared" si="18"/>
        <v>0</v>
      </c>
      <c r="G329" s="12"/>
      <c r="H329" s="9" t="str">
        <f t="shared" si="19"/>
        <v>à commander</v>
      </c>
      <c r="I329" s="9"/>
    </row>
    <row r="330" spans="1:9" x14ac:dyDescent="0.25">
      <c r="A330" s="12"/>
      <c r="B330" s="12"/>
      <c r="C330" s="26"/>
      <c r="D330" s="43"/>
      <c r="E330" s="9" t="s">
        <v>19</v>
      </c>
      <c r="F330" s="12">
        <f t="shared" si="18"/>
        <v>0</v>
      </c>
      <c r="G330" s="12"/>
      <c r="H330" s="9" t="str">
        <f t="shared" si="19"/>
        <v>à commander</v>
      </c>
      <c r="I330" s="9"/>
    </row>
    <row r="331" spans="1:9" x14ac:dyDescent="0.25">
      <c r="A331" s="12"/>
      <c r="B331" s="12"/>
      <c r="C331" s="26"/>
      <c r="D331" s="43"/>
      <c r="E331" s="9" t="s">
        <v>19</v>
      </c>
      <c r="F331" s="12">
        <f t="shared" si="18"/>
        <v>0</v>
      </c>
      <c r="G331" s="12"/>
      <c r="H331" s="9" t="str">
        <f t="shared" si="19"/>
        <v>à commander</v>
      </c>
      <c r="I331" s="9"/>
    </row>
    <row r="332" spans="1:9" x14ac:dyDescent="0.25">
      <c r="A332" s="12"/>
      <c r="B332" s="12"/>
      <c r="C332" s="26"/>
      <c r="D332" s="43"/>
      <c r="E332" s="9" t="s">
        <v>19</v>
      </c>
      <c r="F332" s="12">
        <f t="shared" si="18"/>
        <v>0</v>
      </c>
      <c r="G332" s="12"/>
      <c r="H332" s="9" t="str">
        <f t="shared" si="19"/>
        <v>à commander</v>
      </c>
      <c r="I332" s="9"/>
    </row>
    <row r="333" spans="1:9" x14ac:dyDescent="0.25">
      <c r="A333" s="12"/>
      <c r="B333" s="12"/>
      <c r="C333" s="26"/>
      <c r="D333" s="43"/>
      <c r="E333" s="9" t="s">
        <v>19</v>
      </c>
      <c r="F333" s="12">
        <f t="shared" si="18"/>
        <v>0</v>
      </c>
      <c r="G333" s="12"/>
      <c r="H333" s="9" t="str">
        <f t="shared" si="19"/>
        <v>à commander</v>
      </c>
      <c r="I333" s="9"/>
    </row>
    <row r="334" spans="1:9" x14ac:dyDescent="0.25">
      <c r="A334" s="12"/>
      <c r="B334" s="12"/>
      <c r="C334" s="26"/>
      <c r="D334" s="43"/>
      <c r="E334" s="9" t="s">
        <v>19</v>
      </c>
      <c r="F334" s="12">
        <f t="shared" si="18"/>
        <v>0</v>
      </c>
      <c r="G334" s="12"/>
      <c r="H334" s="9" t="str">
        <f t="shared" si="19"/>
        <v>à commander</v>
      </c>
      <c r="I334" s="9"/>
    </row>
    <row r="335" spans="1:9" x14ac:dyDescent="0.25">
      <c r="A335" s="12"/>
      <c r="B335" s="12"/>
      <c r="C335" s="26"/>
      <c r="D335" s="43"/>
      <c r="E335" s="9" t="s">
        <v>19</v>
      </c>
      <c r="F335" s="12">
        <f t="shared" si="18"/>
        <v>0</v>
      </c>
      <c r="G335" s="12"/>
      <c r="H335" s="9" t="str">
        <f t="shared" si="19"/>
        <v>à commander</v>
      </c>
      <c r="I335" s="9"/>
    </row>
    <row r="336" spans="1:9" x14ac:dyDescent="0.25">
      <c r="A336" s="12"/>
      <c r="B336" s="12"/>
      <c r="C336" s="26"/>
      <c r="D336" s="43"/>
      <c r="E336" s="9" t="s">
        <v>19</v>
      </c>
      <c r="F336" s="12">
        <f t="shared" si="18"/>
        <v>0</v>
      </c>
      <c r="G336" s="12"/>
      <c r="H336" s="9" t="str">
        <f t="shared" si="19"/>
        <v>à commander</v>
      </c>
      <c r="I336" s="9"/>
    </row>
  </sheetData>
  <autoFilter ref="A3:I336"/>
  <sortState ref="A4:I103">
    <sortCondition ref="A4:A103"/>
  </sortState>
  <mergeCells count="2">
    <mergeCell ref="A1:I1"/>
    <mergeCell ref="A2:C2"/>
  </mergeCells>
  <conditionalFormatting sqref="F4:F336">
    <cfRule type="containsText" dxfId="23" priority="1" operator="containsText" text="en cours">
      <formula>NOT(ISERROR(SEARCH("en cours",F4)))</formula>
    </cfRule>
    <cfRule type="cellIs" dxfId="22" priority="2" operator="equal">
      <formula>0</formula>
    </cfRule>
    <cfRule type="containsText" dxfId="21" priority="3" operator="containsText" text="à commander">
      <formula>NOT(ISERROR(SEARCH("à commander",F4)))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I63"/>
  <sheetViews>
    <sheetView workbookViewId="0">
      <pane ySplit="3" topLeftCell="A4" activePane="bottomLeft" state="frozen"/>
      <selection pane="bottomLeft" activeCell="E24" sqref="E24"/>
    </sheetView>
  </sheetViews>
  <sheetFormatPr baseColWidth="10" defaultRowHeight="15" x14ac:dyDescent="0.25"/>
  <cols>
    <col min="1" max="1" width="16" style="11" customWidth="1"/>
    <col min="2" max="2" width="13.5703125" style="11" customWidth="1"/>
    <col min="3" max="3" width="17.140625" style="11" customWidth="1"/>
    <col min="4" max="4" width="22.7109375" customWidth="1"/>
    <col min="6" max="6" width="12.7109375" customWidth="1"/>
    <col min="7" max="7" width="11.42578125" style="11"/>
    <col min="8" max="8" width="11.42578125" customWidth="1"/>
    <col min="9" max="9" width="34.28515625" customWidth="1"/>
  </cols>
  <sheetData>
    <row r="1" spans="1:9" ht="36.75" thickBot="1" x14ac:dyDescent="0.6">
      <c r="A1" s="61" t="s">
        <v>74</v>
      </c>
      <c r="B1" s="62"/>
      <c r="C1" s="62"/>
      <c r="D1" s="62"/>
      <c r="E1" s="62"/>
      <c r="F1" s="62"/>
      <c r="G1" s="62"/>
      <c r="H1" s="62"/>
      <c r="I1" s="63"/>
    </row>
    <row r="2" spans="1:9" ht="36" x14ac:dyDescent="0.55000000000000004">
      <c r="A2" s="60" t="s">
        <v>2</v>
      </c>
      <c r="B2" s="60"/>
      <c r="C2" s="60"/>
      <c r="D2" s="60" t="s">
        <v>25</v>
      </c>
      <c r="E2" s="60" t="s">
        <v>5</v>
      </c>
      <c r="F2" s="60" t="s">
        <v>6</v>
      </c>
      <c r="G2" s="60" t="s">
        <v>18</v>
      </c>
      <c r="H2" s="14"/>
      <c r="I2" s="65" t="s">
        <v>24</v>
      </c>
    </row>
    <row r="3" spans="1:9" x14ac:dyDescent="0.25">
      <c r="A3" s="13" t="s">
        <v>12</v>
      </c>
      <c r="B3" s="13" t="s">
        <v>26</v>
      </c>
      <c r="C3" s="13" t="s">
        <v>14</v>
      </c>
      <c r="D3" s="64"/>
      <c r="E3" s="64"/>
      <c r="F3" s="64"/>
      <c r="G3" s="64"/>
      <c r="H3" s="9"/>
      <c r="I3" s="66"/>
    </row>
    <row r="4" spans="1:9" x14ac:dyDescent="0.25">
      <c r="A4" s="12" t="s">
        <v>106</v>
      </c>
      <c r="B4" s="12" t="s">
        <v>108</v>
      </c>
      <c r="C4" s="12" t="s">
        <v>107</v>
      </c>
      <c r="D4" s="9"/>
      <c r="E4" s="9">
        <v>30</v>
      </c>
      <c r="F4" s="12">
        <f>IF(E4&lt;=10,H4,)</f>
        <v>0</v>
      </c>
      <c r="G4" s="12"/>
      <c r="H4" s="9" t="str">
        <f>IF(AND(E4=0,G4="ok"),"en cours","à commander")</f>
        <v>à commander</v>
      </c>
      <c r="I4" s="9"/>
    </row>
    <row r="5" spans="1:9" x14ac:dyDescent="0.25">
      <c r="A5" s="12" t="s">
        <v>106</v>
      </c>
      <c r="B5" s="12" t="s">
        <v>109</v>
      </c>
      <c r="C5" s="12" t="s">
        <v>107</v>
      </c>
      <c r="D5" s="9"/>
      <c r="E5" s="9">
        <v>59</v>
      </c>
      <c r="F5" s="12">
        <f t="shared" ref="F5:F8" si="0">IF(E5&lt;=10,H5,)</f>
        <v>0</v>
      </c>
      <c r="G5" s="12"/>
      <c r="H5" s="9" t="str">
        <f t="shared" ref="H5:H63" si="1">IF(AND(E5=0,G5="ok"),"en cours","à commander")</f>
        <v>à commander</v>
      </c>
      <c r="I5" s="9"/>
    </row>
    <row r="6" spans="1:9" x14ac:dyDescent="0.25">
      <c r="A6" s="12" t="s">
        <v>106</v>
      </c>
      <c r="B6" s="12" t="s">
        <v>110</v>
      </c>
      <c r="C6" s="12" t="s">
        <v>107</v>
      </c>
      <c r="D6" s="9"/>
      <c r="E6" s="9">
        <v>30</v>
      </c>
      <c r="F6" s="12">
        <f t="shared" si="0"/>
        <v>0</v>
      </c>
      <c r="G6" s="12"/>
      <c r="H6" s="9" t="str">
        <f t="shared" si="1"/>
        <v>à commander</v>
      </c>
      <c r="I6" s="9"/>
    </row>
    <row r="7" spans="1:9" x14ac:dyDescent="0.25">
      <c r="A7" s="12" t="s">
        <v>106</v>
      </c>
      <c r="B7" s="12" t="s">
        <v>111</v>
      </c>
      <c r="C7" s="12" t="s">
        <v>107</v>
      </c>
      <c r="D7" s="9"/>
      <c r="E7" s="9">
        <v>20</v>
      </c>
      <c r="F7" s="12">
        <f t="shared" si="0"/>
        <v>0</v>
      </c>
      <c r="G7" s="12"/>
      <c r="H7" s="9" t="str">
        <f t="shared" si="1"/>
        <v>à commander</v>
      </c>
      <c r="I7" s="9"/>
    </row>
    <row r="8" spans="1:9" x14ac:dyDescent="0.25">
      <c r="A8" s="12" t="s">
        <v>106</v>
      </c>
      <c r="B8" s="12" t="s">
        <v>112</v>
      </c>
      <c r="C8" s="12" t="s">
        <v>107</v>
      </c>
      <c r="D8" s="9"/>
      <c r="E8" s="9">
        <v>20</v>
      </c>
      <c r="F8" s="12">
        <f t="shared" si="0"/>
        <v>0</v>
      </c>
      <c r="G8" s="12"/>
      <c r="H8" s="9" t="str">
        <f t="shared" si="1"/>
        <v>à commander</v>
      </c>
      <c r="I8" s="9"/>
    </row>
    <row r="9" spans="1:9" x14ac:dyDescent="0.25">
      <c r="A9" s="12" t="s">
        <v>106</v>
      </c>
      <c r="B9" s="12" t="s">
        <v>113</v>
      </c>
      <c r="C9" s="12" t="s">
        <v>107</v>
      </c>
      <c r="D9" s="9"/>
      <c r="E9" s="9">
        <v>10</v>
      </c>
      <c r="F9" s="12">
        <f>IF(E9&lt;=5,H9,)</f>
        <v>0</v>
      </c>
      <c r="G9" s="12"/>
      <c r="H9" s="9" t="str">
        <f t="shared" si="1"/>
        <v>à commander</v>
      </c>
      <c r="I9" s="9"/>
    </row>
    <row r="10" spans="1:9" x14ac:dyDescent="0.25">
      <c r="A10" s="12" t="s">
        <v>106</v>
      </c>
      <c r="B10" s="12" t="s">
        <v>114</v>
      </c>
      <c r="C10" s="12" t="s">
        <v>107</v>
      </c>
      <c r="D10" s="9"/>
      <c r="E10" s="9">
        <v>10</v>
      </c>
      <c r="F10" s="12">
        <f t="shared" ref="F10" si="2">IF(E10&lt;=5,H10,)</f>
        <v>0</v>
      </c>
      <c r="G10" s="12"/>
      <c r="H10" s="9" t="str">
        <f t="shared" si="1"/>
        <v>à commander</v>
      </c>
      <c r="I10" s="9"/>
    </row>
    <row r="11" spans="1:9" x14ac:dyDescent="0.25">
      <c r="A11" s="12" t="s">
        <v>125</v>
      </c>
      <c r="B11" s="12" t="s">
        <v>126</v>
      </c>
      <c r="C11" s="12" t="s">
        <v>127</v>
      </c>
      <c r="D11" s="9"/>
      <c r="E11" s="9">
        <v>6</v>
      </c>
      <c r="F11" s="12">
        <f>IF(E11&lt;=2,H11,)</f>
        <v>0</v>
      </c>
      <c r="G11" s="12"/>
      <c r="H11" s="9" t="str">
        <f t="shared" si="1"/>
        <v>à commander</v>
      </c>
      <c r="I11" s="9"/>
    </row>
    <row r="12" spans="1:9" x14ac:dyDescent="0.25">
      <c r="A12" s="12" t="s">
        <v>125</v>
      </c>
      <c r="B12" s="12" t="s">
        <v>126</v>
      </c>
      <c r="C12" s="12" t="s">
        <v>128</v>
      </c>
      <c r="D12" s="9"/>
      <c r="E12" s="9">
        <v>20</v>
      </c>
      <c r="F12" s="12">
        <f t="shared" ref="F12" si="3">IF(E12&lt;=5,H12,)</f>
        <v>0</v>
      </c>
      <c r="G12" s="12"/>
      <c r="H12" s="9" t="str">
        <f t="shared" si="1"/>
        <v>à commander</v>
      </c>
      <c r="I12" s="9"/>
    </row>
    <row r="13" spans="1:9" x14ac:dyDescent="0.25">
      <c r="A13" s="12" t="s">
        <v>136</v>
      </c>
      <c r="B13" s="12" t="s">
        <v>180</v>
      </c>
      <c r="C13" s="12"/>
      <c r="D13" s="9"/>
      <c r="E13" s="9">
        <v>10</v>
      </c>
      <c r="F13" s="12">
        <f>IF(E13&lt;=2,H13,)</f>
        <v>0</v>
      </c>
      <c r="G13" s="12"/>
      <c r="H13" s="9" t="str">
        <f t="shared" si="1"/>
        <v>à commander</v>
      </c>
      <c r="I13" s="9"/>
    </row>
    <row r="14" spans="1:9" x14ac:dyDescent="0.25">
      <c r="A14" s="12" t="s">
        <v>144</v>
      </c>
      <c r="B14" s="12"/>
      <c r="C14" s="12"/>
      <c r="D14" s="9"/>
      <c r="E14" s="9">
        <v>0</v>
      </c>
      <c r="F14" s="12" t="str">
        <f t="shared" ref="F14:F16" si="4">IF(E14=0,H14,)</f>
        <v>à commander</v>
      </c>
      <c r="G14" s="12"/>
      <c r="H14" s="9" t="str">
        <f t="shared" si="1"/>
        <v>à commander</v>
      </c>
      <c r="I14" s="9"/>
    </row>
    <row r="15" spans="1:9" x14ac:dyDescent="0.25">
      <c r="A15" s="12" t="s">
        <v>147</v>
      </c>
      <c r="B15" s="12" t="s">
        <v>148</v>
      </c>
      <c r="C15" s="12" t="s">
        <v>149</v>
      </c>
      <c r="D15" s="9"/>
      <c r="E15" s="9">
        <v>3</v>
      </c>
      <c r="F15" s="12">
        <f t="shared" si="4"/>
        <v>0</v>
      </c>
      <c r="G15" s="12"/>
      <c r="H15" s="9" t="str">
        <f t="shared" si="1"/>
        <v>à commander</v>
      </c>
      <c r="I15" s="9"/>
    </row>
    <row r="16" spans="1:9" x14ac:dyDescent="0.25">
      <c r="A16" s="12" t="s">
        <v>150</v>
      </c>
      <c r="B16" s="12" t="s">
        <v>151</v>
      </c>
      <c r="C16" s="12"/>
      <c r="D16" s="9"/>
      <c r="E16" s="9">
        <v>2</v>
      </c>
      <c r="F16" s="12">
        <f t="shared" si="4"/>
        <v>0</v>
      </c>
      <c r="G16" s="12"/>
      <c r="H16" s="9" t="str">
        <f t="shared" si="1"/>
        <v>à commander</v>
      </c>
      <c r="I16" s="9"/>
    </row>
    <row r="17" spans="1:9" x14ac:dyDescent="0.25">
      <c r="A17" s="12" t="s">
        <v>170</v>
      </c>
      <c r="B17" s="12" t="s">
        <v>171</v>
      </c>
      <c r="C17" s="12"/>
      <c r="D17" s="9"/>
      <c r="E17" s="9">
        <v>35</v>
      </c>
      <c r="F17" s="12">
        <f>IF(E17&lt;=20,H17,)</f>
        <v>0</v>
      </c>
      <c r="G17" s="12"/>
      <c r="H17" s="9" t="str">
        <f>IF(AND(E17&lt;=2,G17="ok"),"en cours","à commander")</f>
        <v>à commander</v>
      </c>
      <c r="I17" s="9"/>
    </row>
    <row r="18" spans="1:9" x14ac:dyDescent="0.25">
      <c r="A18" s="12" t="s">
        <v>170</v>
      </c>
      <c r="B18" s="12" t="s">
        <v>172</v>
      </c>
      <c r="C18" s="12"/>
      <c r="D18" s="9"/>
      <c r="E18" s="9">
        <v>68</v>
      </c>
      <c r="F18" s="12">
        <f>IF(E18&lt;=20,H18,)</f>
        <v>0</v>
      </c>
      <c r="G18" s="12"/>
      <c r="H18" s="9" t="str">
        <f>IF(AND(E18&lt;=5,G18="ok"),"en cours","à commander")</f>
        <v>à commander</v>
      </c>
      <c r="I18" s="9"/>
    </row>
    <row r="19" spans="1:9" x14ac:dyDescent="0.25">
      <c r="A19" s="12" t="s">
        <v>175</v>
      </c>
      <c r="B19" s="12" t="s">
        <v>176</v>
      </c>
      <c r="C19" s="12" t="s">
        <v>177</v>
      </c>
      <c r="D19" s="9"/>
      <c r="E19" s="9">
        <v>10</v>
      </c>
      <c r="F19" s="12">
        <f>IF(E19&lt;=2,H19,)</f>
        <v>0</v>
      </c>
      <c r="G19" s="12"/>
      <c r="H19" s="9" t="str">
        <f>IF(AND(E19&lt;2=0,G19="ok"),"en cours","à commander")</f>
        <v>à commander</v>
      </c>
      <c r="I19" s="9"/>
    </row>
    <row r="20" spans="1:9" x14ac:dyDescent="0.25">
      <c r="A20" s="12" t="s">
        <v>136</v>
      </c>
      <c r="B20" s="12" t="s">
        <v>178</v>
      </c>
      <c r="C20" s="12" t="s">
        <v>179</v>
      </c>
      <c r="D20" s="9"/>
      <c r="E20" s="9">
        <v>10</v>
      </c>
      <c r="F20" s="12">
        <f>IF(E20&lt;=2,H20,)</f>
        <v>0</v>
      </c>
      <c r="G20" s="12"/>
      <c r="H20" s="9" t="str">
        <f t="shared" si="1"/>
        <v>à commander</v>
      </c>
      <c r="I20" s="9"/>
    </row>
    <row r="21" spans="1:9" x14ac:dyDescent="0.25">
      <c r="A21" s="12" t="s">
        <v>106</v>
      </c>
      <c r="B21" s="12" t="s">
        <v>195</v>
      </c>
      <c r="C21" s="12" t="s">
        <v>194</v>
      </c>
      <c r="D21" s="9"/>
      <c r="E21" s="9">
        <v>25</v>
      </c>
      <c r="F21" s="12">
        <f>IF(E21&lt;=5,H21,)</f>
        <v>0</v>
      </c>
      <c r="G21" s="12"/>
      <c r="H21" s="9" t="str">
        <f>IF(AND(E21&lt;=5,G21="ok"),"en cours","à commander")</f>
        <v>à commander</v>
      </c>
      <c r="I21" s="9"/>
    </row>
    <row r="22" spans="1:9" x14ac:dyDescent="0.25">
      <c r="A22" s="12" t="s">
        <v>289</v>
      </c>
      <c r="B22" s="12" t="s">
        <v>290</v>
      </c>
      <c r="C22" s="12" t="s">
        <v>291</v>
      </c>
      <c r="D22" s="9"/>
      <c r="E22" s="9">
        <v>2</v>
      </c>
      <c r="F22" s="12">
        <f t="shared" ref="F22:F63" si="5">IF(E22=0,H22,)</f>
        <v>0</v>
      </c>
      <c r="G22" s="12"/>
      <c r="H22" s="9" t="str">
        <f t="shared" si="1"/>
        <v>à commander</v>
      </c>
      <c r="I22" s="9"/>
    </row>
    <row r="23" spans="1:9" x14ac:dyDescent="0.25">
      <c r="A23" s="12" t="s">
        <v>106</v>
      </c>
      <c r="B23" s="12" t="s">
        <v>293</v>
      </c>
      <c r="C23" s="12" t="s">
        <v>292</v>
      </c>
      <c r="D23" s="9"/>
      <c r="E23" s="9">
        <v>25</v>
      </c>
      <c r="F23" s="12">
        <f>IF(E23&lt;=10,H23,)</f>
        <v>0</v>
      </c>
      <c r="G23" s="12"/>
      <c r="H23" s="9" t="str">
        <f>IF(AND(E23&lt;=10,G23="ok"),"en cours","à commander")</f>
        <v>à commander</v>
      </c>
      <c r="I23" s="9"/>
    </row>
    <row r="24" spans="1:9" x14ac:dyDescent="0.25">
      <c r="A24" s="12"/>
      <c r="B24" s="12"/>
      <c r="C24" s="12"/>
      <c r="D24" s="9"/>
      <c r="E24" s="9" t="s">
        <v>19</v>
      </c>
      <c r="F24" s="12">
        <f>IF(E24&lt;=20,H24,)</f>
        <v>0</v>
      </c>
      <c r="G24" s="12"/>
      <c r="H24" s="9" t="str">
        <f>IF(AND(E24&lt;=20,G24="ok"),"en cours","à commander")</f>
        <v>à commander</v>
      </c>
      <c r="I24" s="9"/>
    </row>
    <row r="25" spans="1:9" x14ac:dyDescent="0.25">
      <c r="A25" s="12"/>
      <c r="B25" s="12"/>
      <c r="C25" s="12"/>
      <c r="D25" s="9"/>
      <c r="E25" s="9" t="s">
        <v>19</v>
      </c>
      <c r="F25" s="12">
        <f>IF(E25&lt;=2,H25,)</f>
        <v>0</v>
      </c>
      <c r="G25" s="12"/>
      <c r="H25" s="9" t="str">
        <f>IF(AND(E25&lt;=2,G25="ok"),"en cours","à commander")</f>
        <v>à commander</v>
      </c>
      <c r="I25" s="9"/>
    </row>
    <row r="26" spans="1:9" x14ac:dyDescent="0.25">
      <c r="A26" s="12"/>
      <c r="B26" s="12"/>
      <c r="C26" s="12"/>
      <c r="D26" s="9"/>
      <c r="E26" s="9" t="s">
        <v>19</v>
      </c>
      <c r="F26" s="12">
        <f>IF(E26&lt;=2,H26,)</f>
        <v>0</v>
      </c>
      <c r="G26" s="12"/>
      <c r="H26" s="9" t="str">
        <f>IF(AND(E26&lt;=2,G26="ok"),"en cours","à commander")</f>
        <v>à commander</v>
      </c>
      <c r="I26" s="9"/>
    </row>
    <row r="27" spans="1:9" x14ac:dyDescent="0.25">
      <c r="A27" s="12"/>
      <c r="B27" s="12"/>
      <c r="C27" s="12"/>
      <c r="D27" s="9"/>
      <c r="E27" s="9" t="s">
        <v>19</v>
      </c>
      <c r="F27" s="12">
        <f t="shared" si="5"/>
        <v>0</v>
      </c>
      <c r="G27" s="12"/>
      <c r="H27" s="9" t="str">
        <f t="shared" si="1"/>
        <v>à commander</v>
      </c>
      <c r="I27" s="9"/>
    </row>
    <row r="28" spans="1:9" x14ac:dyDescent="0.25">
      <c r="A28" s="12"/>
      <c r="B28" s="12"/>
      <c r="C28" s="12"/>
      <c r="D28" s="9"/>
      <c r="E28" s="9" t="s">
        <v>19</v>
      </c>
      <c r="F28" s="12">
        <f t="shared" si="5"/>
        <v>0</v>
      </c>
      <c r="G28" s="12"/>
      <c r="H28" s="9" t="str">
        <f t="shared" si="1"/>
        <v>à commander</v>
      </c>
      <c r="I28" s="9"/>
    </row>
    <row r="29" spans="1:9" x14ac:dyDescent="0.25">
      <c r="A29" s="12"/>
      <c r="B29" s="12"/>
      <c r="C29" s="12"/>
      <c r="D29" s="9"/>
      <c r="E29" s="9" t="s">
        <v>19</v>
      </c>
      <c r="F29" s="12">
        <f t="shared" si="5"/>
        <v>0</v>
      </c>
      <c r="G29" s="12"/>
      <c r="H29" s="9" t="str">
        <f t="shared" si="1"/>
        <v>à commander</v>
      </c>
      <c r="I29" s="9"/>
    </row>
    <row r="30" spans="1:9" x14ac:dyDescent="0.25">
      <c r="A30" s="12"/>
      <c r="B30" s="12"/>
      <c r="C30" s="12"/>
      <c r="D30" s="9"/>
      <c r="E30" s="9" t="s">
        <v>19</v>
      </c>
      <c r="F30" s="12">
        <f t="shared" si="5"/>
        <v>0</v>
      </c>
      <c r="G30" s="12"/>
      <c r="H30" s="9" t="str">
        <f t="shared" si="1"/>
        <v>à commander</v>
      </c>
      <c r="I30" s="9"/>
    </row>
    <row r="31" spans="1:9" x14ac:dyDescent="0.25">
      <c r="A31" s="12"/>
      <c r="B31" s="12"/>
      <c r="C31" s="12"/>
      <c r="D31" s="9"/>
      <c r="E31" s="9" t="s">
        <v>19</v>
      </c>
      <c r="F31" s="12">
        <f t="shared" si="5"/>
        <v>0</v>
      </c>
      <c r="G31" s="12"/>
      <c r="H31" s="9" t="str">
        <f t="shared" si="1"/>
        <v>à commander</v>
      </c>
      <c r="I31" s="9"/>
    </row>
    <row r="32" spans="1:9" x14ac:dyDescent="0.25">
      <c r="A32" s="12"/>
      <c r="B32" s="12"/>
      <c r="C32" s="12"/>
      <c r="D32" s="9"/>
      <c r="E32" s="9" t="s">
        <v>19</v>
      </c>
      <c r="F32" s="12">
        <f t="shared" si="5"/>
        <v>0</v>
      </c>
      <c r="G32" s="12"/>
      <c r="H32" s="9" t="str">
        <f t="shared" si="1"/>
        <v>à commander</v>
      </c>
      <c r="I32" s="9"/>
    </row>
    <row r="33" spans="1:9" x14ac:dyDescent="0.25">
      <c r="A33" s="12"/>
      <c r="B33" s="12"/>
      <c r="C33" s="12"/>
      <c r="D33" s="9"/>
      <c r="E33" s="9" t="s">
        <v>19</v>
      </c>
      <c r="F33" s="12">
        <f t="shared" si="5"/>
        <v>0</v>
      </c>
      <c r="G33" s="12"/>
      <c r="H33" s="9" t="str">
        <f t="shared" si="1"/>
        <v>à commander</v>
      </c>
      <c r="I33" s="9"/>
    </row>
    <row r="34" spans="1:9" x14ac:dyDescent="0.25">
      <c r="A34" s="12"/>
      <c r="B34" s="12"/>
      <c r="C34" s="12"/>
      <c r="D34" s="9"/>
      <c r="E34" s="9" t="s">
        <v>19</v>
      </c>
      <c r="F34" s="12">
        <f t="shared" si="5"/>
        <v>0</v>
      </c>
      <c r="G34" s="12"/>
      <c r="H34" s="9" t="str">
        <f t="shared" si="1"/>
        <v>à commander</v>
      </c>
      <c r="I34" s="9"/>
    </row>
    <row r="35" spans="1:9" x14ac:dyDescent="0.25">
      <c r="A35" s="12"/>
      <c r="B35" s="12"/>
      <c r="C35" s="12"/>
      <c r="D35" s="9"/>
      <c r="E35" s="9" t="s">
        <v>19</v>
      </c>
      <c r="F35" s="12">
        <f t="shared" si="5"/>
        <v>0</v>
      </c>
      <c r="G35" s="12"/>
      <c r="H35" s="9" t="str">
        <f t="shared" si="1"/>
        <v>à commander</v>
      </c>
      <c r="I35" s="9"/>
    </row>
    <row r="36" spans="1:9" x14ac:dyDescent="0.25">
      <c r="A36" s="12"/>
      <c r="B36" s="12"/>
      <c r="C36" s="12"/>
      <c r="D36" s="9"/>
      <c r="E36" s="9" t="s">
        <v>19</v>
      </c>
      <c r="F36" s="12">
        <f t="shared" si="5"/>
        <v>0</v>
      </c>
      <c r="G36" s="12"/>
      <c r="H36" s="9" t="str">
        <f t="shared" si="1"/>
        <v>à commander</v>
      </c>
      <c r="I36" s="9"/>
    </row>
    <row r="37" spans="1:9" x14ac:dyDescent="0.25">
      <c r="A37" s="12"/>
      <c r="B37" s="12"/>
      <c r="C37" s="12"/>
      <c r="D37" s="9"/>
      <c r="E37" s="9" t="s">
        <v>19</v>
      </c>
      <c r="F37" s="12">
        <f t="shared" si="5"/>
        <v>0</v>
      </c>
      <c r="G37" s="12"/>
      <c r="H37" s="9" t="str">
        <f t="shared" si="1"/>
        <v>à commander</v>
      </c>
      <c r="I37" s="9"/>
    </row>
    <row r="38" spans="1:9" x14ac:dyDescent="0.25">
      <c r="A38" s="12"/>
      <c r="B38" s="12"/>
      <c r="C38" s="12"/>
      <c r="D38" s="9"/>
      <c r="E38" s="9" t="s">
        <v>20</v>
      </c>
      <c r="F38" s="12">
        <f t="shared" si="5"/>
        <v>0</v>
      </c>
      <c r="G38" s="12"/>
      <c r="H38" s="9" t="str">
        <f t="shared" si="1"/>
        <v>à commander</v>
      </c>
      <c r="I38" s="9"/>
    </row>
    <row r="39" spans="1:9" x14ac:dyDescent="0.25">
      <c r="A39" s="12"/>
      <c r="B39" s="12"/>
      <c r="C39" s="12"/>
      <c r="D39" s="9"/>
      <c r="E39" s="9" t="s">
        <v>19</v>
      </c>
      <c r="F39" s="12">
        <f t="shared" si="5"/>
        <v>0</v>
      </c>
      <c r="G39" s="12"/>
      <c r="H39" s="9" t="str">
        <f t="shared" si="1"/>
        <v>à commander</v>
      </c>
      <c r="I39" s="9"/>
    </row>
    <row r="40" spans="1:9" x14ac:dyDescent="0.25">
      <c r="A40" s="12"/>
      <c r="B40" s="12"/>
      <c r="C40" s="12"/>
      <c r="D40" s="9"/>
      <c r="E40" s="9" t="s">
        <v>19</v>
      </c>
      <c r="F40" s="12">
        <f t="shared" si="5"/>
        <v>0</v>
      </c>
      <c r="G40" s="12"/>
      <c r="H40" s="9" t="str">
        <f t="shared" si="1"/>
        <v>à commander</v>
      </c>
      <c r="I40" s="9"/>
    </row>
    <row r="41" spans="1:9" x14ac:dyDescent="0.25">
      <c r="A41" s="12"/>
      <c r="B41" s="12"/>
      <c r="C41" s="12"/>
      <c r="D41" s="9"/>
      <c r="E41" s="9" t="s">
        <v>19</v>
      </c>
      <c r="F41" s="12">
        <f t="shared" si="5"/>
        <v>0</v>
      </c>
      <c r="G41" s="12"/>
      <c r="H41" s="9" t="str">
        <f t="shared" si="1"/>
        <v>à commander</v>
      </c>
      <c r="I41" s="9"/>
    </row>
    <row r="42" spans="1:9" x14ac:dyDescent="0.25">
      <c r="A42" s="12"/>
      <c r="B42" s="12"/>
      <c r="C42" s="12"/>
      <c r="D42" s="9"/>
      <c r="E42" s="9" t="s">
        <v>19</v>
      </c>
      <c r="F42" s="12">
        <f t="shared" si="5"/>
        <v>0</v>
      </c>
      <c r="G42" s="12"/>
      <c r="H42" s="9" t="str">
        <f t="shared" si="1"/>
        <v>à commander</v>
      </c>
      <c r="I42" s="9"/>
    </row>
    <row r="43" spans="1:9" x14ac:dyDescent="0.25">
      <c r="A43" s="12"/>
      <c r="B43" s="12"/>
      <c r="C43" s="12"/>
      <c r="D43" s="9"/>
      <c r="E43" s="9" t="s">
        <v>19</v>
      </c>
      <c r="F43" s="12">
        <f t="shared" si="5"/>
        <v>0</v>
      </c>
      <c r="G43" s="12"/>
      <c r="H43" s="9" t="str">
        <f t="shared" si="1"/>
        <v>à commander</v>
      </c>
      <c r="I43" s="9"/>
    </row>
    <row r="44" spans="1:9" x14ac:dyDescent="0.25">
      <c r="A44" s="12"/>
      <c r="B44" s="12"/>
      <c r="C44" s="12"/>
      <c r="D44" s="9"/>
      <c r="E44" s="9" t="s">
        <v>19</v>
      </c>
      <c r="F44" s="12">
        <f t="shared" si="5"/>
        <v>0</v>
      </c>
      <c r="G44" s="12"/>
      <c r="H44" s="9" t="str">
        <f t="shared" si="1"/>
        <v>à commander</v>
      </c>
      <c r="I44" s="9"/>
    </row>
    <row r="45" spans="1:9" x14ac:dyDescent="0.25">
      <c r="A45" s="12"/>
      <c r="B45" s="12"/>
      <c r="C45" s="12"/>
      <c r="D45" s="9"/>
      <c r="E45" s="9" t="s">
        <v>19</v>
      </c>
      <c r="F45" s="12">
        <f t="shared" si="5"/>
        <v>0</v>
      </c>
      <c r="G45" s="12"/>
      <c r="H45" s="9" t="str">
        <f t="shared" si="1"/>
        <v>à commander</v>
      </c>
      <c r="I45" s="9"/>
    </row>
    <row r="46" spans="1:9" x14ac:dyDescent="0.25">
      <c r="A46" s="12"/>
      <c r="B46" s="12"/>
      <c r="C46" s="12"/>
      <c r="D46" s="9"/>
      <c r="E46" s="9" t="s">
        <v>19</v>
      </c>
      <c r="F46" s="12">
        <f t="shared" si="5"/>
        <v>0</v>
      </c>
      <c r="G46" s="12"/>
      <c r="H46" s="9" t="str">
        <f t="shared" si="1"/>
        <v>à commander</v>
      </c>
      <c r="I46" s="9"/>
    </row>
    <row r="47" spans="1:9" x14ac:dyDescent="0.25">
      <c r="A47" s="12"/>
      <c r="B47" s="12"/>
      <c r="C47" s="12"/>
      <c r="D47" s="9"/>
      <c r="E47" s="9" t="s">
        <v>19</v>
      </c>
      <c r="F47" s="12">
        <f t="shared" si="5"/>
        <v>0</v>
      </c>
      <c r="G47" s="12"/>
      <c r="H47" s="9" t="str">
        <f t="shared" si="1"/>
        <v>à commander</v>
      </c>
      <c r="I47" s="9"/>
    </row>
    <row r="48" spans="1:9" x14ac:dyDescent="0.25">
      <c r="A48" s="12"/>
      <c r="B48" s="12"/>
      <c r="C48" s="12"/>
      <c r="D48" s="9"/>
      <c r="E48" s="9" t="s">
        <v>19</v>
      </c>
      <c r="F48" s="12">
        <f t="shared" si="5"/>
        <v>0</v>
      </c>
      <c r="G48" s="12"/>
      <c r="H48" s="9" t="str">
        <f t="shared" si="1"/>
        <v>à commander</v>
      </c>
      <c r="I48" s="9"/>
    </row>
    <row r="49" spans="1:9" x14ac:dyDescent="0.25">
      <c r="A49" s="12"/>
      <c r="B49" s="12"/>
      <c r="C49" s="12"/>
      <c r="D49" s="9"/>
      <c r="E49" s="9" t="s">
        <v>19</v>
      </c>
      <c r="F49" s="12">
        <f t="shared" si="5"/>
        <v>0</v>
      </c>
      <c r="G49" s="12"/>
      <c r="H49" s="9" t="str">
        <f t="shared" si="1"/>
        <v>à commander</v>
      </c>
      <c r="I49" s="9"/>
    </row>
    <row r="50" spans="1:9" x14ac:dyDescent="0.25">
      <c r="A50" s="12"/>
      <c r="B50" s="12"/>
      <c r="C50" s="12"/>
      <c r="D50" s="9"/>
      <c r="E50" s="9" t="s">
        <v>19</v>
      </c>
      <c r="F50" s="12">
        <f t="shared" si="5"/>
        <v>0</v>
      </c>
      <c r="G50" s="12"/>
      <c r="H50" s="9" t="str">
        <f t="shared" si="1"/>
        <v>à commander</v>
      </c>
      <c r="I50" s="9"/>
    </row>
    <row r="51" spans="1:9" x14ac:dyDescent="0.25">
      <c r="A51" s="12"/>
      <c r="B51" s="12"/>
      <c r="C51" s="12"/>
      <c r="D51" s="9"/>
      <c r="E51" s="9" t="s">
        <v>19</v>
      </c>
      <c r="F51" s="12">
        <f t="shared" si="5"/>
        <v>0</v>
      </c>
      <c r="G51" s="12"/>
      <c r="H51" s="9" t="str">
        <f t="shared" si="1"/>
        <v>à commander</v>
      </c>
      <c r="I51" s="9"/>
    </row>
    <row r="52" spans="1:9" x14ac:dyDescent="0.25">
      <c r="A52" s="12"/>
      <c r="B52" s="12"/>
      <c r="C52" s="12"/>
      <c r="D52" s="9"/>
      <c r="E52" s="9" t="s">
        <v>20</v>
      </c>
      <c r="F52" s="12">
        <f t="shared" si="5"/>
        <v>0</v>
      </c>
      <c r="G52" s="12"/>
      <c r="H52" s="9" t="str">
        <f t="shared" si="1"/>
        <v>à commander</v>
      </c>
      <c r="I52" s="9"/>
    </row>
    <row r="53" spans="1:9" x14ac:dyDescent="0.25">
      <c r="A53" s="12"/>
      <c r="B53" s="12"/>
      <c r="C53" s="12"/>
      <c r="D53" s="9"/>
      <c r="E53" s="9" t="s">
        <v>20</v>
      </c>
      <c r="F53" s="12">
        <f t="shared" si="5"/>
        <v>0</v>
      </c>
      <c r="G53" s="12"/>
      <c r="H53" s="9" t="str">
        <f t="shared" si="1"/>
        <v>à commander</v>
      </c>
      <c r="I53" s="9"/>
    </row>
    <row r="54" spans="1:9" x14ac:dyDescent="0.25">
      <c r="A54" s="12"/>
      <c r="B54" s="12"/>
      <c r="C54" s="12"/>
      <c r="D54" s="9"/>
      <c r="E54" s="9" t="s">
        <v>19</v>
      </c>
      <c r="F54" s="12">
        <f t="shared" si="5"/>
        <v>0</v>
      </c>
      <c r="G54" s="12"/>
      <c r="H54" s="9" t="str">
        <f t="shared" si="1"/>
        <v>à commander</v>
      </c>
      <c r="I54" s="9"/>
    </row>
    <row r="55" spans="1:9" x14ac:dyDescent="0.25">
      <c r="A55" s="12"/>
      <c r="B55" s="12"/>
      <c r="C55" s="12"/>
      <c r="D55" s="9"/>
      <c r="E55" s="9" t="s">
        <v>19</v>
      </c>
      <c r="F55" s="12">
        <f t="shared" si="5"/>
        <v>0</v>
      </c>
      <c r="G55" s="12"/>
      <c r="H55" s="9" t="str">
        <f t="shared" si="1"/>
        <v>à commander</v>
      </c>
      <c r="I55" s="9"/>
    </row>
    <row r="56" spans="1:9" x14ac:dyDescent="0.25">
      <c r="A56" s="12"/>
      <c r="B56" s="12"/>
      <c r="C56" s="12"/>
      <c r="D56" s="9"/>
      <c r="E56" s="9" t="s">
        <v>19</v>
      </c>
      <c r="F56" s="12">
        <f t="shared" si="5"/>
        <v>0</v>
      </c>
      <c r="G56" s="12"/>
      <c r="H56" s="9" t="str">
        <f t="shared" si="1"/>
        <v>à commander</v>
      </c>
      <c r="I56" s="9"/>
    </row>
    <row r="57" spans="1:9" x14ac:dyDescent="0.25">
      <c r="A57" s="12"/>
      <c r="B57" s="12"/>
      <c r="C57" s="12"/>
      <c r="D57" s="9"/>
      <c r="E57" s="9" t="s">
        <v>20</v>
      </c>
      <c r="F57" s="12">
        <f t="shared" si="5"/>
        <v>0</v>
      </c>
      <c r="G57" s="12"/>
      <c r="H57" s="9" t="str">
        <f t="shared" si="1"/>
        <v>à commander</v>
      </c>
      <c r="I57" s="9"/>
    </row>
    <row r="58" spans="1:9" x14ac:dyDescent="0.25">
      <c r="A58" s="12"/>
      <c r="B58" s="12"/>
      <c r="C58" s="12"/>
      <c r="D58" s="9"/>
      <c r="E58" s="9" t="s">
        <v>19</v>
      </c>
      <c r="F58" s="12">
        <f t="shared" si="5"/>
        <v>0</v>
      </c>
      <c r="G58" s="12"/>
      <c r="H58" s="9" t="str">
        <f t="shared" si="1"/>
        <v>à commander</v>
      </c>
      <c r="I58" s="9"/>
    </row>
    <row r="59" spans="1:9" x14ac:dyDescent="0.25">
      <c r="A59" s="12"/>
      <c r="B59" s="12"/>
      <c r="C59" s="12"/>
      <c r="D59" s="9"/>
      <c r="E59" s="9" t="s">
        <v>19</v>
      </c>
      <c r="F59" s="12">
        <f t="shared" si="5"/>
        <v>0</v>
      </c>
      <c r="G59" s="12"/>
      <c r="H59" s="9" t="str">
        <f t="shared" si="1"/>
        <v>à commander</v>
      </c>
      <c r="I59" s="9"/>
    </row>
    <row r="60" spans="1:9" x14ac:dyDescent="0.25">
      <c r="A60" s="12"/>
      <c r="B60" s="12"/>
      <c r="C60" s="12"/>
      <c r="D60" s="9"/>
      <c r="E60" s="9" t="s">
        <v>19</v>
      </c>
      <c r="F60" s="12">
        <f t="shared" si="5"/>
        <v>0</v>
      </c>
      <c r="G60" s="12"/>
      <c r="H60" s="9" t="str">
        <f t="shared" si="1"/>
        <v>à commander</v>
      </c>
      <c r="I60" s="9"/>
    </row>
    <row r="61" spans="1:9" x14ac:dyDescent="0.25">
      <c r="A61" s="12"/>
      <c r="B61" s="12"/>
      <c r="C61" s="12"/>
      <c r="D61" s="9"/>
      <c r="E61" s="9" t="s">
        <v>19</v>
      </c>
      <c r="F61" s="12">
        <f t="shared" si="5"/>
        <v>0</v>
      </c>
      <c r="G61" s="12"/>
      <c r="H61" s="9" t="str">
        <f t="shared" si="1"/>
        <v>à commander</v>
      </c>
      <c r="I61" s="9"/>
    </row>
    <row r="62" spans="1:9" x14ac:dyDescent="0.25">
      <c r="A62" s="12"/>
      <c r="B62" s="12"/>
      <c r="C62" s="12"/>
      <c r="D62" s="9"/>
      <c r="E62" s="9" t="s">
        <v>19</v>
      </c>
      <c r="F62" s="12">
        <f t="shared" si="5"/>
        <v>0</v>
      </c>
      <c r="G62" s="12"/>
      <c r="H62" s="9" t="str">
        <f t="shared" si="1"/>
        <v>à commander</v>
      </c>
      <c r="I62" s="9"/>
    </row>
    <row r="63" spans="1:9" x14ac:dyDescent="0.25">
      <c r="A63" s="12"/>
      <c r="B63" s="12"/>
      <c r="C63" s="12"/>
      <c r="D63" s="9"/>
      <c r="E63" s="9" t="s">
        <v>19</v>
      </c>
      <c r="F63" s="12">
        <f t="shared" si="5"/>
        <v>0</v>
      </c>
      <c r="G63" s="12"/>
      <c r="H63" s="9" t="str">
        <f t="shared" si="1"/>
        <v>à commander</v>
      </c>
      <c r="I63" s="9"/>
    </row>
  </sheetData>
  <mergeCells count="7">
    <mergeCell ref="A1:I1"/>
    <mergeCell ref="A2:C2"/>
    <mergeCell ref="D2:D3"/>
    <mergeCell ref="E2:E3"/>
    <mergeCell ref="F2:F3"/>
    <mergeCell ref="G2:G3"/>
    <mergeCell ref="I2:I3"/>
  </mergeCells>
  <conditionalFormatting sqref="F4:F63">
    <cfRule type="containsText" dxfId="20" priority="4" operator="containsText" text="en cours">
      <formula>NOT(ISERROR(SEARCH("en cours",F4)))</formula>
    </cfRule>
    <cfRule type="cellIs" dxfId="19" priority="5" operator="equal">
      <formula>0</formula>
    </cfRule>
    <cfRule type="containsText" dxfId="18" priority="6" operator="containsText" text="à commander">
      <formula>NOT(ISERROR(SEARCH("à commander",F4)))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I63"/>
  <sheetViews>
    <sheetView workbookViewId="0">
      <pane ySplit="3" topLeftCell="A4" activePane="bottomLeft" state="frozen"/>
      <selection pane="bottomLeft" activeCell="B4" sqref="A4:XFD4"/>
    </sheetView>
  </sheetViews>
  <sheetFormatPr baseColWidth="10" defaultRowHeight="15" x14ac:dyDescent="0.25"/>
  <cols>
    <col min="1" max="1" width="16" style="11" customWidth="1"/>
    <col min="2" max="2" width="13.5703125" style="11" customWidth="1"/>
    <col min="3" max="3" width="17.140625" style="11" customWidth="1"/>
    <col min="4" max="4" width="22.7109375" customWidth="1"/>
    <col min="6" max="6" width="12.7109375" customWidth="1"/>
    <col min="7" max="7" width="11.42578125" style="11"/>
    <col min="8" max="8" width="11.42578125" hidden="1" customWidth="1"/>
    <col min="9" max="9" width="34.28515625" customWidth="1"/>
  </cols>
  <sheetData>
    <row r="1" spans="1:9" ht="36.75" thickBot="1" x14ac:dyDescent="0.6">
      <c r="A1" s="61" t="s">
        <v>137</v>
      </c>
      <c r="B1" s="62"/>
      <c r="C1" s="62"/>
      <c r="D1" s="62"/>
      <c r="E1" s="62"/>
      <c r="F1" s="62"/>
      <c r="G1" s="62"/>
      <c r="H1" s="62"/>
      <c r="I1" s="63"/>
    </row>
    <row r="2" spans="1:9" ht="36" x14ac:dyDescent="0.55000000000000004">
      <c r="A2" s="60" t="s">
        <v>2</v>
      </c>
      <c r="B2" s="60"/>
      <c r="C2" s="60"/>
      <c r="D2" s="60" t="s">
        <v>25</v>
      </c>
      <c r="E2" s="60" t="s">
        <v>5</v>
      </c>
      <c r="F2" s="60" t="s">
        <v>6</v>
      </c>
      <c r="G2" s="60" t="s">
        <v>18</v>
      </c>
      <c r="H2" s="14"/>
      <c r="I2" s="65" t="s">
        <v>24</v>
      </c>
    </row>
    <row r="3" spans="1:9" x14ac:dyDescent="0.25">
      <c r="A3" s="39" t="s">
        <v>12</v>
      </c>
      <c r="B3" s="39" t="s">
        <v>26</v>
      </c>
      <c r="C3" s="42" t="s">
        <v>14</v>
      </c>
      <c r="D3" s="64"/>
      <c r="E3" s="64"/>
      <c r="F3" s="64"/>
      <c r="G3" s="64"/>
      <c r="H3" s="9"/>
      <c r="I3" s="66"/>
    </row>
    <row r="4" spans="1:9" ht="30" x14ac:dyDescent="0.25">
      <c r="A4" s="12" t="s">
        <v>23</v>
      </c>
      <c r="B4" s="12" t="s">
        <v>141</v>
      </c>
      <c r="C4" s="19" t="s">
        <v>142</v>
      </c>
      <c r="D4" s="9"/>
      <c r="E4" s="9">
        <v>2</v>
      </c>
      <c r="F4" s="12">
        <f>IF(E4&lt;=1,H4,)</f>
        <v>0</v>
      </c>
      <c r="G4" s="12"/>
      <c r="H4" s="9" t="str">
        <f>IF(AND(E4&lt;=1,G4="ok"),"en cours","à commander")</f>
        <v>à commander</v>
      </c>
      <c r="I4" s="9"/>
    </row>
    <row r="5" spans="1:9" x14ac:dyDescent="0.25">
      <c r="A5" s="12"/>
      <c r="B5" s="12"/>
      <c r="C5" s="19"/>
      <c r="D5" s="9"/>
      <c r="E5" s="9" t="s">
        <v>19</v>
      </c>
      <c r="F5" s="12">
        <f t="shared" ref="F5:F63" si="0">IF(E5&lt;=0,H5,)</f>
        <v>0</v>
      </c>
      <c r="G5" s="12"/>
      <c r="H5" s="9" t="str">
        <f t="shared" ref="H5:H63" si="1">IF(AND(E5=0,G5="ok"),"en cours","à commander")</f>
        <v>à commander</v>
      </c>
      <c r="I5" s="9"/>
    </row>
    <row r="6" spans="1:9" ht="39" x14ac:dyDescent="0.25">
      <c r="A6" s="19" t="s">
        <v>23</v>
      </c>
      <c r="B6" s="19" t="s">
        <v>21</v>
      </c>
      <c r="C6" s="27" t="s">
        <v>75</v>
      </c>
      <c r="D6" s="18"/>
      <c r="E6" s="18">
        <v>20</v>
      </c>
      <c r="F6" s="12">
        <f>IF(E6&lt;=2,H6,)</f>
        <v>0</v>
      </c>
      <c r="G6" s="12"/>
      <c r="H6" s="9" t="str">
        <f>IF(AND(E6&lt;=2,G6="ok"),"en cours","à commander")</f>
        <v>à commander</v>
      </c>
      <c r="I6" s="9"/>
    </row>
    <row r="7" spans="1:9" x14ac:dyDescent="0.25">
      <c r="A7" s="12"/>
      <c r="B7" s="12"/>
      <c r="C7" s="19"/>
      <c r="D7" s="9"/>
      <c r="E7" s="9" t="s">
        <v>19</v>
      </c>
      <c r="F7" s="12">
        <f t="shared" si="0"/>
        <v>0</v>
      </c>
      <c r="G7" s="12"/>
      <c r="H7" s="9" t="str">
        <f t="shared" si="1"/>
        <v>à commander</v>
      </c>
      <c r="I7" s="9"/>
    </row>
    <row r="8" spans="1:9" ht="30" x14ac:dyDescent="0.25">
      <c r="A8" s="12" t="s">
        <v>59</v>
      </c>
      <c r="B8" s="12" t="s">
        <v>60</v>
      </c>
      <c r="C8" s="19" t="s">
        <v>61</v>
      </c>
      <c r="D8" s="9"/>
      <c r="E8" s="9">
        <v>1</v>
      </c>
      <c r="F8" s="12">
        <f t="shared" si="0"/>
        <v>0</v>
      </c>
      <c r="G8" s="12"/>
      <c r="H8" s="9" t="str">
        <f t="shared" si="1"/>
        <v>à commander</v>
      </c>
      <c r="I8" s="9"/>
    </row>
    <row r="9" spans="1:9" x14ac:dyDescent="0.25">
      <c r="A9" s="12" t="s">
        <v>173</v>
      </c>
      <c r="B9" s="12" t="s">
        <v>174</v>
      </c>
      <c r="C9" s="19"/>
      <c r="D9" s="9"/>
      <c r="E9" s="9">
        <v>2</v>
      </c>
      <c r="F9" s="12">
        <f t="shared" si="0"/>
        <v>0</v>
      </c>
      <c r="G9" s="12"/>
      <c r="H9" s="9" t="str">
        <f t="shared" si="1"/>
        <v>à commander</v>
      </c>
      <c r="I9" s="9"/>
    </row>
    <row r="10" spans="1:9" x14ac:dyDescent="0.25">
      <c r="A10" s="12"/>
      <c r="B10" s="12"/>
      <c r="C10" s="19"/>
      <c r="D10" s="9"/>
      <c r="E10" s="9" t="s">
        <v>19</v>
      </c>
      <c r="F10" s="12">
        <f t="shared" si="0"/>
        <v>0</v>
      </c>
      <c r="G10" s="12"/>
      <c r="H10" s="9" t="str">
        <f t="shared" si="1"/>
        <v>à commander</v>
      </c>
      <c r="I10" s="9"/>
    </row>
    <row r="11" spans="1:9" x14ac:dyDescent="0.25">
      <c r="A11" s="12"/>
      <c r="B11" s="12"/>
      <c r="C11" s="19"/>
      <c r="D11" s="9"/>
      <c r="E11" s="9" t="s">
        <v>19</v>
      </c>
      <c r="F11" s="12">
        <f t="shared" si="0"/>
        <v>0</v>
      </c>
      <c r="G11" s="12"/>
      <c r="H11" s="9" t="str">
        <f t="shared" si="1"/>
        <v>à commander</v>
      </c>
      <c r="I11" s="9"/>
    </row>
    <row r="12" spans="1:9" x14ac:dyDescent="0.25">
      <c r="A12" s="12"/>
      <c r="B12" s="12"/>
      <c r="C12" s="19"/>
      <c r="D12" s="9"/>
      <c r="E12" s="9" t="s">
        <v>19</v>
      </c>
      <c r="F12" s="12">
        <f t="shared" si="0"/>
        <v>0</v>
      </c>
      <c r="G12" s="12"/>
      <c r="H12" s="9" t="str">
        <f t="shared" si="1"/>
        <v>à commander</v>
      </c>
      <c r="I12" s="9"/>
    </row>
    <row r="13" spans="1:9" x14ac:dyDescent="0.25">
      <c r="A13" s="12"/>
      <c r="B13" s="12"/>
      <c r="C13" s="19"/>
      <c r="D13" s="9"/>
      <c r="E13" s="9" t="s">
        <v>19</v>
      </c>
      <c r="F13" s="12">
        <f t="shared" si="0"/>
        <v>0</v>
      </c>
      <c r="G13" s="12"/>
      <c r="H13" s="9" t="str">
        <f t="shared" si="1"/>
        <v>à commander</v>
      </c>
      <c r="I13" s="9"/>
    </row>
    <row r="14" spans="1:9" x14ac:dyDescent="0.25">
      <c r="A14" s="12"/>
      <c r="B14" s="12"/>
      <c r="C14" s="19"/>
      <c r="D14" s="9"/>
      <c r="E14" s="9" t="s">
        <v>19</v>
      </c>
      <c r="F14" s="12">
        <f t="shared" si="0"/>
        <v>0</v>
      </c>
      <c r="G14" s="12"/>
      <c r="H14" s="9" t="str">
        <f t="shared" si="1"/>
        <v>à commander</v>
      </c>
      <c r="I14" s="9"/>
    </row>
    <row r="15" spans="1:9" x14ac:dyDescent="0.25">
      <c r="A15" s="12"/>
      <c r="B15" s="12"/>
      <c r="C15" s="19"/>
      <c r="D15" s="9"/>
      <c r="E15" s="9" t="s">
        <v>19</v>
      </c>
      <c r="F15" s="12">
        <f t="shared" si="0"/>
        <v>0</v>
      </c>
      <c r="G15" s="12"/>
      <c r="H15" s="9" t="str">
        <f t="shared" si="1"/>
        <v>à commander</v>
      </c>
      <c r="I15" s="9"/>
    </row>
    <row r="16" spans="1:9" x14ac:dyDescent="0.25">
      <c r="A16" s="12"/>
      <c r="B16" s="12"/>
      <c r="C16" s="19"/>
      <c r="D16" s="9"/>
      <c r="E16" s="9" t="s">
        <v>19</v>
      </c>
      <c r="F16" s="12">
        <f t="shared" si="0"/>
        <v>0</v>
      </c>
      <c r="G16" s="12"/>
      <c r="H16" s="9" t="str">
        <f t="shared" si="1"/>
        <v>à commander</v>
      </c>
      <c r="I16" s="9"/>
    </row>
    <row r="17" spans="1:9" x14ac:dyDescent="0.25">
      <c r="A17" s="12"/>
      <c r="B17" s="12"/>
      <c r="C17" s="19"/>
      <c r="D17" s="9"/>
      <c r="E17" s="9" t="s">
        <v>19</v>
      </c>
      <c r="F17" s="12">
        <f t="shared" si="0"/>
        <v>0</v>
      </c>
      <c r="G17" s="12"/>
      <c r="H17" s="9" t="str">
        <f t="shared" si="1"/>
        <v>à commander</v>
      </c>
      <c r="I17" s="9"/>
    </row>
    <row r="18" spans="1:9" x14ac:dyDescent="0.25">
      <c r="A18" s="12"/>
      <c r="B18" s="12"/>
      <c r="C18" s="19"/>
      <c r="D18" s="9"/>
      <c r="E18" s="9" t="s">
        <v>19</v>
      </c>
      <c r="F18" s="12">
        <f t="shared" si="0"/>
        <v>0</v>
      </c>
      <c r="G18" s="12"/>
      <c r="H18" s="9" t="str">
        <f t="shared" si="1"/>
        <v>à commander</v>
      </c>
      <c r="I18" s="9"/>
    </row>
    <row r="19" spans="1:9" x14ac:dyDescent="0.25">
      <c r="A19" s="12"/>
      <c r="B19" s="12"/>
      <c r="C19" s="19"/>
      <c r="D19" s="9"/>
      <c r="E19" s="9" t="s">
        <v>19</v>
      </c>
      <c r="F19" s="12">
        <f t="shared" si="0"/>
        <v>0</v>
      </c>
      <c r="G19" s="12"/>
      <c r="H19" s="9" t="str">
        <f t="shared" si="1"/>
        <v>à commander</v>
      </c>
      <c r="I19" s="9"/>
    </row>
    <row r="20" spans="1:9" x14ac:dyDescent="0.25">
      <c r="A20" s="12"/>
      <c r="B20" s="12"/>
      <c r="C20" s="19"/>
      <c r="D20" s="9"/>
      <c r="E20" s="9" t="s">
        <v>19</v>
      </c>
      <c r="F20" s="12">
        <f t="shared" si="0"/>
        <v>0</v>
      </c>
      <c r="G20" s="12"/>
      <c r="H20" s="9" t="str">
        <f t="shared" si="1"/>
        <v>à commander</v>
      </c>
      <c r="I20" s="9"/>
    </row>
    <row r="21" spans="1:9" x14ac:dyDescent="0.25">
      <c r="A21" s="12"/>
      <c r="B21" s="12"/>
      <c r="C21" s="19"/>
      <c r="D21" s="9"/>
      <c r="E21" s="9" t="s">
        <v>19</v>
      </c>
      <c r="F21" s="12">
        <f t="shared" si="0"/>
        <v>0</v>
      </c>
      <c r="G21" s="12"/>
      <c r="H21" s="9" t="str">
        <f t="shared" si="1"/>
        <v>à commander</v>
      </c>
      <c r="I21" s="9"/>
    </row>
    <row r="22" spans="1:9" x14ac:dyDescent="0.25">
      <c r="A22" s="12"/>
      <c r="B22" s="12"/>
      <c r="C22" s="19"/>
      <c r="D22" s="9"/>
      <c r="E22" s="9" t="s">
        <v>19</v>
      </c>
      <c r="F22" s="12">
        <f t="shared" si="0"/>
        <v>0</v>
      </c>
      <c r="G22" s="12"/>
      <c r="H22" s="9" t="str">
        <f t="shared" si="1"/>
        <v>à commander</v>
      </c>
      <c r="I22" s="9"/>
    </row>
    <row r="23" spans="1:9" x14ac:dyDescent="0.25">
      <c r="A23" s="12"/>
      <c r="B23" s="12"/>
      <c r="C23" s="19"/>
      <c r="D23" s="9"/>
      <c r="E23" s="9" t="s">
        <v>19</v>
      </c>
      <c r="F23" s="12">
        <f t="shared" si="0"/>
        <v>0</v>
      </c>
      <c r="G23" s="12"/>
      <c r="H23" s="9" t="str">
        <f t="shared" si="1"/>
        <v>à commander</v>
      </c>
      <c r="I23" s="9"/>
    </row>
    <row r="24" spans="1:9" x14ac:dyDescent="0.25">
      <c r="A24" s="12"/>
      <c r="B24" s="12"/>
      <c r="C24" s="19"/>
      <c r="D24" s="9"/>
      <c r="E24" s="9" t="s">
        <v>19</v>
      </c>
      <c r="F24" s="12">
        <f t="shared" si="0"/>
        <v>0</v>
      </c>
      <c r="G24" s="12"/>
      <c r="H24" s="9" t="str">
        <f t="shared" si="1"/>
        <v>à commander</v>
      </c>
      <c r="I24" s="9"/>
    </row>
    <row r="25" spans="1:9" x14ac:dyDescent="0.25">
      <c r="A25" s="12"/>
      <c r="B25" s="12"/>
      <c r="C25" s="19"/>
      <c r="D25" s="9"/>
      <c r="E25" s="9" t="s">
        <v>19</v>
      </c>
      <c r="F25" s="12">
        <f t="shared" si="0"/>
        <v>0</v>
      </c>
      <c r="G25" s="12"/>
      <c r="H25" s="9" t="str">
        <f t="shared" si="1"/>
        <v>à commander</v>
      </c>
      <c r="I25" s="9"/>
    </row>
    <row r="26" spans="1:9" x14ac:dyDescent="0.25">
      <c r="A26" s="12"/>
      <c r="B26" s="12"/>
      <c r="C26" s="19"/>
      <c r="D26" s="9"/>
      <c r="E26" s="9" t="s">
        <v>19</v>
      </c>
      <c r="F26" s="12">
        <f t="shared" si="0"/>
        <v>0</v>
      </c>
      <c r="G26" s="12"/>
      <c r="H26" s="9" t="str">
        <f t="shared" si="1"/>
        <v>à commander</v>
      </c>
      <c r="I26" s="9"/>
    </row>
    <row r="27" spans="1:9" x14ac:dyDescent="0.25">
      <c r="A27" s="12"/>
      <c r="B27" s="12"/>
      <c r="C27" s="19"/>
      <c r="D27" s="9"/>
      <c r="E27" s="9" t="s">
        <v>19</v>
      </c>
      <c r="F27" s="12">
        <f t="shared" si="0"/>
        <v>0</v>
      </c>
      <c r="G27" s="12"/>
      <c r="H27" s="9" t="str">
        <f t="shared" si="1"/>
        <v>à commander</v>
      </c>
      <c r="I27" s="9"/>
    </row>
    <row r="28" spans="1:9" x14ac:dyDescent="0.25">
      <c r="A28" s="12"/>
      <c r="B28" s="12"/>
      <c r="C28" s="19"/>
      <c r="D28" s="9"/>
      <c r="E28" s="9" t="s">
        <v>19</v>
      </c>
      <c r="F28" s="12">
        <f t="shared" si="0"/>
        <v>0</v>
      </c>
      <c r="G28" s="12"/>
      <c r="H28" s="9" t="str">
        <f t="shared" si="1"/>
        <v>à commander</v>
      </c>
      <c r="I28" s="9"/>
    </row>
    <row r="29" spans="1:9" x14ac:dyDescent="0.25">
      <c r="A29" s="12"/>
      <c r="B29" s="12"/>
      <c r="C29" s="19"/>
      <c r="D29" s="9"/>
      <c r="E29" s="9" t="s">
        <v>19</v>
      </c>
      <c r="F29" s="12">
        <f t="shared" si="0"/>
        <v>0</v>
      </c>
      <c r="G29" s="12"/>
      <c r="H29" s="9" t="str">
        <f t="shared" si="1"/>
        <v>à commander</v>
      </c>
      <c r="I29" s="9"/>
    </row>
    <row r="30" spans="1:9" x14ac:dyDescent="0.25">
      <c r="A30" s="12"/>
      <c r="B30" s="12"/>
      <c r="C30" s="19"/>
      <c r="D30" s="9"/>
      <c r="E30" s="9" t="s">
        <v>19</v>
      </c>
      <c r="F30" s="12">
        <f t="shared" si="0"/>
        <v>0</v>
      </c>
      <c r="G30" s="12"/>
      <c r="H30" s="9" t="str">
        <f t="shared" si="1"/>
        <v>à commander</v>
      </c>
      <c r="I30" s="9"/>
    </row>
    <row r="31" spans="1:9" x14ac:dyDescent="0.25">
      <c r="A31" s="12"/>
      <c r="B31" s="12"/>
      <c r="C31" s="19"/>
      <c r="D31" s="9"/>
      <c r="E31" s="9" t="s">
        <v>19</v>
      </c>
      <c r="F31" s="12">
        <f t="shared" si="0"/>
        <v>0</v>
      </c>
      <c r="G31" s="12"/>
      <c r="H31" s="9" t="str">
        <f t="shared" si="1"/>
        <v>à commander</v>
      </c>
      <c r="I31" s="9"/>
    </row>
    <row r="32" spans="1:9" x14ac:dyDescent="0.25">
      <c r="A32" s="12"/>
      <c r="B32" s="12"/>
      <c r="C32" s="19"/>
      <c r="D32" s="9"/>
      <c r="E32" s="9" t="s">
        <v>19</v>
      </c>
      <c r="F32" s="12">
        <f t="shared" si="0"/>
        <v>0</v>
      </c>
      <c r="G32" s="12"/>
      <c r="H32" s="9" t="str">
        <f t="shared" si="1"/>
        <v>à commander</v>
      </c>
      <c r="I32" s="9"/>
    </row>
    <row r="33" spans="1:9" x14ac:dyDescent="0.25">
      <c r="A33" s="12"/>
      <c r="B33" s="12"/>
      <c r="C33" s="19"/>
      <c r="D33" s="9"/>
      <c r="E33" s="9" t="s">
        <v>19</v>
      </c>
      <c r="F33" s="12">
        <f t="shared" si="0"/>
        <v>0</v>
      </c>
      <c r="G33" s="12"/>
      <c r="H33" s="9" t="str">
        <f t="shared" si="1"/>
        <v>à commander</v>
      </c>
      <c r="I33" s="9"/>
    </row>
    <row r="34" spans="1:9" x14ac:dyDescent="0.25">
      <c r="A34" s="12"/>
      <c r="B34" s="12"/>
      <c r="C34" s="19"/>
      <c r="D34" s="9"/>
      <c r="E34" s="9" t="s">
        <v>19</v>
      </c>
      <c r="F34" s="12">
        <f t="shared" si="0"/>
        <v>0</v>
      </c>
      <c r="G34" s="12"/>
      <c r="H34" s="9" t="str">
        <f t="shared" si="1"/>
        <v>à commander</v>
      </c>
      <c r="I34" s="9"/>
    </row>
    <row r="35" spans="1:9" x14ac:dyDescent="0.25">
      <c r="A35" s="12"/>
      <c r="B35" s="12"/>
      <c r="C35" s="19"/>
      <c r="D35" s="9"/>
      <c r="E35" s="9" t="s">
        <v>19</v>
      </c>
      <c r="F35" s="12">
        <f t="shared" si="0"/>
        <v>0</v>
      </c>
      <c r="G35" s="12"/>
      <c r="H35" s="9" t="str">
        <f t="shared" si="1"/>
        <v>à commander</v>
      </c>
      <c r="I35" s="9"/>
    </row>
    <row r="36" spans="1:9" x14ac:dyDescent="0.25">
      <c r="A36" s="12"/>
      <c r="B36" s="12"/>
      <c r="C36" s="19"/>
      <c r="D36" s="9"/>
      <c r="E36" s="9" t="s">
        <v>19</v>
      </c>
      <c r="F36" s="12">
        <f t="shared" si="0"/>
        <v>0</v>
      </c>
      <c r="G36" s="12"/>
      <c r="H36" s="9" t="str">
        <f t="shared" si="1"/>
        <v>à commander</v>
      </c>
      <c r="I36" s="9"/>
    </row>
    <row r="37" spans="1:9" x14ac:dyDescent="0.25">
      <c r="A37" s="12"/>
      <c r="B37" s="12"/>
      <c r="C37" s="19"/>
      <c r="D37" s="9"/>
      <c r="E37" s="9" t="s">
        <v>19</v>
      </c>
      <c r="F37" s="12">
        <f t="shared" si="0"/>
        <v>0</v>
      </c>
      <c r="G37" s="12"/>
      <c r="H37" s="9" t="str">
        <f t="shared" si="1"/>
        <v>à commander</v>
      </c>
      <c r="I37" s="9"/>
    </row>
    <row r="38" spans="1:9" x14ac:dyDescent="0.25">
      <c r="A38" s="12"/>
      <c r="B38" s="12"/>
      <c r="C38" s="19"/>
      <c r="D38" s="9"/>
      <c r="E38" s="9" t="s">
        <v>20</v>
      </c>
      <c r="F38" s="12">
        <f t="shared" si="0"/>
        <v>0</v>
      </c>
      <c r="G38" s="12"/>
      <c r="H38" s="9" t="str">
        <f t="shared" si="1"/>
        <v>à commander</v>
      </c>
      <c r="I38" s="9"/>
    </row>
    <row r="39" spans="1:9" x14ac:dyDescent="0.25">
      <c r="A39" s="12"/>
      <c r="B39" s="12"/>
      <c r="C39" s="19"/>
      <c r="D39" s="9"/>
      <c r="E39" s="9" t="s">
        <v>19</v>
      </c>
      <c r="F39" s="12">
        <f t="shared" si="0"/>
        <v>0</v>
      </c>
      <c r="G39" s="12"/>
      <c r="H39" s="9" t="str">
        <f t="shared" si="1"/>
        <v>à commander</v>
      </c>
      <c r="I39" s="9"/>
    </row>
    <row r="40" spans="1:9" x14ac:dyDescent="0.25">
      <c r="A40" s="12"/>
      <c r="B40" s="12"/>
      <c r="C40" s="19"/>
      <c r="D40" s="9"/>
      <c r="E40" s="9" t="s">
        <v>19</v>
      </c>
      <c r="F40" s="12">
        <f t="shared" si="0"/>
        <v>0</v>
      </c>
      <c r="G40" s="12"/>
      <c r="H40" s="9" t="str">
        <f t="shared" si="1"/>
        <v>à commander</v>
      </c>
      <c r="I40" s="9"/>
    </row>
    <row r="41" spans="1:9" x14ac:dyDescent="0.25">
      <c r="A41" s="12"/>
      <c r="B41" s="12"/>
      <c r="C41" s="19"/>
      <c r="D41" s="9"/>
      <c r="E41" s="9" t="s">
        <v>19</v>
      </c>
      <c r="F41" s="12">
        <f t="shared" si="0"/>
        <v>0</v>
      </c>
      <c r="G41" s="12"/>
      <c r="H41" s="9" t="str">
        <f t="shared" si="1"/>
        <v>à commander</v>
      </c>
      <c r="I41" s="9"/>
    </row>
    <row r="42" spans="1:9" x14ac:dyDescent="0.25">
      <c r="A42" s="12"/>
      <c r="B42" s="12"/>
      <c r="C42" s="19"/>
      <c r="D42" s="9"/>
      <c r="E42" s="9" t="s">
        <v>19</v>
      </c>
      <c r="F42" s="12">
        <f t="shared" si="0"/>
        <v>0</v>
      </c>
      <c r="G42" s="12"/>
      <c r="H42" s="9" t="str">
        <f t="shared" si="1"/>
        <v>à commander</v>
      </c>
      <c r="I42" s="9"/>
    </row>
    <row r="43" spans="1:9" x14ac:dyDescent="0.25">
      <c r="A43" s="12"/>
      <c r="B43" s="12"/>
      <c r="C43" s="19"/>
      <c r="D43" s="9"/>
      <c r="E43" s="9" t="s">
        <v>19</v>
      </c>
      <c r="F43" s="12">
        <f t="shared" si="0"/>
        <v>0</v>
      </c>
      <c r="G43" s="12"/>
      <c r="H43" s="9" t="str">
        <f t="shared" si="1"/>
        <v>à commander</v>
      </c>
      <c r="I43" s="9"/>
    </row>
    <row r="44" spans="1:9" x14ac:dyDescent="0.25">
      <c r="A44" s="12"/>
      <c r="B44" s="12"/>
      <c r="C44" s="19"/>
      <c r="D44" s="9"/>
      <c r="E44" s="9" t="s">
        <v>19</v>
      </c>
      <c r="F44" s="12">
        <f t="shared" si="0"/>
        <v>0</v>
      </c>
      <c r="G44" s="12"/>
      <c r="H44" s="9" t="str">
        <f t="shared" si="1"/>
        <v>à commander</v>
      </c>
      <c r="I44" s="9"/>
    </row>
    <row r="45" spans="1:9" x14ac:dyDescent="0.25">
      <c r="A45" s="12"/>
      <c r="B45" s="12"/>
      <c r="C45" s="19"/>
      <c r="D45" s="9"/>
      <c r="E45" s="9" t="s">
        <v>19</v>
      </c>
      <c r="F45" s="12">
        <f t="shared" si="0"/>
        <v>0</v>
      </c>
      <c r="G45" s="12"/>
      <c r="H45" s="9" t="str">
        <f t="shared" si="1"/>
        <v>à commander</v>
      </c>
      <c r="I45" s="9"/>
    </row>
    <row r="46" spans="1:9" x14ac:dyDescent="0.25">
      <c r="A46" s="12"/>
      <c r="B46" s="12"/>
      <c r="C46" s="19"/>
      <c r="D46" s="9"/>
      <c r="E46" s="9" t="s">
        <v>19</v>
      </c>
      <c r="F46" s="12">
        <f t="shared" si="0"/>
        <v>0</v>
      </c>
      <c r="G46" s="12"/>
      <c r="H46" s="9" t="str">
        <f t="shared" si="1"/>
        <v>à commander</v>
      </c>
      <c r="I46" s="9"/>
    </row>
    <row r="47" spans="1:9" x14ac:dyDescent="0.25">
      <c r="A47" s="12"/>
      <c r="B47" s="12"/>
      <c r="C47" s="19"/>
      <c r="D47" s="9"/>
      <c r="E47" s="9" t="s">
        <v>19</v>
      </c>
      <c r="F47" s="12">
        <f t="shared" si="0"/>
        <v>0</v>
      </c>
      <c r="G47" s="12"/>
      <c r="H47" s="9" t="str">
        <f t="shared" si="1"/>
        <v>à commander</v>
      </c>
      <c r="I47" s="9"/>
    </row>
    <row r="48" spans="1:9" x14ac:dyDescent="0.25">
      <c r="A48" s="12"/>
      <c r="B48" s="12"/>
      <c r="C48" s="19"/>
      <c r="D48" s="9"/>
      <c r="E48" s="9" t="s">
        <v>19</v>
      </c>
      <c r="F48" s="12">
        <f t="shared" si="0"/>
        <v>0</v>
      </c>
      <c r="G48" s="12"/>
      <c r="H48" s="9" t="str">
        <f t="shared" si="1"/>
        <v>à commander</v>
      </c>
      <c r="I48" s="9"/>
    </row>
    <row r="49" spans="1:9" x14ac:dyDescent="0.25">
      <c r="A49" s="12"/>
      <c r="B49" s="12"/>
      <c r="C49" s="19"/>
      <c r="D49" s="9"/>
      <c r="E49" s="9" t="s">
        <v>19</v>
      </c>
      <c r="F49" s="12">
        <f t="shared" si="0"/>
        <v>0</v>
      </c>
      <c r="G49" s="12"/>
      <c r="H49" s="9" t="str">
        <f t="shared" si="1"/>
        <v>à commander</v>
      </c>
      <c r="I49" s="9"/>
    </row>
    <row r="50" spans="1:9" x14ac:dyDescent="0.25">
      <c r="A50" s="12"/>
      <c r="B50" s="12"/>
      <c r="C50" s="19"/>
      <c r="D50" s="9"/>
      <c r="E50" s="9" t="s">
        <v>19</v>
      </c>
      <c r="F50" s="12">
        <f t="shared" si="0"/>
        <v>0</v>
      </c>
      <c r="G50" s="12"/>
      <c r="H50" s="9" t="str">
        <f t="shared" si="1"/>
        <v>à commander</v>
      </c>
      <c r="I50" s="9"/>
    </row>
    <row r="51" spans="1:9" x14ac:dyDescent="0.25">
      <c r="A51" s="12"/>
      <c r="B51" s="12"/>
      <c r="C51" s="19"/>
      <c r="D51" s="9"/>
      <c r="E51" s="9" t="s">
        <v>19</v>
      </c>
      <c r="F51" s="12">
        <f t="shared" si="0"/>
        <v>0</v>
      </c>
      <c r="G51" s="12"/>
      <c r="H51" s="9" t="str">
        <f t="shared" si="1"/>
        <v>à commander</v>
      </c>
      <c r="I51" s="9"/>
    </row>
    <row r="52" spans="1:9" x14ac:dyDescent="0.25">
      <c r="A52" s="12"/>
      <c r="B52" s="12"/>
      <c r="C52" s="19"/>
      <c r="D52" s="9"/>
      <c r="E52" s="9" t="s">
        <v>20</v>
      </c>
      <c r="F52" s="12">
        <f t="shared" si="0"/>
        <v>0</v>
      </c>
      <c r="G52" s="12"/>
      <c r="H52" s="9" t="str">
        <f t="shared" si="1"/>
        <v>à commander</v>
      </c>
      <c r="I52" s="9"/>
    </row>
    <row r="53" spans="1:9" x14ac:dyDescent="0.25">
      <c r="A53" s="12"/>
      <c r="B53" s="12"/>
      <c r="C53" s="19"/>
      <c r="D53" s="9"/>
      <c r="E53" s="9" t="s">
        <v>20</v>
      </c>
      <c r="F53" s="12">
        <f t="shared" si="0"/>
        <v>0</v>
      </c>
      <c r="G53" s="12"/>
      <c r="H53" s="9" t="str">
        <f t="shared" si="1"/>
        <v>à commander</v>
      </c>
      <c r="I53" s="9"/>
    </row>
    <row r="54" spans="1:9" x14ac:dyDescent="0.25">
      <c r="A54" s="12"/>
      <c r="B54" s="12"/>
      <c r="C54" s="19"/>
      <c r="D54" s="9"/>
      <c r="E54" s="9" t="s">
        <v>19</v>
      </c>
      <c r="F54" s="12">
        <f t="shared" si="0"/>
        <v>0</v>
      </c>
      <c r="G54" s="12"/>
      <c r="H54" s="9" t="str">
        <f t="shared" si="1"/>
        <v>à commander</v>
      </c>
      <c r="I54" s="9"/>
    </row>
    <row r="55" spans="1:9" x14ac:dyDescent="0.25">
      <c r="A55" s="12"/>
      <c r="B55" s="12"/>
      <c r="C55" s="19"/>
      <c r="D55" s="9"/>
      <c r="E55" s="9" t="s">
        <v>19</v>
      </c>
      <c r="F55" s="12">
        <f t="shared" si="0"/>
        <v>0</v>
      </c>
      <c r="G55" s="12"/>
      <c r="H55" s="9" t="str">
        <f t="shared" si="1"/>
        <v>à commander</v>
      </c>
      <c r="I55" s="9"/>
    </row>
    <row r="56" spans="1:9" x14ac:dyDescent="0.25">
      <c r="A56" s="12"/>
      <c r="B56" s="12"/>
      <c r="C56" s="19"/>
      <c r="D56" s="9"/>
      <c r="E56" s="9" t="s">
        <v>19</v>
      </c>
      <c r="F56" s="12">
        <f t="shared" si="0"/>
        <v>0</v>
      </c>
      <c r="G56" s="12"/>
      <c r="H56" s="9" t="str">
        <f t="shared" si="1"/>
        <v>à commander</v>
      </c>
      <c r="I56" s="9"/>
    </row>
    <row r="57" spans="1:9" x14ac:dyDescent="0.25">
      <c r="A57" s="12"/>
      <c r="B57" s="12"/>
      <c r="C57" s="19"/>
      <c r="D57" s="9"/>
      <c r="E57" s="9" t="s">
        <v>20</v>
      </c>
      <c r="F57" s="12">
        <f t="shared" si="0"/>
        <v>0</v>
      </c>
      <c r="G57" s="12"/>
      <c r="H57" s="9" t="str">
        <f t="shared" si="1"/>
        <v>à commander</v>
      </c>
      <c r="I57" s="9"/>
    </row>
    <row r="58" spans="1:9" x14ac:dyDescent="0.25">
      <c r="A58" s="12"/>
      <c r="B58" s="12"/>
      <c r="C58" s="19"/>
      <c r="D58" s="9"/>
      <c r="E58" s="9" t="s">
        <v>19</v>
      </c>
      <c r="F58" s="12">
        <f t="shared" si="0"/>
        <v>0</v>
      </c>
      <c r="G58" s="12"/>
      <c r="H58" s="9" t="str">
        <f t="shared" si="1"/>
        <v>à commander</v>
      </c>
      <c r="I58" s="9"/>
    </row>
    <row r="59" spans="1:9" x14ac:dyDescent="0.25">
      <c r="A59" s="12"/>
      <c r="B59" s="12"/>
      <c r="C59" s="19"/>
      <c r="D59" s="9"/>
      <c r="E59" s="9" t="s">
        <v>19</v>
      </c>
      <c r="F59" s="12">
        <f t="shared" si="0"/>
        <v>0</v>
      </c>
      <c r="G59" s="12"/>
      <c r="H59" s="9" t="str">
        <f t="shared" si="1"/>
        <v>à commander</v>
      </c>
      <c r="I59" s="9"/>
    </row>
    <row r="60" spans="1:9" x14ac:dyDescent="0.25">
      <c r="A60" s="12"/>
      <c r="B60" s="12"/>
      <c r="C60" s="19"/>
      <c r="D60" s="9"/>
      <c r="E60" s="9" t="s">
        <v>19</v>
      </c>
      <c r="F60" s="12">
        <f t="shared" si="0"/>
        <v>0</v>
      </c>
      <c r="G60" s="12"/>
      <c r="H60" s="9" t="str">
        <f t="shared" si="1"/>
        <v>à commander</v>
      </c>
      <c r="I60" s="9"/>
    </row>
    <row r="61" spans="1:9" x14ac:dyDescent="0.25">
      <c r="A61" s="12"/>
      <c r="B61" s="12"/>
      <c r="C61" s="19"/>
      <c r="D61" s="9"/>
      <c r="E61" s="9" t="s">
        <v>19</v>
      </c>
      <c r="F61" s="12">
        <f t="shared" si="0"/>
        <v>0</v>
      </c>
      <c r="G61" s="12"/>
      <c r="H61" s="9" t="str">
        <f t="shared" si="1"/>
        <v>à commander</v>
      </c>
      <c r="I61" s="9"/>
    </row>
    <row r="62" spans="1:9" x14ac:dyDescent="0.25">
      <c r="A62" s="12"/>
      <c r="B62" s="12"/>
      <c r="C62" s="19"/>
      <c r="D62" s="9"/>
      <c r="E62" s="9" t="s">
        <v>19</v>
      </c>
      <c r="F62" s="12">
        <f t="shared" si="0"/>
        <v>0</v>
      </c>
      <c r="G62" s="12"/>
      <c r="H62" s="9" t="str">
        <f t="shared" si="1"/>
        <v>à commander</v>
      </c>
      <c r="I62" s="9"/>
    </row>
    <row r="63" spans="1:9" x14ac:dyDescent="0.25">
      <c r="A63" s="12"/>
      <c r="B63" s="12"/>
      <c r="C63" s="19"/>
      <c r="D63" s="9"/>
      <c r="E63" s="9" t="s">
        <v>19</v>
      </c>
      <c r="F63" s="12">
        <f t="shared" si="0"/>
        <v>0</v>
      </c>
      <c r="G63" s="12"/>
      <c r="H63" s="9" t="str">
        <f t="shared" si="1"/>
        <v>à commander</v>
      </c>
      <c r="I63" s="9"/>
    </row>
  </sheetData>
  <mergeCells count="7">
    <mergeCell ref="A1:I1"/>
    <mergeCell ref="A2:C2"/>
    <mergeCell ref="D2:D3"/>
    <mergeCell ref="E2:E3"/>
    <mergeCell ref="F2:F3"/>
    <mergeCell ref="G2:G3"/>
    <mergeCell ref="I2:I3"/>
  </mergeCells>
  <conditionalFormatting sqref="F4:F63">
    <cfRule type="containsText" dxfId="17" priority="1" operator="containsText" text="en cours">
      <formula>NOT(ISERROR(SEARCH("en cours",F4)))</formula>
    </cfRule>
    <cfRule type="cellIs" dxfId="16" priority="2" operator="equal">
      <formula>0</formula>
    </cfRule>
    <cfRule type="containsText" dxfId="15" priority="3" operator="containsText" text="à commander">
      <formula>NOT(ISERROR(SEARCH("à commander",F4)))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I63"/>
  <sheetViews>
    <sheetView workbookViewId="0">
      <pane ySplit="3" topLeftCell="A4" activePane="bottomLeft" state="frozen"/>
      <selection pane="bottomLeft" activeCell="D65" sqref="D65"/>
    </sheetView>
  </sheetViews>
  <sheetFormatPr baseColWidth="10" defaultRowHeight="15" x14ac:dyDescent="0.25"/>
  <cols>
    <col min="1" max="1" width="16" style="11" customWidth="1"/>
    <col min="2" max="2" width="13.5703125" style="11" customWidth="1"/>
    <col min="3" max="3" width="17.140625" style="11" customWidth="1"/>
    <col min="4" max="4" width="22.7109375" style="11" customWidth="1"/>
    <col min="6" max="6" width="12.7109375" customWidth="1"/>
    <col min="7" max="7" width="11.42578125" style="11"/>
    <col min="8" max="8" width="11.42578125" customWidth="1"/>
    <col min="9" max="9" width="34.28515625" customWidth="1"/>
  </cols>
  <sheetData>
    <row r="1" spans="1:9" ht="36.75" thickBot="1" x14ac:dyDescent="0.6">
      <c r="A1" s="61" t="s">
        <v>131</v>
      </c>
      <c r="B1" s="62"/>
      <c r="C1" s="62"/>
      <c r="D1" s="62"/>
      <c r="E1" s="62"/>
      <c r="F1" s="62"/>
      <c r="G1" s="62"/>
      <c r="H1" s="62"/>
      <c r="I1" s="63"/>
    </row>
    <row r="2" spans="1:9" ht="36" x14ac:dyDescent="0.55000000000000004">
      <c r="A2" s="60" t="s">
        <v>2</v>
      </c>
      <c r="B2" s="60"/>
      <c r="C2" s="60"/>
      <c r="D2" s="60" t="s">
        <v>25</v>
      </c>
      <c r="E2" s="60" t="s">
        <v>5</v>
      </c>
      <c r="F2" s="60" t="s">
        <v>6</v>
      </c>
      <c r="G2" s="60" t="s">
        <v>18</v>
      </c>
      <c r="H2" s="14"/>
      <c r="I2" s="65" t="s">
        <v>24</v>
      </c>
    </row>
    <row r="3" spans="1:9" x14ac:dyDescent="0.25">
      <c r="A3" s="39" t="s">
        <v>12</v>
      </c>
      <c r="B3" s="39" t="s">
        <v>26</v>
      </c>
      <c r="C3" s="39" t="s">
        <v>14</v>
      </c>
      <c r="D3" s="64"/>
      <c r="E3" s="64"/>
      <c r="F3" s="64"/>
      <c r="G3" s="64"/>
      <c r="H3" s="9"/>
      <c r="I3" s="66"/>
    </row>
    <row r="4" spans="1:9" x14ac:dyDescent="0.25">
      <c r="A4" s="12" t="s">
        <v>28</v>
      </c>
      <c r="B4" s="12" t="s">
        <v>29</v>
      </c>
      <c r="C4" s="12" t="s">
        <v>182</v>
      </c>
      <c r="D4" s="9"/>
      <c r="E4" s="9">
        <v>123</v>
      </c>
      <c r="F4" s="12">
        <f>IF(E4&lt;=20,H4,)</f>
        <v>0</v>
      </c>
      <c r="G4" s="12"/>
      <c r="H4" s="9" t="str">
        <f>IF(AND(E4&lt;=20,G4="ok"),"en cours","à commander")</f>
        <v>à commander</v>
      </c>
      <c r="I4" s="9"/>
    </row>
    <row r="5" spans="1:9" x14ac:dyDescent="0.25">
      <c r="A5" s="12" t="s">
        <v>162</v>
      </c>
      <c r="B5" s="12" t="s">
        <v>163</v>
      </c>
      <c r="C5" s="12" t="s">
        <v>181</v>
      </c>
      <c r="D5" s="9"/>
      <c r="E5" s="9">
        <v>64</v>
      </c>
      <c r="F5" s="12">
        <f t="shared" ref="F5:F63" si="0">IF(E5&lt;=20,H5,)</f>
        <v>0</v>
      </c>
      <c r="G5" s="12"/>
      <c r="H5" s="9" t="str">
        <f>IF(AND(E5&lt;=20,G5="ok"),"en cours","à commander")</f>
        <v>à commander</v>
      </c>
      <c r="I5" s="9"/>
    </row>
    <row r="6" spans="1:9" x14ac:dyDescent="0.25">
      <c r="A6" s="19" t="s">
        <v>28</v>
      </c>
      <c r="B6" s="19" t="s">
        <v>159</v>
      </c>
      <c r="C6" s="27" t="s">
        <v>183</v>
      </c>
      <c r="D6" s="18"/>
      <c r="E6" s="9">
        <v>178</v>
      </c>
      <c r="F6" s="12">
        <f t="shared" si="0"/>
        <v>0</v>
      </c>
      <c r="G6" s="12"/>
      <c r="H6" s="9" t="str">
        <f t="shared" ref="H6:H63" si="1">IF(AND(E6&lt;=20,G6="ok"),"en cours","à commander")</f>
        <v>à commander</v>
      </c>
      <c r="I6" s="9"/>
    </row>
    <row r="7" spans="1:9" x14ac:dyDescent="0.25">
      <c r="A7" s="12" t="s">
        <v>28</v>
      </c>
      <c r="B7" s="12" t="s">
        <v>160</v>
      </c>
      <c r="C7" s="12" t="s">
        <v>182</v>
      </c>
      <c r="D7" s="9"/>
      <c r="E7" s="9">
        <v>25</v>
      </c>
      <c r="F7" s="12">
        <f>IF(E7&lt;=10,H7,)</f>
        <v>0</v>
      </c>
      <c r="G7" s="12"/>
      <c r="H7" s="9" t="str">
        <f t="shared" si="1"/>
        <v>à commander</v>
      </c>
      <c r="I7" s="9"/>
    </row>
    <row r="8" spans="1:9" x14ac:dyDescent="0.25">
      <c r="A8" s="12" t="s">
        <v>31</v>
      </c>
      <c r="B8" s="12">
        <v>16</v>
      </c>
      <c r="C8" s="12" t="s">
        <v>161</v>
      </c>
      <c r="D8" s="12"/>
      <c r="E8" s="9">
        <v>47</v>
      </c>
      <c r="F8" s="12">
        <f>IF(E8&lt;=20,H8,)</f>
        <v>0</v>
      </c>
      <c r="G8" s="12"/>
      <c r="H8" s="9" t="str">
        <f t="shared" si="1"/>
        <v>à commander</v>
      </c>
      <c r="I8" s="9"/>
    </row>
    <row r="9" spans="1:9" x14ac:dyDescent="0.25">
      <c r="A9" s="12" t="s">
        <v>31</v>
      </c>
      <c r="B9" s="12">
        <v>6</v>
      </c>
      <c r="C9" s="12" t="s">
        <v>76</v>
      </c>
      <c r="D9" s="12" t="s">
        <v>287</v>
      </c>
      <c r="E9" s="9">
        <v>138</v>
      </c>
      <c r="F9" s="12">
        <f>IF(E9&lt;=20,H9,)</f>
        <v>0</v>
      </c>
      <c r="G9" s="12"/>
      <c r="H9" s="9" t="str">
        <f t="shared" si="1"/>
        <v>à commander</v>
      </c>
      <c r="I9" s="9"/>
    </row>
    <row r="10" spans="1:9" x14ac:dyDescent="0.25">
      <c r="A10" s="12" t="s">
        <v>162</v>
      </c>
      <c r="B10" s="12" t="s">
        <v>164</v>
      </c>
      <c r="C10" s="12" t="s">
        <v>181</v>
      </c>
      <c r="D10" s="9"/>
      <c r="E10" s="9">
        <v>134</v>
      </c>
      <c r="F10" s="12">
        <f t="shared" si="0"/>
        <v>0</v>
      </c>
      <c r="G10" s="12"/>
      <c r="H10" s="9" t="str">
        <f t="shared" si="1"/>
        <v>à commander</v>
      </c>
      <c r="I10" s="9"/>
    </row>
    <row r="11" spans="1:9" x14ac:dyDescent="0.25">
      <c r="A11" s="12" t="s">
        <v>162</v>
      </c>
      <c r="B11" s="12" t="s">
        <v>165</v>
      </c>
      <c r="C11" s="12" t="s">
        <v>181</v>
      </c>
      <c r="D11" s="9"/>
      <c r="E11" s="9">
        <v>18</v>
      </c>
      <c r="F11" s="12" t="str">
        <f t="shared" si="0"/>
        <v>à commander</v>
      </c>
      <c r="G11" s="12"/>
      <c r="H11" s="9" t="str">
        <f t="shared" si="1"/>
        <v>à commander</v>
      </c>
      <c r="I11" s="9"/>
    </row>
    <row r="12" spans="1:9" x14ac:dyDescent="0.25">
      <c r="A12" s="12" t="s">
        <v>162</v>
      </c>
      <c r="B12" s="12" t="s">
        <v>166</v>
      </c>
      <c r="C12" s="12" t="s">
        <v>181</v>
      </c>
      <c r="D12" s="9"/>
      <c r="E12" s="9">
        <v>199</v>
      </c>
      <c r="F12" s="12">
        <f t="shared" si="0"/>
        <v>0</v>
      </c>
      <c r="G12" s="12"/>
      <c r="H12" s="9" t="str">
        <f t="shared" si="1"/>
        <v>à commander</v>
      </c>
      <c r="I12" s="9"/>
    </row>
    <row r="13" spans="1:9" x14ac:dyDescent="0.25">
      <c r="A13" s="12" t="s">
        <v>31</v>
      </c>
      <c r="B13" s="12">
        <v>10</v>
      </c>
      <c r="C13" s="12" t="s">
        <v>76</v>
      </c>
      <c r="D13" s="12" t="s">
        <v>288</v>
      </c>
      <c r="E13" s="9">
        <v>211</v>
      </c>
      <c r="F13" s="12">
        <f t="shared" si="0"/>
        <v>0</v>
      </c>
      <c r="G13" s="12"/>
      <c r="H13" s="9" t="str">
        <f t="shared" si="1"/>
        <v>à commander</v>
      </c>
      <c r="I13" s="9"/>
    </row>
    <row r="14" spans="1:9" x14ac:dyDescent="0.25">
      <c r="A14" s="12" t="s">
        <v>31</v>
      </c>
      <c r="B14" s="12">
        <v>14</v>
      </c>
      <c r="C14" s="12" t="s">
        <v>167</v>
      </c>
      <c r="D14" s="12"/>
      <c r="E14" s="9">
        <v>99</v>
      </c>
      <c r="F14" s="12">
        <f t="shared" si="0"/>
        <v>0</v>
      </c>
      <c r="G14" s="12"/>
      <c r="H14" s="9" t="str">
        <f t="shared" si="1"/>
        <v>à commander</v>
      </c>
      <c r="I14" s="9"/>
    </row>
    <row r="15" spans="1:9" x14ac:dyDescent="0.25">
      <c r="A15" s="12" t="s">
        <v>31</v>
      </c>
      <c r="B15" s="12">
        <v>12</v>
      </c>
      <c r="C15" s="12" t="s">
        <v>30</v>
      </c>
      <c r="D15" s="12"/>
      <c r="E15" s="9">
        <v>76</v>
      </c>
      <c r="F15" s="12">
        <f t="shared" si="0"/>
        <v>0</v>
      </c>
      <c r="G15" s="12"/>
      <c r="H15" s="9" t="str">
        <f t="shared" si="1"/>
        <v>à commander</v>
      </c>
      <c r="I15" s="9"/>
    </row>
    <row r="16" spans="1:9" x14ac:dyDescent="0.25">
      <c r="A16" s="12" t="s">
        <v>31</v>
      </c>
      <c r="B16" s="12">
        <v>16</v>
      </c>
      <c r="C16" s="12" t="s">
        <v>30</v>
      </c>
      <c r="D16" s="12"/>
      <c r="E16" s="9">
        <v>38</v>
      </c>
      <c r="F16" s="12">
        <f t="shared" si="0"/>
        <v>0</v>
      </c>
      <c r="G16" s="12"/>
      <c r="H16" s="9" t="str">
        <f t="shared" si="1"/>
        <v>à commander</v>
      </c>
      <c r="I16" s="9"/>
    </row>
    <row r="17" spans="1:9" x14ac:dyDescent="0.25">
      <c r="A17" s="12" t="s">
        <v>31</v>
      </c>
      <c r="B17" s="12">
        <v>10</v>
      </c>
      <c r="C17" s="12" t="s">
        <v>161</v>
      </c>
      <c r="D17" s="12" t="s">
        <v>288</v>
      </c>
      <c r="E17" s="9">
        <v>27</v>
      </c>
      <c r="F17" s="12">
        <f>IF(E17&lt;=0,H17,)</f>
        <v>0</v>
      </c>
      <c r="G17" s="12"/>
      <c r="H17" s="9" t="str">
        <f>IF(AND(E17&lt;=0,G17="ok"),"en cours","à commander")</f>
        <v>à commander</v>
      </c>
      <c r="I17" s="9"/>
    </row>
    <row r="18" spans="1:9" x14ac:dyDescent="0.25">
      <c r="A18" s="12" t="s">
        <v>28</v>
      </c>
      <c r="B18" s="12" t="s">
        <v>168</v>
      </c>
      <c r="C18" s="12" t="s">
        <v>184</v>
      </c>
      <c r="D18" s="9"/>
      <c r="E18" s="9">
        <v>17</v>
      </c>
      <c r="F18" s="12" t="str">
        <f t="shared" si="0"/>
        <v>à commander</v>
      </c>
      <c r="G18" s="12"/>
      <c r="H18" s="9" t="str">
        <f t="shared" si="1"/>
        <v>à commander</v>
      </c>
      <c r="I18" s="9"/>
    </row>
    <row r="19" spans="1:9" x14ac:dyDescent="0.25">
      <c r="A19" s="12"/>
      <c r="B19" s="12"/>
      <c r="C19" s="12"/>
      <c r="D19" s="9"/>
      <c r="E19" s="9" t="s">
        <v>19</v>
      </c>
      <c r="F19" s="12">
        <f t="shared" si="0"/>
        <v>0</v>
      </c>
      <c r="G19" s="12"/>
      <c r="H19" s="9" t="str">
        <f t="shared" si="1"/>
        <v>à commander</v>
      </c>
      <c r="I19" s="9"/>
    </row>
    <row r="20" spans="1:9" x14ac:dyDescent="0.25">
      <c r="A20" s="12"/>
      <c r="B20" s="12"/>
      <c r="C20" s="12"/>
      <c r="D20" s="9"/>
      <c r="E20" s="9" t="s">
        <v>19</v>
      </c>
      <c r="F20" s="12">
        <f t="shared" si="0"/>
        <v>0</v>
      </c>
      <c r="G20" s="12"/>
      <c r="H20" s="9" t="str">
        <f t="shared" si="1"/>
        <v>à commander</v>
      </c>
      <c r="I20" s="9"/>
    </row>
    <row r="21" spans="1:9" x14ac:dyDescent="0.25">
      <c r="A21" s="12"/>
      <c r="B21" s="12"/>
      <c r="C21" s="12"/>
      <c r="D21" s="9"/>
      <c r="E21" s="9" t="s">
        <v>19</v>
      </c>
      <c r="F21" s="12">
        <f t="shared" si="0"/>
        <v>0</v>
      </c>
      <c r="G21" s="12"/>
      <c r="H21" s="9" t="str">
        <f t="shared" si="1"/>
        <v>à commander</v>
      </c>
      <c r="I21" s="9"/>
    </row>
    <row r="22" spans="1:9" x14ac:dyDescent="0.25">
      <c r="A22" s="12"/>
      <c r="B22" s="12"/>
      <c r="C22" s="12"/>
      <c r="D22" s="9"/>
      <c r="E22" s="9" t="s">
        <v>19</v>
      </c>
      <c r="F22" s="12">
        <f t="shared" si="0"/>
        <v>0</v>
      </c>
      <c r="G22" s="12"/>
      <c r="H22" s="9" t="str">
        <f t="shared" si="1"/>
        <v>à commander</v>
      </c>
      <c r="I22" s="9"/>
    </row>
    <row r="23" spans="1:9" x14ac:dyDescent="0.25">
      <c r="A23" s="12"/>
      <c r="B23" s="12"/>
      <c r="C23" s="12"/>
      <c r="D23" s="9"/>
      <c r="E23" s="9" t="s">
        <v>19</v>
      </c>
      <c r="F23" s="12">
        <f t="shared" si="0"/>
        <v>0</v>
      </c>
      <c r="G23" s="12"/>
      <c r="H23" s="9" t="str">
        <f t="shared" si="1"/>
        <v>à commander</v>
      </c>
      <c r="I23" s="9"/>
    </row>
    <row r="24" spans="1:9" x14ac:dyDescent="0.25">
      <c r="A24" s="12"/>
      <c r="B24" s="12"/>
      <c r="C24" s="12"/>
      <c r="D24" s="9"/>
      <c r="E24" s="9" t="s">
        <v>19</v>
      </c>
      <c r="F24" s="12">
        <f t="shared" si="0"/>
        <v>0</v>
      </c>
      <c r="G24" s="12"/>
      <c r="H24" s="9" t="str">
        <f t="shared" si="1"/>
        <v>à commander</v>
      </c>
      <c r="I24" s="9"/>
    </row>
    <row r="25" spans="1:9" x14ac:dyDescent="0.25">
      <c r="A25" s="12"/>
      <c r="B25" s="12"/>
      <c r="C25" s="12"/>
      <c r="D25" s="9"/>
      <c r="E25" s="9" t="s">
        <v>19</v>
      </c>
      <c r="F25" s="12">
        <f t="shared" si="0"/>
        <v>0</v>
      </c>
      <c r="G25" s="12"/>
      <c r="H25" s="9" t="str">
        <f t="shared" si="1"/>
        <v>à commander</v>
      </c>
      <c r="I25" s="9"/>
    </row>
    <row r="26" spans="1:9" x14ac:dyDescent="0.25">
      <c r="A26" s="12"/>
      <c r="B26" s="12"/>
      <c r="C26" s="12"/>
      <c r="D26" s="9"/>
      <c r="E26" s="9" t="s">
        <v>19</v>
      </c>
      <c r="F26" s="12">
        <f t="shared" si="0"/>
        <v>0</v>
      </c>
      <c r="G26" s="12"/>
      <c r="H26" s="9" t="str">
        <f t="shared" si="1"/>
        <v>à commander</v>
      </c>
      <c r="I26" s="9"/>
    </row>
    <row r="27" spans="1:9" x14ac:dyDescent="0.25">
      <c r="A27" s="12"/>
      <c r="B27" s="12"/>
      <c r="C27" s="12"/>
      <c r="D27" s="9"/>
      <c r="E27" s="9" t="s">
        <v>19</v>
      </c>
      <c r="F27" s="12">
        <f t="shared" si="0"/>
        <v>0</v>
      </c>
      <c r="G27" s="12"/>
      <c r="H27" s="9" t="str">
        <f t="shared" si="1"/>
        <v>à commander</v>
      </c>
      <c r="I27" s="9"/>
    </row>
    <row r="28" spans="1:9" x14ac:dyDescent="0.25">
      <c r="A28" s="12"/>
      <c r="B28" s="12"/>
      <c r="C28" s="12"/>
      <c r="D28" s="9"/>
      <c r="E28" s="9" t="s">
        <v>19</v>
      </c>
      <c r="F28" s="12">
        <f t="shared" si="0"/>
        <v>0</v>
      </c>
      <c r="G28" s="12"/>
      <c r="H28" s="9" t="str">
        <f t="shared" si="1"/>
        <v>à commander</v>
      </c>
      <c r="I28" s="9"/>
    </row>
    <row r="29" spans="1:9" x14ac:dyDescent="0.25">
      <c r="A29" s="12"/>
      <c r="B29" s="12"/>
      <c r="C29" s="12"/>
      <c r="D29" s="9"/>
      <c r="E29" s="9" t="s">
        <v>19</v>
      </c>
      <c r="F29" s="12">
        <f t="shared" si="0"/>
        <v>0</v>
      </c>
      <c r="G29" s="12"/>
      <c r="H29" s="9" t="str">
        <f t="shared" si="1"/>
        <v>à commander</v>
      </c>
      <c r="I29" s="9"/>
    </row>
    <row r="30" spans="1:9" x14ac:dyDescent="0.25">
      <c r="A30" s="12"/>
      <c r="B30" s="12"/>
      <c r="C30" s="12"/>
      <c r="D30" s="9"/>
      <c r="E30" s="9" t="s">
        <v>19</v>
      </c>
      <c r="F30" s="12">
        <f t="shared" si="0"/>
        <v>0</v>
      </c>
      <c r="G30" s="12"/>
      <c r="H30" s="9" t="str">
        <f t="shared" si="1"/>
        <v>à commander</v>
      </c>
      <c r="I30" s="9"/>
    </row>
    <row r="31" spans="1:9" x14ac:dyDescent="0.25">
      <c r="A31" s="12"/>
      <c r="B31" s="12"/>
      <c r="C31" s="12"/>
      <c r="D31" s="9"/>
      <c r="E31" s="9" t="s">
        <v>19</v>
      </c>
      <c r="F31" s="12">
        <f t="shared" si="0"/>
        <v>0</v>
      </c>
      <c r="G31" s="12"/>
      <c r="H31" s="9" t="str">
        <f t="shared" si="1"/>
        <v>à commander</v>
      </c>
      <c r="I31" s="9"/>
    </row>
    <row r="32" spans="1:9" x14ac:dyDescent="0.25">
      <c r="A32" s="12"/>
      <c r="B32" s="12"/>
      <c r="C32" s="12"/>
      <c r="D32" s="9"/>
      <c r="E32" s="9" t="s">
        <v>19</v>
      </c>
      <c r="F32" s="12">
        <f t="shared" si="0"/>
        <v>0</v>
      </c>
      <c r="G32" s="12"/>
      <c r="H32" s="9" t="str">
        <f t="shared" si="1"/>
        <v>à commander</v>
      </c>
      <c r="I32" s="9"/>
    </row>
    <row r="33" spans="1:9" x14ac:dyDescent="0.25">
      <c r="A33" s="12"/>
      <c r="B33" s="12"/>
      <c r="C33" s="12"/>
      <c r="D33" s="9"/>
      <c r="E33" s="9" t="s">
        <v>19</v>
      </c>
      <c r="F33" s="12">
        <f t="shared" si="0"/>
        <v>0</v>
      </c>
      <c r="G33" s="12"/>
      <c r="H33" s="9" t="str">
        <f t="shared" si="1"/>
        <v>à commander</v>
      </c>
      <c r="I33" s="9"/>
    </row>
    <row r="34" spans="1:9" x14ac:dyDescent="0.25">
      <c r="A34" s="12"/>
      <c r="B34" s="12"/>
      <c r="C34" s="12"/>
      <c r="D34" s="9"/>
      <c r="E34" s="9" t="s">
        <v>19</v>
      </c>
      <c r="F34" s="12">
        <f t="shared" si="0"/>
        <v>0</v>
      </c>
      <c r="G34" s="12"/>
      <c r="H34" s="9" t="str">
        <f t="shared" si="1"/>
        <v>à commander</v>
      </c>
      <c r="I34" s="9"/>
    </row>
    <row r="35" spans="1:9" x14ac:dyDescent="0.25">
      <c r="A35" s="12"/>
      <c r="B35" s="12"/>
      <c r="C35" s="12"/>
      <c r="D35" s="9"/>
      <c r="E35" s="9" t="s">
        <v>19</v>
      </c>
      <c r="F35" s="12">
        <f t="shared" si="0"/>
        <v>0</v>
      </c>
      <c r="G35" s="12"/>
      <c r="H35" s="9" t="str">
        <f t="shared" si="1"/>
        <v>à commander</v>
      </c>
      <c r="I35" s="9"/>
    </row>
    <row r="36" spans="1:9" x14ac:dyDescent="0.25">
      <c r="A36" s="12"/>
      <c r="B36" s="12"/>
      <c r="C36" s="12"/>
      <c r="D36" s="9"/>
      <c r="E36" s="9" t="s">
        <v>19</v>
      </c>
      <c r="F36" s="12">
        <f t="shared" si="0"/>
        <v>0</v>
      </c>
      <c r="G36" s="12"/>
      <c r="H36" s="9" t="str">
        <f t="shared" si="1"/>
        <v>à commander</v>
      </c>
      <c r="I36" s="9"/>
    </row>
    <row r="37" spans="1:9" x14ac:dyDescent="0.25">
      <c r="A37" s="12"/>
      <c r="B37" s="12"/>
      <c r="C37" s="12"/>
      <c r="D37" s="9"/>
      <c r="E37" s="9" t="s">
        <v>19</v>
      </c>
      <c r="F37" s="12">
        <f t="shared" si="0"/>
        <v>0</v>
      </c>
      <c r="G37" s="12"/>
      <c r="H37" s="9" t="str">
        <f t="shared" si="1"/>
        <v>à commander</v>
      </c>
      <c r="I37" s="9"/>
    </row>
    <row r="38" spans="1:9" x14ac:dyDescent="0.25">
      <c r="A38" s="12"/>
      <c r="B38" s="12"/>
      <c r="C38" s="12"/>
      <c r="D38" s="9"/>
      <c r="E38" s="9" t="s">
        <v>20</v>
      </c>
      <c r="F38" s="12">
        <f t="shared" si="0"/>
        <v>0</v>
      </c>
      <c r="G38" s="12"/>
      <c r="H38" s="9" t="str">
        <f t="shared" si="1"/>
        <v>à commander</v>
      </c>
      <c r="I38" s="9"/>
    </row>
    <row r="39" spans="1:9" x14ac:dyDescent="0.25">
      <c r="A39" s="12"/>
      <c r="B39" s="12"/>
      <c r="C39" s="12"/>
      <c r="D39" s="9"/>
      <c r="E39" s="9" t="s">
        <v>19</v>
      </c>
      <c r="F39" s="12">
        <f t="shared" si="0"/>
        <v>0</v>
      </c>
      <c r="G39" s="12"/>
      <c r="H39" s="9" t="str">
        <f t="shared" si="1"/>
        <v>à commander</v>
      </c>
      <c r="I39" s="9"/>
    </row>
    <row r="40" spans="1:9" x14ac:dyDescent="0.25">
      <c r="A40" s="12"/>
      <c r="B40" s="12"/>
      <c r="C40" s="12"/>
      <c r="D40" s="9"/>
      <c r="E40" s="9" t="s">
        <v>19</v>
      </c>
      <c r="F40" s="12">
        <f t="shared" si="0"/>
        <v>0</v>
      </c>
      <c r="G40" s="12"/>
      <c r="H40" s="9" t="str">
        <f t="shared" si="1"/>
        <v>à commander</v>
      </c>
      <c r="I40" s="9"/>
    </row>
    <row r="41" spans="1:9" x14ac:dyDescent="0.25">
      <c r="A41" s="12"/>
      <c r="B41" s="12"/>
      <c r="C41" s="12"/>
      <c r="D41" s="9"/>
      <c r="E41" s="9" t="s">
        <v>19</v>
      </c>
      <c r="F41" s="12">
        <f t="shared" si="0"/>
        <v>0</v>
      </c>
      <c r="G41" s="12"/>
      <c r="H41" s="9" t="str">
        <f t="shared" si="1"/>
        <v>à commander</v>
      </c>
      <c r="I41" s="9"/>
    </row>
    <row r="42" spans="1:9" x14ac:dyDescent="0.25">
      <c r="A42" s="12"/>
      <c r="B42" s="12"/>
      <c r="C42" s="12"/>
      <c r="D42" s="9"/>
      <c r="E42" s="9" t="s">
        <v>19</v>
      </c>
      <c r="F42" s="12">
        <f t="shared" si="0"/>
        <v>0</v>
      </c>
      <c r="G42" s="12"/>
      <c r="H42" s="9" t="str">
        <f t="shared" si="1"/>
        <v>à commander</v>
      </c>
      <c r="I42" s="9"/>
    </row>
    <row r="43" spans="1:9" x14ac:dyDescent="0.25">
      <c r="A43" s="12"/>
      <c r="B43" s="12"/>
      <c r="C43" s="12"/>
      <c r="D43" s="9"/>
      <c r="E43" s="9" t="s">
        <v>19</v>
      </c>
      <c r="F43" s="12">
        <f t="shared" si="0"/>
        <v>0</v>
      </c>
      <c r="G43" s="12"/>
      <c r="H43" s="9" t="str">
        <f t="shared" si="1"/>
        <v>à commander</v>
      </c>
      <c r="I43" s="9"/>
    </row>
    <row r="44" spans="1:9" x14ac:dyDescent="0.25">
      <c r="A44" s="12"/>
      <c r="B44" s="12"/>
      <c r="C44" s="12"/>
      <c r="D44" s="9"/>
      <c r="E44" s="9" t="s">
        <v>19</v>
      </c>
      <c r="F44" s="12">
        <f t="shared" si="0"/>
        <v>0</v>
      </c>
      <c r="G44" s="12"/>
      <c r="H44" s="9" t="str">
        <f t="shared" si="1"/>
        <v>à commander</v>
      </c>
      <c r="I44" s="9"/>
    </row>
    <row r="45" spans="1:9" x14ac:dyDescent="0.25">
      <c r="A45" s="12"/>
      <c r="B45" s="12"/>
      <c r="C45" s="12"/>
      <c r="D45" s="9"/>
      <c r="E45" s="9" t="s">
        <v>19</v>
      </c>
      <c r="F45" s="12">
        <f t="shared" si="0"/>
        <v>0</v>
      </c>
      <c r="G45" s="12"/>
      <c r="H45" s="9" t="str">
        <f t="shared" si="1"/>
        <v>à commander</v>
      </c>
      <c r="I45" s="9"/>
    </row>
    <row r="46" spans="1:9" x14ac:dyDescent="0.25">
      <c r="A46" s="12"/>
      <c r="B46" s="12"/>
      <c r="C46" s="12"/>
      <c r="D46" s="9"/>
      <c r="E46" s="9" t="s">
        <v>19</v>
      </c>
      <c r="F46" s="12">
        <f t="shared" si="0"/>
        <v>0</v>
      </c>
      <c r="G46" s="12"/>
      <c r="H46" s="9" t="str">
        <f t="shared" si="1"/>
        <v>à commander</v>
      </c>
      <c r="I46" s="9"/>
    </row>
    <row r="47" spans="1:9" x14ac:dyDescent="0.25">
      <c r="A47" s="12"/>
      <c r="B47" s="12"/>
      <c r="C47" s="12"/>
      <c r="D47" s="9"/>
      <c r="E47" s="9" t="s">
        <v>19</v>
      </c>
      <c r="F47" s="12">
        <f t="shared" si="0"/>
        <v>0</v>
      </c>
      <c r="G47" s="12"/>
      <c r="H47" s="9" t="str">
        <f t="shared" si="1"/>
        <v>à commander</v>
      </c>
      <c r="I47" s="9"/>
    </row>
    <row r="48" spans="1:9" x14ac:dyDescent="0.25">
      <c r="A48" s="12"/>
      <c r="B48" s="12"/>
      <c r="C48" s="12"/>
      <c r="D48" s="9"/>
      <c r="E48" s="9" t="s">
        <v>19</v>
      </c>
      <c r="F48" s="12">
        <f t="shared" si="0"/>
        <v>0</v>
      </c>
      <c r="G48" s="12"/>
      <c r="H48" s="9" t="str">
        <f t="shared" si="1"/>
        <v>à commander</v>
      </c>
      <c r="I48" s="9"/>
    </row>
    <row r="49" spans="1:9" x14ac:dyDescent="0.25">
      <c r="A49" s="12"/>
      <c r="B49" s="12"/>
      <c r="C49" s="12"/>
      <c r="D49" s="9"/>
      <c r="E49" s="9" t="s">
        <v>19</v>
      </c>
      <c r="F49" s="12">
        <f t="shared" si="0"/>
        <v>0</v>
      </c>
      <c r="G49" s="12"/>
      <c r="H49" s="9" t="str">
        <f t="shared" si="1"/>
        <v>à commander</v>
      </c>
      <c r="I49" s="9"/>
    </row>
    <row r="50" spans="1:9" x14ac:dyDescent="0.25">
      <c r="A50" s="12"/>
      <c r="B50" s="12"/>
      <c r="C50" s="12"/>
      <c r="D50" s="9"/>
      <c r="E50" s="9" t="s">
        <v>19</v>
      </c>
      <c r="F50" s="12">
        <f t="shared" si="0"/>
        <v>0</v>
      </c>
      <c r="G50" s="12"/>
      <c r="H50" s="9" t="str">
        <f t="shared" si="1"/>
        <v>à commander</v>
      </c>
      <c r="I50" s="9"/>
    </row>
    <row r="51" spans="1:9" x14ac:dyDescent="0.25">
      <c r="A51" s="12"/>
      <c r="B51" s="12"/>
      <c r="C51" s="12"/>
      <c r="D51" s="9"/>
      <c r="E51" s="9" t="s">
        <v>19</v>
      </c>
      <c r="F51" s="12">
        <f t="shared" si="0"/>
        <v>0</v>
      </c>
      <c r="G51" s="12"/>
      <c r="H51" s="9" t="str">
        <f t="shared" si="1"/>
        <v>à commander</v>
      </c>
      <c r="I51" s="9"/>
    </row>
    <row r="52" spans="1:9" x14ac:dyDescent="0.25">
      <c r="A52" s="12"/>
      <c r="B52" s="12"/>
      <c r="C52" s="12"/>
      <c r="D52" s="9"/>
      <c r="E52" s="9" t="s">
        <v>20</v>
      </c>
      <c r="F52" s="12">
        <f t="shared" si="0"/>
        <v>0</v>
      </c>
      <c r="G52" s="12"/>
      <c r="H52" s="9" t="str">
        <f t="shared" si="1"/>
        <v>à commander</v>
      </c>
      <c r="I52" s="9"/>
    </row>
    <row r="53" spans="1:9" x14ac:dyDescent="0.25">
      <c r="A53" s="12"/>
      <c r="B53" s="12"/>
      <c r="C53" s="12"/>
      <c r="D53" s="9"/>
      <c r="E53" s="9" t="s">
        <v>20</v>
      </c>
      <c r="F53" s="12">
        <f t="shared" si="0"/>
        <v>0</v>
      </c>
      <c r="G53" s="12"/>
      <c r="H53" s="9" t="str">
        <f t="shared" si="1"/>
        <v>à commander</v>
      </c>
      <c r="I53" s="9"/>
    </row>
    <row r="54" spans="1:9" x14ac:dyDescent="0.25">
      <c r="A54" s="12"/>
      <c r="B54" s="12"/>
      <c r="C54" s="12"/>
      <c r="D54" s="9"/>
      <c r="E54" s="9" t="s">
        <v>19</v>
      </c>
      <c r="F54" s="12">
        <f t="shared" si="0"/>
        <v>0</v>
      </c>
      <c r="G54" s="12"/>
      <c r="H54" s="9" t="str">
        <f t="shared" si="1"/>
        <v>à commander</v>
      </c>
      <c r="I54" s="9"/>
    </row>
    <row r="55" spans="1:9" x14ac:dyDescent="0.25">
      <c r="A55" s="12"/>
      <c r="B55" s="12"/>
      <c r="C55" s="12"/>
      <c r="D55" s="9"/>
      <c r="E55" s="9" t="s">
        <v>19</v>
      </c>
      <c r="F55" s="12">
        <f t="shared" si="0"/>
        <v>0</v>
      </c>
      <c r="G55" s="12"/>
      <c r="H55" s="9" t="str">
        <f t="shared" si="1"/>
        <v>à commander</v>
      </c>
      <c r="I55" s="9"/>
    </row>
    <row r="56" spans="1:9" x14ac:dyDescent="0.25">
      <c r="A56" s="12"/>
      <c r="B56" s="12"/>
      <c r="C56" s="12"/>
      <c r="D56" s="9"/>
      <c r="E56" s="9" t="s">
        <v>19</v>
      </c>
      <c r="F56" s="12">
        <f t="shared" si="0"/>
        <v>0</v>
      </c>
      <c r="G56" s="12"/>
      <c r="H56" s="9" t="str">
        <f t="shared" si="1"/>
        <v>à commander</v>
      </c>
      <c r="I56" s="9"/>
    </row>
    <row r="57" spans="1:9" x14ac:dyDescent="0.25">
      <c r="A57" s="12"/>
      <c r="B57" s="12"/>
      <c r="C57" s="12"/>
      <c r="D57" s="9"/>
      <c r="E57" s="9" t="s">
        <v>20</v>
      </c>
      <c r="F57" s="12">
        <f t="shared" si="0"/>
        <v>0</v>
      </c>
      <c r="G57" s="12"/>
      <c r="H57" s="9" t="str">
        <f t="shared" si="1"/>
        <v>à commander</v>
      </c>
      <c r="I57" s="9"/>
    </row>
    <row r="58" spans="1:9" x14ac:dyDescent="0.25">
      <c r="A58" s="12"/>
      <c r="B58" s="12"/>
      <c r="C58" s="12"/>
      <c r="D58" s="9"/>
      <c r="E58" s="9" t="s">
        <v>19</v>
      </c>
      <c r="F58" s="12">
        <f t="shared" si="0"/>
        <v>0</v>
      </c>
      <c r="G58" s="12"/>
      <c r="H58" s="9" t="str">
        <f t="shared" si="1"/>
        <v>à commander</v>
      </c>
      <c r="I58" s="9"/>
    </row>
    <row r="59" spans="1:9" x14ac:dyDescent="0.25">
      <c r="A59" s="12"/>
      <c r="B59" s="12"/>
      <c r="C59" s="12"/>
      <c r="D59" s="9"/>
      <c r="E59" s="9" t="s">
        <v>19</v>
      </c>
      <c r="F59" s="12">
        <f t="shared" si="0"/>
        <v>0</v>
      </c>
      <c r="G59" s="12"/>
      <c r="H59" s="9" t="str">
        <f t="shared" si="1"/>
        <v>à commander</v>
      </c>
      <c r="I59" s="9"/>
    </row>
    <row r="60" spans="1:9" x14ac:dyDescent="0.25">
      <c r="A60" s="12"/>
      <c r="B60" s="12"/>
      <c r="C60" s="12"/>
      <c r="D60" s="9"/>
      <c r="E60" s="9" t="s">
        <v>19</v>
      </c>
      <c r="F60" s="12">
        <f t="shared" si="0"/>
        <v>0</v>
      </c>
      <c r="G60" s="12"/>
      <c r="H60" s="9" t="str">
        <f t="shared" si="1"/>
        <v>à commander</v>
      </c>
      <c r="I60" s="9"/>
    </row>
    <row r="61" spans="1:9" x14ac:dyDescent="0.25">
      <c r="A61" s="12"/>
      <c r="B61" s="12"/>
      <c r="C61" s="12"/>
      <c r="D61" s="9"/>
      <c r="E61" s="9" t="s">
        <v>19</v>
      </c>
      <c r="F61" s="12">
        <f t="shared" si="0"/>
        <v>0</v>
      </c>
      <c r="G61" s="12"/>
      <c r="H61" s="9" t="str">
        <f t="shared" si="1"/>
        <v>à commander</v>
      </c>
      <c r="I61" s="9"/>
    </row>
    <row r="62" spans="1:9" x14ac:dyDescent="0.25">
      <c r="A62" s="12"/>
      <c r="B62" s="12"/>
      <c r="C62" s="12"/>
      <c r="D62" s="9"/>
      <c r="E62" s="9" t="s">
        <v>19</v>
      </c>
      <c r="F62" s="12">
        <f t="shared" si="0"/>
        <v>0</v>
      </c>
      <c r="G62" s="12"/>
      <c r="H62" s="9" t="str">
        <f t="shared" si="1"/>
        <v>à commander</v>
      </c>
      <c r="I62" s="9"/>
    </row>
    <row r="63" spans="1:9" x14ac:dyDescent="0.25">
      <c r="A63" s="12"/>
      <c r="B63" s="12"/>
      <c r="C63" s="12"/>
      <c r="D63" s="9"/>
      <c r="E63" s="9" t="s">
        <v>19</v>
      </c>
      <c r="F63" s="12">
        <f t="shared" si="0"/>
        <v>0</v>
      </c>
      <c r="G63" s="12"/>
      <c r="H63" s="9" t="str">
        <f t="shared" si="1"/>
        <v>à commander</v>
      </c>
      <c r="I63" s="9"/>
    </row>
  </sheetData>
  <autoFilter ref="A3:C63"/>
  <mergeCells count="7">
    <mergeCell ref="A1:I1"/>
    <mergeCell ref="A2:C2"/>
    <mergeCell ref="D2:D3"/>
    <mergeCell ref="E2:E3"/>
    <mergeCell ref="F2:F3"/>
    <mergeCell ref="G2:G3"/>
    <mergeCell ref="I2:I3"/>
  </mergeCells>
  <conditionalFormatting sqref="F4:F63">
    <cfRule type="containsText" dxfId="14" priority="7" operator="containsText" text="en cours">
      <formula>NOT(ISERROR(SEARCH("en cours",F4)))</formula>
    </cfRule>
    <cfRule type="cellIs" dxfId="13" priority="8" operator="equal">
      <formula>0</formula>
    </cfRule>
    <cfRule type="containsText" dxfId="12" priority="9" operator="containsText" text="à commander">
      <formula>NOT(ISERROR(SEARCH("à commander",F4)))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I63"/>
  <sheetViews>
    <sheetView workbookViewId="0">
      <pane ySplit="3" topLeftCell="A4" activePane="bottomLeft" state="frozen"/>
      <selection pane="bottomLeft" activeCell="D17" sqref="D17"/>
    </sheetView>
  </sheetViews>
  <sheetFormatPr baseColWidth="10" defaultRowHeight="15" x14ac:dyDescent="0.25"/>
  <cols>
    <col min="1" max="1" width="16" style="11" customWidth="1"/>
    <col min="2" max="2" width="13.5703125" style="11" customWidth="1"/>
    <col min="3" max="3" width="17.140625" style="11" customWidth="1"/>
    <col min="4" max="4" width="22.7109375" customWidth="1"/>
    <col min="6" max="6" width="12.7109375" customWidth="1"/>
    <col min="7" max="7" width="11.42578125" style="11"/>
    <col min="8" max="8" width="11.42578125" customWidth="1"/>
    <col min="9" max="9" width="34.28515625" customWidth="1"/>
  </cols>
  <sheetData>
    <row r="1" spans="1:9" ht="36.75" thickBot="1" x14ac:dyDescent="0.6">
      <c r="A1" s="61" t="s">
        <v>132</v>
      </c>
      <c r="B1" s="62"/>
      <c r="C1" s="62"/>
      <c r="D1" s="62"/>
      <c r="E1" s="62"/>
      <c r="F1" s="62"/>
      <c r="G1" s="62"/>
      <c r="H1" s="62"/>
      <c r="I1" s="63"/>
    </row>
    <row r="2" spans="1:9" ht="36" x14ac:dyDescent="0.55000000000000004">
      <c r="A2" s="60" t="s">
        <v>2</v>
      </c>
      <c r="B2" s="60"/>
      <c r="C2" s="60"/>
      <c r="D2" s="60" t="s">
        <v>25</v>
      </c>
      <c r="E2" s="60" t="s">
        <v>5</v>
      </c>
      <c r="F2" s="60" t="s">
        <v>6</v>
      </c>
      <c r="G2" s="60" t="s">
        <v>18</v>
      </c>
      <c r="H2" s="14"/>
      <c r="I2" s="65" t="s">
        <v>24</v>
      </c>
    </row>
    <row r="3" spans="1:9" x14ac:dyDescent="0.25">
      <c r="A3" s="39" t="s">
        <v>12</v>
      </c>
      <c r="B3" s="39" t="s">
        <v>26</v>
      </c>
      <c r="C3" s="39" t="s">
        <v>14</v>
      </c>
      <c r="D3" s="64"/>
      <c r="E3" s="64"/>
      <c r="F3" s="64"/>
      <c r="G3" s="64"/>
      <c r="H3" s="9"/>
      <c r="I3" s="66"/>
    </row>
    <row r="4" spans="1:9" x14ac:dyDescent="0.25">
      <c r="A4" s="12" t="s">
        <v>119</v>
      </c>
      <c r="B4" s="12" t="s">
        <v>120</v>
      </c>
      <c r="C4" s="12" t="s">
        <v>121</v>
      </c>
      <c r="D4" s="9"/>
      <c r="E4" s="9">
        <v>3</v>
      </c>
      <c r="F4" s="12">
        <f>IF(E4&lt;=1,H4,)</f>
        <v>0</v>
      </c>
      <c r="G4" s="12"/>
      <c r="H4" s="9" t="str">
        <f>IF(AND(E4&lt;=1,G4="ok"),"en cours","à commander")</f>
        <v>à commander</v>
      </c>
      <c r="I4" s="9"/>
    </row>
    <row r="5" spans="1:9" x14ac:dyDescent="0.25">
      <c r="A5" s="12" t="s">
        <v>152</v>
      </c>
      <c r="B5" s="12" t="s">
        <v>153</v>
      </c>
      <c r="C5" s="12"/>
      <c r="D5" s="9"/>
      <c r="E5" s="9">
        <v>24</v>
      </c>
      <c r="F5" s="12">
        <f>IF(E5&lt;=6,H5,)</f>
        <v>0</v>
      </c>
      <c r="G5" s="12"/>
      <c r="H5" s="9" t="str">
        <f>IF(AND(E5&lt;=6,G5="ok"),"en cours","à commander")</f>
        <v>à commander</v>
      </c>
      <c r="I5" s="9"/>
    </row>
    <row r="6" spans="1:9" x14ac:dyDescent="0.25">
      <c r="A6" s="12" t="s">
        <v>152</v>
      </c>
      <c r="B6" s="19" t="s">
        <v>154</v>
      </c>
      <c r="C6" s="27"/>
      <c r="D6" s="18"/>
      <c r="E6" s="18">
        <v>24</v>
      </c>
      <c r="F6" s="12">
        <f>IF(E6&lt;=6,H6,)</f>
        <v>0</v>
      </c>
      <c r="G6" s="12"/>
      <c r="H6" s="9" t="str">
        <f>IF(AND(E6&lt;=6,G6="ok"),"en cours","à commander")</f>
        <v>à commander</v>
      </c>
      <c r="I6" s="9"/>
    </row>
    <row r="7" spans="1:9" x14ac:dyDescent="0.25">
      <c r="A7" s="12" t="s">
        <v>152</v>
      </c>
      <c r="B7" s="12" t="s">
        <v>155</v>
      </c>
      <c r="C7" s="12"/>
      <c r="D7" s="9"/>
      <c r="E7" s="9">
        <v>21</v>
      </c>
      <c r="F7" s="12">
        <f>IF(E7&lt;=6,H7,)</f>
        <v>0</v>
      </c>
      <c r="G7" s="12"/>
      <c r="H7" s="9" t="str">
        <f>IF(AND(E7&lt;=6,G7="ok"),"en cours","à commander")</f>
        <v>à commander</v>
      </c>
      <c r="I7" s="9"/>
    </row>
    <row r="8" spans="1:9" x14ac:dyDescent="0.25">
      <c r="A8" s="12" t="s">
        <v>152</v>
      </c>
      <c r="B8" s="12" t="s">
        <v>156</v>
      </c>
      <c r="C8" s="12"/>
      <c r="D8" s="9"/>
      <c r="E8" s="9">
        <v>23</v>
      </c>
      <c r="F8" s="12">
        <f>IF(E8&lt;=6,H8,)</f>
        <v>0</v>
      </c>
      <c r="G8" s="12"/>
      <c r="H8" s="9" t="str">
        <f>IF(AND(E8&lt;=6,G8="ok"),"en cours","à commander")</f>
        <v>à commander</v>
      </c>
      <c r="I8" s="9"/>
    </row>
    <row r="9" spans="1:9" x14ac:dyDescent="0.25">
      <c r="A9" s="12" t="s">
        <v>157</v>
      </c>
      <c r="B9" s="12" t="s">
        <v>158</v>
      </c>
      <c r="C9" s="12"/>
      <c r="D9" s="9"/>
      <c r="E9" s="9">
        <v>4</v>
      </c>
      <c r="F9" s="12">
        <f>IF(E9&lt;=1,H9,)</f>
        <v>0</v>
      </c>
      <c r="G9" s="12"/>
      <c r="H9" s="9" t="str">
        <f>IF(AND(E9&lt;=1,G9="ok"),"en cours","à commander")</f>
        <v>à commander</v>
      </c>
      <c r="I9" s="9"/>
    </row>
    <row r="10" spans="1:9" x14ac:dyDescent="0.25">
      <c r="A10" s="12"/>
      <c r="B10" s="12"/>
      <c r="C10" s="12"/>
      <c r="D10" s="9"/>
      <c r="E10" s="9" t="s">
        <v>19</v>
      </c>
      <c r="F10" s="12">
        <f t="shared" ref="F10:F63" si="0">IF(E10&lt;=0,H10,)</f>
        <v>0</v>
      </c>
      <c r="G10" s="12"/>
      <c r="H10" s="9" t="str">
        <f t="shared" ref="H10:H63" si="1">IF(AND(E10&lt;=1,G10="ok"),"en cours","à commander")</f>
        <v>à commander</v>
      </c>
      <c r="I10" s="9"/>
    </row>
    <row r="11" spans="1:9" x14ac:dyDescent="0.25">
      <c r="A11" s="12"/>
      <c r="B11" s="12"/>
      <c r="C11" s="12"/>
      <c r="D11" s="9"/>
      <c r="E11" s="9" t="s">
        <v>19</v>
      </c>
      <c r="F11" s="12">
        <f t="shared" si="0"/>
        <v>0</v>
      </c>
      <c r="G11" s="12"/>
      <c r="H11" s="9" t="str">
        <f t="shared" si="1"/>
        <v>à commander</v>
      </c>
      <c r="I11" s="9"/>
    </row>
    <row r="12" spans="1:9" x14ac:dyDescent="0.25">
      <c r="A12" s="12"/>
      <c r="B12" s="12"/>
      <c r="C12" s="12"/>
      <c r="D12" s="9"/>
      <c r="E12" s="9" t="s">
        <v>19</v>
      </c>
      <c r="F12" s="12">
        <f t="shared" si="0"/>
        <v>0</v>
      </c>
      <c r="G12" s="12"/>
      <c r="H12" s="9" t="str">
        <f t="shared" si="1"/>
        <v>à commander</v>
      </c>
      <c r="I12" s="9"/>
    </row>
    <row r="13" spans="1:9" x14ac:dyDescent="0.25">
      <c r="A13" s="12"/>
      <c r="B13" s="12"/>
      <c r="C13" s="12"/>
      <c r="D13" s="9"/>
      <c r="E13" s="9" t="s">
        <v>19</v>
      </c>
      <c r="F13" s="12">
        <f t="shared" si="0"/>
        <v>0</v>
      </c>
      <c r="G13" s="12"/>
      <c r="H13" s="9" t="str">
        <f t="shared" si="1"/>
        <v>à commander</v>
      </c>
      <c r="I13" s="9"/>
    </row>
    <row r="14" spans="1:9" x14ac:dyDescent="0.25">
      <c r="A14" s="12"/>
      <c r="B14" s="12"/>
      <c r="C14" s="12"/>
      <c r="D14" s="9"/>
      <c r="E14" s="9" t="s">
        <v>19</v>
      </c>
      <c r="F14" s="12">
        <f t="shared" si="0"/>
        <v>0</v>
      </c>
      <c r="G14" s="12"/>
      <c r="H14" s="9" t="str">
        <f t="shared" si="1"/>
        <v>à commander</v>
      </c>
      <c r="I14" s="9"/>
    </row>
    <row r="15" spans="1:9" x14ac:dyDescent="0.25">
      <c r="A15" s="12"/>
      <c r="B15" s="12"/>
      <c r="C15" s="12"/>
      <c r="D15" s="9"/>
      <c r="E15" s="9" t="s">
        <v>19</v>
      </c>
      <c r="F15" s="12">
        <f t="shared" si="0"/>
        <v>0</v>
      </c>
      <c r="G15" s="12"/>
      <c r="H15" s="9" t="str">
        <f t="shared" si="1"/>
        <v>à commander</v>
      </c>
      <c r="I15" s="9"/>
    </row>
    <row r="16" spans="1:9" x14ac:dyDescent="0.25">
      <c r="A16" s="12"/>
      <c r="B16" s="12"/>
      <c r="C16" s="12"/>
      <c r="D16" s="9"/>
      <c r="E16" s="9" t="s">
        <v>19</v>
      </c>
      <c r="F16" s="12">
        <f t="shared" si="0"/>
        <v>0</v>
      </c>
      <c r="G16" s="12"/>
      <c r="H16" s="9" t="str">
        <f t="shared" si="1"/>
        <v>à commander</v>
      </c>
      <c r="I16" s="9"/>
    </row>
    <row r="17" spans="1:9" x14ac:dyDescent="0.25">
      <c r="A17" s="12"/>
      <c r="B17" s="12"/>
      <c r="C17" s="12"/>
      <c r="D17" s="9"/>
      <c r="E17" s="9" t="s">
        <v>19</v>
      </c>
      <c r="F17" s="12">
        <f t="shared" si="0"/>
        <v>0</v>
      </c>
      <c r="G17" s="12"/>
      <c r="H17" s="9" t="str">
        <f t="shared" si="1"/>
        <v>à commander</v>
      </c>
      <c r="I17" s="9"/>
    </row>
    <row r="18" spans="1:9" x14ac:dyDescent="0.25">
      <c r="A18" s="12"/>
      <c r="B18" s="12"/>
      <c r="C18" s="12"/>
      <c r="D18" s="9"/>
      <c r="E18" s="9" t="s">
        <v>19</v>
      </c>
      <c r="F18" s="12">
        <f t="shared" si="0"/>
        <v>0</v>
      </c>
      <c r="G18" s="12"/>
      <c r="H18" s="9" t="str">
        <f t="shared" si="1"/>
        <v>à commander</v>
      </c>
      <c r="I18" s="9"/>
    </row>
    <row r="19" spans="1:9" x14ac:dyDescent="0.25">
      <c r="A19" s="12"/>
      <c r="B19" s="12"/>
      <c r="C19" s="12"/>
      <c r="D19" s="9"/>
      <c r="E19" s="9" t="s">
        <v>19</v>
      </c>
      <c r="F19" s="12">
        <f t="shared" si="0"/>
        <v>0</v>
      </c>
      <c r="G19" s="12"/>
      <c r="H19" s="9" t="str">
        <f t="shared" si="1"/>
        <v>à commander</v>
      </c>
      <c r="I19" s="9"/>
    </row>
    <row r="20" spans="1:9" x14ac:dyDescent="0.25">
      <c r="A20" s="12"/>
      <c r="B20" s="12"/>
      <c r="C20" s="12"/>
      <c r="D20" s="9"/>
      <c r="E20" s="9" t="s">
        <v>19</v>
      </c>
      <c r="F20" s="12">
        <f t="shared" si="0"/>
        <v>0</v>
      </c>
      <c r="G20" s="12"/>
      <c r="H20" s="9" t="str">
        <f t="shared" si="1"/>
        <v>à commander</v>
      </c>
      <c r="I20" s="9"/>
    </row>
    <row r="21" spans="1:9" x14ac:dyDescent="0.25">
      <c r="A21" s="12"/>
      <c r="B21" s="12"/>
      <c r="C21" s="12"/>
      <c r="D21" s="9"/>
      <c r="E21" s="9" t="s">
        <v>19</v>
      </c>
      <c r="F21" s="12">
        <f t="shared" si="0"/>
        <v>0</v>
      </c>
      <c r="G21" s="12"/>
      <c r="H21" s="9" t="str">
        <f t="shared" si="1"/>
        <v>à commander</v>
      </c>
      <c r="I21" s="9"/>
    </row>
    <row r="22" spans="1:9" x14ac:dyDescent="0.25">
      <c r="A22" s="12"/>
      <c r="B22" s="12"/>
      <c r="C22" s="12"/>
      <c r="D22" s="9"/>
      <c r="E22" s="9" t="s">
        <v>19</v>
      </c>
      <c r="F22" s="12">
        <f t="shared" si="0"/>
        <v>0</v>
      </c>
      <c r="G22" s="12"/>
      <c r="H22" s="9" t="str">
        <f t="shared" si="1"/>
        <v>à commander</v>
      </c>
      <c r="I22" s="9"/>
    </row>
    <row r="23" spans="1:9" x14ac:dyDescent="0.25">
      <c r="A23" s="12"/>
      <c r="B23" s="12"/>
      <c r="C23" s="12"/>
      <c r="D23" s="9"/>
      <c r="E23" s="9" t="s">
        <v>19</v>
      </c>
      <c r="F23" s="12">
        <f t="shared" si="0"/>
        <v>0</v>
      </c>
      <c r="G23" s="12"/>
      <c r="H23" s="9" t="str">
        <f t="shared" si="1"/>
        <v>à commander</v>
      </c>
      <c r="I23" s="9"/>
    </row>
    <row r="24" spans="1:9" x14ac:dyDescent="0.25">
      <c r="A24" s="12"/>
      <c r="B24" s="12"/>
      <c r="C24" s="12"/>
      <c r="D24" s="9"/>
      <c r="E24" s="9" t="s">
        <v>19</v>
      </c>
      <c r="F24" s="12">
        <f t="shared" si="0"/>
        <v>0</v>
      </c>
      <c r="G24" s="12"/>
      <c r="H24" s="9" t="str">
        <f t="shared" si="1"/>
        <v>à commander</v>
      </c>
      <c r="I24" s="9"/>
    </row>
    <row r="25" spans="1:9" x14ac:dyDescent="0.25">
      <c r="A25" s="12"/>
      <c r="B25" s="12"/>
      <c r="C25" s="12"/>
      <c r="D25" s="9"/>
      <c r="E25" s="9" t="s">
        <v>19</v>
      </c>
      <c r="F25" s="12">
        <f t="shared" si="0"/>
        <v>0</v>
      </c>
      <c r="G25" s="12"/>
      <c r="H25" s="9" t="str">
        <f t="shared" si="1"/>
        <v>à commander</v>
      </c>
      <c r="I25" s="9"/>
    </row>
    <row r="26" spans="1:9" x14ac:dyDescent="0.25">
      <c r="A26" s="12"/>
      <c r="B26" s="12"/>
      <c r="C26" s="12"/>
      <c r="D26" s="9"/>
      <c r="E26" s="9" t="s">
        <v>19</v>
      </c>
      <c r="F26" s="12">
        <f t="shared" si="0"/>
        <v>0</v>
      </c>
      <c r="G26" s="12"/>
      <c r="H26" s="9" t="str">
        <f t="shared" si="1"/>
        <v>à commander</v>
      </c>
      <c r="I26" s="9"/>
    </row>
    <row r="27" spans="1:9" x14ac:dyDescent="0.25">
      <c r="A27" s="12"/>
      <c r="B27" s="12"/>
      <c r="C27" s="12"/>
      <c r="D27" s="9"/>
      <c r="E27" s="9" t="s">
        <v>19</v>
      </c>
      <c r="F27" s="12">
        <f t="shared" si="0"/>
        <v>0</v>
      </c>
      <c r="G27" s="12"/>
      <c r="H27" s="9" t="str">
        <f t="shared" si="1"/>
        <v>à commander</v>
      </c>
      <c r="I27" s="9"/>
    </row>
    <row r="28" spans="1:9" x14ac:dyDescent="0.25">
      <c r="A28" s="12"/>
      <c r="B28" s="12"/>
      <c r="C28" s="12"/>
      <c r="D28" s="9"/>
      <c r="E28" s="9" t="s">
        <v>19</v>
      </c>
      <c r="F28" s="12">
        <f t="shared" si="0"/>
        <v>0</v>
      </c>
      <c r="G28" s="12"/>
      <c r="H28" s="9" t="str">
        <f t="shared" si="1"/>
        <v>à commander</v>
      </c>
      <c r="I28" s="9"/>
    </row>
    <row r="29" spans="1:9" x14ac:dyDescent="0.25">
      <c r="A29" s="12"/>
      <c r="B29" s="12"/>
      <c r="C29" s="12"/>
      <c r="D29" s="9"/>
      <c r="E29" s="9" t="s">
        <v>19</v>
      </c>
      <c r="F29" s="12">
        <f t="shared" si="0"/>
        <v>0</v>
      </c>
      <c r="G29" s="12"/>
      <c r="H29" s="9" t="str">
        <f t="shared" si="1"/>
        <v>à commander</v>
      </c>
      <c r="I29" s="9"/>
    </row>
    <row r="30" spans="1:9" x14ac:dyDescent="0.25">
      <c r="A30" s="12"/>
      <c r="B30" s="12"/>
      <c r="C30" s="12"/>
      <c r="D30" s="9"/>
      <c r="E30" s="9" t="s">
        <v>19</v>
      </c>
      <c r="F30" s="12">
        <f t="shared" si="0"/>
        <v>0</v>
      </c>
      <c r="G30" s="12"/>
      <c r="H30" s="9" t="str">
        <f t="shared" si="1"/>
        <v>à commander</v>
      </c>
      <c r="I30" s="9"/>
    </row>
    <row r="31" spans="1:9" x14ac:dyDescent="0.25">
      <c r="A31" s="12"/>
      <c r="B31" s="12"/>
      <c r="C31" s="12"/>
      <c r="D31" s="9"/>
      <c r="E31" s="9" t="s">
        <v>19</v>
      </c>
      <c r="F31" s="12">
        <f t="shared" si="0"/>
        <v>0</v>
      </c>
      <c r="G31" s="12"/>
      <c r="H31" s="9" t="str">
        <f t="shared" si="1"/>
        <v>à commander</v>
      </c>
      <c r="I31" s="9"/>
    </row>
    <row r="32" spans="1:9" x14ac:dyDescent="0.25">
      <c r="A32" s="12"/>
      <c r="B32" s="12"/>
      <c r="C32" s="12"/>
      <c r="D32" s="9"/>
      <c r="E32" s="9" t="s">
        <v>19</v>
      </c>
      <c r="F32" s="12">
        <f t="shared" si="0"/>
        <v>0</v>
      </c>
      <c r="G32" s="12"/>
      <c r="H32" s="9" t="str">
        <f t="shared" si="1"/>
        <v>à commander</v>
      </c>
      <c r="I32" s="9"/>
    </row>
    <row r="33" spans="1:9" x14ac:dyDescent="0.25">
      <c r="A33" s="12"/>
      <c r="B33" s="12"/>
      <c r="C33" s="12"/>
      <c r="D33" s="9"/>
      <c r="E33" s="9" t="s">
        <v>19</v>
      </c>
      <c r="F33" s="12">
        <f t="shared" si="0"/>
        <v>0</v>
      </c>
      <c r="G33" s="12"/>
      <c r="H33" s="9" t="str">
        <f t="shared" si="1"/>
        <v>à commander</v>
      </c>
      <c r="I33" s="9"/>
    </row>
    <row r="34" spans="1:9" x14ac:dyDescent="0.25">
      <c r="A34" s="12"/>
      <c r="B34" s="12"/>
      <c r="C34" s="12"/>
      <c r="D34" s="9"/>
      <c r="E34" s="9" t="s">
        <v>19</v>
      </c>
      <c r="F34" s="12">
        <f t="shared" si="0"/>
        <v>0</v>
      </c>
      <c r="G34" s="12"/>
      <c r="H34" s="9" t="str">
        <f t="shared" si="1"/>
        <v>à commander</v>
      </c>
      <c r="I34" s="9"/>
    </row>
    <row r="35" spans="1:9" x14ac:dyDescent="0.25">
      <c r="A35" s="12"/>
      <c r="B35" s="12"/>
      <c r="C35" s="12"/>
      <c r="D35" s="9"/>
      <c r="E35" s="9" t="s">
        <v>19</v>
      </c>
      <c r="F35" s="12">
        <f t="shared" si="0"/>
        <v>0</v>
      </c>
      <c r="G35" s="12"/>
      <c r="H35" s="9" t="str">
        <f t="shared" si="1"/>
        <v>à commander</v>
      </c>
      <c r="I35" s="9"/>
    </row>
    <row r="36" spans="1:9" x14ac:dyDescent="0.25">
      <c r="A36" s="12"/>
      <c r="B36" s="12"/>
      <c r="C36" s="12"/>
      <c r="D36" s="9"/>
      <c r="E36" s="9" t="s">
        <v>19</v>
      </c>
      <c r="F36" s="12">
        <f t="shared" si="0"/>
        <v>0</v>
      </c>
      <c r="G36" s="12"/>
      <c r="H36" s="9" t="str">
        <f t="shared" si="1"/>
        <v>à commander</v>
      </c>
      <c r="I36" s="9"/>
    </row>
    <row r="37" spans="1:9" x14ac:dyDescent="0.25">
      <c r="A37" s="12"/>
      <c r="B37" s="12"/>
      <c r="C37" s="12"/>
      <c r="D37" s="9"/>
      <c r="E37" s="9" t="s">
        <v>19</v>
      </c>
      <c r="F37" s="12">
        <f t="shared" si="0"/>
        <v>0</v>
      </c>
      <c r="G37" s="12"/>
      <c r="H37" s="9" t="str">
        <f t="shared" si="1"/>
        <v>à commander</v>
      </c>
      <c r="I37" s="9"/>
    </row>
    <row r="38" spans="1:9" x14ac:dyDescent="0.25">
      <c r="A38" s="12"/>
      <c r="B38" s="12"/>
      <c r="C38" s="12"/>
      <c r="D38" s="9"/>
      <c r="E38" s="9" t="s">
        <v>20</v>
      </c>
      <c r="F38" s="12">
        <f t="shared" si="0"/>
        <v>0</v>
      </c>
      <c r="G38" s="12"/>
      <c r="H38" s="9" t="str">
        <f t="shared" si="1"/>
        <v>à commander</v>
      </c>
      <c r="I38" s="9"/>
    </row>
    <row r="39" spans="1:9" x14ac:dyDescent="0.25">
      <c r="A39" s="12"/>
      <c r="B39" s="12"/>
      <c r="C39" s="12"/>
      <c r="D39" s="9"/>
      <c r="E39" s="9" t="s">
        <v>19</v>
      </c>
      <c r="F39" s="12">
        <f t="shared" si="0"/>
        <v>0</v>
      </c>
      <c r="G39" s="12"/>
      <c r="H39" s="9" t="str">
        <f t="shared" si="1"/>
        <v>à commander</v>
      </c>
      <c r="I39" s="9"/>
    </row>
    <row r="40" spans="1:9" x14ac:dyDescent="0.25">
      <c r="A40" s="12"/>
      <c r="B40" s="12"/>
      <c r="C40" s="12"/>
      <c r="D40" s="9"/>
      <c r="E40" s="9" t="s">
        <v>19</v>
      </c>
      <c r="F40" s="12">
        <f t="shared" si="0"/>
        <v>0</v>
      </c>
      <c r="G40" s="12"/>
      <c r="H40" s="9" t="str">
        <f t="shared" si="1"/>
        <v>à commander</v>
      </c>
      <c r="I40" s="9"/>
    </row>
    <row r="41" spans="1:9" x14ac:dyDescent="0.25">
      <c r="A41" s="12"/>
      <c r="B41" s="12"/>
      <c r="C41" s="12"/>
      <c r="D41" s="9"/>
      <c r="E41" s="9" t="s">
        <v>19</v>
      </c>
      <c r="F41" s="12">
        <f t="shared" si="0"/>
        <v>0</v>
      </c>
      <c r="G41" s="12"/>
      <c r="H41" s="9" t="str">
        <f t="shared" si="1"/>
        <v>à commander</v>
      </c>
      <c r="I41" s="9"/>
    </row>
    <row r="42" spans="1:9" x14ac:dyDescent="0.25">
      <c r="A42" s="12"/>
      <c r="B42" s="12"/>
      <c r="C42" s="12"/>
      <c r="D42" s="9"/>
      <c r="E42" s="9" t="s">
        <v>19</v>
      </c>
      <c r="F42" s="12">
        <f t="shared" si="0"/>
        <v>0</v>
      </c>
      <c r="G42" s="12"/>
      <c r="H42" s="9" t="str">
        <f t="shared" si="1"/>
        <v>à commander</v>
      </c>
      <c r="I42" s="9"/>
    </row>
    <row r="43" spans="1:9" x14ac:dyDescent="0.25">
      <c r="A43" s="12"/>
      <c r="B43" s="12"/>
      <c r="C43" s="12"/>
      <c r="D43" s="9"/>
      <c r="E43" s="9" t="s">
        <v>19</v>
      </c>
      <c r="F43" s="12">
        <f t="shared" si="0"/>
        <v>0</v>
      </c>
      <c r="G43" s="12"/>
      <c r="H43" s="9" t="str">
        <f t="shared" si="1"/>
        <v>à commander</v>
      </c>
      <c r="I43" s="9"/>
    </row>
    <row r="44" spans="1:9" x14ac:dyDescent="0.25">
      <c r="A44" s="12"/>
      <c r="B44" s="12"/>
      <c r="C44" s="12"/>
      <c r="D44" s="9"/>
      <c r="E44" s="9" t="s">
        <v>19</v>
      </c>
      <c r="F44" s="12">
        <f t="shared" si="0"/>
        <v>0</v>
      </c>
      <c r="G44" s="12"/>
      <c r="H44" s="9" t="str">
        <f t="shared" si="1"/>
        <v>à commander</v>
      </c>
      <c r="I44" s="9"/>
    </row>
    <row r="45" spans="1:9" x14ac:dyDescent="0.25">
      <c r="A45" s="12"/>
      <c r="B45" s="12"/>
      <c r="C45" s="12"/>
      <c r="D45" s="9"/>
      <c r="E45" s="9" t="s">
        <v>19</v>
      </c>
      <c r="F45" s="12">
        <f t="shared" si="0"/>
        <v>0</v>
      </c>
      <c r="G45" s="12"/>
      <c r="H45" s="9" t="str">
        <f t="shared" si="1"/>
        <v>à commander</v>
      </c>
      <c r="I45" s="9"/>
    </row>
    <row r="46" spans="1:9" x14ac:dyDescent="0.25">
      <c r="A46" s="12"/>
      <c r="B46" s="12"/>
      <c r="C46" s="12"/>
      <c r="D46" s="9"/>
      <c r="E46" s="9" t="s">
        <v>19</v>
      </c>
      <c r="F46" s="12">
        <f t="shared" si="0"/>
        <v>0</v>
      </c>
      <c r="G46" s="12"/>
      <c r="H46" s="9" t="str">
        <f t="shared" si="1"/>
        <v>à commander</v>
      </c>
      <c r="I46" s="9"/>
    </row>
    <row r="47" spans="1:9" x14ac:dyDescent="0.25">
      <c r="A47" s="12"/>
      <c r="B47" s="12"/>
      <c r="C47" s="12"/>
      <c r="D47" s="9"/>
      <c r="E47" s="9" t="s">
        <v>19</v>
      </c>
      <c r="F47" s="12">
        <f t="shared" si="0"/>
        <v>0</v>
      </c>
      <c r="G47" s="12"/>
      <c r="H47" s="9" t="str">
        <f t="shared" si="1"/>
        <v>à commander</v>
      </c>
      <c r="I47" s="9"/>
    </row>
    <row r="48" spans="1:9" x14ac:dyDescent="0.25">
      <c r="A48" s="12"/>
      <c r="B48" s="12"/>
      <c r="C48" s="12"/>
      <c r="D48" s="9"/>
      <c r="E48" s="9" t="s">
        <v>19</v>
      </c>
      <c r="F48" s="12">
        <f t="shared" si="0"/>
        <v>0</v>
      </c>
      <c r="G48" s="12"/>
      <c r="H48" s="9" t="str">
        <f t="shared" si="1"/>
        <v>à commander</v>
      </c>
      <c r="I48" s="9"/>
    </row>
    <row r="49" spans="1:9" x14ac:dyDescent="0.25">
      <c r="A49" s="12"/>
      <c r="B49" s="12"/>
      <c r="C49" s="12"/>
      <c r="D49" s="9"/>
      <c r="E49" s="9" t="s">
        <v>19</v>
      </c>
      <c r="F49" s="12">
        <f t="shared" si="0"/>
        <v>0</v>
      </c>
      <c r="G49" s="12"/>
      <c r="H49" s="9" t="str">
        <f t="shared" si="1"/>
        <v>à commander</v>
      </c>
      <c r="I49" s="9"/>
    </row>
    <row r="50" spans="1:9" x14ac:dyDescent="0.25">
      <c r="A50" s="12"/>
      <c r="B50" s="12"/>
      <c r="C50" s="12"/>
      <c r="D50" s="9"/>
      <c r="E50" s="9" t="s">
        <v>19</v>
      </c>
      <c r="F50" s="12">
        <f t="shared" si="0"/>
        <v>0</v>
      </c>
      <c r="G50" s="12"/>
      <c r="H50" s="9" t="str">
        <f t="shared" si="1"/>
        <v>à commander</v>
      </c>
      <c r="I50" s="9"/>
    </row>
    <row r="51" spans="1:9" x14ac:dyDescent="0.25">
      <c r="A51" s="12"/>
      <c r="B51" s="12"/>
      <c r="C51" s="12"/>
      <c r="D51" s="9"/>
      <c r="E51" s="9" t="s">
        <v>19</v>
      </c>
      <c r="F51" s="12">
        <f t="shared" si="0"/>
        <v>0</v>
      </c>
      <c r="G51" s="12"/>
      <c r="H51" s="9" t="str">
        <f t="shared" si="1"/>
        <v>à commander</v>
      </c>
      <c r="I51" s="9"/>
    </row>
    <row r="52" spans="1:9" x14ac:dyDescent="0.25">
      <c r="A52" s="12"/>
      <c r="B52" s="12"/>
      <c r="C52" s="12"/>
      <c r="D52" s="9"/>
      <c r="E52" s="9" t="s">
        <v>20</v>
      </c>
      <c r="F52" s="12">
        <f t="shared" si="0"/>
        <v>0</v>
      </c>
      <c r="G52" s="12"/>
      <c r="H52" s="9" t="str">
        <f t="shared" si="1"/>
        <v>à commander</v>
      </c>
      <c r="I52" s="9"/>
    </row>
    <row r="53" spans="1:9" x14ac:dyDescent="0.25">
      <c r="A53" s="12"/>
      <c r="B53" s="12"/>
      <c r="C53" s="12"/>
      <c r="D53" s="9"/>
      <c r="E53" s="9" t="s">
        <v>20</v>
      </c>
      <c r="F53" s="12">
        <f t="shared" si="0"/>
        <v>0</v>
      </c>
      <c r="G53" s="12"/>
      <c r="H53" s="9" t="str">
        <f t="shared" si="1"/>
        <v>à commander</v>
      </c>
      <c r="I53" s="9"/>
    </row>
    <row r="54" spans="1:9" x14ac:dyDescent="0.25">
      <c r="A54" s="12"/>
      <c r="B54" s="12"/>
      <c r="C54" s="12"/>
      <c r="D54" s="9"/>
      <c r="E54" s="9" t="s">
        <v>19</v>
      </c>
      <c r="F54" s="12">
        <f t="shared" si="0"/>
        <v>0</v>
      </c>
      <c r="G54" s="12"/>
      <c r="H54" s="9" t="str">
        <f t="shared" si="1"/>
        <v>à commander</v>
      </c>
      <c r="I54" s="9"/>
    </row>
    <row r="55" spans="1:9" x14ac:dyDescent="0.25">
      <c r="A55" s="12"/>
      <c r="B55" s="12"/>
      <c r="C55" s="12"/>
      <c r="D55" s="9"/>
      <c r="E55" s="9" t="s">
        <v>19</v>
      </c>
      <c r="F55" s="12">
        <f t="shared" si="0"/>
        <v>0</v>
      </c>
      <c r="G55" s="12"/>
      <c r="H55" s="9" t="str">
        <f t="shared" si="1"/>
        <v>à commander</v>
      </c>
      <c r="I55" s="9"/>
    </row>
    <row r="56" spans="1:9" x14ac:dyDescent="0.25">
      <c r="A56" s="12"/>
      <c r="B56" s="12"/>
      <c r="C56" s="12"/>
      <c r="D56" s="9"/>
      <c r="E56" s="9" t="s">
        <v>19</v>
      </c>
      <c r="F56" s="12">
        <f t="shared" si="0"/>
        <v>0</v>
      </c>
      <c r="G56" s="12"/>
      <c r="H56" s="9" t="str">
        <f t="shared" si="1"/>
        <v>à commander</v>
      </c>
      <c r="I56" s="9"/>
    </row>
    <row r="57" spans="1:9" x14ac:dyDescent="0.25">
      <c r="A57" s="12"/>
      <c r="B57" s="12"/>
      <c r="C57" s="12"/>
      <c r="D57" s="9"/>
      <c r="E57" s="9" t="s">
        <v>20</v>
      </c>
      <c r="F57" s="12">
        <f t="shared" si="0"/>
        <v>0</v>
      </c>
      <c r="G57" s="12"/>
      <c r="H57" s="9" t="str">
        <f t="shared" si="1"/>
        <v>à commander</v>
      </c>
      <c r="I57" s="9"/>
    </row>
    <row r="58" spans="1:9" x14ac:dyDescent="0.25">
      <c r="A58" s="12"/>
      <c r="B58" s="12"/>
      <c r="C58" s="12"/>
      <c r="D58" s="9"/>
      <c r="E58" s="9" t="s">
        <v>19</v>
      </c>
      <c r="F58" s="12">
        <f t="shared" si="0"/>
        <v>0</v>
      </c>
      <c r="G58" s="12"/>
      <c r="H58" s="9" t="str">
        <f t="shared" si="1"/>
        <v>à commander</v>
      </c>
      <c r="I58" s="9"/>
    </row>
    <row r="59" spans="1:9" x14ac:dyDescent="0.25">
      <c r="A59" s="12"/>
      <c r="B59" s="12"/>
      <c r="C59" s="12"/>
      <c r="D59" s="9"/>
      <c r="E59" s="9" t="s">
        <v>19</v>
      </c>
      <c r="F59" s="12">
        <f t="shared" si="0"/>
        <v>0</v>
      </c>
      <c r="G59" s="12"/>
      <c r="H59" s="9" t="str">
        <f t="shared" si="1"/>
        <v>à commander</v>
      </c>
      <c r="I59" s="9"/>
    </row>
    <row r="60" spans="1:9" x14ac:dyDescent="0.25">
      <c r="A60" s="12"/>
      <c r="B60" s="12"/>
      <c r="C60" s="12"/>
      <c r="D60" s="9"/>
      <c r="E60" s="9" t="s">
        <v>19</v>
      </c>
      <c r="F60" s="12">
        <f t="shared" si="0"/>
        <v>0</v>
      </c>
      <c r="G60" s="12"/>
      <c r="H60" s="9" t="str">
        <f t="shared" si="1"/>
        <v>à commander</v>
      </c>
      <c r="I60" s="9"/>
    </row>
    <row r="61" spans="1:9" x14ac:dyDescent="0.25">
      <c r="A61" s="12"/>
      <c r="B61" s="12"/>
      <c r="C61" s="12"/>
      <c r="D61" s="9"/>
      <c r="E61" s="9" t="s">
        <v>19</v>
      </c>
      <c r="F61" s="12">
        <f t="shared" si="0"/>
        <v>0</v>
      </c>
      <c r="G61" s="12"/>
      <c r="H61" s="9" t="str">
        <f t="shared" si="1"/>
        <v>à commander</v>
      </c>
      <c r="I61" s="9"/>
    </row>
    <row r="62" spans="1:9" x14ac:dyDescent="0.25">
      <c r="A62" s="12"/>
      <c r="B62" s="12"/>
      <c r="C62" s="12"/>
      <c r="D62" s="9"/>
      <c r="E62" s="9" t="s">
        <v>19</v>
      </c>
      <c r="F62" s="12">
        <f t="shared" si="0"/>
        <v>0</v>
      </c>
      <c r="G62" s="12"/>
      <c r="H62" s="9" t="str">
        <f t="shared" si="1"/>
        <v>à commander</v>
      </c>
      <c r="I62" s="9"/>
    </row>
    <row r="63" spans="1:9" x14ac:dyDescent="0.25">
      <c r="A63" s="12"/>
      <c r="B63" s="12"/>
      <c r="C63" s="12"/>
      <c r="D63" s="9"/>
      <c r="E63" s="9" t="s">
        <v>19</v>
      </c>
      <c r="F63" s="12">
        <f t="shared" si="0"/>
        <v>0</v>
      </c>
      <c r="G63" s="12"/>
      <c r="H63" s="9" t="str">
        <f t="shared" si="1"/>
        <v>à commander</v>
      </c>
      <c r="I63" s="9"/>
    </row>
  </sheetData>
  <mergeCells count="7">
    <mergeCell ref="A1:I1"/>
    <mergeCell ref="A2:C2"/>
    <mergeCell ref="D2:D3"/>
    <mergeCell ref="E2:E3"/>
    <mergeCell ref="F2:F3"/>
    <mergeCell ref="G2:G3"/>
    <mergeCell ref="I2:I3"/>
  </mergeCells>
  <conditionalFormatting sqref="F4:F63">
    <cfRule type="containsText" dxfId="11" priority="1" operator="containsText" text="en cours">
      <formula>NOT(ISERROR(SEARCH("en cours",F4)))</formula>
    </cfRule>
    <cfRule type="cellIs" dxfId="10" priority="2" operator="equal">
      <formula>0</formula>
    </cfRule>
    <cfRule type="containsText" dxfId="9" priority="3" operator="containsText" text="à commander">
      <formula>NOT(ISERROR(SEARCH("à commander",F4)))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1"/>
  <sheetViews>
    <sheetView workbookViewId="0">
      <selection activeCell="B2" sqref="B2"/>
    </sheetView>
  </sheetViews>
  <sheetFormatPr baseColWidth="10" defaultRowHeight="15" x14ac:dyDescent="0.25"/>
  <cols>
    <col min="1" max="1" width="17.140625" customWidth="1"/>
    <col min="2" max="2" width="4" customWidth="1"/>
    <col min="3" max="3" width="34.140625" customWidth="1"/>
    <col min="5" max="7" width="12.85546875" customWidth="1"/>
    <col min="12" max="12" width="17.28515625" customWidth="1"/>
  </cols>
  <sheetData>
    <row r="1" spans="1:13" x14ac:dyDescent="0.25">
      <c r="A1" s="1" t="s">
        <v>1</v>
      </c>
      <c r="B1" s="1" t="s">
        <v>7</v>
      </c>
      <c r="C1" s="1" t="s">
        <v>2</v>
      </c>
      <c r="D1" s="1" t="s">
        <v>5</v>
      </c>
      <c r="E1" s="1" t="s">
        <v>6</v>
      </c>
      <c r="F1" s="1"/>
      <c r="G1" s="1"/>
      <c r="J1" s="7" t="s">
        <v>9</v>
      </c>
      <c r="K1" s="6" t="s">
        <v>3</v>
      </c>
      <c r="L1" s="8" t="s">
        <v>4</v>
      </c>
    </row>
    <row r="2" spans="1:13" x14ac:dyDescent="0.25">
      <c r="A2" t="s">
        <v>4</v>
      </c>
      <c r="B2">
        <f t="shared" ref="B2:B66" si="0">HLOOKUP(A2,$J$1:$L$2,2)</f>
        <v>3</v>
      </c>
      <c r="D2">
        <v>0</v>
      </c>
      <c r="E2" t="str">
        <f>IF(AND(B2&gt;=2,D2=0),"à commander",M2)</f>
        <v>à commander</v>
      </c>
      <c r="G2" t="s">
        <v>10</v>
      </c>
      <c r="H2" t="str">
        <f>IF(G2="ok","en cours",G1)</f>
        <v>en cours</v>
      </c>
      <c r="I2" s="9" t="s">
        <v>8</v>
      </c>
      <c r="J2" s="3">
        <v>2</v>
      </c>
      <c r="K2" s="2">
        <v>1</v>
      </c>
      <c r="L2" s="4">
        <v>3</v>
      </c>
      <c r="M2" t="str">
        <f>H2</f>
        <v>en cours</v>
      </c>
    </row>
    <row r="3" spans="1:13" x14ac:dyDescent="0.25">
      <c r="A3" t="s">
        <v>0</v>
      </c>
      <c r="B3">
        <f t="shared" si="0"/>
        <v>2</v>
      </c>
      <c r="D3">
        <v>0</v>
      </c>
      <c r="E3" t="str">
        <f>IF(AND(B3&gt;=2,D3=0),"à commander",M3)</f>
        <v>à commander</v>
      </c>
      <c r="H3">
        <f>IF(G3="ok","en cours",G1)</f>
        <v>0</v>
      </c>
      <c r="J3" s="5"/>
    </row>
    <row r="4" spans="1:13" x14ac:dyDescent="0.25">
      <c r="A4" t="s">
        <v>4</v>
      </c>
      <c r="B4">
        <f t="shared" si="0"/>
        <v>3</v>
      </c>
      <c r="D4">
        <v>0</v>
      </c>
      <c r="E4">
        <f t="shared" ref="E4:E35" si="1">IF(J9=TRUE,"à commander",J6)</f>
        <v>0</v>
      </c>
    </row>
    <row r="5" spans="1:13" x14ac:dyDescent="0.25">
      <c r="A5" t="s">
        <v>0</v>
      </c>
      <c r="B5">
        <f t="shared" si="0"/>
        <v>2</v>
      </c>
      <c r="D5">
        <v>0</v>
      </c>
      <c r="E5" t="b">
        <f t="shared" si="1"/>
        <v>1</v>
      </c>
      <c r="I5" t="b">
        <f>AND(B2=1,D2=0)</f>
        <v>0</v>
      </c>
    </row>
    <row r="6" spans="1:13" x14ac:dyDescent="0.25">
      <c r="A6" t="s">
        <v>0</v>
      </c>
      <c r="B6">
        <f t="shared" si="0"/>
        <v>2</v>
      </c>
      <c r="D6">
        <v>0</v>
      </c>
      <c r="E6" t="str">
        <f t="shared" si="1"/>
        <v>≠</v>
      </c>
    </row>
    <row r="7" spans="1:13" x14ac:dyDescent="0.25">
      <c r="A7" t="s">
        <v>0</v>
      </c>
      <c r="B7">
        <f t="shared" si="0"/>
        <v>2</v>
      </c>
      <c r="D7">
        <v>0</v>
      </c>
      <c r="E7">
        <f t="shared" si="1"/>
        <v>0</v>
      </c>
      <c r="J7" t="b">
        <f>AND(B2=3,D2=0)</f>
        <v>1</v>
      </c>
    </row>
    <row r="8" spans="1:13" x14ac:dyDescent="0.25">
      <c r="A8" t="s">
        <v>3</v>
      </c>
      <c r="B8">
        <f t="shared" si="0"/>
        <v>1</v>
      </c>
      <c r="D8">
        <v>0</v>
      </c>
      <c r="E8">
        <f t="shared" si="1"/>
        <v>0</v>
      </c>
      <c r="J8" s="10" t="s">
        <v>11</v>
      </c>
    </row>
    <row r="9" spans="1:13" x14ac:dyDescent="0.25">
      <c r="A9" t="s">
        <v>3</v>
      </c>
      <c r="B9">
        <f t="shared" si="0"/>
        <v>1</v>
      </c>
      <c r="D9">
        <v>0</v>
      </c>
      <c r="E9">
        <f t="shared" si="1"/>
        <v>0</v>
      </c>
    </row>
    <row r="10" spans="1:13" x14ac:dyDescent="0.25">
      <c r="A10" t="s">
        <v>3</v>
      </c>
      <c r="B10">
        <f t="shared" si="0"/>
        <v>1</v>
      </c>
      <c r="D10">
        <v>0</v>
      </c>
      <c r="E10">
        <f t="shared" si="1"/>
        <v>0</v>
      </c>
    </row>
    <row r="11" spans="1:13" x14ac:dyDescent="0.25">
      <c r="A11" t="s">
        <v>4</v>
      </c>
      <c r="B11">
        <f t="shared" si="0"/>
        <v>3</v>
      </c>
      <c r="D11">
        <v>0</v>
      </c>
      <c r="E11">
        <f t="shared" si="1"/>
        <v>0</v>
      </c>
    </row>
    <row r="12" spans="1:13" x14ac:dyDescent="0.25">
      <c r="A12" t="s">
        <v>4</v>
      </c>
      <c r="B12">
        <f t="shared" si="0"/>
        <v>3</v>
      </c>
      <c r="D12">
        <v>0</v>
      </c>
      <c r="E12">
        <f t="shared" si="1"/>
        <v>0</v>
      </c>
    </row>
    <row r="13" spans="1:13" x14ac:dyDescent="0.25">
      <c r="A13" t="s">
        <v>4</v>
      </c>
      <c r="B13">
        <f t="shared" si="0"/>
        <v>3</v>
      </c>
      <c r="D13">
        <v>0</v>
      </c>
      <c r="E13">
        <f t="shared" si="1"/>
        <v>0</v>
      </c>
    </row>
    <row r="14" spans="1:13" x14ac:dyDescent="0.25">
      <c r="A14" t="s">
        <v>0</v>
      </c>
      <c r="B14">
        <f t="shared" si="0"/>
        <v>2</v>
      </c>
      <c r="D14">
        <v>0</v>
      </c>
      <c r="E14">
        <f t="shared" si="1"/>
        <v>0</v>
      </c>
    </row>
    <row r="15" spans="1:13" x14ac:dyDescent="0.25">
      <c r="A15" t="s">
        <v>0</v>
      </c>
      <c r="B15">
        <f t="shared" si="0"/>
        <v>2</v>
      </c>
      <c r="D15">
        <v>0</v>
      </c>
      <c r="E15">
        <f t="shared" si="1"/>
        <v>0</v>
      </c>
    </row>
    <row r="16" spans="1:13" x14ac:dyDescent="0.25">
      <c r="A16" t="s">
        <v>4</v>
      </c>
      <c r="B16">
        <f t="shared" si="0"/>
        <v>3</v>
      </c>
      <c r="D16">
        <v>0</v>
      </c>
      <c r="E16">
        <f t="shared" si="1"/>
        <v>0</v>
      </c>
    </row>
    <row r="17" spans="1:5" x14ac:dyDescent="0.25">
      <c r="A17" t="s">
        <v>0</v>
      </c>
      <c r="B17">
        <f t="shared" si="0"/>
        <v>2</v>
      </c>
      <c r="D17">
        <v>0</v>
      </c>
      <c r="E17">
        <f t="shared" si="1"/>
        <v>0</v>
      </c>
    </row>
    <row r="18" spans="1:5" x14ac:dyDescent="0.25">
      <c r="A18" t="s">
        <v>0</v>
      </c>
      <c r="B18">
        <f t="shared" si="0"/>
        <v>2</v>
      </c>
      <c r="D18">
        <v>0</v>
      </c>
      <c r="E18">
        <f t="shared" si="1"/>
        <v>0</v>
      </c>
    </row>
    <row r="19" spans="1:5" x14ac:dyDescent="0.25">
      <c r="A19" t="str">
        <f>HLOOKUP(A2,J1:L2,1)</f>
        <v>pièce de rechange</v>
      </c>
      <c r="B19">
        <f t="shared" si="0"/>
        <v>3</v>
      </c>
      <c r="D19">
        <v>0</v>
      </c>
      <c r="E19">
        <f t="shared" si="1"/>
        <v>0</v>
      </c>
    </row>
    <row r="20" spans="1:5" x14ac:dyDescent="0.25">
      <c r="A20" t="s">
        <v>4</v>
      </c>
      <c r="B20">
        <f t="shared" si="0"/>
        <v>3</v>
      </c>
      <c r="D20">
        <v>0</v>
      </c>
      <c r="E20">
        <f t="shared" si="1"/>
        <v>0</v>
      </c>
    </row>
    <row r="21" spans="1:5" x14ac:dyDescent="0.25">
      <c r="A21" t="s">
        <v>4</v>
      </c>
      <c r="B21">
        <f t="shared" si="0"/>
        <v>3</v>
      </c>
      <c r="D21">
        <v>0</v>
      </c>
      <c r="E21">
        <f t="shared" si="1"/>
        <v>0</v>
      </c>
    </row>
    <row r="22" spans="1:5" x14ac:dyDescent="0.25">
      <c r="B22" t="e">
        <f>HLOOKUP(A22,$J$1:$M$2,2)</f>
        <v>#N/A</v>
      </c>
      <c r="D22">
        <v>0</v>
      </c>
      <c r="E22">
        <f t="shared" si="1"/>
        <v>0</v>
      </c>
    </row>
    <row r="23" spans="1:5" x14ac:dyDescent="0.25">
      <c r="B23" t="e">
        <f t="shared" si="0"/>
        <v>#N/A</v>
      </c>
      <c r="D23">
        <v>0</v>
      </c>
      <c r="E23">
        <f t="shared" si="1"/>
        <v>0</v>
      </c>
    </row>
    <row r="24" spans="1:5" x14ac:dyDescent="0.25">
      <c r="B24" t="e">
        <f t="shared" si="0"/>
        <v>#N/A</v>
      </c>
      <c r="D24">
        <v>0</v>
      </c>
      <c r="E24">
        <f t="shared" si="1"/>
        <v>0</v>
      </c>
    </row>
    <row r="25" spans="1:5" x14ac:dyDescent="0.25">
      <c r="B25" t="e">
        <f t="shared" si="0"/>
        <v>#N/A</v>
      </c>
      <c r="D25">
        <v>0</v>
      </c>
      <c r="E25">
        <f t="shared" si="1"/>
        <v>0</v>
      </c>
    </row>
    <row r="26" spans="1:5" x14ac:dyDescent="0.25">
      <c r="B26" t="e">
        <f t="shared" si="0"/>
        <v>#N/A</v>
      </c>
      <c r="D26">
        <v>0</v>
      </c>
      <c r="E26">
        <f t="shared" si="1"/>
        <v>0</v>
      </c>
    </row>
    <row r="27" spans="1:5" x14ac:dyDescent="0.25">
      <c r="B27" t="e">
        <f t="shared" si="0"/>
        <v>#N/A</v>
      </c>
      <c r="D27">
        <v>0</v>
      </c>
      <c r="E27">
        <f t="shared" si="1"/>
        <v>0</v>
      </c>
    </row>
    <row r="28" spans="1:5" x14ac:dyDescent="0.25">
      <c r="B28" t="e">
        <f t="shared" si="0"/>
        <v>#N/A</v>
      </c>
      <c r="D28">
        <v>0</v>
      </c>
      <c r="E28">
        <f t="shared" si="1"/>
        <v>0</v>
      </c>
    </row>
    <row r="29" spans="1:5" x14ac:dyDescent="0.25">
      <c r="B29" t="e">
        <f t="shared" si="0"/>
        <v>#N/A</v>
      </c>
      <c r="D29">
        <v>0</v>
      </c>
      <c r="E29">
        <f t="shared" si="1"/>
        <v>0</v>
      </c>
    </row>
    <row r="30" spans="1:5" x14ac:dyDescent="0.25">
      <c r="B30" t="e">
        <f t="shared" si="0"/>
        <v>#N/A</v>
      </c>
      <c r="D30">
        <v>0</v>
      </c>
      <c r="E30">
        <f t="shared" si="1"/>
        <v>0</v>
      </c>
    </row>
    <row r="31" spans="1:5" x14ac:dyDescent="0.25">
      <c r="B31" t="e">
        <f t="shared" si="0"/>
        <v>#N/A</v>
      </c>
      <c r="D31">
        <v>0</v>
      </c>
      <c r="E31">
        <f t="shared" si="1"/>
        <v>0</v>
      </c>
    </row>
    <row r="32" spans="1:5" x14ac:dyDescent="0.25">
      <c r="B32" t="e">
        <f t="shared" si="0"/>
        <v>#N/A</v>
      </c>
      <c r="D32">
        <v>0</v>
      </c>
      <c r="E32">
        <f t="shared" si="1"/>
        <v>0</v>
      </c>
    </row>
    <row r="33" spans="2:5" x14ac:dyDescent="0.25">
      <c r="B33" t="e">
        <f t="shared" si="0"/>
        <v>#N/A</v>
      </c>
      <c r="D33">
        <v>0</v>
      </c>
      <c r="E33">
        <f t="shared" si="1"/>
        <v>0</v>
      </c>
    </row>
    <row r="34" spans="2:5" x14ac:dyDescent="0.25">
      <c r="B34" t="e">
        <f t="shared" si="0"/>
        <v>#N/A</v>
      </c>
      <c r="D34">
        <v>0</v>
      </c>
      <c r="E34">
        <f t="shared" si="1"/>
        <v>0</v>
      </c>
    </row>
    <row r="35" spans="2:5" x14ac:dyDescent="0.25">
      <c r="B35" t="e">
        <f t="shared" si="0"/>
        <v>#N/A</v>
      </c>
      <c r="D35">
        <v>0</v>
      </c>
      <c r="E35">
        <f t="shared" si="1"/>
        <v>0</v>
      </c>
    </row>
    <row r="36" spans="2:5" x14ac:dyDescent="0.25">
      <c r="B36" t="e">
        <f t="shared" si="0"/>
        <v>#N/A</v>
      </c>
      <c r="D36">
        <v>0</v>
      </c>
      <c r="E36">
        <f t="shared" ref="E36:E66" si="2">IF(J41=TRUE,"à commander",J38)</f>
        <v>0</v>
      </c>
    </row>
    <row r="37" spans="2:5" x14ac:dyDescent="0.25">
      <c r="B37" t="e">
        <f t="shared" si="0"/>
        <v>#N/A</v>
      </c>
      <c r="D37">
        <v>0</v>
      </c>
      <c r="E37">
        <f t="shared" si="2"/>
        <v>0</v>
      </c>
    </row>
    <row r="38" spans="2:5" x14ac:dyDescent="0.25">
      <c r="B38" t="e">
        <f t="shared" si="0"/>
        <v>#N/A</v>
      </c>
      <c r="D38">
        <v>0</v>
      </c>
      <c r="E38">
        <f t="shared" si="2"/>
        <v>0</v>
      </c>
    </row>
    <row r="39" spans="2:5" x14ac:dyDescent="0.25">
      <c r="B39" t="e">
        <f t="shared" si="0"/>
        <v>#N/A</v>
      </c>
      <c r="D39">
        <v>0</v>
      </c>
      <c r="E39">
        <f t="shared" si="2"/>
        <v>0</v>
      </c>
    </row>
    <row r="40" spans="2:5" x14ac:dyDescent="0.25">
      <c r="B40" t="e">
        <f t="shared" si="0"/>
        <v>#N/A</v>
      </c>
      <c r="D40">
        <v>0</v>
      </c>
      <c r="E40">
        <f t="shared" si="2"/>
        <v>0</v>
      </c>
    </row>
    <row r="41" spans="2:5" x14ac:dyDescent="0.25">
      <c r="B41" t="e">
        <f t="shared" si="0"/>
        <v>#N/A</v>
      </c>
      <c r="D41">
        <v>0</v>
      </c>
      <c r="E41">
        <f t="shared" si="2"/>
        <v>0</v>
      </c>
    </row>
    <row r="42" spans="2:5" x14ac:dyDescent="0.25">
      <c r="B42" t="e">
        <f t="shared" si="0"/>
        <v>#N/A</v>
      </c>
      <c r="D42">
        <v>0</v>
      </c>
      <c r="E42">
        <f t="shared" si="2"/>
        <v>0</v>
      </c>
    </row>
    <row r="43" spans="2:5" x14ac:dyDescent="0.25">
      <c r="B43" t="e">
        <f t="shared" si="0"/>
        <v>#N/A</v>
      </c>
      <c r="D43">
        <v>0</v>
      </c>
      <c r="E43">
        <f t="shared" si="2"/>
        <v>0</v>
      </c>
    </row>
    <row r="44" spans="2:5" x14ac:dyDescent="0.25">
      <c r="B44" t="e">
        <f t="shared" si="0"/>
        <v>#N/A</v>
      </c>
      <c r="D44">
        <v>0</v>
      </c>
      <c r="E44">
        <f t="shared" si="2"/>
        <v>0</v>
      </c>
    </row>
    <row r="45" spans="2:5" x14ac:dyDescent="0.25">
      <c r="B45" t="e">
        <f t="shared" si="0"/>
        <v>#N/A</v>
      </c>
      <c r="D45">
        <v>0</v>
      </c>
      <c r="E45">
        <f t="shared" si="2"/>
        <v>0</v>
      </c>
    </row>
    <row r="46" spans="2:5" x14ac:dyDescent="0.25">
      <c r="B46" t="e">
        <f t="shared" si="0"/>
        <v>#N/A</v>
      </c>
      <c r="D46">
        <v>0</v>
      </c>
      <c r="E46">
        <f t="shared" si="2"/>
        <v>0</v>
      </c>
    </row>
    <row r="47" spans="2:5" x14ac:dyDescent="0.25">
      <c r="B47" t="e">
        <f t="shared" si="0"/>
        <v>#N/A</v>
      </c>
      <c r="D47">
        <v>0</v>
      </c>
      <c r="E47">
        <f t="shared" si="2"/>
        <v>0</v>
      </c>
    </row>
    <row r="48" spans="2:5" x14ac:dyDescent="0.25">
      <c r="B48" t="e">
        <f t="shared" si="0"/>
        <v>#N/A</v>
      </c>
      <c r="D48">
        <v>0</v>
      </c>
      <c r="E48">
        <f t="shared" si="2"/>
        <v>0</v>
      </c>
    </row>
    <row r="49" spans="2:5" x14ac:dyDescent="0.25">
      <c r="B49" t="e">
        <f t="shared" si="0"/>
        <v>#N/A</v>
      </c>
      <c r="D49">
        <v>0</v>
      </c>
      <c r="E49">
        <f t="shared" si="2"/>
        <v>0</v>
      </c>
    </row>
    <row r="50" spans="2:5" x14ac:dyDescent="0.25">
      <c r="B50" t="e">
        <f t="shared" si="0"/>
        <v>#N/A</v>
      </c>
      <c r="D50">
        <v>0</v>
      </c>
      <c r="E50">
        <f t="shared" si="2"/>
        <v>0</v>
      </c>
    </row>
    <row r="51" spans="2:5" x14ac:dyDescent="0.25">
      <c r="B51" t="e">
        <f t="shared" si="0"/>
        <v>#N/A</v>
      </c>
      <c r="D51">
        <v>0</v>
      </c>
      <c r="E51">
        <f t="shared" si="2"/>
        <v>0</v>
      </c>
    </row>
    <row r="52" spans="2:5" x14ac:dyDescent="0.25">
      <c r="B52" t="e">
        <f t="shared" si="0"/>
        <v>#N/A</v>
      </c>
      <c r="D52">
        <v>0</v>
      </c>
      <c r="E52">
        <f t="shared" si="2"/>
        <v>0</v>
      </c>
    </row>
    <row r="53" spans="2:5" x14ac:dyDescent="0.25">
      <c r="B53" t="e">
        <f t="shared" si="0"/>
        <v>#N/A</v>
      </c>
      <c r="D53">
        <v>0</v>
      </c>
      <c r="E53">
        <f t="shared" si="2"/>
        <v>0</v>
      </c>
    </row>
    <row r="54" spans="2:5" x14ac:dyDescent="0.25">
      <c r="B54" t="e">
        <f t="shared" si="0"/>
        <v>#N/A</v>
      </c>
      <c r="D54">
        <v>0</v>
      </c>
      <c r="E54">
        <f t="shared" si="2"/>
        <v>0</v>
      </c>
    </row>
    <row r="55" spans="2:5" x14ac:dyDescent="0.25">
      <c r="B55" t="e">
        <f t="shared" si="0"/>
        <v>#N/A</v>
      </c>
      <c r="D55">
        <v>0</v>
      </c>
      <c r="E55">
        <f t="shared" si="2"/>
        <v>0</v>
      </c>
    </row>
    <row r="56" spans="2:5" x14ac:dyDescent="0.25">
      <c r="B56" t="e">
        <f t="shared" si="0"/>
        <v>#N/A</v>
      </c>
      <c r="D56">
        <v>0</v>
      </c>
      <c r="E56">
        <f t="shared" si="2"/>
        <v>0</v>
      </c>
    </row>
    <row r="57" spans="2:5" x14ac:dyDescent="0.25">
      <c r="B57" t="e">
        <f t="shared" si="0"/>
        <v>#N/A</v>
      </c>
      <c r="D57">
        <v>0</v>
      </c>
      <c r="E57">
        <f t="shared" si="2"/>
        <v>0</v>
      </c>
    </row>
    <row r="58" spans="2:5" x14ac:dyDescent="0.25">
      <c r="B58" t="e">
        <f t="shared" si="0"/>
        <v>#N/A</v>
      </c>
      <c r="D58">
        <v>0</v>
      </c>
      <c r="E58">
        <f t="shared" si="2"/>
        <v>0</v>
      </c>
    </row>
    <row r="59" spans="2:5" x14ac:dyDescent="0.25">
      <c r="B59" t="e">
        <f t="shared" si="0"/>
        <v>#N/A</v>
      </c>
      <c r="D59">
        <v>0</v>
      </c>
      <c r="E59">
        <f t="shared" si="2"/>
        <v>0</v>
      </c>
    </row>
    <row r="60" spans="2:5" x14ac:dyDescent="0.25">
      <c r="B60" t="e">
        <f t="shared" si="0"/>
        <v>#N/A</v>
      </c>
      <c r="D60">
        <v>0</v>
      </c>
      <c r="E60">
        <f t="shared" si="2"/>
        <v>0</v>
      </c>
    </row>
    <row r="61" spans="2:5" x14ac:dyDescent="0.25">
      <c r="B61" t="e">
        <f t="shared" si="0"/>
        <v>#N/A</v>
      </c>
      <c r="D61">
        <v>0</v>
      </c>
      <c r="E61">
        <f t="shared" si="2"/>
        <v>0</v>
      </c>
    </row>
    <row r="62" spans="2:5" x14ac:dyDescent="0.25">
      <c r="B62" t="e">
        <f t="shared" si="0"/>
        <v>#N/A</v>
      </c>
      <c r="D62">
        <v>0</v>
      </c>
      <c r="E62">
        <f t="shared" si="2"/>
        <v>0</v>
      </c>
    </row>
    <row r="63" spans="2:5" x14ac:dyDescent="0.25">
      <c r="B63" t="e">
        <f t="shared" si="0"/>
        <v>#N/A</v>
      </c>
      <c r="D63">
        <v>0</v>
      </c>
      <c r="E63">
        <f t="shared" si="2"/>
        <v>0</v>
      </c>
    </row>
    <row r="64" spans="2:5" x14ac:dyDescent="0.25">
      <c r="B64" t="e">
        <f t="shared" si="0"/>
        <v>#N/A</v>
      </c>
      <c r="D64">
        <v>0</v>
      </c>
      <c r="E64">
        <f t="shared" si="2"/>
        <v>0</v>
      </c>
    </row>
    <row r="65" spans="2:5" x14ac:dyDescent="0.25">
      <c r="B65" t="e">
        <f t="shared" si="0"/>
        <v>#N/A</v>
      </c>
      <c r="D65">
        <v>0</v>
      </c>
      <c r="E65">
        <f t="shared" si="2"/>
        <v>0</v>
      </c>
    </row>
    <row r="66" spans="2:5" x14ac:dyDescent="0.25">
      <c r="B66" t="e">
        <f t="shared" si="0"/>
        <v>#N/A</v>
      </c>
      <c r="D66">
        <v>0</v>
      </c>
      <c r="E66">
        <f t="shared" si="2"/>
        <v>0</v>
      </c>
    </row>
    <row r="67" spans="2:5" x14ac:dyDescent="0.25">
      <c r="B67" t="e">
        <f t="shared" ref="B67:B101" si="3">HLOOKUP(A67,$J$1:$L$2,2)</f>
        <v>#N/A</v>
      </c>
      <c r="D67">
        <v>0</v>
      </c>
      <c r="E67">
        <f t="shared" ref="E67:E68" si="4">IF(J72=TRUE,"à commander",J69)</f>
        <v>0</v>
      </c>
    </row>
    <row r="68" spans="2:5" x14ac:dyDescent="0.25">
      <c r="B68" t="e">
        <f t="shared" si="3"/>
        <v>#N/A</v>
      </c>
      <c r="D68">
        <v>0</v>
      </c>
      <c r="E68">
        <f t="shared" si="4"/>
        <v>0</v>
      </c>
    </row>
    <row r="69" spans="2:5" x14ac:dyDescent="0.25">
      <c r="B69" t="e">
        <f t="shared" si="3"/>
        <v>#N/A</v>
      </c>
      <c r="D69">
        <v>0</v>
      </c>
    </row>
    <row r="70" spans="2:5" x14ac:dyDescent="0.25">
      <c r="B70" t="e">
        <f t="shared" si="3"/>
        <v>#N/A</v>
      </c>
      <c r="D70">
        <v>0</v>
      </c>
    </row>
    <row r="71" spans="2:5" x14ac:dyDescent="0.25">
      <c r="B71" t="e">
        <f t="shared" si="3"/>
        <v>#N/A</v>
      </c>
      <c r="D71">
        <v>0</v>
      </c>
    </row>
    <row r="72" spans="2:5" x14ac:dyDescent="0.25">
      <c r="B72" t="e">
        <f t="shared" si="3"/>
        <v>#N/A</v>
      </c>
      <c r="D72">
        <v>0</v>
      </c>
    </row>
    <row r="73" spans="2:5" x14ac:dyDescent="0.25">
      <c r="B73" t="e">
        <f t="shared" si="3"/>
        <v>#N/A</v>
      </c>
      <c r="D73">
        <v>0</v>
      </c>
    </row>
    <row r="74" spans="2:5" x14ac:dyDescent="0.25">
      <c r="B74" t="e">
        <f t="shared" si="3"/>
        <v>#N/A</v>
      </c>
      <c r="D74">
        <v>0</v>
      </c>
    </row>
    <row r="75" spans="2:5" x14ac:dyDescent="0.25">
      <c r="B75" t="e">
        <f t="shared" si="3"/>
        <v>#N/A</v>
      </c>
      <c r="D75">
        <v>0</v>
      </c>
    </row>
    <row r="76" spans="2:5" x14ac:dyDescent="0.25">
      <c r="B76" t="e">
        <f t="shared" si="3"/>
        <v>#N/A</v>
      </c>
      <c r="D76">
        <v>0</v>
      </c>
    </row>
    <row r="77" spans="2:5" x14ac:dyDescent="0.25">
      <c r="B77" t="e">
        <f t="shared" si="3"/>
        <v>#N/A</v>
      </c>
      <c r="D77">
        <v>0</v>
      </c>
    </row>
    <row r="78" spans="2:5" x14ac:dyDescent="0.25">
      <c r="B78" t="e">
        <f t="shared" si="3"/>
        <v>#N/A</v>
      </c>
      <c r="D78">
        <v>0</v>
      </c>
    </row>
    <row r="79" spans="2:5" x14ac:dyDescent="0.25">
      <c r="B79" t="e">
        <f t="shared" si="3"/>
        <v>#N/A</v>
      </c>
      <c r="D79">
        <v>0</v>
      </c>
    </row>
    <row r="80" spans="2:5" x14ac:dyDescent="0.25">
      <c r="B80" t="e">
        <f t="shared" si="3"/>
        <v>#N/A</v>
      </c>
      <c r="D80">
        <v>0</v>
      </c>
    </row>
    <row r="81" spans="2:4" x14ac:dyDescent="0.25">
      <c r="B81" t="e">
        <f t="shared" si="3"/>
        <v>#N/A</v>
      </c>
      <c r="D81">
        <v>0</v>
      </c>
    </row>
    <row r="82" spans="2:4" x14ac:dyDescent="0.25">
      <c r="B82" t="e">
        <f t="shared" si="3"/>
        <v>#N/A</v>
      </c>
      <c r="D82">
        <v>0</v>
      </c>
    </row>
    <row r="83" spans="2:4" x14ac:dyDescent="0.25">
      <c r="B83" t="e">
        <f t="shared" si="3"/>
        <v>#N/A</v>
      </c>
      <c r="D83">
        <v>0</v>
      </c>
    </row>
    <row r="84" spans="2:4" x14ac:dyDescent="0.25">
      <c r="B84" t="e">
        <f t="shared" si="3"/>
        <v>#N/A</v>
      </c>
      <c r="D84">
        <v>0</v>
      </c>
    </row>
    <row r="85" spans="2:4" x14ac:dyDescent="0.25">
      <c r="B85" t="e">
        <f t="shared" si="3"/>
        <v>#N/A</v>
      </c>
      <c r="D85">
        <v>0</v>
      </c>
    </row>
    <row r="86" spans="2:4" x14ac:dyDescent="0.25">
      <c r="B86" t="e">
        <f t="shared" si="3"/>
        <v>#N/A</v>
      </c>
      <c r="D86">
        <v>0</v>
      </c>
    </row>
    <row r="87" spans="2:4" x14ac:dyDescent="0.25">
      <c r="B87" t="e">
        <f t="shared" si="3"/>
        <v>#N/A</v>
      </c>
      <c r="D87">
        <v>0</v>
      </c>
    </row>
    <row r="88" spans="2:4" x14ac:dyDescent="0.25">
      <c r="B88" t="e">
        <f t="shared" si="3"/>
        <v>#N/A</v>
      </c>
      <c r="D88">
        <v>0</v>
      </c>
    </row>
    <row r="89" spans="2:4" x14ac:dyDescent="0.25">
      <c r="B89" t="e">
        <f t="shared" si="3"/>
        <v>#N/A</v>
      </c>
      <c r="D89">
        <v>0</v>
      </c>
    </row>
    <row r="90" spans="2:4" x14ac:dyDescent="0.25">
      <c r="B90" t="e">
        <f t="shared" si="3"/>
        <v>#N/A</v>
      </c>
      <c r="D90">
        <v>0</v>
      </c>
    </row>
    <row r="91" spans="2:4" x14ac:dyDescent="0.25">
      <c r="B91" t="e">
        <f t="shared" si="3"/>
        <v>#N/A</v>
      </c>
      <c r="D91">
        <v>0</v>
      </c>
    </row>
    <row r="92" spans="2:4" x14ac:dyDescent="0.25">
      <c r="B92" t="e">
        <f t="shared" si="3"/>
        <v>#N/A</v>
      </c>
      <c r="D92">
        <v>0</v>
      </c>
    </row>
    <row r="93" spans="2:4" x14ac:dyDescent="0.25">
      <c r="B93" t="e">
        <f t="shared" si="3"/>
        <v>#N/A</v>
      </c>
      <c r="D93">
        <v>0</v>
      </c>
    </row>
    <row r="94" spans="2:4" x14ac:dyDescent="0.25">
      <c r="B94" t="e">
        <f t="shared" si="3"/>
        <v>#N/A</v>
      </c>
      <c r="D94">
        <v>0</v>
      </c>
    </row>
    <row r="95" spans="2:4" x14ac:dyDescent="0.25">
      <c r="B95" t="e">
        <f t="shared" si="3"/>
        <v>#N/A</v>
      </c>
      <c r="D95">
        <v>0</v>
      </c>
    </row>
    <row r="96" spans="2:4" x14ac:dyDescent="0.25">
      <c r="B96" t="e">
        <f t="shared" si="3"/>
        <v>#N/A</v>
      </c>
      <c r="D96">
        <v>0</v>
      </c>
    </row>
    <row r="97" spans="2:4" x14ac:dyDescent="0.25">
      <c r="B97" t="e">
        <f t="shared" si="3"/>
        <v>#N/A</v>
      </c>
      <c r="D97">
        <v>0</v>
      </c>
    </row>
    <row r="98" spans="2:4" x14ac:dyDescent="0.25">
      <c r="B98" t="e">
        <f t="shared" si="3"/>
        <v>#N/A</v>
      </c>
      <c r="D98">
        <v>0</v>
      </c>
    </row>
    <row r="99" spans="2:4" x14ac:dyDescent="0.25">
      <c r="B99" t="e">
        <f t="shared" si="3"/>
        <v>#N/A</v>
      </c>
      <c r="D99">
        <v>0</v>
      </c>
    </row>
    <row r="100" spans="2:4" x14ac:dyDescent="0.25">
      <c r="B100" t="e">
        <f t="shared" si="3"/>
        <v>#N/A</v>
      </c>
      <c r="D100">
        <v>0</v>
      </c>
    </row>
    <row r="101" spans="2:4" x14ac:dyDescent="0.25">
      <c r="B101" t="e">
        <f t="shared" si="3"/>
        <v>#N/A</v>
      </c>
      <c r="D101">
        <v>0</v>
      </c>
    </row>
  </sheetData>
  <conditionalFormatting sqref="A2">
    <cfRule type="containsText" dxfId="8" priority="10" operator="containsText" text="pièce">
      <formula>NOT(ISERROR(SEARCH("pièce",A2)))</formula>
    </cfRule>
    <cfRule type="containsText" dxfId="7" priority="11" operator="containsText" text="matériel">
      <formula>NOT(ISERROR(SEARCH("matériel",A2)))</formula>
    </cfRule>
    <cfRule type="containsText" dxfId="6" priority="12" operator="containsText" text="outillage">
      <formula>NOT(ISERROR(SEARCH("outillage",A2)))</formula>
    </cfRule>
  </conditionalFormatting>
  <conditionalFormatting sqref="A102:B158 A3:A101">
    <cfRule type="containsText" dxfId="5" priority="7" operator="containsText" text="pièce">
      <formula>NOT(ISERROR(SEARCH("pièce",A3)))</formula>
    </cfRule>
    <cfRule type="containsText" dxfId="4" priority="8" operator="containsText" text="matériel">
      <formula>NOT(ISERROR(SEARCH("matériel",A3)))</formula>
    </cfRule>
    <cfRule type="containsText" dxfId="3" priority="9" operator="containsText" text="outillage">
      <formula>NOT(ISERROR(SEARCH("outillage",A3)))</formula>
    </cfRule>
  </conditionalFormatting>
  <conditionalFormatting sqref="B2:B101">
    <cfRule type="containsText" dxfId="2" priority="1" operator="containsText" text="pièce">
      <formula>NOT(ISERROR(SEARCH("pièce",B2)))</formula>
    </cfRule>
    <cfRule type="containsText" dxfId="1" priority="2" operator="containsText" text="matériel">
      <formula>NOT(ISERROR(SEARCH("matériel",B2)))</formula>
    </cfRule>
    <cfRule type="containsText" dxfId="0" priority="3" operator="containsText" text="outillage">
      <formula>NOT(ISERROR(SEARCH("outillage",B2)))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index</vt:lpstr>
      <vt:lpstr>pièces de rechange</vt:lpstr>
      <vt:lpstr>outillage</vt:lpstr>
      <vt:lpstr>divers</vt:lpstr>
      <vt:lpstr>produit de maintenance</vt:lpstr>
      <vt:lpstr>visserie</vt:lpstr>
      <vt:lpstr>électrique</vt:lpstr>
      <vt:lpstr>essai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POLLET Christophe</dc:creator>
  <cp:lastModifiedBy>POLLETChristophe</cp:lastModifiedBy>
  <dcterms:created xsi:type="dcterms:W3CDTF">2015-12-16T15:10:11Z</dcterms:created>
  <dcterms:modified xsi:type="dcterms:W3CDTF">2017-06-14T09:45:47Z</dcterms:modified>
</cp:coreProperties>
</file>