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0" yWindow="0" windowWidth="15570" windowHeight="8850" activeTab="5"/>
  </bookViews>
  <sheets>
    <sheet name="CM2A JZ" sheetId="1" r:id="rId1"/>
    <sheet name="CM2A RC" sheetId="10" r:id="rId2"/>
    <sheet name="CM2B RC" sheetId="12" r:id="rId3"/>
    <sheet name="Classement par équipes" sheetId="4" r:id="rId4"/>
    <sheet name="Classement individuel" sheetId="5" r:id="rId5"/>
    <sheet name="Classement général" sheetId="6" r:id="rId6"/>
    <sheet name="Tous" sheetId="7" r:id="rId7"/>
  </sheets>
  <calcPr calcId="124519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4"/>
  <c r="B3"/>
  <c r="C6" i="5"/>
  <c r="B6" s="1"/>
  <c r="F56" i="7"/>
  <c r="F55"/>
  <c r="F28"/>
  <c r="F27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AB5" i="12"/>
  <c r="D58" i="7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A58"/>
  <c r="F58" s="1"/>
  <c r="A59"/>
  <c r="F59" s="1"/>
  <c r="A60"/>
  <c r="F60" s="1"/>
  <c r="A61"/>
  <c r="F61" s="1"/>
  <c r="A62"/>
  <c r="F62" s="1"/>
  <c r="A63"/>
  <c r="F63" s="1"/>
  <c r="A64"/>
  <c r="F64" s="1"/>
  <c r="A65"/>
  <c r="F65" s="1"/>
  <c r="A66"/>
  <c r="F66" s="1"/>
  <c r="A67"/>
  <c r="F67" s="1"/>
  <c r="A68"/>
  <c r="F68" s="1"/>
  <c r="A69"/>
  <c r="F69" s="1"/>
  <c r="A70"/>
  <c r="F70" s="1"/>
  <c r="A71"/>
  <c r="F71" s="1"/>
  <c r="A72"/>
  <c r="F72" s="1"/>
  <c r="A73"/>
  <c r="F73" s="1"/>
  <c r="A74"/>
  <c r="F74" s="1"/>
  <c r="A75"/>
  <c r="F75" s="1"/>
  <c r="A76"/>
  <c r="F76" s="1"/>
  <c r="A77"/>
  <c r="F77" s="1"/>
  <c r="A78"/>
  <c r="F78" s="1"/>
  <c r="A79"/>
  <c r="F79" s="1"/>
  <c r="A80"/>
  <c r="F80" s="1"/>
  <c r="A81"/>
  <c r="F81" s="1"/>
  <c r="C57"/>
  <c r="B57"/>
  <c r="A57"/>
  <c r="F57" s="1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C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A52"/>
  <c r="F52" s="1"/>
  <c r="A53"/>
  <c r="F53" s="1"/>
  <c r="A54"/>
  <c r="F54" s="1"/>
  <c r="A30"/>
  <c r="F30" s="1"/>
  <c r="A31"/>
  <c r="F31" s="1"/>
  <c r="A32"/>
  <c r="F32" s="1"/>
  <c r="A33"/>
  <c r="F33" s="1"/>
  <c r="A34"/>
  <c r="F34" s="1"/>
  <c r="A35"/>
  <c r="F35" s="1"/>
  <c r="A36"/>
  <c r="F36" s="1"/>
  <c r="A37"/>
  <c r="F37" s="1"/>
  <c r="A38"/>
  <c r="F38" s="1"/>
  <c r="A39"/>
  <c r="F39" s="1"/>
  <c r="A40"/>
  <c r="F40" s="1"/>
  <c r="A41"/>
  <c r="F41" s="1"/>
  <c r="A42"/>
  <c r="F42" s="1"/>
  <c r="A43"/>
  <c r="F43" s="1"/>
  <c r="A44"/>
  <c r="F44" s="1"/>
  <c r="A45"/>
  <c r="F45" s="1"/>
  <c r="A46"/>
  <c r="F46" s="1"/>
  <c r="A47"/>
  <c r="F47" s="1"/>
  <c r="A48"/>
  <c r="F48" s="1"/>
  <c r="A49"/>
  <c r="F49" s="1"/>
  <c r="A50"/>
  <c r="F50" s="1"/>
  <c r="A51"/>
  <c r="F51" s="1"/>
  <c r="D29"/>
  <c r="B29"/>
  <c r="A29"/>
  <c r="F29" s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A3"/>
  <c r="F3" s="1"/>
  <c r="A4"/>
  <c r="F4" s="1"/>
  <c r="A5"/>
  <c r="F5" s="1"/>
  <c r="A6"/>
  <c r="F6" s="1"/>
  <c r="A7"/>
  <c r="F7" s="1"/>
  <c r="A8"/>
  <c r="F8" s="1"/>
  <c r="A9"/>
  <c r="F9" s="1"/>
  <c r="A10"/>
  <c r="F10" s="1"/>
  <c r="A11"/>
  <c r="F11" s="1"/>
  <c r="A12"/>
  <c r="F12" s="1"/>
  <c r="A13"/>
  <c r="F13" s="1"/>
  <c r="A14"/>
  <c r="F14" s="1"/>
  <c r="A15"/>
  <c r="F15" s="1"/>
  <c r="A16"/>
  <c r="F16" s="1"/>
  <c r="A17"/>
  <c r="F17" s="1"/>
  <c r="A18"/>
  <c r="F18" s="1"/>
  <c r="A19"/>
  <c r="F19" s="1"/>
  <c r="A20"/>
  <c r="F20" s="1"/>
  <c r="A21"/>
  <c r="F21" s="1"/>
  <c r="A22"/>
  <c r="F22" s="1"/>
  <c r="A23"/>
  <c r="F23" s="1"/>
  <c r="A24"/>
  <c r="F24" s="1"/>
  <c r="A25"/>
  <c r="F25" s="1"/>
  <c r="A26"/>
  <c r="F26" s="1"/>
  <c r="D2"/>
  <c r="B2"/>
  <c r="A2"/>
  <c r="F2" s="1"/>
  <c r="C20" i="5"/>
  <c r="B20" s="1"/>
  <c r="D19"/>
  <c r="E19"/>
  <c r="F19"/>
  <c r="G19"/>
  <c r="C19"/>
  <c r="B19" s="1"/>
  <c r="D18"/>
  <c r="E18"/>
  <c r="F18"/>
  <c r="G18"/>
  <c r="C18"/>
  <c r="B18" s="1"/>
  <c r="G20"/>
  <c r="F20"/>
  <c r="E20"/>
  <c r="D20"/>
  <c r="W27" i="12"/>
  <c r="Y27"/>
  <c r="Z27"/>
  <c r="Y26"/>
  <c r="W26"/>
  <c r="Y25"/>
  <c r="W25"/>
  <c r="Y24"/>
  <c r="W24"/>
  <c r="Y23"/>
  <c r="W23"/>
  <c r="Z23" s="1"/>
  <c r="Y22"/>
  <c r="W22"/>
  <c r="Y21"/>
  <c r="W21"/>
  <c r="Y20"/>
  <c r="W20"/>
  <c r="Y19"/>
  <c r="W19"/>
  <c r="Y18"/>
  <c r="W18"/>
  <c r="Y17"/>
  <c r="W17"/>
  <c r="Y16"/>
  <c r="W16"/>
  <c r="Y15"/>
  <c r="W15"/>
  <c r="Y14"/>
  <c r="W14"/>
  <c r="Y13"/>
  <c r="W13"/>
  <c r="Y12"/>
  <c r="W12"/>
  <c r="Y11"/>
  <c r="W11"/>
  <c r="Y10"/>
  <c r="W10"/>
  <c r="Y9"/>
  <c r="W9"/>
  <c r="Y8"/>
  <c r="W8"/>
  <c r="Y7"/>
  <c r="W7"/>
  <c r="Y6"/>
  <c r="W6"/>
  <c r="Y5"/>
  <c r="W5"/>
  <c r="D14" i="5"/>
  <c r="E14"/>
  <c r="F14"/>
  <c r="G14"/>
  <c r="C14"/>
  <c r="B14" s="1"/>
  <c r="D13"/>
  <c r="E13"/>
  <c r="F13"/>
  <c r="G13"/>
  <c r="C13"/>
  <c r="B13" s="1"/>
  <c r="D12"/>
  <c r="E12"/>
  <c r="F12"/>
  <c r="G12"/>
  <c r="C12"/>
  <c r="B12" s="1"/>
  <c r="W27" i="10"/>
  <c r="Z27" s="1"/>
  <c r="Y27"/>
  <c r="Y26"/>
  <c r="W26"/>
  <c r="Y25"/>
  <c r="W25"/>
  <c r="Y24"/>
  <c r="W24"/>
  <c r="Y23"/>
  <c r="W23"/>
  <c r="Y22"/>
  <c r="W22"/>
  <c r="Y21"/>
  <c r="W21"/>
  <c r="Y20"/>
  <c r="W20"/>
  <c r="Y19"/>
  <c r="W19"/>
  <c r="Y18"/>
  <c r="W18"/>
  <c r="Y17"/>
  <c r="W17"/>
  <c r="Y16"/>
  <c r="W16"/>
  <c r="Y15"/>
  <c r="W15"/>
  <c r="Y14"/>
  <c r="W14"/>
  <c r="Y13"/>
  <c r="W13"/>
  <c r="Y12"/>
  <c r="W12"/>
  <c r="Y11"/>
  <c r="W11"/>
  <c r="Y10"/>
  <c r="W10"/>
  <c r="Y9"/>
  <c r="W9"/>
  <c r="Y8"/>
  <c r="W8"/>
  <c r="Z8" s="1"/>
  <c r="Y7"/>
  <c r="W7"/>
  <c r="Y6"/>
  <c r="W6"/>
  <c r="Y5"/>
  <c r="W5"/>
  <c r="Z5" s="1"/>
  <c r="AB5" s="1"/>
  <c r="D8" i="5"/>
  <c r="E8"/>
  <c r="F8"/>
  <c r="G8"/>
  <c r="C8"/>
  <c r="B8" s="1"/>
  <c r="D7"/>
  <c r="E7"/>
  <c r="F7"/>
  <c r="G7"/>
  <c r="C7"/>
  <c r="B7" s="1"/>
  <c r="D6"/>
  <c r="E6"/>
  <c r="F6"/>
  <c r="G6"/>
  <c r="G15" i="7" l="1"/>
  <c r="G7"/>
  <c r="G5"/>
  <c r="G3"/>
  <c r="G70"/>
  <c r="G71"/>
  <c r="G37"/>
  <c r="G62"/>
  <c r="G59"/>
  <c r="G74"/>
  <c r="G26"/>
  <c r="G73"/>
  <c r="G36"/>
  <c r="G64"/>
  <c r="G79"/>
  <c r="G53"/>
  <c r="G72"/>
  <c r="G31"/>
  <c r="G50"/>
  <c r="G30"/>
  <c r="G2"/>
  <c r="G43"/>
  <c r="G52"/>
  <c r="G81"/>
  <c r="G41"/>
  <c r="G60"/>
  <c r="G68"/>
  <c r="G77"/>
  <c r="G28"/>
  <c r="G40"/>
  <c r="G56"/>
  <c r="G61"/>
  <c r="G17"/>
  <c r="G24"/>
  <c r="G22"/>
  <c r="G20"/>
  <c r="G16"/>
  <c r="G14"/>
  <c r="G12"/>
  <c r="G10"/>
  <c r="G66"/>
  <c r="G55"/>
  <c r="G80"/>
  <c r="G38"/>
  <c r="G21"/>
  <c r="G42"/>
  <c r="G4"/>
  <c r="G35"/>
  <c r="G47"/>
  <c r="G57"/>
  <c r="G27"/>
  <c r="G69"/>
  <c r="G23"/>
  <c r="G34"/>
  <c r="G54"/>
  <c r="G48"/>
  <c r="G33"/>
  <c r="G78"/>
  <c r="G13"/>
  <c r="G11"/>
  <c r="G9"/>
  <c r="G29"/>
  <c r="G46"/>
  <c r="G76"/>
  <c r="G32"/>
  <c r="G75"/>
  <c r="G67"/>
  <c r="G63"/>
  <c r="G49"/>
  <c r="G44"/>
  <c r="G65"/>
  <c r="G25"/>
  <c r="G8"/>
  <c r="G6"/>
  <c r="G45"/>
  <c r="G19"/>
  <c r="G58"/>
  <c r="G18"/>
  <c r="G39"/>
  <c r="G51"/>
  <c r="Z5" i="12"/>
  <c r="Z8"/>
  <c r="Z10"/>
  <c r="Z12"/>
  <c r="Z20"/>
  <c r="Z6"/>
  <c r="Z7"/>
  <c r="Z9"/>
  <c r="Z11"/>
  <c r="Z13"/>
  <c r="Z14"/>
  <c r="Z15"/>
  <c r="Z16"/>
  <c r="Z17"/>
  <c r="Z18"/>
  <c r="Z19"/>
  <c r="Z21"/>
  <c r="Z22"/>
  <c r="Z24"/>
  <c r="Z25"/>
  <c r="Z26"/>
  <c r="AB6"/>
  <c r="AB7"/>
  <c r="AB9"/>
  <c r="AB11"/>
  <c r="AB13"/>
  <c r="AB15"/>
  <c r="AB17"/>
  <c r="AB19"/>
  <c r="AB21"/>
  <c r="AB26"/>
  <c r="AB10"/>
  <c r="AB12"/>
  <c r="AB14"/>
  <c r="AB16"/>
  <c r="AB18"/>
  <c r="AB20"/>
  <c r="AB22"/>
  <c r="AB23"/>
  <c r="AB24"/>
  <c r="AB25"/>
  <c r="AB27"/>
  <c r="Z6" i="10"/>
  <c r="Z7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AB6"/>
  <c r="AB8"/>
  <c r="AB10"/>
  <c r="AB12"/>
  <c r="AB14"/>
  <c r="AB16"/>
  <c r="AB18"/>
  <c r="AB20"/>
  <c r="AB22"/>
  <c r="AB24"/>
  <c r="AB26"/>
  <c r="AB7"/>
  <c r="AB9"/>
  <c r="AB11"/>
  <c r="AB13"/>
  <c r="AB15"/>
  <c r="AB17"/>
  <c r="AB19"/>
  <c r="AB21"/>
  <c r="AB23"/>
  <c r="AB25"/>
  <c r="AB27"/>
  <c r="Y5" i="1"/>
  <c r="Y6"/>
  <c r="Y7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8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B2" i="4"/>
  <c r="Z27" i="1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I14" i="5"/>
  <c r="I18"/>
  <c r="I19"/>
  <c r="I20"/>
  <c r="C3" i="4"/>
  <c r="AB27" i="1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C4" i="4" l="1"/>
  <c r="AB8" i="12"/>
  <c r="C2" i="4"/>
  <c r="I13" i="5"/>
  <c r="I6"/>
  <c r="J6" s="1"/>
  <c r="I12"/>
  <c r="I8"/>
  <c r="I7"/>
  <c r="J7" l="1"/>
  <c r="J8"/>
  <c r="J13"/>
  <c r="J20"/>
  <c r="J14"/>
  <c r="J18"/>
  <c r="J19"/>
  <c r="J12"/>
</calcChain>
</file>

<file path=xl/sharedStrings.xml><?xml version="1.0" encoding="utf-8"?>
<sst xmlns="http://schemas.openxmlformats.org/spreadsheetml/2006/main" count="243" uniqueCount="179">
  <si>
    <t>CM2 A JZ</t>
  </si>
  <si>
    <t>NOM</t>
  </si>
  <si>
    <t>PRENOM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</si>
  <si>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</si>
  <si>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</si>
  <si>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</si>
  <si>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</si>
  <si>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</si>
  <si>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</si>
  <si>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</si>
  <si>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</si>
  <si>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</si>
  <si>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</si>
  <si>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</si>
  <si>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</si>
  <si>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</si>
  <si>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</si>
  <si>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</si>
  <si>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</si>
  <si>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</si>
  <si>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</si>
  <si>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</si>
  <si>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</si>
  <si>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Moyenne</t>
  </si>
  <si>
    <t>Rang</t>
  </si>
  <si>
    <t>Total</t>
  </si>
  <si>
    <t>Classement</t>
  </si>
  <si>
    <t>CM2A JZ</t>
  </si>
  <si>
    <t>CM2A RC</t>
  </si>
  <si>
    <t>CM2B RC</t>
  </si>
  <si>
    <t>Classement individuel</t>
  </si>
  <si>
    <t>Points</t>
  </si>
  <si>
    <t>CM2 B RC</t>
  </si>
  <si>
    <t>CM2 A RC</t>
  </si>
  <si>
    <r>
      <t xml:space="preserve">Classement général
</t>
    </r>
    <r>
      <rPr>
        <sz val="12"/>
        <color indexed="8"/>
        <rFont val="GROBOLD"/>
      </rPr>
      <t>(toutes classes confondues)</t>
    </r>
  </si>
  <si>
    <t>Nom</t>
  </si>
  <si>
    <t>Prénom</t>
  </si>
  <si>
    <t>Classe</t>
  </si>
  <si>
    <t>Total points</t>
  </si>
  <si>
    <t>Total de points</t>
  </si>
  <si>
    <t>GRAND CONCOURS DE CALCUL MENTAL CM2                                                                                     L M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</si>
  <si>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</si>
  <si>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</si>
  <si>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</si>
  <si>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</si>
  <si>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</si>
  <si>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</si>
  <si>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</si>
  <si>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</si>
  <si>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</si>
  <si>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</si>
  <si>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</si>
  <si>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</si>
  <si>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</si>
  <si>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</si>
  <si>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</si>
  <si>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</si>
  <si>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</si>
  <si>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</si>
  <si>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</si>
  <si>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</si>
  <si>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</si>
  <si>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</si>
  <si>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</si>
  <si>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</si>
  <si>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</si>
  <si>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</si>
  <si>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</si>
  <si>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</si>
  <si>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</si>
  <si>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</si>
  <si>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</si>
  <si>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</si>
  <si>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</si>
  <si>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</si>
  <si>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</si>
  <si>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</si>
  <si>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</si>
  <si>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</si>
  <si>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</si>
  <si>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</si>
  <si>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</si>
  <si>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</si>
  <si>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</si>
  <si>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</si>
  <si>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</si>
  <si>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</si>
  <si>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</si>
  <si>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</si>
  <si>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</si>
  <si>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</si>
  <si>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</si>
  <si>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</si>
  <si>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</si>
  <si>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</si>
  <si>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</si>
  <si>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</si>
  <si>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</si>
  <si>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</si>
  <si>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</si>
  <si>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</si>
  <si>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</si>
  <si>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</si>
  <si>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</si>
  <si>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</si>
  <si>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</si>
  <si>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</si>
  <si>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</si>
  <si>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</si>
  <si>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</si>
  <si>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</si>
  <si>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</si>
  <si>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</si>
  <si>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</si>
  <si>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</si>
  <si>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</si>
  <si>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</si>
  <si>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</si>
  <si>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</si>
  <si>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</si>
  <si>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</si>
  <si>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</si>
  <si>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</si>
  <si>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</si>
  <si>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</si>
  <si>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</si>
  <si>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</si>
  <si>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</si>
  <si>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</si>
  <si>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</si>
  <si>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</si>
  <si>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</si>
  <si>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</si>
  <si>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Nom301</t>
  </si>
  <si>
    <t>Nom302</t>
  </si>
  <si>
    <t>Nom303</t>
  </si>
  <si>
    <t>Prénom301</t>
  </si>
  <si>
    <t>Prénom302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</si>
  <si>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</si>
  <si>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</si>
  <si>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</si>
  <si>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</si>
  <si>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</si>
  <si>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</si>
  <si>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</si>
  <si>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</si>
  <si>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</si>
  <si>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</si>
  <si>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</si>
  <si>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</si>
  <si>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</si>
  <si>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</si>
  <si>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</si>
  <si>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</si>
  <si>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</si>
  <si>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</si>
  <si>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</si>
  <si>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Nom313</t>
  </si>
  <si>
    <t>Prénom313</t>
  </si>
  <si>
    <t>Nom314</t>
  </si>
  <si>
    <t>Prénom314</t>
  </si>
  <si>
    <t>Nom315</t>
  </si>
  <si>
    <t>Prénom315</t>
  </si>
  <si>
    <t>Nom316</t>
  </si>
  <si>
    <t>Prénom316</t>
  </si>
  <si>
    <t>Nom317</t>
  </si>
  <si>
    <t>Prénom317</t>
  </si>
  <si>
    <t>Nom318</t>
  </si>
  <si>
    <t>Prénom318</t>
  </si>
  <si>
    <t>Nom319</t>
  </si>
  <si>
    <t>Prénom319</t>
  </si>
  <si>
    <t>Nom320</t>
  </si>
  <si>
    <t>Prénom320</t>
  </si>
  <si>
    <t>Nom321</t>
  </si>
  <si>
    <t>Prénom321</t>
  </si>
  <si>
    <t>Nom322</t>
  </si>
  <si>
    <t>Prénom322</t>
  </si>
  <si>
    <t>Nom323</t>
  </si>
  <si>
    <t>Prénom323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</si>
</sst>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indexed="8"/>
      <name val="Comic Sans MS"/>
      <family val="4"/>
    </font>
    <font>
      <sz val="16"/>
      <color indexed="8"/>
      <name val="GROBOLD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8"/>
      <name val="Comic Sans MS"/>
      <family val="4"/>
    </font>
    <font>
      <sz val="12"/>
      <color rgb="FF000000"/>
      <name val="Times New Roman"/>
      <family val="1"/>
    </font>
    <font>
      <sz val="12"/>
      <color indexed="8"/>
      <name val="GROBOLD"/>
    </font>
    <font>
      <sz val="11"/>
      <name val="Calibri"/>
      <family val="2"/>
      <scheme val="minor"/>
    </font>
    <font>
      <b/>
      <sz val="16"/>
      <name val="Comic Sans MS"/>
      <family val="4"/>
    </font>
    <font>
      <b/>
      <i/>
      <sz val="14"/>
      <name val="Comic Sans MS"/>
      <family val="4"/>
    </font>
    <font>
      <b/>
      <sz val="14"/>
      <name val="Comic Sans MS"/>
      <family val="4"/>
    </font>
    <font>
      <b/>
      <sz val="11"/>
      <name val="DK Inky Fingers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/>
    </xf>
    <xf numFmtId="0" fontId="0" fillId="0" borderId="16" xfId="0" applyBorder="1"/>
    <xf numFmtId="0" fontId="0" fillId="0" borderId="18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2" xfId="0" applyBorder="1"/>
    <xf numFmtId="0" fontId="0" fillId="0" borderId="25" xfId="0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2" fontId="2" fillId="0" borderId="26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6" fillId="0" borderId="26" xfId="0" applyFont="1" applyBorder="1" applyAlignment="1">
      <alignment horizontal="center" vertical="center"/>
    </xf>
    <xf numFmtId="0" fontId="1" fillId="0" borderId="0" xfId="0" applyFont="1" applyFill="1" applyBorder="1"/>
    <xf numFmtId="0" fontId="7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Border="1"/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0" fontId="5" fillId="3" borderId="27" xfId="0" applyFont="1" applyFill="1" applyBorder="1" applyAlignment="1">
      <alignment horizontal="center"/>
    </xf>
    <xf numFmtId="0" fontId="0" fillId="0" borderId="33" xfId="0" applyBorder="1"/>
    <xf numFmtId="0" fontId="3" fillId="0" borderId="26" xfId="0" applyFont="1" applyBorder="1" applyAlignment="1">
      <alignment horizontal="centerContinuous" vertical="center" wrapText="1"/>
    </xf>
    <xf numFmtId="0" fontId="3" fillId="0" borderId="26" xfId="0" applyFont="1" applyBorder="1" applyAlignment="1">
      <alignment horizontal="centerContinuous" vertical="center"/>
    </xf>
    <xf numFmtId="0" fontId="3" fillId="0" borderId="26" xfId="0" applyFont="1" applyBorder="1" applyAlignment="1">
      <alignment horizontal="center" vertical="center"/>
    </xf>
    <xf numFmtId="0" fontId="0" fillId="0" borderId="14" xfId="0" applyFill="1" applyBorder="1"/>
    <xf numFmtId="0" fontId="0" fillId="0" borderId="16" xfId="0" applyFill="1" applyBorder="1"/>
    <xf numFmtId="0" fontId="10" fillId="5" borderId="0" xfId="0" applyFont="1" applyFill="1"/>
    <xf numFmtId="0" fontId="10" fillId="5" borderId="14" xfId="0" applyFont="1" applyFill="1" applyBorder="1"/>
    <xf numFmtId="0" fontId="10" fillId="5" borderId="15" xfId="0" applyFont="1" applyFill="1" applyBorder="1"/>
    <xf numFmtId="0" fontId="10" fillId="5" borderId="20" xfId="0" applyFont="1" applyFill="1" applyBorder="1"/>
    <xf numFmtId="2" fontId="10" fillId="5" borderId="37" xfId="0" applyNumberFormat="1" applyFont="1" applyFill="1" applyBorder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6" xfId="0" applyFont="1" applyFill="1" applyBorder="1"/>
    <xf numFmtId="0" fontId="10" fillId="5" borderId="13" xfId="0" applyFont="1" applyFill="1" applyBorder="1"/>
    <xf numFmtId="2" fontId="10" fillId="5" borderId="36" xfId="0" applyNumberFormat="1" applyFont="1" applyFill="1" applyBorder="1" applyAlignment="1">
      <alignment horizontal="center"/>
    </xf>
    <xf numFmtId="2" fontId="10" fillId="5" borderId="38" xfId="0" applyNumberFormat="1" applyFont="1" applyFill="1" applyBorder="1" applyAlignment="1">
      <alignment horizontal="center"/>
    </xf>
    <xf numFmtId="2" fontId="10" fillId="5" borderId="39" xfId="0" applyNumberFormat="1" applyFont="1" applyFill="1" applyBorder="1" applyAlignment="1">
      <alignment horizontal="center"/>
    </xf>
    <xf numFmtId="0" fontId="10" fillId="5" borderId="22" xfId="0" applyFont="1" applyFill="1" applyBorder="1"/>
    <xf numFmtId="0" fontId="10" fillId="5" borderId="25" xfId="0" applyFont="1" applyFill="1" applyBorder="1"/>
    <xf numFmtId="2" fontId="10" fillId="5" borderId="40" xfId="0" applyNumberFormat="1" applyFont="1" applyFill="1" applyBorder="1" applyAlignment="1">
      <alignment horizontal="center"/>
    </xf>
    <xf numFmtId="0" fontId="10" fillId="5" borderId="12" xfId="0" applyFont="1" applyFill="1" applyBorder="1"/>
    <xf numFmtId="0" fontId="10" fillId="5" borderId="10" xfId="0" applyFont="1" applyFill="1" applyBorder="1"/>
    <xf numFmtId="0" fontId="10" fillId="5" borderId="33" xfId="0" applyFont="1" applyFill="1" applyBorder="1"/>
    <xf numFmtId="0" fontId="14" fillId="5" borderId="7" xfId="0" applyFont="1" applyFill="1" applyBorder="1" applyAlignment="1">
      <alignment horizontal="center"/>
    </xf>
    <xf numFmtId="0" fontId="14" fillId="5" borderId="8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/>
    </xf>
    <xf numFmtId="0" fontId="14" fillId="5" borderId="11" xfId="0" applyFont="1" applyFill="1" applyBorder="1" applyAlignment="1">
      <alignment horizontal="center"/>
    </xf>
    <xf numFmtId="0" fontId="14" fillId="5" borderId="34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right"/>
    </xf>
    <xf numFmtId="0" fontId="10" fillId="5" borderId="16" xfId="0" applyFont="1" applyFill="1" applyBorder="1" applyAlignment="1">
      <alignment horizontal="right"/>
    </xf>
    <xf numFmtId="0" fontId="10" fillId="5" borderId="22" xfId="0" applyFont="1" applyFill="1" applyBorder="1" applyAlignment="1">
      <alignment horizontal="right"/>
    </xf>
    <xf numFmtId="0" fontId="10" fillId="5" borderId="15" xfId="0" applyFont="1" applyFill="1" applyBorder="1" applyAlignment="1">
      <alignment horizontal="right"/>
    </xf>
    <xf numFmtId="0" fontId="10" fillId="5" borderId="17" xfId="0" applyFont="1" applyFill="1" applyBorder="1" applyAlignment="1">
      <alignment horizontal="right"/>
    </xf>
    <xf numFmtId="0" fontId="10" fillId="5" borderId="23" xfId="0" applyFont="1" applyFill="1" applyBorder="1" applyAlignment="1">
      <alignment horizontal="right"/>
    </xf>
    <xf numFmtId="0" fontId="8" fillId="5" borderId="31" xfId="0" applyFont="1" applyFill="1" applyBorder="1" applyAlignment="1">
      <alignment horizontal="right"/>
    </xf>
    <xf numFmtId="0" fontId="8" fillId="5" borderId="30" xfId="0" applyFont="1" applyFill="1" applyBorder="1" applyAlignment="1">
      <alignment horizontal="right"/>
    </xf>
    <xf numFmtId="0" fontId="8" fillId="5" borderId="28" xfId="0" applyFont="1" applyFill="1" applyBorder="1" applyAlignment="1">
      <alignment horizontal="right"/>
    </xf>
    <xf numFmtId="0" fontId="8" fillId="5" borderId="29" xfId="0" applyFont="1" applyFill="1" applyBorder="1" applyAlignment="1">
      <alignment horizontal="right"/>
    </xf>
    <xf numFmtId="0" fontId="0" fillId="0" borderId="22" xfId="0" applyFill="1" applyBorder="1"/>
    <xf numFmtId="2" fontId="0" fillId="0" borderId="0" xfId="0" applyNumberFormat="1"/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/>
    </xf>
    <xf numFmtId="0" fontId="14" fillId="5" borderId="11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2" fontId="10" fillId="5" borderId="14" xfId="0" applyNumberFormat="1" applyFont="1" applyFill="1" applyBorder="1" applyAlignment="1">
      <alignment horizontal="center"/>
    </xf>
    <xf numFmtId="2" fontId="10" fillId="5" borderId="21" xfId="0" applyNumberFormat="1" applyFont="1" applyFill="1" applyBorder="1" applyAlignment="1">
      <alignment horizontal="center"/>
    </xf>
    <xf numFmtId="1" fontId="10" fillId="5" borderId="19" xfId="0" applyNumberFormat="1" applyFont="1" applyFill="1" applyBorder="1" applyAlignment="1">
      <alignment horizontal="center"/>
    </xf>
    <xf numFmtId="1" fontId="10" fillId="5" borderId="15" xfId="0" applyNumberFormat="1" applyFont="1" applyFill="1" applyBorder="1" applyAlignment="1">
      <alignment horizontal="center"/>
    </xf>
    <xf numFmtId="2" fontId="10" fillId="5" borderId="16" xfId="0" applyNumberFormat="1" applyFont="1" applyFill="1" applyBorder="1" applyAlignment="1">
      <alignment horizontal="center"/>
    </xf>
    <xf numFmtId="2" fontId="10" fillId="5" borderId="35" xfId="0" applyNumberFormat="1" applyFont="1" applyFill="1" applyBorder="1" applyAlignment="1">
      <alignment horizontal="center"/>
    </xf>
    <xf numFmtId="1" fontId="10" fillId="5" borderId="18" xfId="0" applyNumberFormat="1" applyFont="1" applyFill="1" applyBorder="1" applyAlignment="1">
      <alignment horizontal="center"/>
    </xf>
    <xf numFmtId="1" fontId="10" fillId="5" borderId="17" xfId="0" applyNumberFormat="1" applyFont="1" applyFill="1" applyBorder="1" applyAlignment="1">
      <alignment horizontal="center"/>
    </xf>
    <xf numFmtId="2" fontId="10" fillId="5" borderId="22" xfId="0" applyNumberFormat="1" applyFont="1" applyFill="1" applyBorder="1" applyAlignment="1">
      <alignment horizontal="center"/>
    </xf>
    <xf numFmtId="2" fontId="10" fillId="5" borderId="32" xfId="0" applyNumberFormat="1" applyFont="1" applyFill="1" applyBorder="1" applyAlignment="1">
      <alignment horizontal="center"/>
    </xf>
    <xf numFmtId="1" fontId="10" fillId="5" borderId="24" xfId="0" applyNumberFormat="1" applyFont="1" applyFill="1" applyBorder="1" applyAlignment="1">
      <alignment horizontal="center"/>
    </xf>
    <xf numFmtId="1" fontId="10" fillId="5" borderId="23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5" borderId="41" xfId="0" applyFont="1" applyFill="1" applyBorder="1" applyAlignment="1">
      <alignment horizontal="center"/>
    </xf>
    <xf numFmtId="0" fontId="14" fillId="5" borderId="42" xfId="0" applyFont="1" applyFill="1" applyBorder="1" applyAlignment="1">
      <alignment horizontal="center"/>
    </xf>
  </cellXfs>
  <cellStyles count="1">
    <cellStyle name="Normal" xfId="0" builtinId="0"/>
  </cellStyles>
  <dxfs count="28"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-0.24994659260841701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-0.2499465926084170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FFFF99"/>
      <color rgb="FFFFFF0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rgb="FF00B050"/>
  </sheetPr>
  <dimension ref="A1:AC27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8" sqref="B18"/>
    </sheetView>
  </sheetViews>
  <sheetFormatPr baseColWidth="10" defaultRowHeight="15"/>
  <cols>
    <col min="1" max="1" width="22.140625" style="32" bestFit="1" customWidth="1"/>
    <col min="2" max="2" width="15.85546875" style="32" bestFit="1" customWidth="1"/>
    <col min="3" max="3" width="5" style="32" bestFit="1" customWidth="1"/>
    <col min="4" max="11" width="5.42578125" style="32" bestFit="1" customWidth="1"/>
    <col min="12" max="12" width="6.42578125" style="32" bestFit="1" customWidth="1"/>
    <col min="13" max="13" width="6" style="32" bestFit="1" customWidth="1"/>
    <col min="14" max="21" width="6.42578125" style="32" bestFit="1" customWidth="1"/>
    <col min="22" max="22" width="6.85546875" style="32" bestFit="1" customWidth="1"/>
    <col min="23" max="23" width="6" style="32" customWidth="1"/>
    <col min="24" max="24" width="4.7109375" style="32" customWidth="1"/>
    <col min="25" max="25" width="18.5703125" style="32" bestFit="1" customWidth="1"/>
    <col min="26" max="26" width="10.7109375" style="32" customWidth="1"/>
    <col min="27" max="27" width="0.28515625" style="32" customWidth="1"/>
    <col min="28" max="28" width="5.28515625" style="32" hidden="1" customWidth="1"/>
    <col min="29" max="16384" width="11.42578125" style="32"/>
  </cols>
  <sheetData>
    <row r="1" spans="1:29" ht="24" customHeight="1">
      <c r="A1" s="67" t="s">
        <v>0</v>
      </c>
      <c r="B1" s="68"/>
      <c r="C1" s="71" t="s">
        <v>40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/>
      <c r="AC1" s="32" t="s">
        <v>27</v>
      </c>
    </row>
    <row r="2" spans="1:29" ht="24" customHeight="1" thickBot="1">
      <c r="A2" s="69"/>
      <c r="B2" s="70"/>
      <c r="C2" s="74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6"/>
    </row>
    <row r="3" spans="1:29" ht="15.75" thickBot="1"/>
    <row r="4" spans="1:29" ht="15.75" thickBot="1">
      <c r="A4" s="102" t="s">
        <v>1</v>
      </c>
      <c r="B4" s="103" t="s">
        <v>2</v>
      </c>
      <c r="C4" s="51" t="s">
        <v>3</v>
      </c>
      <c r="D4" s="52" t="s">
        <v>4</v>
      </c>
      <c r="E4" s="52" t="s">
        <v>5</v>
      </c>
      <c r="F4" s="52" t="s">
        <v>6</v>
      </c>
      <c r="G4" s="52" t="s">
        <v>7</v>
      </c>
      <c r="H4" s="52" t="s">
        <v>8</v>
      </c>
      <c r="I4" s="52" t="s">
        <v>9</v>
      </c>
      <c r="J4" s="52" t="s">
        <v>10</v>
      </c>
      <c r="K4" s="52" t="s">
        <v>11</v>
      </c>
      <c r="L4" s="52" t="s">
        <v>12</v>
      </c>
      <c r="M4" s="52" t="s">
        <v>13</v>
      </c>
      <c r="N4" s="52" t="s">
        <v>14</v>
      </c>
      <c r="O4" s="52" t="s">
        <v>15</v>
      </c>
      <c r="P4" s="52" t="s">
        <v>16</v>
      </c>
      <c r="Q4" s="52" t="s">
        <v>17</v>
      </c>
      <c r="R4" s="52" t="s">
        <v>18</v>
      </c>
      <c r="S4" s="52" t="s">
        <v>19</v>
      </c>
      <c r="T4" s="52" t="s">
        <v>20</v>
      </c>
      <c r="U4" s="52" t="s">
        <v>21</v>
      </c>
      <c r="V4" s="53" t="s">
        <v>22</v>
      </c>
      <c r="W4" s="77" t="s">
        <v>23</v>
      </c>
      <c r="X4" s="78"/>
      <c r="Y4" s="54" t="s">
        <v>39</v>
      </c>
      <c r="Z4" s="79" t="s">
        <v>24</v>
      </c>
      <c r="AA4" s="80"/>
    </row>
    <row r="5" spans="1:29" ht="15.75" thickBot="1">
      <c r="A5" s="55" t="s">
        <v>41</v>
      </c>
      <c r="B5" s="58" t="s">
        <v>64</v>
      </c>
      <c r="C5" s="33">
        <v>18</v>
      </c>
      <c r="D5" s="35">
        <v>16</v>
      </c>
      <c r="E5" s="35">
        <v>19</v>
      </c>
      <c r="F5" s="35">
        <v>14</v>
      </c>
      <c r="G5" s="35">
        <v>20</v>
      </c>
      <c r="H5" s="35"/>
      <c r="I5" s="35">
        <v>19</v>
      </c>
      <c r="J5" s="35">
        <v>20</v>
      </c>
      <c r="K5" s="35">
        <v>15</v>
      </c>
      <c r="L5" s="35">
        <v>16</v>
      </c>
      <c r="M5" s="35">
        <v>15</v>
      </c>
      <c r="N5" s="35">
        <v>17</v>
      </c>
      <c r="O5" s="35">
        <v>19</v>
      </c>
      <c r="P5" s="35"/>
      <c r="Q5" s="35"/>
      <c r="R5" s="35"/>
      <c r="S5" s="35"/>
      <c r="T5" s="35"/>
      <c r="U5" s="35"/>
      <c r="V5" s="34"/>
      <c r="W5" s="81">
        <f>IF(ISBLANK(C5)," ",AVERAGE(C5:V5))</f>
        <v>17.333333333333332</v>
      </c>
      <c r="X5" s="82"/>
      <c r="Y5" s="36">
        <f t="shared" ref="Y5:Y7" si="0">SUM(C5:V5)</f>
        <v>208</v>
      </c>
      <c r="Z5" s="83">
        <f>IF(W5=" "," ",RANK(W5,$W$5:$X$27,0))</f>
        <v>10</v>
      </c>
      <c r="AA5" s="84"/>
      <c r="AB5" s="37" t="str">
        <f>Z5&amp;"/"&amp;COUNTIF($Z$5:Z5,Z5)</f>
        <v>10/1</v>
      </c>
    </row>
    <row r="6" spans="1:29" ht="15.75" thickBot="1">
      <c r="A6" s="56" t="s">
        <v>42</v>
      </c>
      <c r="B6" s="59" t="s">
        <v>65</v>
      </c>
      <c r="C6" s="38">
        <v>8</v>
      </c>
      <c r="D6" s="35">
        <v>18</v>
      </c>
      <c r="E6" s="35">
        <v>17</v>
      </c>
      <c r="F6" s="39">
        <v>10</v>
      </c>
      <c r="G6" s="39">
        <v>11</v>
      </c>
      <c r="H6" s="39">
        <v>14</v>
      </c>
      <c r="I6" s="39">
        <v>14</v>
      </c>
      <c r="J6" s="39">
        <v>12</v>
      </c>
      <c r="K6" s="39">
        <v>14</v>
      </c>
      <c r="L6" s="39">
        <v>15</v>
      </c>
      <c r="M6" s="39">
        <v>12</v>
      </c>
      <c r="N6" s="39">
        <v>12</v>
      </c>
      <c r="O6" s="39">
        <v>16</v>
      </c>
      <c r="P6" s="39"/>
      <c r="Q6" s="39"/>
      <c r="R6" s="39"/>
      <c r="S6" s="39"/>
      <c r="T6" s="39"/>
      <c r="U6" s="39"/>
      <c r="V6" s="46"/>
      <c r="W6" s="85">
        <f t="shared" ref="W6:W27" si="1">IF(ISBLANK(C6)," ",AVERAGE(C6:V6))</f>
        <v>13.307692307692308</v>
      </c>
      <c r="X6" s="86"/>
      <c r="Y6" s="40">
        <f t="shared" si="0"/>
        <v>173</v>
      </c>
      <c r="Z6" s="87">
        <f t="shared" ref="Z6:Z27" si="2">IF(W6=" "," ",RANK(W6,$W$5:$X$27,0))</f>
        <v>15</v>
      </c>
      <c r="AA6" s="88"/>
      <c r="AB6" s="37" t="str">
        <f>Z6&amp;"/"&amp;COUNTIF($Z$5:Z6,Z6)</f>
        <v>15/1</v>
      </c>
    </row>
    <row r="7" spans="1:29" ht="15.75" thickBot="1">
      <c r="A7" s="56" t="s">
        <v>43</v>
      </c>
      <c r="B7" s="59" t="s">
        <v>66</v>
      </c>
      <c r="C7" s="38">
        <v>18</v>
      </c>
      <c r="D7" s="35">
        <v>15</v>
      </c>
      <c r="E7" s="35">
        <v>16</v>
      </c>
      <c r="F7" s="39">
        <v>14</v>
      </c>
      <c r="G7" s="39">
        <v>16</v>
      </c>
      <c r="H7" s="39">
        <v>16</v>
      </c>
      <c r="I7" s="39">
        <v>12</v>
      </c>
      <c r="J7" s="39">
        <v>17</v>
      </c>
      <c r="K7" s="39">
        <v>6</v>
      </c>
      <c r="L7" s="39">
        <v>8</v>
      </c>
      <c r="M7" s="39">
        <v>4</v>
      </c>
      <c r="N7" s="39">
        <v>6</v>
      </c>
      <c r="O7" s="39">
        <v>10</v>
      </c>
      <c r="P7" s="39"/>
      <c r="Q7" s="39"/>
      <c r="R7" s="39"/>
      <c r="S7" s="39"/>
      <c r="T7" s="39"/>
      <c r="U7" s="39"/>
      <c r="V7" s="46"/>
      <c r="W7" s="85">
        <f t="shared" si="1"/>
        <v>12.153846153846153</v>
      </c>
      <c r="X7" s="86"/>
      <c r="Y7" s="41">
        <f t="shared" si="0"/>
        <v>158</v>
      </c>
      <c r="Z7" s="87">
        <f t="shared" si="2"/>
        <v>18</v>
      </c>
      <c r="AA7" s="88"/>
      <c r="AB7" s="37" t="str">
        <f>Z7&amp;"/"&amp;COUNTIF($Z$5:Z7,Z7)</f>
        <v>18/1</v>
      </c>
    </row>
    <row r="8" spans="1:29" ht="15.75" thickBot="1">
      <c r="A8" s="56" t="s">
        <v>44</v>
      </c>
      <c r="B8" s="59" t="s">
        <v>67</v>
      </c>
      <c r="C8" s="38">
        <v>18</v>
      </c>
      <c r="D8" s="35">
        <v>20</v>
      </c>
      <c r="E8" s="35">
        <v>20</v>
      </c>
      <c r="F8" s="39">
        <v>20</v>
      </c>
      <c r="G8" s="39">
        <v>20</v>
      </c>
      <c r="H8" s="39">
        <v>20</v>
      </c>
      <c r="I8" s="39">
        <v>18</v>
      </c>
      <c r="J8" s="39">
        <v>18</v>
      </c>
      <c r="K8" s="39">
        <v>10</v>
      </c>
      <c r="L8" s="39">
        <v>5</v>
      </c>
      <c r="M8" s="39"/>
      <c r="N8" s="39">
        <v>0</v>
      </c>
      <c r="O8" s="39">
        <v>16</v>
      </c>
      <c r="P8" s="39"/>
      <c r="Q8" s="39"/>
      <c r="R8" s="39"/>
      <c r="S8" s="39"/>
      <c r="T8" s="39"/>
      <c r="U8" s="39"/>
      <c r="V8" s="46"/>
      <c r="W8" s="85">
        <f t="shared" si="1"/>
        <v>15.416666666666666</v>
      </c>
      <c r="X8" s="86"/>
      <c r="Y8" s="42">
        <f>SUM(C8:V8)</f>
        <v>185</v>
      </c>
      <c r="Z8" s="87">
        <f t="shared" si="2"/>
        <v>13</v>
      </c>
      <c r="AA8" s="88"/>
      <c r="AB8" s="37" t="str">
        <f>Z8&amp;"/"&amp;COUNTIF($Z$5:Z8,Z8)</f>
        <v>13/1</v>
      </c>
    </row>
    <row r="9" spans="1:29" ht="15.75" thickBot="1">
      <c r="A9" s="56" t="s">
        <v>45</v>
      </c>
      <c r="B9" s="59" t="s">
        <v>68</v>
      </c>
      <c r="C9" s="38">
        <v>9</v>
      </c>
      <c r="D9" s="35">
        <v>14</v>
      </c>
      <c r="E9" s="35">
        <v>15</v>
      </c>
      <c r="F9" s="39">
        <v>8</v>
      </c>
      <c r="G9" s="39">
        <v>6</v>
      </c>
      <c r="H9" s="39">
        <v>11</v>
      </c>
      <c r="I9" s="39">
        <v>8</v>
      </c>
      <c r="J9" s="39">
        <v>12</v>
      </c>
      <c r="K9" s="39">
        <v>12</v>
      </c>
      <c r="L9" s="39">
        <v>10</v>
      </c>
      <c r="M9" s="39">
        <v>12</v>
      </c>
      <c r="N9" s="39">
        <v>12</v>
      </c>
      <c r="O9" s="39">
        <v>16</v>
      </c>
      <c r="P9" s="39"/>
      <c r="Q9" s="39"/>
      <c r="R9" s="39"/>
      <c r="S9" s="39"/>
      <c r="T9" s="39"/>
      <c r="U9" s="39"/>
      <c r="V9" s="46"/>
      <c r="W9" s="85">
        <f t="shared" si="1"/>
        <v>11.153846153846153</v>
      </c>
      <c r="X9" s="86"/>
      <c r="Y9" s="40">
        <f t="shared" ref="Y9:Y27" si="3">SUM(C9:V9)</f>
        <v>145</v>
      </c>
      <c r="Z9" s="87">
        <f t="shared" si="2"/>
        <v>20</v>
      </c>
      <c r="AA9" s="88"/>
      <c r="AB9" s="37" t="str">
        <f>Z9&amp;"/"&amp;COUNTIF($Z$5:Z9,Z9)</f>
        <v>20/1</v>
      </c>
    </row>
    <row r="10" spans="1:29" ht="15.75" thickBot="1">
      <c r="A10" s="56" t="s">
        <v>46</v>
      </c>
      <c r="B10" s="59" t="s">
        <v>69</v>
      </c>
      <c r="C10" s="38">
        <v>20</v>
      </c>
      <c r="D10" s="35">
        <v>19</v>
      </c>
      <c r="E10" s="35">
        <v>20</v>
      </c>
      <c r="F10" s="39">
        <v>20</v>
      </c>
      <c r="G10" s="39">
        <v>19</v>
      </c>
      <c r="H10" s="39">
        <v>19</v>
      </c>
      <c r="I10" s="39">
        <v>20</v>
      </c>
      <c r="J10" s="39">
        <v>20</v>
      </c>
      <c r="K10" s="39">
        <v>18</v>
      </c>
      <c r="L10" s="39">
        <v>19</v>
      </c>
      <c r="M10" s="39">
        <v>19</v>
      </c>
      <c r="N10" s="39">
        <v>17</v>
      </c>
      <c r="O10" s="39">
        <v>20</v>
      </c>
      <c r="P10" s="39"/>
      <c r="Q10" s="39"/>
      <c r="R10" s="39"/>
      <c r="S10" s="39"/>
      <c r="T10" s="39"/>
      <c r="U10" s="39"/>
      <c r="V10" s="46"/>
      <c r="W10" s="85">
        <f t="shared" si="1"/>
        <v>19.23076923076923</v>
      </c>
      <c r="X10" s="86"/>
      <c r="Y10" s="40">
        <f t="shared" si="3"/>
        <v>250</v>
      </c>
      <c r="Z10" s="87">
        <f t="shared" si="2"/>
        <v>4</v>
      </c>
      <c r="AA10" s="88"/>
      <c r="AB10" s="37" t="str">
        <f>Z10&amp;"/"&amp;COUNTIF($Z$5:Z10,Z10)</f>
        <v>4/1</v>
      </c>
    </row>
    <row r="11" spans="1:29" ht="15.75" thickBot="1">
      <c r="A11" s="56" t="s">
        <v>47</v>
      </c>
      <c r="B11" s="59" t="s">
        <v>70</v>
      </c>
      <c r="C11" s="38">
        <v>13</v>
      </c>
      <c r="D11" s="35">
        <v>8</v>
      </c>
      <c r="E11" s="35"/>
      <c r="F11" s="39">
        <v>8</v>
      </c>
      <c r="G11" s="39">
        <v>11</v>
      </c>
      <c r="H11" s="39"/>
      <c r="I11" s="39">
        <v>10</v>
      </c>
      <c r="J11" s="39"/>
      <c r="K11" s="39">
        <v>13</v>
      </c>
      <c r="L11" s="39">
        <v>13</v>
      </c>
      <c r="M11" s="39">
        <v>12</v>
      </c>
      <c r="N11" s="39">
        <v>12</v>
      </c>
      <c r="O11" s="39">
        <v>3</v>
      </c>
      <c r="P11" s="39"/>
      <c r="Q11" s="39"/>
      <c r="R11" s="39"/>
      <c r="S11" s="39"/>
      <c r="T11" s="39"/>
      <c r="U11" s="39"/>
      <c r="V11" s="46"/>
      <c r="W11" s="85">
        <f t="shared" si="1"/>
        <v>10.3</v>
      </c>
      <c r="X11" s="86"/>
      <c r="Y11" s="40">
        <f t="shared" si="3"/>
        <v>103</v>
      </c>
      <c r="Z11" s="87">
        <f t="shared" si="2"/>
        <v>23</v>
      </c>
      <c r="AA11" s="88"/>
      <c r="AB11" s="37" t="str">
        <f>Z11&amp;"/"&amp;COUNTIF($Z$5:Z11,Z11)</f>
        <v>23/1</v>
      </c>
    </row>
    <row r="12" spans="1:29" ht="15.75" thickBot="1">
      <c r="A12" s="56" t="s">
        <v>48</v>
      </c>
      <c r="B12" s="59" t="s">
        <v>71</v>
      </c>
      <c r="C12" s="38">
        <v>8</v>
      </c>
      <c r="D12" s="35">
        <v>14</v>
      </c>
      <c r="E12" s="35">
        <v>14</v>
      </c>
      <c r="F12" s="39">
        <v>9</v>
      </c>
      <c r="G12" s="39">
        <v>19</v>
      </c>
      <c r="H12" s="39">
        <v>11</v>
      </c>
      <c r="I12" s="39">
        <v>10</v>
      </c>
      <c r="J12" s="39">
        <v>10</v>
      </c>
      <c r="K12" s="39">
        <v>11</v>
      </c>
      <c r="L12" s="39">
        <v>10</v>
      </c>
      <c r="M12" s="39">
        <v>7</v>
      </c>
      <c r="N12" s="39">
        <v>7</v>
      </c>
      <c r="O12" s="39">
        <v>16</v>
      </c>
      <c r="P12" s="39"/>
      <c r="Q12" s="39"/>
      <c r="R12" s="39"/>
      <c r="S12" s="39"/>
      <c r="T12" s="39"/>
      <c r="U12" s="39"/>
      <c r="V12" s="46"/>
      <c r="W12" s="85">
        <f t="shared" si="1"/>
        <v>11.23076923076923</v>
      </c>
      <c r="X12" s="86"/>
      <c r="Y12" s="40">
        <f t="shared" si="3"/>
        <v>146</v>
      </c>
      <c r="Z12" s="87">
        <f t="shared" si="2"/>
        <v>19</v>
      </c>
      <c r="AA12" s="88"/>
      <c r="AB12" s="37" t="str">
        <f>Z12&amp;"/"&amp;COUNTIF($Z$5:Z12,Z12)</f>
        <v>19/1</v>
      </c>
    </row>
    <row r="13" spans="1:29" ht="15.75" thickBot="1">
      <c r="A13" s="56" t="s">
        <v>49</v>
      </c>
      <c r="B13" s="59" t="s">
        <v>72</v>
      </c>
      <c r="C13" s="38">
        <v>11</v>
      </c>
      <c r="D13" s="35">
        <v>10</v>
      </c>
      <c r="E13" s="35">
        <v>10</v>
      </c>
      <c r="F13" s="39">
        <v>5</v>
      </c>
      <c r="G13" s="39">
        <v>12</v>
      </c>
      <c r="H13" s="39">
        <v>15</v>
      </c>
      <c r="I13" s="39">
        <v>7</v>
      </c>
      <c r="J13" s="39">
        <v>14</v>
      </c>
      <c r="K13" s="39">
        <v>10</v>
      </c>
      <c r="L13" s="39">
        <v>9</v>
      </c>
      <c r="M13" s="39">
        <v>10</v>
      </c>
      <c r="N13" s="39">
        <v>11</v>
      </c>
      <c r="O13" s="39">
        <v>13</v>
      </c>
      <c r="P13" s="39"/>
      <c r="Q13" s="39"/>
      <c r="R13" s="39"/>
      <c r="S13" s="39"/>
      <c r="T13" s="39"/>
      <c r="U13" s="39"/>
      <c r="V13" s="46"/>
      <c r="W13" s="85">
        <f t="shared" si="1"/>
        <v>10.538461538461538</v>
      </c>
      <c r="X13" s="86"/>
      <c r="Y13" s="40">
        <f t="shared" si="3"/>
        <v>137</v>
      </c>
      <c r="Z13" s="87">
        <f t="shared" si="2"/>
        <v>22</v>
      </c>
      <c r="AA13" s="88"/>
      <c r="AB13" s="37" t="str">
        <f>Z13&amp;"/"&amp;COUNTIF($Z$5:Z13,Z13)</f>
        <v>22/1</v>
      </c>
    </row>
    <row r="14" spans="1:29" ht="15.75" thickBot="1">
      <c r="A14" s="56" t="s">
        <v>50</v>
      </c>
      <c r="B14" s="59" t="s">
        <v>73</v>
      </c>
      <c r="C14" s="38">
        <v>16</v>
      </c>
      <c r="D14" s="35">
        <v>18</v>
      </c>
      <c r="E14" s="35">
        <v>19</v>
      </c>
      <c r="F14" s="39">
        <v>2</v>
      </c>
      <c r="G14" s="39">
        <v>8</v>
      </c>
      <c r="H14" s="39">
        <v>10</v>
      </c>
      <c r="I14" s="39">
        <v>6</v>
      </c>
      <c r="J14" s="39"/>
      <c r="K14" s="39">
        <v>7</v>
      </c>
      <c r="L14" s="39">
        <v>6</v>
      </c>
      <c r="M14" s="39">
        <v>17</v>
      </c>
      <c r="N14" s="39">
        <v>7</v>
      </c>
      <c r="O14" s="39"/>
      <c r="P14" s="39"/>
      <c r="Q14" s="39"/>
      <c r="R14" s="39"/>
      <c r="S14" s="39"/>
      <c r="T14" s="39"/>
      <c r="U14" s="39"/>
      <c r="V14" s="46"/>
      <c r="W14" s="85">
        <f t="shared" si="1"/>
        <v>10.545454545454545</v>
      </c>
      <c r="X14" s="86"/>
      <c r="Y14" s="40">
        <f t="shared" si="3"/>
        <v>116</v>
      </c>
      <c r="Z14" s="87">
        <f t="shared" si="2"/>
        <v>21</v>
      </c>
      <c r="AA14" s="88"/>
      <c r="AB14" s="37" t="str">
        <f>Z14&amp;"/"&amp;COUNTIF($Z$5:Z14,Z14)</f>
        <v>21/1</v>
      </c>
    </row>
    <row r="15" spans="1:29" ht="15.75" thickBot="1">
      <c r="A15" s="56" t="s">
        <v>51</v>
      </c>
      <c r="B15" s="59" t="s">
        <v>74</v>
      </c>
      <c r="C15" s="38">
        <v>20</v>
      </c>
      <c r="D15" s="35">
        <v>20</v>
      </c>
      <c r="E15" s="35">
        <v>19</v>
      </c>
      <c r="F15" s="39">
        <v>13</v>
      </c>
      <c r="G15" s="39">
        <v>20</v>
      </c>
      <c r="H15" s="39">
        <v>20</v>
      </c>
      <c r="I15" s="39">
        <v>15</v>
      </c>
      <c r="J15" s="39">
        <v>19</v>
      </c>
      <c r="K15" s="39">
        <v>19</v>
      </c>
      <c r="L15" s="39">
        <v>17</v>
      </c>
      <c r="M15" s="39">
        <v>12</v>
      </c>
      <c r="N15" s="39">
        <v>19</v>
      </c>
      <c r="O15" s="39">
        <v>20</v>
      </c>
      <c r="P15" s="39"/>
      <c r="Q15" s="39"/>
      <c r="R15" s="39"/>
      <c r="S15" s="39"/>
      <c r="T15" s="39"/>
      <c r="U15" s="39"/>
      <c r="V15" s="46"/>
      <c r="W15" s="85">
        <f t="shared" si="1"/>
        <v>17.923076923076923</v>
      </c>
      <c r="X15" s="86"/>
      <c r="Y15" s="40">
        <f t="shared" si="3"/>
        <v>233</v>
      </c>
      <c r="Z15" s="87">
        <f t="shared" si="2"/>
        <v>8</v>
      </c>
      <c r="AA15" s="88"/>
      <c r="AB15" s="37" t="str">
        <f>Z15&amp;"/"&amp;COUNTIF($Z$5:Z15,Z15)</f>
        <v>8/1</v>
      </c>
    </row>
    <row r="16" spans="1:29" ht="15.75" thickBot="1">
      <c r="A16" s="56" t="s">
        <v>52</v>
      </c>
      <c r="B16" s="59" t="s">
        <v>75</v>
      </c>
      <c r="C16" s="38">
        <v>20</v>
      </c>
      <c r="D16" s="35">
        <v>18</v>
      </c>
      <c r="E16" s="35">
        <v>19</v>
      </c>
      <c r="F16" s="39">
        <v>20</v>
      </c>
      <c r="G16" s="39">
        <v>19</v>
      </c>
      <c r="H16" s="39">
        <v>17</v>
      </c>
      <c r="I16" s="39">
        <v>18</v>
      </c>
      <c r="J16" s="39">
        <v>20</v>
      </c>
      <c r="K16" s="39">
        <v>14</v>
      </c>
      <c r="L16" s="39">
        <v>18</v>
      </c>
      <c r="M16" s="39">
        <v>17</v>
      </c>
      <c r="N16" s="39">
        <v>19</v>
      </c>
      <c r="O16" s="39">
        <v>19</v>
      </c>
      <c r="P16" s="39"/>
      <c r="Q16" s="39"/>
      <c r="R16" s="39"/>
      <c r="S16" s="39"/>
      <c r="T16" s="39"/>
      <c r="U16" s="39"/>
      <c r="V16" s="46"/>
      <c r="W16" s="85">
        <f t="shared" si="1"/>
        <v>18.307692307692307</v>
      </c>
      <c r="X16" s="86"/>
      <c r="Y16" s="40">
        <f t="shared" si="3"/>
        <v>238</v>
      </c>
      <c r="Z16" s="87">
        <f t="shared" si="2"/>
        <v>5</v>
      </c>
      <c r="AA16" s="88"/>
      <c r="AB16" s="37" t="str">
        <f>Z16&amp;"/"&amp;COUNTIF($Z$5:Z16,Z16)</f>
        <v>5/1</v>
      </c>
    </row>
    <row r="17" spans="1:28" ht="15.75" thickBot="1">
      <c r="A17" s="56" t="s">
        <v>53</v>
      </c>
      <c r="B17" s="59" t="s">
        <v>76</v>
      </c>
      <c r="C17" s="38">
        <v>15</v>
      </c>
      <c r="D17" s="35"/>
      <c r="E17" s="35"/>
      <c r="F17" s="39"/>
      <c r="G17" s="39">
        <v>17</v>
      </c>
      <c r="H17" s="39">
        <v>20</v>
      </c>
      <c r="I17" s="39">
        <v>19</v>
      </c>
      <c r="J17" s="39">
        <v>20</v>
      </c>
      <c r="K17" s="39">
        <v>13</v>
      </c>
      <c r="L17" s="39">
        <v>11</v>
      </c>
      <c r="M17" s="39">
        <v>16</v>
      </c>
      <c r="N17" s="39">
        <v>12</v>
      </c>
      <c r="O17" s="39">
        <v>16</v>
      </c>
      <c r="P17" s="39"/>
      <c r="Q17" s="39"/>
      <c r="R17" s="39"/>
      <c r="S17" s="39"/>
      <c r="T17" s="39"/>
      <c r="U17" s="39"/>
      <c r="V17" s="46"/>
      <c r="W17" s="85">
        <f t="shared" si="1"/>
        <v>15.9</v>
      </c>
      <c r="X17" s="86"/>
      <c r="Y17" s="40">
        <f t="shared" si="3"/>
        <v>159</v>
      </c>
      <c r="Z17" s="87">
        <f t="shared" si="2"/>
        <v>12</v>
      </c>
      <c r="AA17" s="88"/>
      <c r="AB17" s="37" t="str">
        <f>Z17&amp;"/"&amp;COUNTIF($Z$5:Z17,Z17)</f>
        <v>12/1</v>
      </c>
    </row>
    <row r="18" spans="1:28" ht="15.75" thickBot="1">
      <c r="A18" s="56" t="s">
        <v>54</v>
      </c>
      <c r="B18" s="59" t="s">
        <v>77</v>
      </c>
      <c r="C18" s="38">
        <v>20</v>
      </c>
      <c r="D18" s="35">
        <v>20</v>
      </c>
      <c r="E18" s="35">
        <v>20</v>
      </c>
      <c r="F18" s="39">
        <v>20</v>
      </c>
      <c r="G18" s="39">
        <v>19</v>
      </c>
      <c r="H18" s="39">
        <v>20</v>
      </c>
      <c r="I18" s="39">
        <v>20</v>
      </c>
      <c r="J18" s="39">
        <v>20</v>
      </c>
      <c r="K18" s="39">
        <v>18</v>
      </c>
      <c r="L18" s="39">
        <v>19</v>
      </c>
      <c r="M18" s="39">
        <v>20</v>
      </c>
      <c r="N18" s="39">
        <v>20</v>
      </c>
      <c r="O18" s="39">
        <v>18</v>
      </c>
      <c r="P18" s="39"/>
      <c r="Q18" s="39"/>
      <c r="R18" s="39"/>
      <c r="S18" s="39"/>
      <c r="T18" s="39"/>
      <c r="U18" s="39"/>
      <c r="V18" s="46"/>
      <c r="W18" s="85">
        <f t="shared" si="1"/>
        <v>19.53846153846154</v>
      </c>
      <c r="X18" s="86"/>
      <c r="Y18" s="40">
        <f t="shared" si="3"/>
        <v>254</v>
      </c>
      <c r="Z18" s="87">
        <f t="shared" si="2"/>
        <v>2</v>
      </c>
      <c r="AA18" s="88"/>
      <c r="AB18" s="37" t="str">
        <f>Z18&amp;"/"&amp;COUNTIF($Z$5:Z18,Z18)</f>
        <v>2/1</v>
      </c>
    </row>
    <row r="19" spans="1:28" ht="15.75" thickBot="1">
      <c r="A19" s="56" t="s">
        <v>55</v>
      </c>
      <c r="B19" s="59" t="s">
        <v>78</v>
      </c>
      <c r="C19" s="38">
        <v>16</v>
      </c>
      <c r="D19" s="35">
        <v>14</v>
      </c>
      <c r="E19" s="35">
        <v>13</v>
      </c>
      <c r="F19" s="39">
        <v>14</v>
      </c>
      <c r="G19" s="39">
        <v>12</v>
      </c>
      <c r="H19" s="39">
        <v>17</v>
      </c>
      <c r="I19" s="39">
        <v>18</v>
      </c>
      <c r="J19" s="39">
        <v>19</v>
      </c>
      <c r="K19" s="39">
        <v>9</v>
      </c>
      <c r="L19" s="39">
        <v>13</v>
      </c>
      <c r="M19" s="39">
        <v>11</v>
      </c>
      <c r="N19" s="39">
        <v>10</v>
      </c>
      <c r="O19" s="39">
        <v>19</v>
      </c>
      <c r="P19" s="39"/>
      <c r="Q19" s="39"/>
      <c r="R19" s="39"/>
      <c r="S19" s="39"/>
      <c r="T19" s="39"/>
      <c r="U19" s="39"/>
      <c r="V19" s="46"/>
      <c r="W19" s="85">
        <f t="shared" si="1"/>
        <v>14.23076923076923</v>
      </c>
      <c r="X19" s="86"/>
      <c r="Y19" s="40">
        <f t="shared" si="3"/>
        <v>185</v>
      </c>
      <c r="Z19" s="87">
        <f t="shared" si="2"/>
        <v>14</v>
      </c>
      <c r="AA19" s="88"/>
      <c r="AB19" s="37" t="str">
        <f>Z19&amp;"/"&amp;COUNTIF($Z$5:Z19,Z19)</f>
        <v>14/1</v>
      </c>
    </row>
    <row r="20" spans="1:28" ht="15.75" thickBot="1">
      <c r="A20" s="56" t="s">
        <v>56</v>
      </c>
      <c r="B20" s="59" t="s">
        <v>79</v>
      </c>
      <c r="C20" s="38">
        <v>13</v>
      </c>
      <c r="D20" s="35">
        <v>16</v>
      </c>
      <c r="E20" s="35">
        <v>17</v>
      </c>
      <c r="F20" s="39">
        <v>9</v>
      </c>
      <c r="G20" s="39">
        <v>15</v>
      </c>
      <c r="H20" s="39">
        <v>16</v>
      </c>
      <c r="I20" s="39">
        <v>15</v>
      </c>
      <c r="J20" s="39">
        <v>14</v>
      </c>
      <c r="K20" s="39">
        <v>10</v>
      </c>
      <c r="L20" s="39">
        <v>7</v>
      </c>
      <c r="M20" s="39">
        <v>8</v>
      </c>
      <c r="N20" s="39">
        <v>6</v>
      </c>
      <c r="O20" s="39">
        <v>16</v>
      </c>
      <c r="P20" s="39"/>
      <c r="Q20" s="39"/>
      <c r="R20" s="39"/>
      <c r="S20" s="39"/>
      <c r="T20" s="39"/>
      <c r="U20" s="39"/>
      <c r="V20" s="46"/>
      <c r="W20" s="85">
        <f t="shared" si="1"/>
        <v>12.461538461538462</v>
      </c>
      <c r="X20" s="86"/>
      <c r="Y20" s="40">
        <f t="shared" si="3"/>
        <v>162</v>
      </c>
      <c r="Z20" s="87">
        <f t="shared" si="2"/>
        <v>17</v>
      </c>
      <c r="AA20" s="88"/>
      <c r="AB20" s="37" t="str">
        <f>Z20&amp;"/"&amp;COUNTIF($Z$5:Z20,Z20)</f>
        <v>17/1</v>
      </c>
    </row>
    <row r="21" spans="1:28" ht="15.75" thickBot="1">
      <c r="A21" s="56" t="s">
        <v>57</v>
      </c>
      <c r="B21" s="59" t="s">
        <v>80</v>
      </c>
      <c r="C21" s="38">
        <v>20</v>
      </c>
      <c r="D21" s="35">
        <v>20</v>
      </c>
      <c r="E21" s="35">
        <v>20</v>
      </c>
      <c r="F21" s="39">
        <v>20</v>
      </c>
      <c r="G21" s="39">
        <v>20</v>
      </c>
      <c r="H21" s="39">
        <v>20</v>
      </c>
      <c r="I21" s="39">
        <v>18</v>
      </c>
      <c r="J21" s="39">
        <v>15</v>
      </c>
      <c r="K21" s="39">
        <v>14</v>
      </c>
      <c r="L21" s="39">
        <v>13</v>
      </c>
      <c r="M21" s="39">
        <v>18</v>
      </c>
      <c r="N21" s="39">
        <v>19</v>
      </c>
      <c r="O21" s="39">
        <v>19</v>
      </c>
      <c r="P21" s="39"/>
      <c r="Q21" s="39"/>
      <c r="R21" s="39"/>
      <c r="S21" s="39"/>
      <c r="T21" s="39"/>
      <c r="U21" s="39"/>
      <c r="V21" s="46"/>
      <c r="W21" s="85">
        <f t="shared" si="1"/>
        <v>18.153846153846153</v>
      </c>
      <c r="X21" s="86"/>
      <c r="Y21" s="40">
        <f t="shared" si="3"/>
        <v>236</v>
      </c>
      <c r="Z21" s="87">
        <f t="shared" si="2"/>
        <v>6</v>
      </c>
      <c r="AA21" s="88"/>
      <c r="AB21" s="37" t="str">
        <f>Z21&amp;"/"&amp;COUNTIF($Z$5:Z21,Z21)</f>
        <v>6/1</v>
      </c>
    </row>
    <row r="22" spans="1:28" ht="15.75" thickBot="1">
      <c r="A22" s="56" t="s">
        <v>58</v>
      </c>
      <c r="B22" s="59" t="s">
        <v>81</v>
      </c>
      <c r="C22" s="38">
        <v>20</v>
      </c>
      <c r="D22" s="35">
        <v>20</v>
      </c>
      <c r="E22" s="35">
        <v>20</v>
      </c>
      <c r="F22" s="39">
        <v>19</v>
      </c>
      <c r="G22" s="39">
        <v>19</v>
      </c>
      <c r="H22" s="39">
        <v>20</v>
      </c>
      <c r="I22" s="39">
        <v>20</v>
      </c>
      <c r="J22" s="39">
        <v>19</v>
      </c>
      <c r="K22" s="39">
        <v>20</v>
      </c>
      <c r="L22" s="39">
        <v>14</v>
      </c>
      <c r="M22" s="39">
        <v>0</v>
      </c>
      <c r="N22" s="39">
        <v>19</v>
      </c>
      <c r="O22" s="39">
        <v>18</v>
      </c>
      <c r="P22" s="39"/>
      <c r="Q22" s="39"/>
      <c r="R22" s="39"/>
      <c r="S22" s="39"/>
      <c r="T22" s="39"/>
      <c r="U22" s="39"/>
      <c r="V22" s="46"/>
      <c r="W22" s="85">
        <f t="shared" si="1"/>
        <v>17.53846153846154</v>
      </c>
      <c r="X22" s="86"/>
      <c r="Y22" s="40">
        <f t="shared" si="3"/>
        <v>228</v>
      </c>
      <c r="Z22" s="87">
        <f t="shared" si="2"/>
        <v>9</v>
      </c>
      <c r="AA22" s="88"/>
      <c r="AB22" s="37" t="str">
        <f>Z22&amp;"/"&amp;COUNTIF($Z$5:Z22,Z22)</f>
        <v>9/1</v>
      </c>
    </row>
    <row r="23" spans="1:28" ht="15.75" thickBot="1">
      <c r="A23" s="56" t="s">
        <v>59</v>
      </c>
      <c r="B23" s="59" t="s">
        <v>82</v>
      </c>
      <c r="C23" s="38">
        <v>20</v>
      </c>
      <c r="D23" s="35">
        <v>20</v>
      </c>
      <c r="E23" s="35">
        <v>20</v>
      </c>
      <c r="F23" s="39">
        <v>18</v>
      </c>
      <c r="G23" s="39">
        <v>19</v>
      </c>
      <c r="H23" s="39">
        <v>20</v>
      </c>
      <c r="I23" s="39">
        <v>20</v>
      </c>
      <c r="J23" s="39">
        <v>20</v>
      </c>
      <c r="K23" s="39">
        <v>20</v>
      </c>
      <c r="L23" s="39">
        <v>20</v>
      </c>
      <c r="M23" s="39">
        <v>20</v>
      </c>
      <c r="N23" s="39">
        <v>19</v>
      </c>
      <c r="O23" s="39">
        <v>20</v>
      </c>
      <c r="P23" s="39"/>
      <c r="Q23" s="39"/>
      <c r="R23" s="39"/>
      <c r="S23" s="39"/>
      <c r="T23" s="39"/>
      <c r="U23" s="39"/>
      <c r="V23" s="46"/>
      <c r="W23" s="85">
        <f t="shared" si="1"/>
        <v>19.692307692307693</v>
      </c>
      <c r="X23" s="86"/>
      <c r="Y23" s="40">
        <f t="shared" si="3"/>
        <v>256</v>
      </c>
      <c r="Z23" s="87">
        <f t="shared" si="2"/>
        <v>1</v>
      </c>
      <c r="AA23" s="88"/>
      <c r="AB23" s="37" t="str">
        <f>Z23&amp;"/"&amp;COUNTIF($Z$5:Z23,Z23)</f>
        <v>1/1</v>
      </c>
    </row>
    <row r="24" spans="1:28" ht="15.75" thickBot="1">
      <c r="A24" s="56" t="s">
        <v>60</v>
      </c>
      <c r="B24" s="59" t="s">
        <v>83</v>
      </c>
      <c r="C24" s="38">
        <v>18</v>
      </c>
      <c r="D24" s="35">
        <v>20</v>
      </c>
      <c r="E24" s="35">
        <v>20</v>
      </c>
      <c r="F24" s="39">
        <v>20</v>
      </c>
      <c r="G24" s="39">
        <v>20</v>
      </c>
      <c r="H24" s="39">
        <v>20</v>
      </c>
      <c r="I24" s="39">
        <v>20</v>
      </c>
      <c r="J24" s="39">
        <v>14</v>
      </c>
      <c r="K24" s="39">
        <v>13</v>
      </c>
      <c r="L24" s="39">
        <v>9</v>
      </c>
      <c r="M24" s="39">
        <v>13</v>
      </c>
      <c r="N24" s="39">
        <v>7</v>
      </c>
      <c r="O24" s="39">
        <v>18</v>
      </c>
      <c r="P24" s="39"/>
      <c r="Q24" s="39"/>
      <c r="R24" s="39"/>
      <c r="S24" s="39"/>
      <c r="T24" s="39"/>
      <c r="U24" s="39"/>
      <c r="V24" s="46"/>
      <c r="W24" s="85">
        <f t="shared" si="1"/>
        <v>16.307692307692307</v>
      </c>
      <c r="X24" s="86"/>
      <c r="Y24" s="40">
        <f t="shared" si="3"/>
        <v>212</v>
      </c>
      <c r="Z24" s="87">
        <f t="shared" si="2"/>
        <v>11</v>
      </c>
      <c r="AA24" s="88"/>
      <c r="AB24" s="37" t="str">
        <f>Z24&amp;"/"&amp;COUNTIF($Z$5:Z24,Z24)</f>
        <v>11/1</v>
      </c>
    </row>
    <row r="25" spans="1:28" ht="15.75" thickBot="1">
      <c r="A25" s="56" t="s">
        <v>61</v>
      </c>
      <c r="B25" s="59" t="s">
        <v>84</v>
      </c>
      <c r="C25" s="38">
        <v>19</v>
      </c>
      <c r="D25" s="35">
        <v>20</v>
      </c>
      <c r="E25" s="35">
        <v>20</v>
      </c>
      <c r="F25" s="39">
        <v>17</v>
      </c>
      <c r="G25" s="39">
        <v>20</v>
      </c>
      <c r="H25" s="39">
        <v>20</v>
      </c>
      <c r="I25" s="39">
        <v>20</v>
      </c>
      <c r="J25" s="39">
        <v>19</v>
      </c>
      <c r="K25" s="39">
        <v>16</v>
      </c>
      <c r="L25" s="39">
        <v>11</v>
      </c>
      <c r="M25" s="39">
        <v>15</v>
      </c>
      <c r="N25" s="39">
        <v>19</v>
      </c>
      <c r="O25" s="39">
        <v>20</v>
      </c>
      <c r="P25" s="39"/>
      <c r="Q25" s="39"/>
      <c r="R25" s="39"/>
      <c r="S25" s="39"/>
      <c r="T25" s="39"/>
      <c r="U25" s="39"/>
      <c r="V25" s="46"/>
      <c r="W25" s="85">
        <f t="shared" si="1"/>
        <v>18.153846153846153</v>
      </c>
      <c r="X25" s="86"/>
      <c r="Y25" s="40">
        <f t="shared" si="3"/>
        <v>236</v>
      </c>
      <c r="Z25" s="87">
        <f t="shared" si="2"/>
        <v>6</v>
      </c>
      <c r="AA25" s="88"/>
      <c r="AB25" s="37" t="str">
        <f>Z25&amp;"/"&amp;COUNTIF($Z$5:Z25,Z25)</f>
        <v>6/2</v>
      </c>
    </row>
    <row r="26" spans="1:28" ht="15.75" thickBot="1">
      <c r="A26" s="56" t="s">
        <v>62</v>
      </c>
      <c r="B26" s="59" t="s">
        <v>85</v>
      </c>
      <c r="C26" s="38">
        <v>20</v>
      </c>
      <c r="D26" s="35">
        <v>20</v>
      </c>
      <c r="E26" s="35">
        <v>20</v>
      </c>
      <c r="F26" s="39">
        <v>20</v>
      </c>
      <c r="G26" s="39">
        <v>20</v>
      </c>
      <c r="H26" s="39">
        <v>20</v>
      </c>
      <c r="I26" s="39">
        <v>20</v>
      </c>
      <c r="J26" s="39">
        <v>20</v>
      </c>
      <c r="K26" s="39">
        <v>19</v>
      </c>
      <c r="L26" s="39">
        <v>19</v>
      </c>
      <c r="M26" s="39">
        <v>18</v>
      </c>
      <c r="N26" s="39">
        <v>19</v>
      </c>
      <c r="O26" s="39">
        <v>19</v>
      </c>
      <c r="P26" s="39"/>
      <c r="Q26" s="39"/>
      <c r="R26" s="39"/>
      <c r="S26" s="39"/>
      <c r="T26" s="39"/>
      <c r="U26" s="39"/>
      <c r="V26" s="46"/>
      <c r="W26" s="85">
        <f t="shared" si="1"/>
        <v>19.53846153846154</v>
      </c>
      <c r="X26" s="86"/>
      <c r="Y26" s="40">
        <f t="shared" si="3"/>
        <v>254</v>
      </c>
      <c r="Z26" s="87">
        <f t="shared" si="2"/>
        <v>2</v>
      </c>
      <c r="AA26" s="88"/>
      <c r="AB26" s="37" t="str">
        <f>Z26&amp;"/"&amp;COUNTIF($Z$5:Z26,Z26)</f>
        <v>2/2</v>
      </c>
    </row>
    <row r="27" spans="1:28" ht="15.75" thickBot="1">
      <c r="A27" s="57" t="s">
        <v>63</v>
      </c>
      <c r="B27" s="60" t="s">
        <v>86</v>
      </c>
      <c r="C27" s="43">
        <v>10</v>
      </c>
      <c r="D27" s="47">
        <v>13</v>
      </c>
      <c r="E27" s="47">
        <v>12</v>
      </c>
      <c r="F27" s="44">
        <v>7</v>
      </c>
      <c r="G27" s="44">
        <v>13</v>
      </c>
      <c r="H27" s="44">
        <v>13</v>
      </c>
      <c r="I27" s="44">
        <v>17</v>
      </c>
      <c r="J27" s="44">
        <v>9</v>
      </c>
      <c r="K27" s="44">
        <v>11</v>
      </c>
      <c r="L27" s="44">
        <v>18</v>
      </c>
      <c r="M27" s="44">
        <v>15</v>
      </c>
      <c r="N27" s="44">
        <v>18</v>
      </c>
      <c r="O27" s="44">
        <v>15</v>
      </c>
      <c r="P27" s="44"/>
      <c r="Q27" s="44"/>
      <c r="R27" s="44"/>
      <c r="S27" s="44"/>
      <c r="T27" s="44"/>
      <c r="U27" s="44"/>
      <c r="V27" s="48"/>
      <c r="W27" s="89">
        <f t="shared" si="1"/>
        <v>13.153846153846153</v>
      </c>
      <c r="X27" s="90"/>
      <c r="Y27" s="45">
        <f t="shared" si="3"/>
        <v>171</v>
      </c>
      <c r="Z27" s="91">
        <f t="shared" si="2"/>
        <v>16</v>
      </c>
      <c r="AA27" s="92"/>
      <c r="AB27" s="37" t="str">
        <f>Z27&amp;"/"&amp;COUNTIF($Z$5:Z27,Z27)</f>
        <v>16/1</v>
      </c>
    </row>
  </sheetData>
  <mergeCells count="50">
    <mergeCell ref="W27:X27"/>
    <mergeCell ref="Z27:AA27"/>
    <mergeCell ref="W24:X24"/>
    <mergeCell ref="Z24:AA24"/>
    <mergeCell ref="W25:X25"/>
    <mergeCell ref="Z25:AA25"/>
    <mergeCell ref="W26:X26"/>
    <mergeCell ref="Z26:AA26"/>
    <mergeCell ref="W21:X21"/>
    <mergeCell ref="Z21:AA21"/>
    <mergeCell ref="W22:X22"/>
    <mergeCell ref="Z22:AA22"/>
    <mergeCell ref="W23:X23"/>
    <mergeCell ref="Z23:AA23"/>
    <mergeCell ref="W18:X18"/>
    <mergeCell ref="Z18:AA18"/>
    <mergeCell ref="W19:X19"/>
    <mergeCell ref="Z19:AA19"/>
    <mergeCell ref="W20:X20"/>
    <mergeCell ref="Z20:AA20"/>
    <mergeCell ref="W15:X15"/>
    <mergeCell ref="Z15:AA15"/>
    <mergeCell ref="W16:X16"/>
    <mergeCell ref="Z16:AA16"/>
    <mergeCell ref="W17:X17"/>
    <mergeCell ref="Z17:AA17"/>
    <mergeCell ref="W12:X12"/>
    <mergeCell ref="Z12:AA12"/>
    <mergeCell ref="W13:X13"/>
    <mergeCell ref="Z13:AA13"/>
    <mergeCell ref="W14:X14"/>
    <mergeCell ref="Z14:AA14"/>
    <mergeCell ref="W9:X9"/>
    <mergeCell ref="Z9:AA9"/>
    <mergeCell ref="W10:X10"/>
    <mergeCell ref="Z10:AA10"/>
    <mergeCell ref="W11:X11"/>
    <mergeCell ref="Z11:AA11"/>
    <mergeCell ref="W6:X6"/>
    <mergeCell ref="Z6:AA6"/>
    <mergeCell ref="W7:X7"/>
    <mergeCell ref="Z7:AA7"/>
    <mergeCell ref="W8:X8"/>
    <mergeCell ref="Z8:AA8"/>
    <mergeCell ref="A1:B2"/>
    <mergeCell ref="C1:AA2"/>
    <mergeCell ref="W4:X4"/>
    <mergeCell ref="Z4:AA4"/>
    <mergeCell ref="W5:X5"/>
    <mergeCell ref="Z5:AA5"/>
  </mergeCells>
  <conditionalFormatting sqref="Z5:AA27">
    <cfRule type="expression" dxfId="27" priority="15">
      <formula>$Z5=3</formula>
    </cfRule>
    <cfRule type="expression" dxfId="26" priority="16">
      <formula>$Z5=2</formula>
    </cfRule>
    <cfRule type="expression" dxfId="25" priority="17">
      <formula>$Z5=1</formula>
    </cfRule>
  </conditionalFormatting>
  <conditionalFormatting sqref="Y5:Y27">
    <cfRule type="dataBar" priority="14">
      <dataBar>
        <cfvo type="num" val="0"/>
        <cfvo type="max" val="0"/>
        <color rgb="FF00B0F0"/>
      </dataBar>
      <extLst>
        <ext xmlns:x14="http://schemas.microsoft.com/office/spreadsheetml/2009/9/main" uri="{B025F937-C7B1-47D3-B67F-A62EFF666E3E}">
          <x14:id>{562C0F06-A28B-4CEE-95F1-2D20E617ABFF}</x14:id>
        </ext>
      </extLst>
    </cfRule>
  </conditionalFormatting>
  <conditionalFormatting sqref="D5:V27">
    <cfRule type="cellIs" dxfId="24" priority="5" operator="greaterThan">
      <formula>C5</formula>
    </cfRule>
    <cfRule type="cellIs" dxfId="23" priority="4" operator="lessThan">
      <formula>C5</formula>
    </cfRule>
    <cfRule type="cellIs" dxfId="22" priority="2" operator="equal">
      <formula>C5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62C0F06-A28B-4CEE-95F1-2D20E617ABFF}">
            <x14:dataBar minLength="0" maxLength="100" gradient="0">
              <x14:cfvo type="num">
                <xm:f>0</xm:f>
              </x14:cfvo>
              <x14:cfvo type="max"/>
              <x14:negativeFillColor rgb="FFFF0000"/>
              <x14:axisColor rgb="FF000000"/>
            </x14:dataBar>
          </x14:cfRule>
          <xm:sqref>Y5:Y27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0070C0"/>
  </sheetPr>
  <dimension ref="A1:AC27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1" sqref="A31"/>
    </sheetView>
  </sheetViews>
  <sheetFormatPr baseColWidth="10" defaultRowHeight="15"/>
  <cols>
    <col min="1" max="1" width="22.140625" style="32" bestFit="1" customWidth="1"/>
    <col min="2" max="2" width="15.85546875" style="32" bestFit="1" customWidth="1"/>
    <col min="3" max="3" width="5" style="32" bestFit="1" customWidth="1"/>
    <col min="4" max="11" width="5.42578125" style="32" bestFit="1" customWidth="1"/>
    <col min="12" max="12" width="6.42578125" style="32" bestFit="1" customWidth="1"/>
    <col min="13" max="13" width="6" style="32" bestFit="1" customWidth="1"/>
    <col min="14" max="21" width="6.42578125" style="32" bestFit="1" customWidth="1"/>
    <col min="22" max="22" width="6.85546875" style="32" bestFit="1" customWidth="1"/>
    <col min="23" max="23" width="6" style="32" customWidth="1"/>
    <col min="24" max="24" width="4.7109375" style="32" customWidth="1"/>
    <col min="25" max="25" width="18.5703125" style="32" bestFit="1" customWidth="1"/>
    <col min="26" max="26" width="10.7109375" style="32" customWidth="1"/>
    <col min="27" max="27" width="0.28515625" style="32" customWidth="1"/>
    <col min="28" max="28" width="5.28515625" style="32" hidden="1" customWidth="1"/>
    <col min="29" max="16384" width="11.42578125" style="32"/>
  </cols>
  <sheetData>
    <row r="1" spans="1:29" ht="24" customHeight="1">
      <c r="A1" s="93" t="s">
        <v>33</v>
      </c>
      <c r="B1" s="94"/>
      <c r="C1" s="71" t="s">
        <v>40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/>
      <c r="AC1" s="32" t="s">
        <v>28</v>
      </c>
    </row>
    <row r="2" spans="1:29" ht="24" customHeight="1" thickBot="1">
      <c r="A2" s="95"/>
      <c r="B2" s="96"/>
      <c r="C2" s="74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6"/>
    </row>
    <row r="3" spans="1:29" ht="15.75" thickBot="1"/>
    <row r="4" spans="1:29" ht="15.75" thickBot="1">
      <c r="A4" s="49" t="s">
        <v>1</v>
      </c>
      <c r="B4" s="50" t="s">
        <v>2</v>
      </c>
      <c r="C4" s="51" t="s">
        <v>3</v>
      </c>
      <c r="D4" s="52" t="s">
        <v>4</v>
      </c>
      <c r="E4" s="52" t="s">
        <v>5</v>
      </c>
      <c r="F4" s="52" t="s">
        <v>6</v>
      </c>
      <c r="G4" s="52" t="s">
        <v>7</v>
      </c>
      <c r="H4" s="52" t="s">
        <v>8</v>
      </c>
      <c r="I4" s="52" t="s">
        <v>9</v>
      </c>
      <c r="J4" s="52" t="s">
        <v>10</v>
      </c>
      <c r="K4" s="52" t="s">
        <v>11</v>
      </c>
      <c r="L4" s="52" t="s">
        <v>12</v>
      </c>
      <c r="M4" s="52" t="s">
        <v>13</v>
      </c>
      <c r="N4" s="52" t="s">
        <v>14</v>
      </c>
      <c r="O4" s="52" t="s">
        <v>15</v>
      </c>
      <c r="P4" s="52" t="s">
        <v>16</v>
      </c>
      <c r="Q4" s="52" t="s">
        <v>17</v>
      </c>
      <c r="R4" s="52" t="s">
        <v>18</v>
      </c>
      <c r="S4" s="52" t="s">
        <v>19</v>
      </c>
      <c r="T4" s="52" t="s">
        <v>20</v>
      </c>
      <c r="U4" s="52" t="s">
        <v>21</v>
      </c>
      <c r="V4" s="53" t="s">
        <v>22</v>
      </c>
      <c r="W4" s="77" t="s">
        <v>23</v>
      </c>
      <c r="X4" s="78"/>
      <c r="Y4" s="54" t="s">
        <v>39</v>
      </c>
      <c r="Z4" s="79" t="s">
        <v>24</v>
      </c>
      <c r="AA4" s="80"/>
    </row>
    <row r="5" spans="1:29" ht="15.75">
      <c r="A5" s="63" t="s">
        <v>87</v>
      </c>
      <c r="B5" s="61" t="s">
        <v>110</v>
      </c>
      <c r="C5" s="30">
        <v>10</v>
      </c>
      <c r="D5" s="8">
        <v>17</v>
      </c>
      <c r="E5" s="8">
        <v>17</v>
      </c>
      <c r="F5" s="8">
        <v>15</v>
      </c>
      <c r="G5" s="8">
        <v>8</v>
      </c>
      <c r="H5" s="8">
        <v>20</v>
      </c>
      <c r="I5" s="8">
        <v>19</v>
      </c>
      <c r="J5" s="8">
        <v>6</v>
      </c>
      <c r="K5" s="8">
        <v>16</v>
      </c>
      <c r="L5" s="8"/>
      <c r="M5" s="8">
        <v>9</v>
      </c>
      <c r="N5" s="8"/>
      <c r="O5" s="8">
        <v>14</v>
      </c>
      <c r="P5" s="8">
        <v>10</v>
      </c>
      <c r="Q5" s="8">
        <v>12</v>
      </c>
      <c r="R5" s="8"/>
      <c r="S5" s="8"/>
      <c r="T5" s="8"/>
      <c r="U5" s="8"/>
      <c r="V5" s="7"/>
      <c r="W5" s="81">
        <f>IF(ISBLANK(C5)," ",AVERAGE(C5:V5))</f>
        <v>13.307692307692308</v>
      </c>
      <c r="X5" s="82"/>
      <c r="Y5" s="36">
        <f t="shared" ref="Y5:Y7" si="0">SUM(C5:V5)</f>
        <v>173</v>
      </c>
      <c r="Z5" s="83">
        <f>IF(W5=" "," ",RANK(W5,$W$5:$X$27,0))</f>
        <v>10</v>
      </c>
      <c r="AA5" s="84"/>
      <c r="AB5" s="37" t="str">
        <f>Z5&amp;"/"&amp;COUNTIF($Z$5:Z5,Z5)</f>
        <v>10/1</v>
      </c>
    </row>
    <row r="6" spans="1:29" ht="15.75">
      <c r="A6" s="64" t="s">
        <v>88</v>
      </c>
      <c r="B6" s="62" t="s">
        <v>111</v>
      </c>
      <c r="C6" s="31">
        <v>19</v>
      </c>
      <c r="D6" s="2">
        <v>20</v>
      </c>
      <c r="E6" s="2">
        <v>20</v>
      </c>
      <c r="F6" s="2">
        <v>16</v>
      </c>
      <c r="G6" s="2">
        <v>20</v>
      </c>
      <c r="H6" s="2">
        <v>20</v>
      </c>
      <c r="I6" s="2">
        <v>20</v>
      </c>
      <c r="J6" s="2">
        <v>20</v>
      </c>
      <c r="K6" s="2">
        <v>20</v>
      </c>
      <c r="L6" s="2"/>
      <c r="M6" s="2">
        <v>17</v>
      </c>
      <c r="N6" s="2">
        <v>18</v>
      </c>
      <c r="O6" s="2">
        <v>19</v>
      </c>
      <c r="P6" s="2">
        <v>19</v>
      </c>
      <c r="Q6" s="2">
        <v>19</v>
      </c>
      <c r="R6" s="2"/>
      <c r="S6" s="2"/>
      <c r="T6" s="2"/>
      <c r="U6" s="2"/>
      <c r="V6" s="1"/>
      <c r="W6" s="85">
        <f t="shared" ref="W6:W26" si="1">IF(ISBLANK(C6)," ",AVERAGE(C6:V6))</f>
        <v>19.071428571428573</v>
      </c>
      <c r="X6" s="86"/>
      <c r="Y6" s="40">
        <f t="shared" si="0"/>
        <v>267</v>
      </c>
      <c r="Z6" s="87">
        <f t="shared" ref="Z6:Z27" si="2">IF(W6=" "," ",RANK(W6,$W$5:$X$27,0))</f>
        <v>1</v>
      </c>
      <c r="AA6" s="88"/>
      <c r="AB6" s="37" t="str">
        <f>Z6&amp;"/"&amp;COUNTIF($Z$5:Z6,Z6)</f>
        <v>1/1</v>
      </c>
    </row>
    <row r="7" spans="1:29" ht="16.5" thickBot="1">
      <c r="A7" s="64" t="s">
        <v>89</v>
      </c>
      <c r="B7" s="62" t="s">
        <v>112</v>
      </c>
      <c r="C7" s="31">
        <v>19</v>
      </c>
      <c r="D7" s="2">
        <v>20</v>
      </c>
      <c r="E7" s="2">
        <v>20</v>
      </c>
      <c r="F7" s="2">
        <v>20</v>
      </c>
      <c r="G7" s="2">
        <v>20</v>
      </c>
      <c r="H7" s="2">
        <v>19</v>
      </c>
      <c r="I7" s="2">
        <v>19</v>
      </c>
      <c r="J7" s="2">
        <v>9</v>
      </c>
      <c r="K7" s="2">
        <v>20</v>
      </c>
      <c r="L7" s="2"/>
      <c r="M7" s="2">
        <v>16</v>
      </c>
      <c r="N7" s="2">
        <v>12</v>
      </c>
      <c r="O7" s="2">
        <v>16</v>
      </c>
      <c r="P7" s="2">
        <v>15</v>
      </c>
      <c r="Q7" s="2">
        <v>19</v>
      </c>
      <c r="R7" s="2"/>
      <c r="S7" s="2"/>
      <c r="T7" s="2"/>
      <c r="U7" s="2"/>
      <c r="V7" s="1"/>
      <c r="W7" s="85">
        <f t="shared" si="1"/>
        <v>17.428571428571427</v>
      </c>
      <c r="X7" s="86"/>
      <c r="Y7" s="41">
        <f t="shared" si="0"/>
        <v>244</v>
      </c>
      <c r="Z7" s="87">
        <f t="shared" si="2"/>
        <v>5</v>
      </c>
      <c r="AA7" s="88"/>
      <c r="AB7" s="37" t="str">
        <f>Z7&amp;"/"&amp;COUNTIF($Z$5:Z7,Z7)</f>
        <v>5/1</v>
      </c>
    </row>
    <row r="8" spans="1:29" ht="15.75">
      <c r="A8" s="64" t="s">
        <v>90</v>
      </c>
      <c r="B8" s="62" t="s">
        <v>113</v>
      </c>
      <c r="C8" s="31"/>
      <c r="D8" s="2"/>
      <c r="E8" s="2"/>
      <c r="F8" s="2">
        <v>15</v>
      </c>
      <c r="G8" s="2">
        <v>15</v>
      </c>
      <c r="H8" s="2">
        <v>17</v>
      </c>
      <c r="I8" s="2">
        <v>15</v>
      </c>
      <c r="J8" s="2">
        <v>4</v>
      </c>
      <c r="K8" s="2">
        <v>10</v>
      </c>
      <c r="L8" s="2"/>
      <c r="M8" s="2"/>
      <c r="N8" s="2">
        <v>15</v>
      </c>
      <c r="O8" s="2">
        <v>16</v>
      </c>
      <c r="P8" s="2"/>
      <c r="Q8" s="2">
        <v>16</v>
      </c>
      <c r="R8" s="2"/>
      <c r="S8" s="2"/>
      <c r="T8" s="2"/>
      <c r="U8" s="2"/>
      <c r="V8" s="1"/>
      <c r="W8" s="85" t="str">
        <f t="shared" si="1"/>
        <v xml:space="preserve"> </v>
      </c>
      <c r="X8" s="86"/>
      <c r="Y8" s="42">
        <f>SUM(C8:V8)</f>
        <v>123</v>
      </c>
      <c r="Z8" s="87" t="str">
        <f t="shared" si="2"/>
        <v xml:space="preserve"> </v>
      </c>
      <c r="AA8" s="88"/>
      <c r="AB8" s="37" t="str">
        <f>Z8&amp;"/"&amp;COUNTIF($Z$5:Z8,Z8)</f>
        <v xml:space="preserve"> /1</v>
      </c>
    </row>
    <row r="9" spans="1:29" ht="15.75">
      <c r="A9" s="64" t="s">
        <v>91</v>
      </c>
      <c r="B9" s="62" t="s">
        <v>114</v>
      </c>
      <c r="C9" s="31">
        <v>9</v>
      </c>
      <c r="D9" s="2">
        <v>15</v>
      </c>
      <c r="E9" s="2">
        <v>15</v>
      </c>
      <c r="F9" s="2">
        <v>18</v>
      </c>
      <c r="G9" s="2">
        <v>20</v>
      </c>
      <c r="H9" s="2">
        <v>20</v>
      </c>
      <c r="I9" s="2">
        <v>20</v>
      </c>
      <c r="J9" s="2">
        <v>14</v>
      </c>
      <c r="K9" s="2">
        <v>20</v>
      </c>
      <c r="L9" s="2"/>
      <c r="M9" s="2">
        <v>2</v>
      </c>
      <c r="N9" s="2"/>
      <c r="O9" s="2">
        <v>0</v>
      </c>
      <c r="P9" s="2"/>
      <c r="Q9" s="2">
        <v>6</v>
      </c>
      <c r="R9" s="2"/>
      <c r="S9" s="2"/>
      <c r="T9" s="2"/>
      <c r="U9" s="2"/>
      <c r="V9" s="1"/>
      <c r="W9" s="85">
        <f t="shared" si="1"/>
        <v>13.25</v>
      </c>
      <c r="X9" s="86"/>
      <c r="Y9" s="40">
        <f t="shared" ref="Y9:Y27" si="3">SUM(C9:V9)</f>
        <v>159</v>
      </c>
      <c r="Z9" s="87">
        <f t="shared" si="2"/>
        <v>12</v>
      </c>
      <c r="AA9" s="88"/>
      <c r="AB9" s="37" t="str">
        <f>Z9&amp;"/"&amp;COUNTIF($Z$5:Z9,Z9)</f>
        <v>12/1</v>
      </c>
    </row>
    <row r="10" spans="1:29" ht="15.75">
      <c r="A10" s="64" t="s">
        <v>92</v>
      </c>
      <c r="B10" s="62" t="s">
        <v>115</v>
      </c>
      <c r="C10" s="31">
        <v>7</v>
      </c>
      <c r="D10" s="2">
        <v>16</v>
      </c>
      <c r="E10" s="2">
        <v>19</v>
      </c>
      <c r="F10" s="2">
        <v>15</v>
      </c>
      <c r="G10" s="2">
        <v>9</v>
      </c>
      <c r="H10" s="2">
        <v>20</v>
      </c>
      <c r="I10" s="2">
        <v>20</v>
      </c>
      <c r="J10" s="2">
        <v>13</v>
      </c>
      <c r="K10" s="2">
        <v>13</v>
      </c>
      <c r="L10" s="2"/>
      <c r="M10" s="2">
        <v>11</v>
      </c>
      <c r="N10" s="2">
        <v>15</v>
      </c>
      <c r="O10" s="2">
        <v>15</v>
      </c>
      <c r="P10" s="2"/>
      <c r="Q10" s="2">
        <v>0</v>
      </c>
      <c r="R10" s="2"/>
      <c r="S10" s="2"/>
      <c r="T10" s="2"/>
      <c r="U10" s="2"/>
      <c r="V10" s="1"/>
      <c r="W10" s="85">
        <f t="shared" si="1"/>
        <v>13.307692307692308</v>
      </c>
      <c r="X10" s="86"/>
      <c r="Y10" s="40">
        <f t="shared" si="3"/>
        <v>173</v>
      </c>
      <c r="Z10" s="87">
        <f t="shared" si="2"/>
        <v>10</v>
      </c>
      <c r="AA10" s="88"/>
      <c r="AB10" s="37" t="str">
        <f>Z10&amp;"/"&amp;COUNTIF($Z$5:Z10,Z10)</f>
        <v>10/2</v>
      </c>
    </row>
    <row r="11" spans="1:29" ht="15.75">
      <c r="A11" s="64" t="s">
        <v>93</v>
      </c>
      <c r="B11" s="62" t="s">
        <v>116</v>
      </c>
      <c r="C11" s="31">
        <v>12</v>
      </c>
      <c r="D11" s="2">
        <v>19</v>
      </c>
      <c r="E11" s="2">
        <v>18</v>
      </c>
      <c r="F11" s="2">
        <v>13</v>
      </c>
      <c r="G11" s="2">
        <v>4</v>
      </c>
      <c r="H11" s="2">
        <v>15</v>
      </c>
      <c r="I11" s="2">
        <v>11</v>
      </c>
      <c r="J11" s="2">
        <v>13</v>
      </c>
      <c r="K11" s="2">
        <v>19</v>
      </c>
      <c r="L11" s="2"/>
      <c r="M11" s="2">
        <v>13</v>
      </c>
      <c r="N11" s="2">
        <v>12</v>
      </c>
      <c r="O11" s="2">
        <v>12</v>
      </c>
      <c r="P11" s="2">
        <v>16</v>
      </c>
      <c r="Q11" s="2">
        <v>20</v>
      </c>
      <c r="R11" s="2"/>
      <c r="S11" s="2"/>
      <c r="T11" s="2"/>
      <c r="U11" s="2"/>
      <c r="V11" s="1"/>
      <c r="W11" s="85">
        <f t="shared" si="1"/>
        <v>14.071428571428571</v>
      </c>
      <c r="X11" s="86"/>
      <c r="Y11" s="40">
        <f t="shared" si="3"/>
        <v>197</v>
      </c>
      <c r="Z11" s="87">
        <f t="shared" si="2"/>
        <v>9</v>
      </c>
      <c r="AA11" s="88"/>
      <c r="AB11" s="37" t="str">
        <f>Z11&amp;"/"&amp;COUNTIF($Z$5:Z11,Z11)</f>
        <v>9/1</v>
      </c>
    </row>
    <row r="12" spans="1:29" ht="15.75">
      <c r="A12" s="64" t="s">
        <v>94</v>
      </c>
      <c r="B12" s="62" t="s">
        <v>117</v>
      </c>
      <c r="C12" s="31">
        <v>9</v>
      </c>
      <c r="D12" s="2">
        <v>18</v>
      </c>
      <c r="E12" s="2">
        <v>19</v>
      </c>
      <c r="F12" s="2">
        <v>10</v>
      </c>
      <c r="G12" s="2">
        <v>2</v>
      </c>
      <c r="H12" s="2">
        <v>7</v>
      </c>
      <c r="I12" s="2">
        <v>7</v>
      </c>
      <c r="J12" s="2">
        <v>7</v>
      </c>
      <c r="K12" s="2">
        <v>15</v>
      </c>
      <c r="L12" s="2"/>
      <c r="M12" s="2">
        <v>11</v>
      </c>
      <c r="N12" s="2">
        <v>11</v>
      </c>
      <c r="O12" s="2">
        <v>10</v>
      </c>
      <c r="P12" s="2">
        <v>19</v>
      </c>
      <c r="Q12" s="2">
        <v>18</v>
      </c>
      <c r="R12" s="2"/>
      <c r="S12" s="2"/>
      <c r="T12" s="2"/>
      <c r="U12" s="2"/>
      <c r="V12" s="1"/>
      <c r="W12" s="85">
        <f t="shared" si="1"/>
        <v>11.642857142857142</v>
      </c>
      <c r="X12" s="86"/>
      <c r="Y12" s="40">
        <f t="shared" si="3"/>
        <v>163</v>
      </c>
      <c r="Z12" s="87">
        <f t="shared" si="2"/>
        <v>14</v>
      </c>
      <c r="AA12" s="88"/>
      <c r="AB12" s="37" t="str">
        <f>Z12&amp;"/"&amp;COUNTIF($Z$5:Z12,Z12)</f>
        <v>14/1</v>
      </c>
    </row>
    <row r="13" spans="1:29" ht="15.75">
      <c r="A13" s="64" t="s">
        <v>95</v>
      </c>
      <c r="B13" s="62" t="s">
        <v>118</v>
      </c>
      <c r="C13" s="31">
        <v>13</v>
      </c>
      <c r="D13" s="2">
        <v>20</v>
      </c>
      <c r="E13" s="2">
        <v>20</v>
      </c>
      <c r="F13" s="2">
        <v>17</v>
      </c>
      <c r="G13" s="2">
        <v>14</v>
      </c>
      <c r="H13" s="2">
        <v>20</v>
      </c>
      <c r="I13" s="2">
        <v>19</v>
      </c>
      <c r="J13" s="2">
        <v>13</v>
      </c>
      <c r="K13" s="2">
        <v>19</v>
      </c>
      <c r="L13" s="2"/>
      <c r="M13" s="2">
        <v>18</v>
      </c>
      <c r="N13" s="2">
        <v>19</v>
      </c>
      <c r="O13" s="2">
        <v>19</v>
      </c>
      <c r="P13" s="2">
        <v>20</v>
      </c>
      <c r="Q13" s="2">
        <v>19</v>
      </c>
      <c r="R13" s="2"/>
      <c r="S13" s="2"/>
      <c r="T13" s="2"/>
      <c r="U13" s="2"/>
      <c r="V13" s="1"/>
      <c r="W13" s="85">
        <f t="shared" si="1"/>
        <v>17.857142857142858</v>
      </c>
      <c r="X13" s="86"/>
      <c r="Y13" s="40">
        <f t="shared" si="3"/>
        <v>250</v>
      </c>
      <c r="Z13" s="87">
        <f t="shared" si="2"/>
        <v>3</v>
      </c>
      <c r="AA13" s="88"/>
      <c r="AB13" s="37" t="str">
        <f>Z13&amp;"/"&amp;COUNTIF($Z$5:Z13,Z13)</f>
        <v>3/1</v>
      </c>
    </row>
    <row r="14" spans="1:29" ht="15.75">
      <c r="A14" s="64" t="s">
        <v>96</v>
      </c>
      <c r="B14" s="62" t="s">
        <v>119</v>
      </c>
      <c r="C14" s="31">
        <v>8</v>
      </c>
      <c r="D14" s="2">
        <v>15</v>
      </c>
      <c r="E14" s="2">
        <v>14</v>
      </c>
      <c r="F14" s="2">
        <v>2</v>
      </c>
      <c r="G14" s="2">
        <v>8</v>
      </c>
      <c r="H14" s="2">
        <v>15</v>
      </c>
      <c r="I14" s="2">
        <v>14</v>
      </c>
      <c r="J14" s="2"/>
      <c r="K14" s="2">
        <v>4</v>
      </c>
      <c r="L14" s="2"/>
      <c r="M14" s="2">
        <v>13</v>
      </c>
      <c r="N14" s="2">
        <v>13</v>
      </c>
      <c r="O14" s="2">
        <v>8</v>
      </c>
      <c r="P14" s="2">
        <v>12</v>
      </c>
      <c r="Q14" s="2">
        <v>0</v>
      </c>
      <c r="R14" s="2"/>
      <c r="S14" s="2"/>
      <c r="T14" s="2"/>
      <c r="U14" s="2"/>
      <c r="V14" s="1"/>
      <c r="W14" s="85">
        <f t="shared" si="1"/>
        <v>9.6923076923076916</v>
      </c>
      <c r="X14" s="86"/>
      <c r="Y14" s="40">
        <f t="shared" si="3"/>
        <v>126</v>
      </c>
      <c r="Z14" s="87">
        <f t="shared" si="2"/>
        <v>17</v>
      </c>
      <c r="AA14" s="88"/>
      <c r="AB14" s="37" t="str">
        <f>Z14&amp;"/"&amp;COUNTIF($Z$5:Z14,Z14)</f>
        <v>17/1</v>
      </c>
    </row>
    <row r="15" spans="1:29" ht="15.75">
      <c r="A15" s="64" t="s">
        <v>97</v>
      </c>
      <c r="B15" s="62" t="s">
        <v>120</v>
      </c>
      <c r="C15" s="31">
        <v>20</v>
      </c>
      <c r="D15" s="2">
        <v>20</v>
      </c>
      <c r="E15" s="2">
        <v>20</v>
      </c>
      <c r="F15" s="2">
        <v>20</v>
      </c>
      <c r="G15" s="2">
        <v>20</v>
      </c>
      <c r="H15" s="2">
        <v>20</v>
      </c>
      <c r="I15" s="2">
        <v>20</v>
      </c>
      <c r="J15" s="2">
        <v>19</v>
      </c>
      <c r="K15" s="2"/>
      <c r="L15" s="2"/>
      <c r="M15" s="2">
        <v>14</v>
      </c>
      <c r="N15" s="2">
        <v>10</v>
      </c>
      <c r="O15" s="2">
        <v>12</v>
      </c>
      <c r="P15" s="2">
        <v>20</v>
      </c>
      <c r="Q15" s="2">
        <v>19</v>
      </c>
      <c r="R15" s="2"/>
      <c r="S15" s="2"/>
      <c r="T15" s="2"/>
      <c r="U15" s="2"/>
      <c r="V15" s="1"/>
      <c r="W15" s="85">
        <f t="shared" si="1"/>
        <v>18</v>
      </c>
      <c r="X15" s="86"/>
      <c r="Y15" s="40">
        <f t="shared" si="3"/>
        <v>234</v>
      </c>
      <c r="Z15" s="87">
        <f t="shared" si="2"/>
        <v>2</v>
      </c>
      <c r="AA15" s="88"/>
      <c r="AB15" s="37" t="str">
        <f>Z15&amp;"/"&amp;COUNTIF($Z$5:Z15,Z15)</f>
        <v>2/1</v>
      </c>
    </row>
    <row r="16" spans="1:29" ht="15.75">
      <c r="A16" s="64" t="s">
        <v>98</v>
      </c>
      <c r="B16" s="62" t="s">
        <v>121</v>
      </c>
      <c r="C16" s="31">
        <v>10</v>
      </c>
      <c r="D16" s="2">
        <v>9</v>
      </c>
      <c r="E16" s="2">
        <v>11</v>
      </c>
      <c r="F16" s="2">
        <v>10</v>
      </c>
      <c r="G16" s="2">
        <v>3</v>
      </c>
      <c r="H16" s="2">
        <v>6</v>
      </c>
      <c r="I16" s="2">
        <v>11</v>
      </c>
      <c r="J16" s="2">
        <v>3</v>
      </c>
      <c r="K16" s="2">
        <v>9</v>
      </c>
      <c r="L16" s="2"/>
      <c r="M16" s="2">
        <v>9</v>
      </c>
      <c r="N16" s="2">
        <v>9</v>
      </c>
      <c r="O16" s="2">
        <v>10</v>
      </c>
      <c r="P16" s="2">
        <v>12</v>
      </c>
      <c r="Q16" s="2">
        <v>0</v>
      </c>
      <c r="R16" s="2"/>
      <c r="S16" s="2"/>
      <c r="T16" s="2"/>
      <c r="U16" s="2"/>
      <c r="V16" s="1"/>
      <c r="W16" s="85">
        <f t="shared" si="1"/>
        <v>8</v>
      </c>
      <c r="X16" s="86"/>
      <c r="Y16" s="40">
        <f t="shared" si="3"/>
        <v>112</v>
      </c>
      <c r="Z16" s="87">
        <f t="shared" si="2"/>
        <v>19</v>
      </c>
      <c r="AA16" s="88"/>
      <c r="AB16" s="37" t="str">
        <f>Z16&amp;"/"&amp;COUNTIF($Z$5:Z16,Z16)</f>
        <v>19/1</v>
      </c>
    </row>
    <row r="17" spans="1:28" ht="15.75">
      <c r="A17" s="64" t="s">
        <v>99</v>
      </c>
      <c r="B17" s="62" t="s">
        <v>122</v>
      </c>
      <c r="C17" s="31">
        <v>19</v>
      </c>
      <c r="D17" s="2">
        <v>19</v>
      </c>
      <c r="E17" s="2">
        <v>20</v>
      </c>
      <c r="F17" s="2">
        <v>18</v>
      </c>
      <c r="G17" s="2">
        <v>20</v>
      </c>
      <c r="H17" s="2">
        <v>20</v>
      </c>
      <c r="I17" s="2">
        <v>20</v>
      </c>
      <c r="J17" s="2">
        <v>9</v>
      </c>
      <c r="K17" s="2">
        <v>20</v>
      </c>
      <c r="L17" s="2"/>
      <c r="M17" s="2">
        <v>18</v>
      </c>
      <c r="N17" s="2">
        <v>10</v>
      </c>
      <c r="O17" s="2">
        <v>14</v>
      </c>
      <c r="P17" s="2">
        <v>19</v>
      </c>
      <c r="Q17" s="2">
        <v>19</v>
      </c>
      <c r="R17" s="2"/>
      <c r="S17" s="2"/>
      <c r="T17" s="2"/>
      <c r="U17" s="2"/>
      <c r="V17" s="1"/>
      <c r="W17" s="85">
        <f t="shared" si="1"/>
        <v>17.5</v>
      </c>
      <c r="X17" s="86"/>
      <c r="Y17" s="40">
        <f t="shared" si="3"/>
        <v>245</v>
      </c>
      <c r="Z17" s="87">
        <f t="shared" si="2"/>
        <v>4</v>
      </c>
      <c r="AA17" s="88"/>
      <c r="AB17" s="37" t="str">
        <f>Z17&amp;"/"&amp;COUNTIF($Z$5:Z17,Z17)</f>
        <v>4/1</v>
      </c>
    </row>
    <row r="18" spans="1:28" ht="15.75">
      <c r="A18" s="64" t="s">
        <v>100</v>
      </c>
      <c r="B18" s="62" t="s">
        <v>123</v>
      </c>
      <c r="C18" s="31">
        <v>5</v>
      </c>
      <c r="D18" s="2">
        <v>15</v>
      </c>
      <c r="E18" s="2"/>
      <c r="F18" s="2">
        <v>2</v>
      </c>
      <c r="G18" s="2">
        <v>0</v>
      </c>
      <c r="H18" s="2">
        <v>13</v>
      </c>
      <c r="I18" s="2">
        <v>8</v>
      </c>
      <c r="J18" s="2">
        <v>2</v>
      </c>
      <c r="K18" s="2">
        <v>10</v>
      </c>
      <c r="L18" s="2"/>
      <c r="M18" s="2">
        <v>1</v>
      </c>
      <c r="N18" s="2">
        <v>9</v>
      </c>
      <c r="O18" s="2">
        <v>5</v>
      </c>
      <c r="P18" s="2">
        <v>13</v>
      </c>
      <c r="Q18" s="2">
        <v>6</v>
      </c>
      <c r="R18" s="2"/>
      <c r="S18" s="2"/>
      <c r="T18" s="2"/>
      <c r="U18" s="2"/>
      <c r="V18" s="1"/>
      <c r="W18" s="85">
        <f t="shared" si="1"/>
        <v>6.8461538461538458</v>
      </c>
      <c r="X18" s="86"/>
      <c r="Y18" s="40">
        <f t="shared" si="3"/>
        <v>89</v>
      </c>
      <c r="Z18" s="87">
        <f t="shared" si="2"/>
        <v>21</v>
      </c>
      <c r="AA18" s="88"/>
      <c r="AB18" s="37" t="str">
        <f>Z18&amp;"/"&amp;COUNTIF($Z$5:Z18,Z18)</f>
        <v>21/1</v>
      </c>
    </row>
    <row r="19" spans="1:28" ht="15.75">
      <c r="A19" s="64" t="s">
        <v>101</v>
      </c>
      <c r="B19" s="62" t="s">
        <v>124</v>
      </c>
      <c r="C19" s="31">
        <v>17</v>
      </c>
      <c r="D19" s="2">
        <v>17</v>
      </c>
      <c r="E19" s="2">
        <v>15</v>
      </c>
      <c r="F19" s="2">
        <v>2</v>
      </c>
      <c r="G19" s="2">
        <v>1</v>
      </c>
      <c r="H19" s="2">
        <v>1</v>
      </c>
      <c r="I19" s="2">
        <v>5</v>
      </c>
      <c r="J19" s="2">
        <v>2</v>
      </c>
      <c r="K19" s="2">
        <v>6</v>
      </c>
      <c r="L19" s="2"/>
      <c r="M19" s="2">
        <v>15</v>
      </c>
      <c r="N19" s="2">
        <v>18</v>
      </c>
      <c r="O19" s="2">
        <v>12</v>
      </c>
      <c r="P19" s="2">
        <v>16</v>
      </c>
      <c r="Q19" s="2">
        <v>0</v>
      </c>
      <c r="R19" s="2"/>
      <c r="S19" s="2"/>
      <c r="T19" s="2"/>
      <c r="U19" s="2"/>
      <c r="V19" s="1"/>
      <c r="W19" s="85">
        <f t="shared" si="1"/>
        <v>9.0714285714285712</v>
      </c>
      <c r="X19" s="86"/>
      <c r="Y19" s="40">
        <f t="shared" si="3"/>
        <v>127</v>
      </c>
      <c r="Z19" s="87">
        <f t="shared" si="2"/>
        <v>18</v>
      </c>
      <c r="AA19" s="88"/>
      <c r="AB19" s="37" t="str">
        <f>Z19&amp;"/"&amp;COUNTIF($Z$5:Z19,Z19)</f>
        <v>18/1</v>
      </c>
    </row>
    <row r="20" spans="1:28" ht="15.75">
      <c r="A20" s="64" t="s">
        <v>102</v>
      </c>
      <c r="B20" s="62" t="s">
        <v>125</v>
      </c>
      <c r="C20" s="31">
        <v>19</v>
      </c>
      <c r="D20" s="2">
        <v>19</v>
      </c>
      <c r="E20" s="2">
        <v>20</v>
      </c>
      <c r="F20" s="2">
        <v>8</v>
      </c>
      <c r="G20" s="2">
        <v>8</v>
      </c>
      <c r="H20" s="2">
        <v>17</v>
      </c>
      <c r="I20" s="2">
        <v>17</v>
      </c>
      <c r="J20" s="2">
        <v>9</v>
      </c>
      <c r="K20" s="2">
        <v>15</v>
      </c>
      <c r="L20" s="2"/>
      <c r="M20" s="2">
        <v>12</v>
      </c>
      <c r="N20" s="2">
        <v>17</v>
      </c>
      <c r="O20" s="2">
        <v>14</v>
      </c>
      <c r="P20" s="2">
        <v>12</v>
      </c>
      <c r="Q20" s="2">
        <v>19</v>
      </c>
      <c r="R20" s="2"/>
      <c r="S20" s="2"/>
      <c r="T20" s="2"/>
      <c r="U20" s="2"/>
      <c r="V20" s="1"/>
      <c r="W20" s="85">
        <f t="shared" si="1"/>
        <v>14.714285714285714</v>
      </c>
      <c r="X20" s="86"/>
      <c r="Y20" s="40">
        <f t="shared" si="3"/>
        <v>206</v>
      </c>
      <c r="Z20" s="87">
        <f t="shared" si="2"/>
        <v>8</v>
      </c>
      <c r="AA20" s="88"/>
      <c r="AB20" s="37" t="str">
        <f>Z20&amp;"/"&amp;COUNTIF($Z$5:Z20,Z20)</f>
        <v>8/1</v>
      </c>
    </row>
    <row r="21" spans="1:28" ht="15.75">
      <c r="A21" s="64" t="s">
        <v>103</v>
      </c>
      <c r="B21" s="62" t="s">
        <v>126</v>
      </c>
      <c r="C21" s="31">
        <v>18</v>
      </c>
      <c r="D21" s="2">
        <v>18</v>
      </c>
      <c r="E21" s="2">
        <v>18</v>
      </c>
      <c r="F21" s="2">
        <v>18</v>
      </c>
      <c r="G21" s="2">
        <v>14</v>
      </c>
      <c r="H21" s="2"/>
      <c r="I21" s="2">
        <v>20</v>
      </c>
      <c r="J21" s="2"/>
      <c r="K21" s="2">
        <v>14</v>
      </c>
      <c r="L21" s="2"/>
      <c r="M21" s="2">
        <v>12</v>
      </c>
      <c r="N21" s="2">
        <v>7</v>
      </c>
      <c r="O21" s="2">
        <v>10</v>
      </c>
      <c r="P21" s="2">
        <v>16</v>
      </c>
      <c r="Q21" s="2">
        <v>18</v>
      </c>
      <c r="R21" s="2"/>
      <c r="S21" s="2"/>
      <c r="T21" s="2"/>
      <c r="U21" s="2"/>
      <c r="V21" s="1"/>
      <c r="W21" s="85">
        <f t="shared" si="1"/>
        <v>15.25</v>
      </c>
      <c r="X21" s="86"/>
      <c r="Y21" s="40">
        <f t="shared" si="3"/>
        <v>183</v>
      </c>
      <c r="Z21" s="87">
        <f t="shared" si="2"/>
        <v>7</v>
      </c>
      <c r="AA21" s="88"/>
      <c r="AB21" s="37" t="str">
        <f>Z21&amp;"/"&amp;COUNTIF($Z$5:Z21,Z21)</f>
        <v>7/1</v>
      </c>
    </row>
    <row r="22" spans="1:28" ht="15.75">
      <c r="A22" s="64" t="s">
        <v>104</v>
      </c>
      <c r="B22" s="62" t="s">
        <v>127</v>
      </c>
      <c r="C22" s="31">
        <v>2</v>
      </c>
      <c r="D22" s="2">
        <v>14</v>
      </c>
      <c r="E22" s="2">
        <v>11</v>
      </c>
      <c r="F22" s="2">
        <v>4</v>
      </c>
      <c r="G22" s="2">
        <v>1</v>
      </c>
      <c r="H22" s="2">
        <v>0</v>
      </c>
      <c r="I22" s="2">
        <v>5</v>
      </c>
      <c r="J22" s="2">
        <v>4</v>
      </c>
      <c r="K22" s="2">
        <v>5</v>
      </c>
      <c r="L22" s="2"/>
      <c r="M22" s="2"/>
      <c r="N22" s="2">
        <v>9</v>
      </c>
      <c r="O22" s="2"/>
      <c r="P22" s="2">
        <v>15</v>
      </c>
      <c r="Q22" s="2">
        <v>11</v>
      </c>
      <c r="R22" s="2"/>
      <c r="S22" s="2"/>
      <c r="T22" s="2"/>
      <c r="U22" s="2"/>
      <c r="V22" s="1"/>
      <c r="W22" s="85">
        <f t="shared" si="1"/>
        <v>6.75</v>
      </c>
      <c r="X22" s="86"/>
      <c r="Y22" s="40">
        <f t="shared" si="3"/>
        <v>81</v>
      </c>
      <c r="Z22" s="87">
        <f t="shared" si="2"/>
        <v>22</v>
      </c>
      <c r="AA22" s="88"/>
      <c r="AB22" s="37" t="str">
        <f>Z22&amp;"/"&amp;COUNTIF($Z$5:Z22,Z22)</f>
        <v>22/1</v>
      </c>
    </row>
    <row r="23" spans="1:28" ht="15.75">
      <c r="A23" s="64" t="s">
        <v>105</v>
      </c>
      <c r="B23" s="62" t="s">
        <v>128</v>
      </c>
      <c r="C23" s="31">
        <v>15</v>
      </c>
      <c r="D23" s="2">
        <v>20</v>
      </c>
      <c r="E23" s="2">
        <v>16</v>
      </c>
      <c r="F23" s="2">
        <v>2</v>
      </c>
      <c r="G23" s="2">
        <v>4</v>
      </c>
      <c r="H23" s="2">
        <v>7</v>
      </c>
      <c r="I23" s="2">
        <v>7</v>
      </c>
      <c r="J23" s="2">
        <v>2</v>
      </c>
      <c r="K23" s="2">
        <v>4</v>
      </c>
      <c r="L23" s="2"/>
      <c r="M23" s="2">
        <v>12</v>
      </c>
      <c r="N23" s="2">
        <v>13</v>
      </c>
      <c r="O23" s="2">
        <v>8</v>
      </c>
      <c r="P23" s="2">
        <v>12</v>
      </c>
      <c r="Q23" s="2">
        <v>19</v>
      </c>
      <c r="R23" s="2"/>
      <c r="S23" s="2"/>
      <c r="T23" s="2"/>
      <c r="U23" s="2"/>
      <c r="V23" s="1"/>
      <c r="W23" s="85">
        <f t="shared" si="1"/>
        <v>10.071428571428571</v>
      </c>
      <c r="X23" s="86"/>
      <c r="Y23" s="40">
        <f t="shared" si="3"/>
        <v>141</v>
      </c>
      <c r="Z23" s="87">
        <f t="shared" si="2"/>
        <v>16</v>
      </c>
      <c r="AA23" s="88"/>
      <c r="AB23" s="37" t="str">
        <f>Z23&amp;"/"&amp;COUNTIF($Z$5:Z23,Z23)</f>
        <v>16/1</v>
      </c>
    </row>
    <row r="24" spans="1:28" ht="15.75">
      <c r="A24" s="64" t="s">
        <v>106</v>
      </c>
      <c r="B24" s="62" t="s">
        <v>129</v>
      </c>
      <c r="C24" s="31">
        <v>11</v>
      </c>
      <c r="D24" s="2">
        <v>10</v>
      </c>
      <c r="E24" s="2">
        <v>18</v>
      </c>
      <c r="F24" s="2">
        <v>7</v>
      </c>
      <c r="G24" s="2">
        <v>15</v>
      </c>
      <c r="H24" s="2">
        <v>17</v>
      </c>
      <c r="I24" s="2">
        <v>16</v>
      </c>
      <c r="J24" s="2">
        <v>10</v>
      </c>
      <c r="K24" s="2">
        <v>13</v>
      </c>
      <c r="L24" s="2"/>
      <c r="M24" s="2">
        <v>12</v>
      </c>
      <c r="N24" s="2">
        <v>15</v>
      </c>
      <c r="O24" s="2">
        <v>8</v>
      </c>
      <c r="P24" s="2">
        <v>17</v>
      </c>
      <c r="Q24" s="2"/>
      <c r="R24" s="2"/>
      <c r="S24" s="2"/>
      <c r="T24" s="2"/>
      <c r="U24" s="2"/>
      <c r="V24" s="1"/>
      <c r="W24" s="85">
        <f t="shared" si="1"/>
        <v>13</v>
      </c>
      <c r="X24" s="86"/>
      <c r="Y24" s="40">
        <f t="shared" si="3"/>
        <v>169</v>
      </c>
      <c r="Z24" s="87">
        <f t="shared" si="2"/>
        <v>13</v>
      </c>
      <c r="AA24" s="88"/>
      <c r="AB24" s="37" t="str">
        <f>Z24&amp;"/"&amp;COUNTIF($Z$5:Z24,Z24)</f>
        <v>13/1</v>
      </c>
    </row>
    <row r="25" spans="1:28" ht="15.75">
      <c r="A25" s="64" t="s">
        <v>107</v>
      </c>
      <c r="B25" s="62" t="s">
        <v>130</v>
      </c>
      <c r="C25" s="31">
        <v>9</v>
      </c>
      <c r="D25" s="2">
        <v>19</v>
      </c>
      <c r="E25" s="2">
        <v>17</v>
      </c>
      <c r="F25" s="2">
        <v>6</v>
      </c>
      <c r="G25" s="2">
        <v>6</v>
      </c>
      <c r="H25" s="2">
        <v>10</v>
      </c>
      <c r="I25" s="2">
        <v>11</v>
      </c>
      <c r="J25" s="2">
        <v>2</v>
      </c>
      <c r="K25" s="2">
        <v>17</v>
      </c>
      <c r="L25" s="2"/>
      <c r="M25" s="2">
        <v>11</v>
      </c>
      <c r="N25" s="2">
        <v>12</v>
      </c>
      <c r="O25" s="2">
        <v>13</v>
      </c>
      <c r="P25" s="2"/>
      <c r="Q25" s="2">
        <v>7</v>
      </c>
      <c r="R25" s="2"/>
      <c r="S25" s="2"/>
      <c r="T25" s="2"/>
      <c r="U25" s="2"/>
      <c r="V25" s="1"/>
      <c r="W25" s="85">
        <f t="shared" si="1"/>
        <v>10.76923076923077</v>
      </c>
      <c r="X25" s="86"/>
      <c r="Y25" s="40">
        <f t="shared" si="3"/>
        <v>140</v>
      </c>
      <c r="Z25" s="87">
        <f t="shared" si="2"/>
        <v>15</v>
      </c>
      <c r="AA25" s="88"/>
      <c r="AB25" s="37" t="str">
        <f>Z25&amp;"/"&amp;COUNTIF($Z$5:Z25,Z25)</f>
        <v>15/1</v>
      </c>
    </row>
    <row r="26" spans="1:28" ht="15.75">
      <c r="A26" s="64" t="s">
        <v>108</v>
      </c>
      <c r="B26" s="62" t="s">
        <v>131</v>
      </c>
      <c r="C26" s="31">
        <v>12</v>
      </c>
      <c r="D26" s="2">
        <v>20</v>
      </c>
      <c r="E26" s="2">
        <v>20</v>
      </c>
      <c r="F26" s="2">
        <v>18</v>
      </c>
      <c r="G26" s="2">
        <v>18</v>
      </c>
      <c r="H26" s="2">
        <v>10</v>
      </c>
      <c r="I26" s="2">
        <v>19</v>
      </c>
      <c r="J26" s="2">
        <v>16</v>
      </c>
      <c r="K26" s="2">
        <v>20</v>
      </c>
      <c r="L26" s="2"/>
      <c r="M26" s="2">
        <v>13</v>
      </c>
      <c r="N26" s="2">
        <v>16</v>
      </c>
      <c r="O26" s="2">
        <v>14</v>
      </c>
      <c r="P26" s="2">
        <v>17</v>
      </c>
      <c r="Q26" s="2"/>
      <c r="R26" s="2"/>
      <c r="S26" s="2"/>
      <c r="T26" s="2"/>
      <c r="U26" s="2"/>
      <c r="V26" s="1"/>
      <c r="W26" s="85">
        <f t="shared" si="1"/>
        <v>16.384615384615383</v>
      </c>
      <c r="X26" s="86"/>
      <c r="Y26" s="40">
        <f t="shared" si="3"/>
        <v>213</v>
      </c>
      <c r="Z26" s="87">
        <f t="shared" si="2"/>
        <v>6</v>
      </c>
      <c r="AA26" s="88"/>
      <c r="AB26" s="37" t="str">
        <f>Z26&amp;"/"&amp;COUNTIF($Z$5:Z26,Z26)</f>
        <v>6/1</v>
      </c>
    </row>
    <row r="27" spans="1:28" ht="16.5" thickBot="1">
      <c r="A27" s="64" t="s">
        <v>109</v>
      </c>
      <c r="B27" s="62" t="s">
        <v>132</v>
      </c>
      <c r="C27" s="65"/>
      <c r="D27" s="10"/>
      <c r="E27" s="10">
        <v>9</v>
      </c>
      <c r="F27" s="10">
        <v>2</v>
      </c>
      <c r="G27" s="10">
        <v>2</v>
      </c>
      <c r="H27" s="10">
        <v>3</v>
      </c>
      <c r="I27" s="10">
        <v>8</v>
      </c>
      <c r="J27" s="10">
        <v>5</v>
      </c>
      <c r="K27" s="10">
        <v>5</v>
      </c>
      <c r="L27" s="10"/>
      <c r="M27" s="10">
        <v>9</v>
      </c>
      <c r="N27" s="10">
        <v>12</v>
      </c>
      <c r="O27" s="10">
        <v>7</v>
      </c>
      <c r="P27" s="10">
        <v>14</v>
      </c>
      <c r="Q27" s="10">
        <v>16</v>
      </c>
      <c r="R27" s="10"/>
      <c r="S27" s="10"/>
      <c r="T27" s="10"/>
      <c r="U27" s="10"/>
      <c r="V27" s="26"/>
      <c r="W27" s="89">
        <f>AVERAGE(C27:V27)</f>
        <v>7.666666666666667</v>
      </c>
      <c r="X27" s="90"/>
      <c r="Y27" s="45">
        <f t="shared" si="3"/>
        <v>92</v>
      </c>
      <c r="Z27" s="91">
        <f t="shared" si="2"/>
        <v>20</v>
      </c>
      <c r="AA27" s="92"/>
      <c r="AB27" s="37" t="str">
        <f>Z27&amp;"/"&amp;COUNTIF($Z$5:Z27,Z27)</f>
        <v>20/1</v>
      </c>
    </row>
  </sheetData>
  <mergeCells count="50">
    <mergeCell ref="W27:X27"/>
    <mergeCell ref="Z27:AA27"/>
    <mergeCell ref="W24:X24"/>
    <mergeCell ref="Z24:AA24"/>
    <mergeCell ref="W25:X25"/>
    <mergeCell ref="Z25:AA25"/>
    <mergeCell ref="W26:X26"/>
    <mergeCell ref="Z26:AA26"/>
    <mergeCell ref="W21:X21"/>
    <mergeCell ref="Z21:AA21"/>
    <mergeCell ref="W22:X22"/>
    <mergeCell ref="Z22:AA22"/>
    <mergeCell ref="W23:X23"/>
    <mergeCell ref="Z23:AA23"/>
    <mergeCell ref="W18:X18"/>
    <mergeCell ref="Z18:AA18"/>
    <mergeCell ref="W19:X19"/>
    <mergeCell ref="Z19:AA19"/>
    <mergeCell ref="W20:X20"/>
    <mergeCell ref="Z20:AA20"/>
    <mergeCell ref="W15:X15"/>
    <mergeCell ref="Z15:AA15"/>
    <mergeCell ref="W16:X16"/>
    <mergeCell ref="Z16:AA16"/>
    <mergeCell ref="W17:X17"/>
    <mergeCell ref="Z17:AA17"/>
    <mergeCell ref="W12:X12"/>
    <mergeCell ref="Z12:AA12"/>
    <mergeCell ref="W13:X13"/>
    <mergeCell ref="Z13:AA13"/>
    <mergeCell ref="W14:X14"/>
    <mergeCell ref="Z14:AA14"/>
    <mergeCell ref="W9:X9"/>
    <mergeCell ref="Z9:AA9"/>
    <mergeCell ref="W10:X10"/>
    <mergeCell ref="Z10:AA10"/>
    <mergeCell ref="W11:X11"/>
    <mergeCell ref="Z11:AA11"/>
    <mergeCell ref="W6:X6"/>
    <mergeCell ref="Z6:AA6"/>
    <mergeCell ref="W7:X7"/>
    <mergeCell ref="Z7:AA7"/>
    <mergeCell ref="W8:X8"/>
    <mergeCell ref="Z8:AA8"/>
    <mergeCell ref="A1:B2"/>
    <mergeCell ref="C1:AA2"/>
    <mergeCell ref="W4:X4"/>
    <mergeCell ref="Z4:AA4"/>
    <mergeCell ref="W5:X5"/>
    <mergeCell ref="Z5:AA5"/>
  </mergeCells>
  <conditionalFormatting sqref="Z5:AA27">
    <cfRule type="expression" dxfId="21" priority="9">
      <formula>$Z5=3</formula>
    </cfRule>
    <cfRule type="expression" dxfId="20" priority="10">
      <formula>$Z5=2</formula>
    </cfRule>
    <cfRule type="expression" dxfId="19" priority="11">
      <formula>$Z5=1</formula>
    </cfRule>
  </conditionalFormatting>
  <conditionalFormatting sqref="Y5:Y27">
    <cfRule type="dataBar" priority="8">
      <dataBar>
        <cfvo type="num" val="0"/>
        <cfvo type="max" val="0"/>
        <color rgb="FF00B0F0"/>
      </dataBar>
    </cfRule>
  </conditionalFormatting>
  <conditionalFormatting sqref="D5:V27">
    <cfRule type="cellIs" dxfId="18" priority="5" operator="equal">
      <formula>C5</formula>
    </cfRule>
    <cfRule type="cellIs" dxfId="17" priority="6" operator="lessThan">
      <formula>C5</formula>
    </cfRule>
    <cfRule type="cellIs" dxfId="16" priority="7" operator="greaterThan">
      <formula>C5</formula>
    </cfRule>
  </conditionalFormatting>
  <conditionalFormatting sqref="D5:V27">
    <cfRule type="cellIs" dxfId="15" priority="3" operator="lessThan">
      <formula>C5</formula>
    </cfRule>
    <cfRule type="cellIs" dxfId="14" priority="4" operator="greaterThan">
      <formula>C5</formula>
    </cfRule>
  </conditionalFormatting>
  <conditionalFormatting sqref="D5:V27">
    <cfRule type="cellIs" dxfId="13" priority="1" operator="lessThan">
      <formula>C5</formula>
    </cfRule>
    <cfRule type="cellIs" dxfId="12" priority="2" operator="greaterThan">
      <formula>C5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AC27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Y31" sqref="Y31"/>
    </sheetView>
  </sheetViews>
  <sheetFormatPr baseColWidth="10" defaultRowHeight="15"/>
  <cols>
    <col min="1" max="1" width="22.140625" style="32" bestFit="1" customWidth="1"/>
    <col min="2" max="2" width="15.85546875" style="32" bestFit="1" customWidth="1"/>
    <col min="3" max="3" width="5" style="32" bestFit="1" customWidth="1"/>
    <col min="4" max="11" width="5.42578125" style="32" bestFit="1" customWidth="1"/>
    <col min="12" max="12" width="6.42578125" style="32" bestFit="1" customWidth="1"/>
    <col min="13" max="13" width="6" style="32" bestFit="1" customWidth="1"/>
    <col min="14" max="21" width="6.42578125" style="32" bestFit="1" customWidth="1"/>
    <col min="22" max="22" width="6.85546875" style="32" bestFit="1" customWidth="1"/>
    <col min="23" max="23" width="6" style="32" customWidth="1"/>
    <col min="24" max="24" width="4.7109375" style="32" customWidth="1"/>
    <col min="25" max="25" width="18.5703125" style="32" bestFit="1" customWidth="1"/>
    <col min="26" max="26" width="10.7109375" style="32" customWidth="1"/>
    <col min="27" max="27" width="0.28515625" style="32" customWidth="1"/>
    <col min="28" max="28" width="5.28515625" style="32" customWidth="1"/>
    <col min="29" max="16384" width="11.42578125" style="32"/>
  </cols>
  <sheetData>
    <row r="1" spans="1:29" ht="24" customHeight="1">
      <c r="A1" s="97" t="s">
        <v>32</v>
      </c>
      <c r="B1" s="98"/>
      <c r="C1" s="71" t="s">
        <v>40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3"/>
      <c r="AC1" s="32" t="s">
        <v>29</v>
      </c>
    </row>
    <row r="2" spans="1:29" ht="24" customHeight="1" thickBot="1">
      <c r="A2" s="99"/>
      <c r="B2" s="100"/>
      <c r="C2" s="74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6"/>
    </row>
    <row r="3" spans="1:29" ht="15.75" thickBot="1"/>
    <row r="4" spans="1:29" ht="15.75" thickBot="1">
      <c r="A4" s="49" t="s">
        <v>1</v>
      </c>
      <c r="B4" s="50" t="s">
        <v>2</v>
      </c>
      <c r="C4" s="51" t="s">
        <v>3</v>
      </c>
      <c r="D4" s="52" t="s">
        <v>4</v>
      </c>
      <c r="E4" s="52" t="s">
        <v>5</v>
      </c>
      <c r="F4" s="52" t="s">
        <v>6</v>
      </c>
      <c r="G4" s="52" t="s">
        <v>7</v>
      </c>
      <c r="H4" s="52" t="s">
        <v>8</v>
      </c>
      <c r="I4" s="52" t="s">
        <v>9</v>
      </c>
      <c r="J4" s="52" t="s">
        <v>10</v>
      </c>
      <c r="K4" s="52" t="s">
        <v>11</v>
      </c>
      <c r="L4" s="52" t="s">
        <v>12</v>
      </c>
      <c r="M4" s="52" t="s">
        <v>13</v>
      </c>
      <c r="N4" s="52" t="s">
        <v>14</v>
      </c>
      <c r="O4" s="52" t="s">
        <v>15</v>
      </c>
      <c r="P4" s="52" t="s">
        <v>16</v>
      </c>
      <c r="Q4" s="52" t="s">
        <v>17</v>
      </c>
      <c r="R4" s="52" t="s">
        <v>18</v>
      </c>
      <c r="S4" s="52" t="s">
        <v>19</v>
      </c>
      <c r="T4" s="52" t="s">
        <v>20</v>
      </c>
      <c r="U4" s="52" t="s">
        <v>21</v>
      </c>
      <c r="V4" s="53" t="s">
        <v>22</v>
      </c>
      <c r="W4" s="77" t="s">
        <v>23</v>
      </c>
      <c r="X4" s="78"/>
      <c r="Y4" s="54" t="s">
        <v>39</v>
      </c>
      <c r="Z4" s="79" t="s">
        <v>24</v>
      </c>
      <c r="AA4" s="80"/>
    </row>
    <row r="5" spans="1:29" ht="15.75">
      <c r="A5" s="64" t="s">
        <v>133</v>
      </c>
      <c r="B5" s="62" t="s">
        <v>136</v>
      </c>
      <c r="C5" s="6">
        <v>8</v>
      </c>
      <c r="D5" s="8">
        <v>13</v>
      </c>
      <c r="E5" s="8">
        <v>14</v>
      </c>
      <c r="F5" s="8">
        <v>6</v>
      </c>
      <c r="G5" s="8">
        <v>9</v>
      </c>
      <c r="H5" s="8">
        <v>7</v>
      </c>
      <c r="I5" s="8"/>
      <c r="J5" s="8">
        <v>1</v>
      </c>
      <c r="K5" s="8">
        <v>4</v>
      </c>
      <c r="L5" s="8">
        <v>9</v>
      </c>
      <c r="M5" s="8">
        <v>9</v>
      </c>
      <c r="N5" s="8">
        <v>3</v>
      </c>
      <c r="O5" s="8">
        <v>11</v>
      </c>
      <c r="P5" s="8">
        <v>15</v>
      </c>
      <c r="Q5" s="8"/>
      <c r="R5" s="8"/>
      <c r="S5" s="8"/>
      <c r="T5" s="8"/>
      <c r="U5" s="8"/>
      <c r="V5" s="7"/>
      <c r="W5" s="81">
        <f>IF(ISBLANK(C5)," ",AVERAGE(C5:V5))</f>
        <v>8.384615384615385</v>
      </c>
      <c r="X5" s="82"/>
      <c r="Y5" s="42">
        <f t="shared" ref="Y5:Y7" si="0">SUM(C5:V5)</f>
        <v>109</v>
      </c>
      <c r="Z5" s="83">
        <f>IF(W5=" "," ",RANK(W5,$W$5:$X$27,0))</f>
        <v>18</v>
      </c>
      <c r="AA5" s="84"/>
      <c r="AB5" s="37" t="str">
        <f>Z5&amp;"/"&amp;COUNTIF($Z$5:Z5,Z5)</f>
        <v>18/1</v>
      </c>
    </row>
    <row r="6" spans="1:29" ht="15.75">
      <c r="A6" s="64" t="s">
        <v>134</v>
      </c>
      <c r="B6" s="62" t="s">
        <v>137</v>
      </c>
      <c r="C6" s="4">
        <v>9</v>
      </c>
      <c r="D6" s="2">
        <v>12</v>
      </c>
      <c r="E6" s="2">
        <v>14</v>
      </c>
      <c r="F6" s="2">
        <v>0</v>
      </c>
      <c r="G6" s="2">
        <v>0</v>
      </c>
      <c r="H6" s="2">
        <v>1</v>
      </c>
      <c r="I6" s="2">
        <v>4</v>
      </c>
      <c r="J6" s="2">
        <v>2</v>
      </c>
      <c r="K6" s="2">
        <v>2</v>
      </c>
      <c r="L6" s="2">
        <v>12</v>
      </c>
      <c r="M6" s="2">
        <v>11</v>
      </c>
      <c r="N6" s="2"/>
      <c r="O6" s="2"/>
      <c r="P6" s="2">
        <v>12</v>
      </c>
      <c r="Q6" s="2"/>
      <c r="R6" s="2"/>
      <c r="S6" s="2"/>
      <c r="T6" s="2"/>
      <c r="U6" s="2"/>
      <c r="V6" s="1"/>
      <c r="W6" s="85">
        <f t="shared" ref="W6:W26" si="1">IF(ISBLANK(C6)," ",AVERAGE(C6:V6))</f>
        <v>6.583333333333333</v>
      </c>
      <c r="X6" s="86"/>
      <c r="Y6" s="40">
        <f t="shared" si="0"/>
        <v>79</v>
      </c>
      <c r="Z6" s="87">
        <f t="shared" ref="Z6:Z27" si="2">IF(W6=" "," ",RANK(W6,$W$5:$X$27,0))</f>
        <v>20</v>
      </c>
      <c r="AA6" s="88"/>
      <c r="AB6" s="37" t="str">
        <f>Z6&amp;"/"&amp;COUNTIF($Z$5:Z6,Z6)</f>
        <v>20/1</v>
      </c>
    </row>
    <row r="7" spans="1:29" ht="16.5" thickBot="1">
      <c r="A7" s="64" t="s">
        <v>135</v>
      </c>
      <c r="B7" s="62" t="s">
        <v>138</v>
      </c>
      <c r="C7" s="4">
        <v>17</v>
      </c>
      <c r="D7" s="2">
        <v>17</v>
      </c>
      <c r="E7" s="2">
        <v>19</v>
      </c>
      <c r="F7" s="2">
        <v>17</v>
      </c>
      <c r="G7" s="2">
        <v>13</v>
      </c>
      <c r="H7" s="2">
        <v>20</v>
      </c>
      <c r="I7" s="2">
        <v>20</v>
      </c>
      <c r="J7" s="2">
        <v>2</v>
      </c>
      <c r="K7" s="2">
        <v>14</v>
      </c>
      <c r="L7" s="2">
        <v>11</v>
      </c>
      <c r="M7" s="2">
        <v>15</v>
      </c>
      <c r="N7" s="2">
        <v>14</v>
      </c>
      <c r="O7" s="2">
        <v>19</v>
      </c>
      <c r="P7" s="2">
        <v>20</v>
      </c>
      <c r="Q7" s="2"/>
      <c r="R7" s="2"/>
      <c r="S7" s="2"/>
      <c r="T7" s="2"/>
      <c r="U7" s="2"/>
      <c r="V7" s="1"/>
      <c r="W7" s="85">
        <f t="shared" si="1"/>
        <v>15.571428571428571</v>
      </c>
      <c r="X7" s="86"/>
      <c r="Y7" s="41">
        <f t="shared" si="0"/>
        <v>218</v>
      </c>
      <c r="Z7" s="87">
        <f t="shared" si="2"/>
        <v>10</v>
      </c>
      <c r="AA7" s="88"/>
      <c r="AB7" s="37" t="str">
        <f>Z7&amp;"/"&amp;COUNTIF($Z$5:Z7,Z7)</f>
        <v>10/1</v>
      </c>
    </row>
    <row r="8" spans="1:29" ht="15.75">
      <c r="A8" s="64" t="s">
        <v>139</v>
      </c>
      <c r="B8" s="62" t="s">
        <v>140</v>
      </c>
      <c r="C8" s="4">
        <v>15</v>
      </c>
      <c r="D8" s="2">
        <v>19</v>
      </c>
      <c r="E8" s="2">
        <v>19</v>
      </c>
      <c r="F8" s="2">
        <v>16</v>
      </c>
      <c r="G8" s="2">
        <v>15</v>
      </c>
      <c r="H8" s="2">
        <v>19</v>
      </c>
      <c r="I8" s="2">
        <v>18</v>
      </c>
      <c r="J8" s="2">
        <v>1</v>
      </c>
      <c r="K8" s="2"/>
      <c r="L8" s="2">
        <v>15</v>
      </c>
      <c r="M8" s="2">
        <v>17</v>
      </c>
      <c r="N8" s="2">
        <v>16</v>
      </c>
      <c r="O8" s="2">
        <v>16</v>
      </c>
      <c r="P8" s="2">
        <v>19</v>
      </c>
      <c r="Q8" s="2"/>
      <c r="R8" s="2"/>
      <c r="S8" s="2"/>
      <c r="T8" s="2"/>
      <c r="U8" s="2"/>
      <c r="V8" s="1"/>
      <c r="W8" s="85">
        <f t="shared" si="1"/>
        <v>15.76923076923077</v>
      </c>
      <c r="X8" s="86"/>
      <c r="Y8" s="42">
        <f>SUM(C8:V8)</f>
        <v>205</v>
      </c>
      <c r="Z8" s="87">
        <f t="shared" si="2"/>
        <v>9</v>
      </c>
      <c r="AA8" s="88"/>
      <c r="AB8" s="37" t="str">
        <f>Z8&amp;"/"&amp;COUNTIF($Z$5:Z8,Z8)</f>
        <v>9/1</v>
      </c>
    </row>
    <row r="9" spans="1:29" ht="15.75">
      <c r="A9" s="64" t="s">
        <v>141</v>
      </c>
      <c r="B9" s="62" t="s">
        <v>142</v>
      </c>
      <c r="C9" s="4">
        <v>19</v>
      </c>
      <c r="D9" s="2">
        <v>19</v>
      </c>
      <c r="E9" s="2">
        <v>20</v>
      </c>
      <c r="F9" s="2">
        <v>10</v>
      </c>
      <c r="G9" s="2">
        <v>12</v>
      </c>
      <c r="H9" s="2">
        <v>17</v>
      </c>
      <c r="I9" s="2">
        <v>15</v>
      </c>
      <c r="J9" s="2">
        <v>9</v>
      </c>
      <c r="K9" s="2">
        <v>16</v>
      </c>
      <c r="L9" s="2">
        <v>16</v>
      </c>
      <c r="M9" s="2">
        <v>16</v>
      </c>
      <c r="N9" s="2">
        <v>16</v>
      </c>
      <c r="O9" s="2">
        <v>19</v>
      </c>
      <c r="P9" s="2">
        <v>20</v>
      </c>
      <c r="Q9" s="2"/>
      <c r="R9" s="2"/>
      <c r="S9" s="2"/>
      <c r="T9" s="2"/>
      <c r="U9" s="2"/>
      <c r="V9" s="1"/>
      <c r="W9" s="85">
        <f t="shared" si="1"/>
        <v>16</v>
      </c>
      <c r="X9" s="86"/>
      <c r="Y9" s="40">
        <f t="shared" ref="Y9:Y27" si="3">SUM(C9:V9)</f>
        <v>224</v>
      </c>
      <c r="Z9" s="87">
        <f t="shared" si="2"/>
        <v>8</v>
      </c>
      <c r="AA9" s="88"/>
      <c r="AB9" s="37" t="str">
        <f>Z9&amp;"/"&amp;COUNTIF($Z$5:Z9,Z9)</f>
        <v>8/1</v>
      </c>
    </row>
    <row r="10" spans="1:29" ht="15.75">
      <c r="A10" s="64" t="s">
        <v>143</v>
      </c>
      <c r="B10" s="62" t="s">
        <v>144</v>
      </c>
      <c r="C10" s="4">
        <v>11</v>
      </c>
      <c r="D10" s="2">
        <v>20</v>
      </c>
      <c r="E10" s="2">
        <v>18</v>
      </c>
      <c r="F10" s="2">
        <v>7</v>
      </c>
      <c r="G10" s="2">
        <v>10</v>
      </c>
      <c r="H10" s="2">
        <v>13</v>
      </c>
      <c r="I10" s="2">
        <v>14</v>
      </c>
      <c r="J10" s="2">
        <v>3</v>
      </c>
      <c r="K10" s="2">
        <v>7</v>
      </c>
      <c r="L10" s="2">
        <v>10</v>
      </c>
      <c r="M10" s="2">
        <v>11</v>
      </c>
      <c r="N10" s="2">
        <v>11</v>
      </c>
      <c r="O10" s="2">
        <v>16</v>
      </c>
      <c r="P10" s="2">
        <v>14</v>
      </c>
      <c r="Q10" s="2"/>
      <c r="R10" s="2"/>
      <c r="S10" s="2"/>
      <c r="T10" s="2"/>
      <c r="U10" s="2"/>
      <c r="V10" s="1"/>
      <c r="W10" s="85">
        <f t="shared" si="1"/>
        <v>11.785714285714286</v>
      </c>
      <c r="X10" s="86"/>
      <c r="Y10" s="40">
        <f t="shared" si="3"/>
        <v>165</v>
      </c>
      <c r="Z10" s="87">
        <f t="shared" si="2"/>
        <v>14</v>
      </c>
      <c r="AA10" s="88"/>
      <c r="AB10" s="37" t="str">
        <f>Z10&amp;"/"&amp;COUNTIF($Z$5:Z10,Z10)</f>
        <v>14/1</v>
      </c>
    </row>
    <row r="11" spans="1:29" ht="15.75">
      <c r="A11" s="64" t="s">
        <v>145</v>
      </c>
      <c r="B11" s="62" t="s">
        <v>146</v>
      </c>
      <c r="C11" s="4">
        <v>20</v>
      </c>
      <c r="D11" s="2">
        <v>20</v>
      </c>
      <c r="E11" s="2">
        <v>20</v>
      </c>
      <c r="F11" s="2">
        <v>16</v>
      </c>
      <c r="G11" s="2">
        <v>8</v>
      </c>
      <c r="H11" s="2">
        <v>16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1"/>
      <c r="W11" s="85">
        <f t="shared" si="1"/>
        <v>16.666666666666668</v>
      </c>
      <c r="X11" s="86"/>
      <c r="Y11" s="40">
        <f t="shared" si="3"/>
        <v>100</v>
      </c>
      <c r="Z11" s="87">
        <f t="shared" si="2"/>
        <v>5</v>
      </c>
      <c r="AA11" s="88"/>
      <c r="AB11" s="37" t="str">
        <f>Z11&amp;"/"&amp;COUNTIF($Z$5:Z11,Z11)</f>
        <v>5/1</v>
      </c>
    </row>
    <row r="12" spans="1:29" ht="15.75">
      <c r="A12" s="64" t="s">
        <v>147</v>
      </c>
      <c r="B12" s="62" t="s">
        <v>148</v>
      </c>
      <c r="C12" s="4">
        <v>7</v>
      </c>
      <c r="D12" s="2">
        <v>17</v>
      </c>
      <c r="E12" s="2">
        <v>10</v>
      </c>
      <c r="F12" s="2">
        <v>7</v>
      </c>
      <c r="G12" s="2">
        <v>3</v>
      </c>
      <c r="H12" s="2">
        <v>10</v>
      </c>
      <c r="I12" s="2">
        <v>16</v>
      </c>
      <c r="J12" s="2">
        <v>11</v>
      </c>
      <c r="K12" s="2">
        <v>16</v>
      </c>
      <c r="L12" s="2">
        <v>10</v>
      </c>
      <c r="M12" s="2">
        <v>9</v>
      </c>
      <c r="N12" s="2">
        <v>12</v>
      </c>
      <c r="O12" s="2">
        <v>13</v>
      </c>
      <c r="P12" s="2">
        <v>13</v>
      </c>
      <c r="Q12" s="2"/>
      <c r="R12" s="2"/>
      <c r="S12" s="2"/>
      <c r="T12" s="2"/>
      <c r="U12" s="2"/>
      <c r="V12" s="1"/>
      <c r="W12" s="85">
        <f t="shared" si="1"/>
        <v>11</v>
      </c>
      <c r="X12" s="86"/>
      <c r="Y12" s="40">
        <f t="shared" si="3"/>
        <v>154</v>
      </c>
      <c r="Z12" s="87">
        <f t="shared" si="2"/>
        <v>15</v>
      </c>
      <c r="AA12" s="88"/>
      <c r="AB12" s="37" t="str">
        <f>Z12&amp;"/"&amp;COUNTIF($Z$5:Z12,Z12)</f>
        <v>15/1</v>
      </c>
    </row>
    <row r="13" spans="1:29" ht="15.75">
      <c r="A13" s="64" t="s">
        <v>149</v>
      </c>
      <c r="B13" s="62" t="s">
        <v>150</v>
      </c>
      <c r="C13" s="4">
        <v>4</v>
      </c>
      <c r="D13" s="2">
        <v>4</v>
      </c>
      <c r="E13" s="2">
        <v>7</v>
      </c>
      <c r="F13" s="2">
        <v>1</v>
      </c>
      <c r="G13" s="2">
        <v>3</v>
      </c>
      <c r="H13" s="2">
        <v>12</v>
      </c>
      <c r="I13" s="2">
        <v>8</v>
      </c>
      <c r="J13" s="2">
        <v>3</v>
      </c>
      <c r="K13" s="2">
        <v>5</v>
      </c>
      <c r="L13" s="2">
        <v>10</v>
      </c>
      <c r="M13" s="2">
        <v>10</v>
      </c>
      <c r="N13" s="2">
        <v>9</v>
      </c>
      <c r="O13" s="2">
        <v>3</v>
      </c>
      <c r="P13" s="2">
        <v>1</v>
      </c>
      <c r="Q13" s="2"/>
      <c r="R13" s="2"/>
      <c r="S13" s="2"/>
      <c r="T13" s="2"/>
      <c r="U13" s="2"/>
      <c r="V13" s="1"/>
      <c r="W13" s="85">
        <f t="shared" si="1"/>
        <v>5.7142857142857144</v>
      </c>
      <c r="X13" s="86"/>
      <c r="Y13" s="40">
        <f t="shared" si="3"/>
        <v>80</v>
      </c>
      <c r="Z13" s="87">
        <f t="shared" si="2"/>
        <v>21</v>
      </c>
      <c r="AA13" s="88"/>
      <c r="AB13" s="37" t="str">
        <f>Z13&amp;"/"&amp;COUNTIF($Z$5:Z13,Z13)</f>
        <v>21/1</v>
      </c>
    </row>
    <row r="14" spans="1:29" ht="15.75">
      <c r="A14" s="64" t="s">
        <v>151</v>
      </c>
      <c r="B14" s="62" t="s">
        <v>152</v>
      </c>
      <c r="C14" s="4">
        <v>10</v>
      </c>
      <c r="D14" s="2">
        <v>15</v>
      </c>
      <c r="E14" s="2">
        <v>10</v>
      </c>
      <c r="F14" s="2">
        <v>15</v>
      </c>
      <c r="G14" s="2">
        <v>20</v>
      </c>
      <c r="H14" s="2">
        <v>20</v>
      </c>
      <c r="I14" s="2">
        <v>18</v>
      </c>
      <c r="J14" s="2">
        <v>17</v>
      </c>
      <c r="K14" s="2">
        <v>20</v>
      </c>
      <c r="L14" s="2">
        <v>11</v>
      </c>
      <c r="M14" s="2">
        <v>8</v>
      </c>
      <c r="N14" s="2">
        <v>10</v>
      </c>
      <c r="O14" s="2">
        <v>12</v>
      </c>
      <c r="P14" s="2">
        <v>17</v>
      </c>
      <c r="Q14" s="2"/>
      <c r="R14" s="2"/>
      <c r="S14" s="2"/>
      <c r="T14" s="2"/>
      <c r="U14" s="2"/>
      <c r="V14" s="1"/>
      <c r="W14" s="85">
        <f t="shared" si="1"/>
        <v>14.5</v>
      </c>
      <c r="X14" s="86"/>
      <c r="Y14" s="40">
        <f t="shared" si="3"/>
        <v>203</v>
      </c>
      <c r="Z14" s="87">
        <f t="shared" si="2"/>
        <v>12</v>
      </c>
      <c r="AA14" s="88"/>
      <c r="AB14" s="37" t="str">
        <f>Z14&amp;"/"&amp;COUNTIF($Z$5:Z14,Z14)</f>
        <v>12/1</v>
      </c>
    </row>
    <row r="15" spans="1:29" ht="15.75">
      <c r="A15" s="64" t="s">
        <v>153</v>
      </c>
      <c r="B15" s="62" t="s">
        <v>154</v>
      </c>
      <c r="C15" s="4">
        <v>20</v>
      </c>
      <c r="D15" s="2">
        <v>20</v>
      </c>
      <c r="E15" s="2">
        <v>20</v>
      </c>
      <c r="F15" s="2">
        <v>20</v>
      </c>
      <c r="G15" s="2">
        <v>20</v>
      </c>
      <c r="H15" s="2">
        <v>20</v>
      </c>
      <c r="I15" s="2">
        <v>20</v>
      </c>
      <c r="J15" s="2">
        <v>15</v>
      </c>
      <c r="K15" s="2">
        <v>18</v>
      </c>
      <c r="L15" s="2">
        <v>17</v>
      </c>
      <c r="M15" s="2">
        <v>20</v>
      </c>
      <c r="N15" s="2">
        <v>12</v>
      </c>
      <c r="O15" s="2">
        <v>20</v>
      </c>
      <c r="P15" s="2">
        <v>18</v>
      </c>
      <c r="Q15" s="2"/>
      <c r="R15" s="2"/>
      <c r="S15" s="2"/>
      <c r="T15" s="2"/>
      <c r="U15" s="2"/>
      <c r="V15" s="1"/>
      <c r="W15" s="85">
        <f t="shared" si="1"/>
        <v>18.571428571428573</v>
      </c>
      <c r="X15" s="86"/>
      <c r="Y15" s="40">
        <f t="shared" si="3"/>
        <v>260</v>
      </c>
      <c r="Z15" s="87">
        <f t="shared" si="2"/>
        <v>2</v>
      </c>
      <c r="AA15" s="88"/>
      <c r="AB15" s="37" t="str">
        <f>Z15&amp;"/"&amp;COUNTIF($Z$5:Z15,Z15)</f>
        <v>2/1</v>
      </c>
    </row>
    <row r="16" spans="1:29" ht="15.75">
      <c r="A16" s="64" t="s">
        <v>155</v>
      </c>
      <c r="B16" s="62" t="s">
        <v>156</v>
      </c>
      <c r="C16" s="4">
        <v>10</v>
      </c>
      <c r="D16" s="2">
        <v>15</v>
      </c>
      <c r="E16" s="2">
        <v>13</v>
      </c>
      <c r="F16" s="2">
        <v>20</v>
      </c>
      <c r="G16" s="2">
        <v>20</v>
      </c>
      <c r="H16" s="2">
        <v>20</v>
      </c>
      <c r="I16" s="2">
        <v>20</v>
      </c>
      <c r="J16" s="2">
        <v>14</v>
      </c>
      <c r="K16" s="2">
        <v>20</v>
      </c>
      <c r="L16" s="2">
        <v>15</v>
      </c>
      <c r="M16" s="2">
        <v>14</v>
      </c>
      <c r="N16" s="2">
        <v>15</v>
      </c>
      <c r="O16" s="2">
        <v>14</v>
      </c>
      <c r="P16" s="2">
        <v>17</v>
      </c>
      <c r="Q16" s="2"/>
      <c r="R16" s="2"/>
      <c r="S16" s="2"/>
      <c r="T16" s="2"/>
      <c r="U16" s="2"/>
      <c r="V16" s="1"/>
      <c r="W16" s="85">
        <f t="shared" si="1"/>
        <v>16.214285714285715</v>
      </c>
      <c r="X16" s="86"/>
      <c r="Y16" s="40">
        <f t="shared" si="3"/>
        <v>227</v>
      </c>
      <c r="Z16" s="87">
        <f t="shared" si="2"/>
        <v>7</v>
      </c>
      <c r="AA16" s="88"/>
      <c r="AB16" s="37" t="str">
        <f>Z16&amp;"/"&amp;COUNTIF($Z$5:Z16,Z16)</f>
        <v>7/1</v>
      </c>
    </row>
    <row r="17" spans="1:28" ht="15.75">
      <c r="A17" s="64" t="s">
        <v>157</v>
      </c>
      <c r="B17" s="62" t="s">
        <v>158</v>
      </c>
      <c r="C17" s="4">
        <v>19</v>
      </c>
      <c r="D17" s="2">
        <v>19</v>
      </c>
      <c r="E17" s="2">
        <v>20</v>
      </c>
      <c r="F17" s="2">
        <v>13</v>
      </c>
      <c r="G17" s="2">
        <v>17</v>
      </c>
      <c r="H17" s="2">
        <v>18</v>
      </c>
      <c r="I17" s="2">
        <v>20</v>
      </c>
      <c r="J17" s="2">
        <v>9</v>
      </c>
      <c r="K17" s="2">
        <v>13</v>
      </c>
      <c r="L17" s="2">
        <v>20</v>
      </c>
      <c r="M17" s="2"/>
      <c r="N17" s="2">
        <v>15</v>
      </c>
      <c r="O17" s="2">
        <v>14</v>
      </c>
      <c r="P17" s="2">
        <v>19</v>
      </c>
      <c r="Q17" s="2"/>
      <c r="R17" s="2"/>
      <c r="S17" s="2"/>
      <c r="T17" s="2"/>
      <c r="U17" s="2"/>
      <c r="V17" s="1"/>
      <c r="W17" s="85">
        <f t="shared" si="1"/>
        <v>16.615384615384617</v>
      </c>
      <c r="X17" s="86"/>
      <c r="Y17" s="40">
        <f t="shared" si="3"/>
        <v>216</v>
      </c>
      <c r="Z17" s="87">
        <f t="shared" si="2"/>
        <v>6</v>
      </c>
      <c r="AA17" s="88"/>
      <c r="AB17" s="37" t="str">
        <f>Z17&amp;"/"&amp;COUNTIF($Z$5:Z17,Z17)</f>
        <v>6/1</v>
      </c>
    </row>
    <row r="18" spans="1:28" ht="15.75">
      <c r="A18" s="64" t="s">
        <v>159</v>
      </c>
      <c r="B18" s="62" t="s">
        <v>160</v>
      </c>
      <c r="C18" s="4">
        <v>9</v>
      </c>
      <c r="D18" s="2">
        <v>15</v>
      </c>
      <c r="E18" s="2">
        <v>13</v>
      </c>
      <c r="F18" s="2">
        <v>0</v>
      </c>
      <c r="G18" s="2">
        <v>1</v>
      </c>
      <c r="H18" s="2">
        <v>4</v>
      </c>
      <c r="I18" s="2">
        <v>4</v>
      </c>
      <c r="J18" s="2">
        <v>5</v>
      </c>
      <c r="K18" s="2">
        <v>3</v>
      </c>
      <c r="L18" s="2">
        <v>11</v>
      </c>
      <c r="M18" s="2">
        <v>13</v>
      </c>
      <c r="N18" s="2">
        <v>9</v>
      </c>
      <c r="O18" s="2">
        <v>5</v>
      </c>
      <c r="P18" s="2">
        <v>17</v>
      </c>
      <c r="Q18" s="2"/>
      <c r="R18" s="2"/>
      <c r="S18" s="2"/>
      <c r="T18" s="2"/>
      <c r="U18" s="2"/>
      <c r="V18" s="1"/>
      <c r="W18" s="85">
        <f t="shared" si="1"/>
        <v>7.7857142857142856</v>
      </c>
      <c r="X18" s="86"/>
      <c r="Y18" s="40">
        <f t="shared" si="3"/>
        <v>109</v>
      </c>
      <c r="Z18" s="87">
        <f t="shared" si="2"/>
        <v>19</v>
      </c>
      <c r="AA18" s="88"/>
      <c r="AB18" s="37" t="str">
        <f>Z18&amp;"/"&amp;COUNTIF($Z$5:Z18,Z18)</f>
        <v>19/1</v>
      </c>
    </row>
    <row r="19" spans="1:28" ht="15.75">
      <c r="A19" s="64" t="s">
        <v>161</v>
      </c>
      <c r="B19" s="62" t="s">
        <v>162</v>
      </c>
      <c r="C19" s="4">
        <v>7</v>
      </c>
      <c r="D19" s="2">
        <v>19</v>
      </c>
      <c r="E19" s="2">
        <v>15</v>
      </c>
      <c r="F19" s="2">
        <v>8</v>
      </c>
      <c r="G19" s="2">
        <v>5</v>
      </c>
      <c r="H19" s="2">
        <v>19</v>
      </c>
      <c r="I19" s="2">
        <v>13</v>
      </c>
      <c r="J19" s="2">
        <v>6</v>
      </c>
      <c r="K19" s="2"/>
      <c r="L19" s="2"/>
      <c r="M19" s="2">
        <v>3</v>
      </c>
      <c r="N19" s="2">
        <v>10</v>
      </c>
      <c r="O19" s="2">
        <v>7</v>
      </c>
      <c r="P19" s="2">
        <v>12</v>
      </c>
      <c r="Q19" s="2"/>
      <c r="R19" s="2"/>
      <c r="S19" s="2"/>
      <c r="T19" s="2"/>
      <c r="U19" s="2"/>
      <c r="V19" s="1"/>
      <c r="W19" s="85">
        <f t="shared" si="1"/>
        <v>10.333333333333334</v>
      </c>
      <c r="X19" s="86"/>
      <c r="Y19" s="40">
        <f t="shared" si="3"/>
        <v>124</v>
      </c>
      <c r="Z19" s="87">
        <f t="shared" si="2"/>
        <v>16</v>
      </c>
      <c r="AA19" s="88"/>
      <c r="AB19" s="37" t="str">
        <f>Z19&amp;"/"&amp;COUNTIF($Z$5:Z19,Z19)</f>
        <v>16/1</v>
      </c>
    </row>
    <row r="20" spans="1:28" ht="15.75">
      <c r="A20" s="64" t="s">
        <v>163</v>
      </c>
      <c r="B20" s="62" t="s">
        <v>164</v>
      </c>
      <c r="C20" s="4">
        <v>19</v>
      </c>
      <c r="D20" s="2">
        <v>20</v>
      </c>
      <c r="E20" s="2">
        <v>20</v>
      </c>
      <c r="F20" s="2">
        <v>9</v>
      </c>
      <c r="G20" s="2">
        <v>2</v>
      </c>
      <c r="H20" s="2">
        <v>20</v>
      </c>
      <c r="I20" s="2"/>
      <c r="J20" s="2">
        <v>12</v>
      </c>
      <c r="K20" s="2">
        <v>19</v>
      </c>
      <c r="L20" s="2">
        <v>19</v>
      </c>
      <c r="M20" s="2">
        <v>19</v>
      </c>
      <c r="N20" s="2">
        <v>19</v>
      </c>
      <c r="O20" s="2">
        <v>20</v>
      </c>
      <c r="P20" s="2">
        <v>20</v>
      </c>
      <c r="Q20" s="2"/>
      <c r="R20" s="2"/>
      <c r="S20" s="2"/>
      <c r="T20" s="2"/>
      <c r="U20" s="2"/>
      <c r="V20" s="1"/>
      <c r="W20" s="85">
        <f t="shared" si="1"/>
        <v>16.76923076923077</v>
      </c>
      <c r="X20" s="86"/>
      <c r="Y20" s="40">
        <f t="shared" si="3"/>
        <v>218</v>
      </c>
      <c r="Z20" s="87">
        <f t="shared" si="2"/>
        <v>4</v>
      </c>
      <c r="AA20" s="88"/>
      <c r="AB20" s="37" t="str">
        <f>Z20&amp;"/"&amp;COUNTIF($Z$5:Z20,Z20)</f>
        <v>4/1</v>
      </c>
    </row>
    <row r="21" spans="1:28" ht="15.75">
      <c r="A21" s="64" t="s">
        <v>165</v>
      </c>
      <c r="B21" s="62" t="s">
        <v>166</v>
      </c>
      <c r="C21" s="4">
        <v>7</v>
      </c>
      <c r="D21" s="2">
        <v>14</v>
      </c>
      <c r="E21" s="2">
        <v>19</v>
      </c>
      <c r="F21" s="2">
        <v>7</v>
      </c>
      <c r="G21" s="2">
        <v>7</v>
      </c>
      <c r="H21" s="2">
        <v>19</v>
      </c>
      <c r="I21" s="2">
        <v>16</v>
      </c>
      <c r="J21" s="2">
        <v>9</v>
      </c>
      <c r="K21" s="2">
        <v>20</v>
      </c>
      <c r="L21" s="2">
        <v>12</v>
      </c>
      <c r="M21" s="2">
        <v>12</v>
      </c>
      <c r="N21" s="2">
        <v>12</v>
      </c>
      <c r="O21" s="2">
        <v>12</v>
      </c>
      <c r="P21" s="2">
        <v>18</v>
      </c>
      <c r="Q21" s="2"/>
      <c r="R21" s="2"/>
      <c r="S21" s="2"/>
      <c r="T21" s="2"/>
      <c r="U21" s="2"/>
      <c r="V21" s="1"/>
      <c r="W21" s="85">
        <f t="shared" si="1"/>
        <v>13.142857142857142</v>
      </c>
      <c r="X21" s="86"/>
      <c r="Y21" s="40">
        <f t="shared" si="3"/>
        <v>184</v>
      </c>
      <c r="Z21" s="87">
        <f t="shared" si="2"/>
        <v>13</v>
      </c>
      <c r="AA21" s="88"/>
      <c r="AB21" s="37" t="str">
        <f>Z21&amp;"/"&amp;COUNTIF($Z$5:Z21,Z21)</f>
        <v>13/1</v>
      </c>
    </row>
    <row r="22" spans="1:28" ht="15.75">
      <c r="A22" s="64" t="s">
        <v>167</v>
      </c>
      <c r="B22" s="62" t="s">
        <v>168</v>
      </c>
      <c r="C22" s="4">
        <v>9</v>
      </c>
      <c r="D22" s="2">
        <v>15</v>
      </c>
      <c r="E22" s="2">
        <v>14</v>
      </c>
      <c r="F22" s="2">
        <v>0</v>
      </c>
      <c r="G22" s="2">
        <v>2</v>
      </c>
      <c r="H22" s="2">
        <v>11</v>
      </c>
      <c r="I22" s="2">
        <v>14</v>
      </c>
      <c r="J22" s="2">
        <v>5</v>
      </c>
      <c r="K22" s="2">
        <v>4</v>
      </c>
      <c r="L22" s="2">
        <v>14</v>
      </c>
      <c r="M22" s="2">
        <v>10</v>
      </c>
      <c r="N22" s="2">
        <v>14</v>
      </c>
      <c r="O22" s="2">
        <v>17</v>
      </c>
      <c r="P22" s="2">
        <v>14</v>
      </c>
      <c r="Q22" s="2"/>
      <c r="R22" s="2"/>
      <c r="S22" s="2"/>
      <c r="T22" s="2"/>
      <c r="U22" s="2"/>
      <c r="V22" s="1"/>
      <c r="W22" s="85">
        <f t="shared" si="1"/>
        <v>10.214285714285714</v>
      </c>
      <c r="X22" s="86"/>
      <c r="Y22" s="40">
        <f t="shared" si="3"/>
        <v>143</v>
      </c>
      <c r="Z22" s="87">
        <f t="shared" si="2"/>
        <v>17</v>
      </c>
      <c r="AA22" s="88"/>
      <c r="AB22" s="37" t="str">
        <f>Z22&amp;"/"&amp;COUNTIF($Z$5:Z22,Z22)</f>
        <v>17/1</v>
      </c>
    </row>
    <row r="23" spans="1:28" ht="15.75">
      <c r="A23" s="64" t="s">
        <v>169</v>
      </c>
      <c r="B23" s="62" t="s">
        <v>170</v>
      </c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85" t="str">
        <f t="shared" si="1"/>
        <v xml:space="preserve"> </v>
      </c>
      <c r="X23" s="86"/>
      <c r="Y23" s="40">
        <f t="shared" si="3"/>
        <v>0</v>
      </c>
      <c r="Z23" s="87" t="str">
        <f t="shared" si="2"/>
        <v xml:space="preserve"> </v>
      </c>
      <c r="AA23" s="88"/>
      <c r="AB23" s="37" t="str">
        <f>Z23&amp;"/"&amp;COUNTIF($Z$5:Z23,Z23)</f>
        <v xml:space="preserve"> /1</v>
      </c>
    </row>
    <row r="24" spans="1:28" ht="15.75">
      <c r="A24" s="64" t="s">
        <v>171</v>
      </c>
      <c r="B24" s="62" t="s">
        <v>172</v>
      </c>
      <c r="C24" s="4">
        <v>19</v>
      </c>
      <c r="D24" s="2">
        <v>20</v>
      </c>
      <c r="E24" s="2">
        <v>19</v>
      </c>
      <c r="F24" s="2">
        <v>19</v>
      </c>
      <c r="G24" s="2">
        <v>19</v>
      </c>
      <c r="H24" s="2">
        <v>20</v>
      </c>
      <c r="I24" s="2">
        <v>20</v>
      </c>
      <c r="J24" s="2">
        <v>15</v>
      </c>
      <c r="K24" s="2">
        <v>18</v>
      </c>
      <c r="L24" s="2">
        <v>16</v>
      </c>
      <c r="M24" s="2">
        <v>19</v>
      </c>
      <c r="N24" s="2">
        <v>16</v>
      </c>
      <c r="O24" s="2">
        <v>20</v>
      </c>
      <c r="P24" s="2">
        <v>18</v>
      </c>
      <c r="Q24" s="2"/>
      <c r="R24" s="2"/>
      <c r="S24" s="2"/>
      <c r="T24" s="2"/>
      <c r="U24" s="2"/>
      <c r="V24" s="1"/>
      <c r="W24" s="85">
        <f t="shared" si="1"/>
        <v>18.428571428571427</v>
      </c>
      <c r="X24" s="86"/>
      <c r="Y24" s="40">
        <f t="shared" si="3"/>
        <v>258</v>
      </c>
      <c r="Z24" s="87">
        <f t="shared" si="2"/>
        <v>3</v>
      </c>
      <c r="AA24" s="88"/>
      <c r="AB24" s="37" t="str">
        <f>Z24&amp;"/"&amp;COUNTIF($Z$5:Z24,Z24)</f>
        <v>3/1</v>
      </c>
    </row>
    <row r="25" spans="1:28" ht="15.75">
      <c r="A25" s="64" t="s">
        <v>173</v>
      </c>
      <c r="B25" s="62" t="s">
        <v>174</v>
      </c>
      <c r="C25" s="4">
        <v>19</v>
      </c>
      <c r="D25" s="2">
        <v>20</v>
      </c>
      <c r="E25" s="2">
        <v>20</v>
      </c>
      <c r="F25" s="2">
        <v>20</v>
      </c>
      <c r="G25" s="2">
        <v>19</v>
      </c>
      <c r="H25" s="2">
        <v>20</v>
      </c>
      <c r="I25" s="2">
        <v>20</v>
      </c>
      <c r="J25" s="2">
        <v>20</v>
      </c>
      <c r="K25" s="2">
        <v>20</v>
      </c>
      <c r="L25" s="2">
        <v>18</v>
      </c>
      <c r="M25" s="2">
        <v>20</v>
      </c>
      <c r="N25" s="2">
        <v>17</v>
      </c>
      <c r="O25" s="2">
        <v>20</v>
      </c>
      <c r="P25" s="2">
        <v>20</v>
      </c>
      <c r="Q25" s="2"/>
      <c r="R25" s="2"/>
      <c r="S25" s="2"/>
      <c r="T25" s="2"/>
      <c r="U25" s="2"/>
      <c r="V25" s="1"/>
      <c r="W25" s="85">
        <f t="shared" si="1"/>
        <v>19.5</v>
      </c>
      <c r="X25" s="86"/>
      <c r="Y25" s="40">
        <f t="shared" si="3"/>
        <v>273</v>
      </c>
      <c r="Z25" s="87">
        <f t="shared" si="2"/>
        <v>1</v>
      </c>
      <c r="AA25" s="88"/>
      <c r="AB25" s="37" t="str">
        <f>Z25&amp;"/"&amp;COUNTIF($Z$5:Z25,Z25)</f>
        <v>1/1</v>
      </c>
    </row>
    <row r="26" spans="1:28" ht="15.75">
      <c r="A26" s="64" t="s">
        <v>175</v>
      </c>
      <c r="B26" s="62" t="s">
        <v>176</v>
      </c>
      <c r="C26" s="4">
        <v>19</v>
      </c>
      <c r="D26" s="2">
        <v>20</v>
      </c>
      <c r="E26" s="2">
        <v>19</v>
      </c>
      <c r="F26" s="2">
        <v>18</v>
      </c>
      <c r="G26" s="2">
        <v>19</v>
      </c>
      <c r="H26" s="2">
        <v>8</v>
      </c>
      <c r="I26" s="2">
        <v>16</v>
      </c>
      <c r="J26" s="2">
        <v>6</v>
      </c>
      <c r="K26" s="2">
        <v>14</v>
      </c>
      <c r="L26" s="2"/>
      <c r="M26" s="2">
        <v>14</v>
      </c>
      <c r="N26" s="2">
        <v>13</v>
      </c>
      <c r="O26" s="2">
        <v>18</v>
      </c>
      <c r="P26" s="2">
        <v>18</v>
      </c>
      <c r="Q26" s="2"/>
      <c r="R26" s="2"/>
      <c r="S26" s="2"/>
      <c r="T26" s="2"/>
      <c r="U26" s="2"/>
      <c r="V26" s="1"/>
      <c r="W26" s="85">
        <f t="shared" si="1"/>
        <v>15.538461538461538</v>
      </c>
      <c r="X26" s="86"/>
      <c r="Y26" s="40">
        <f t="shared" si="3"/>
        <v>202</v>
      </c>
      <c r="Z26" s="87">
        <f t="shared" si="2"/>
        <v>11</v>
      </c>
      <c r="AA26" s="88"/>
      <c r="AB26" s="37" t="str">
        <f>Z26&amp;"/"&amp;COUNTIF($Z$5:Z26,Z26)</f>
        <v>11/1</v>
      </c>
    </row>
    <row r="27" spans="1:28" ht="16.5" thickBot="1">
      <c r="A27" s="64" t="s">
        <v>177</v>
      </c>
      <c r="B27" s="62" t="s">
        <v>178</v>
      </c>
      <c r="C27" s="9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26"/>
      <c r="W27" s="89" t="str">
        <f t="shared" ref="W27" si="4">IF(ISBLANK(C27)," ",AVERAGE(C27:V27))</f>
        <v xml:space="preserve"> </v>
      </c>
      <c r="X27" s="90"/>
      <c r="Y27" s="45">
        <f t="shared" si="3"/>
        <v>0</v>
      </c>
      <c r="Z27" s="91" t="str">
        <f t="shared" si="2"/>
        <v xml:space="preserve"> </v>
      </c>
      <c r="AA27" s="92"/>
      <c r="AB27" s="37" t="str">
        <f>Z27&amp;"/"&amp;COUNTIF($Z$5:Z27,Z27)</f>
        <v xml:space="preserve"> /2</v>
      </c>
    </row>
  </sheetData>
  <mergeCells count="50">
    <mergeCell ref="W27:X27"/>
    <mergeCell ref="Z27:AA27"/>
    <mergeCell ref="W24:X24"/>
    <mergeCell ref="Z24:AA24"/>
    <mergeCell ref="W25:X25"/>
    <mergeCell ref="Z25:AA25"/>
    <mergeCell ref="W26:X26"/>
    <mergeCell ref="Z26:AA26"/>
    <mergeCell ref="W21:X21"/>
    <mergeCell ref="Z21:AA21"/>
    <mergeCell ref="W22:X22"/>
    <mergeCell ref="Z22:AA22"/>
    <mergeCell ref="W23:X23"/>
    <mergeCell ref="Z23:AA23"/>
    <mergeCell ref="W18:X18"/>
    <mergeCell ref="Z18:AA18"/>
    <mergeCell ref="W19:X19"/>
    <mergeCell ref="Z19:AA19"/>
    <mergeCell ref="W20:X20"/>
    <mergeCell ref="Z20:AA20"/>
    <mergeCell ref="W15:X15"/>
    <mergeCell ref="Z15:AA15"/>
    <mergeCell ref="W16:X16"/>
    <mergeCell ref="Z16:AA16"/>
    <mergeCell ref="W17:X17"/>
    <mergeCell ref="Z17:AA17"/>
    <mergeCell ref="W12:X12"/>
    <mergeCell ref="Z12:AA12"/>
    <mergeCell ref="W13:X13"/>
    <mergeCell ref="Z13:AA13"/>
    <mergeCell ref="W14:X14"/>
    <mergeCell ref="Z14:AA14"/>
    <mergeCell ref="W9:X9"/>
    <mergeCell ref="Z9:AA9"/>
    <mergeCell ref="W10:X10"/>
    <mergeCell ref="Z10:AA10"/>
    <mergeCell ref="W11:X11"/>
    <mergeCell ref="Z11:AA11"/>
    <mergeCell ref="W6:X6"/>
    <mergeCell ref="Z6:AA6"/>
    <mergeCell ref="W7:X7"/>
    <mergeCell ref="Z7:AA7"/>
    <mergeCell ref="W8:X8"/>
    <mergeCell ref="Z8:AA8"/>
    <mergeCell ref="A1:B2"/>
    <mergeCell ref="C1:AA2"/>
    <mergeCell ref="W4:X4"/>
    <mergeCell ref="Z4:AA4"/>
    <mergeCell ref="W5:X5"/>
    <mergeCell ref="Z5:AA5"/>
  </mergeCells>
  <conditionalFormatting sqref="Z5:AA27">
    <cfRule type="expression" dxfId="11" priority="11">
      <formula>$Z5=3</formula>
    </cfRule>
    <cfRule type="expression" dxfId="10" priority="12">
      <formula>$Z5=2</formula>
    </cfRule>
    <cfRule type="expression" dxfId="9" priority="13">
      <formula>$Z5=1</formula>
    </cfRule>
  </conditionalFormatting>
  <conditionalFormatting sqref="Y5:Y27">
    <cfRule type="dataBar" priority="10">
      <dataBar>
        <cfvo type="num" val="0"/>
        <cfvo type="max" val="0"/>
        <color rgb="FF00B0F0"/>
      </dataBar>
    </cfRule>
  </conditionalFormatting>
  <conditionalFormatting sqref="D5:V27">
    <cfRule type="cellIs" dxfId="8" priority="7" operator="equal">
      <formula>C5</formula>
    </cfRule>
    <cfRule type="cellIs" dxfId="7" priority="8" operator="lessThan">
      <formula>C5</formula>
    </cfRule>
    <cfRule type="cellIs" dxfId="6" priority="9" operator="greaterThan">
      <formula>C5</formula>
    </cfRule>
  </conditionalFormatting>
  <conditionalFormatting sqref="D5:V27">
    <cfRule type="cellIs" dxfId="5" priority="5" operator="lessThan">
      <formula>C5</formula>
    </cfRule>
    <cfRule type="cellIs" dxfId="4" priority="6" operator="greaterThan">
      <formula>C5</formula>
    </cfRule>
  </conditionalFormatting>
  <conditionalFormatting sqref="D5:V27">
    <cfRule type="cellIs" dxfId="3" priority="3" operator="lessThan">
      <formula>C5</formula>
    </cfRule>
    <cfRule type="cellIs" dxfId="2" priority="4" operator="greaterThan">
      <formula>C5</formula>
    </cfRule>
  </conditionalFormatting>
  <conditionalFormatting sqref="D5:V27">
    <cfRule type="cellIs" dxfId="1" priority="1" operator="lessThan">
      <formula>C5</formula>
    </cfRule>
    <cfRule type="cellIs" dxfId="0" priority="2" operator="greaterThan">
      <formula>C5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:C4"/>
  <sheetViews>
    <sheetView workbookViewId="0">
      <selection activeCell="B5" sqref="B5"/>
    </sheetView>
  </sheetViews>
  <sheetFormatPr baseColWidth="10" defaultRowHeight="15"/>
  <cols>
    <col min="1" max="1" width="14" bestFit="1" customWidth="1"/>
    <col min="2" max="2" width="13.140625" bestFit="1" customWidth="1"/>
    <col min="3" max="3" width="15.7109375" bestFit="1" customWidth="1"/>
  </cols>
  <sheetData>
    <row r="1" spans="1:3" ht="23.25">
      <c r="A1" s="11"/>
      <c r="B1" s="12" t="s">
        <v>25</v>
      </c>
      <c r="C1" s="12" t="s">
        <v>26</v>
      </c>
    </row>
    <row r="2" spans="1:3" ht="23.25">
      <c r="A2" s="11" t="s">
        <v>27</v>
      </c>
      <c r="B2" s="13">
        <f>AVERAGE('CM2A JZ'!W5:X27)</f>
        <v>15.309166920036484</v>
      </c>
      <c r="C2" s="14">
        <f>RANK(B2,$B$2:$B$4,0)</f>
        <v>1</v>
      </c>
    </row>
    <row r="3" spans="1:3" ht="23.25">
      <c r="A3" s="11" t="s">
        <v>28</v>
      </c>
      <c r="B3" s="13">
        <f>AVERAGE('CM2A RC'!W5:X27)</f>
        <v>12.893315018315018</v>
      </c>
      <c r="C3" s="14">
        <f>RANK(B3,$B$2:$B$4,0)</f>
        <v>3</v>
      </c>
    </row>
    <row r="4" spans="1:3" ht="23.25">
      <c r="A4" s="11" t="s">
        <v>29</v>
      </c>
      <c r="B4" s="13">
        <f>AVERAGE('CM2B RC'!W5:X27)</f>
        <v>13.575658468515613</v>
      </c>
      <c r="C4" s="14">
        <f>RANK(B4,$B$2:$B$4,0)</f>
        <v>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 enableFormatConditionsCalculation="0"/>
  <dimension ref="A1:J22"/>
  <sheetViews>
    <sheetView topLeftCell="A4" workbookViewId="0">
      <selection activeCell="C7" sqref="C7"/>
    </sheetView>
  </sheetViews>
  <sheetFormatPr baseColWidth="10" defaultRowHeight="15"/>
  <cols>
    <col min="10" max="10" width="0" hidden="1" customWidth="1"/>
  </cols>
  <sheetData>
    <row r="1" spans="1:10">
      <c r="A1" s="101" t="s">
        <v>30</v>
      </c>
      <c r="B1" s="101"/>
      <c r="C1" s="101"/>
      <c r="D1" s="101"/>
      <c r="E1" s="101"/>
      <c r="F1" s="101"/>
      <c r="G1" s="101"/>
    </row>
    <row r="2" spans="1:10">
      <c r="A2" s="101"/>
      <c r="B2" s="101"/>
      <c r="C2" s="101"/>
      <c r="D2" s="101"/>
      <c r="E2" s="101"/>
      <c r="F2" s="101"/>
      <c r="G2" s="101"/>
    </row>
    <row r="3" spans="1:10" ht="15.75">
      <c r="A3" s="15"/>
    </row>
    <row r="4" spans="1:10" ht="15.75">
      <c r="A4" s="16" t="s">
        <v>27</v>
      </c>
    </row>
    <row r="5" spans="1:10">
      <c r="A5" s="17" t="s">
        <v>26</v>
      </c>
      <c r="B5" s="17" t="s">
        <v>31</v>
      </c>
      <c r="C5" s="18">
        <v>1</v>
      </c>
      <c r="D5" s="18">
        <v>2</v>
      </c>
      <c r="E5" s="18">
        <v>3</v>
      </c>
      <c r="F5" s="18">
        <v>4</v>
      </c>
      <c r="G5" s="18">
        <v>5</v>
      </c>
    </row>
    <row r="6" spans="1:10" ht="19.5">
      <c r="A6" s="19">
        <v>1</v>
      </c>
      <c r="B6" s="20">
        <f>IFERROR(INDEX('CM2A JZ'!$Y$5:$Y$27,MATCH(C6,'CM2A JZ'!$B$5:$B$27,0),1),"")</f>
        <v>256</v>
      </c>
      <c r="C6" s="5" t="str">
        <f>IFERROR(INDEX('CM2A JZ'!$B$5:$B$27,MATCH($A6&amp;"/"&amp;RIGHT($C$5,1),'CM2A JZ'!$AB$5:$AB$27,0)),"")</f>
        <v>Prénom19</v>
      </c>
      <c r="D6" s="5" t="str">
        <f>IFERROR(INDEX('CM2A JZ'!$B$5:$B$27,MATCH($A$6&amp;"/"&amp;RIGHT(D5,1),'CM2A JZ'!$AB$5:$AB$27,0)),"")</f>
        <v/>
      </c>
      <c r="E6" s="5" t="str">
        <f>IFERROR(INDEX('CM2A JZ'!$B$5:$B$27,MATCH($A$6&amp;"/"&amp;RIGHT(E5,1),'CM2A JZ'!$AB$5:$AB$27,0)),"")</f>
        <v/>
      </c>
      <c r="F6" s="5" t="str">
        <f>IFERROR(INDEX('CM2A JZ'!$B$5:$B$27,MATCH($A$6&amp;"/"&amp;RIGHT(F5,1),'CM2A JZ'!$AB$5:$AB$27,0)),"")</f>
        <v/>
      </c>
      <c r="G6" s="5" t="str">
        <f>IFERROR(INDEX('CM2A JZ'!$B$5:$B$27,MATCH($A$6&amp;"/"&amp;RIGHT(G5,1),'CM2A JZ'!$AB$5:$AB$27,0)),"")</f>
        <v/>
      </c>
      <c r="I6" s="21">
        <f>RANK(B6,$B$6:$B$23,0)</f>
        <v>5</v>
      </c>
      <c r="J6" s="21" t="str">
        <f>I6&amp;"/"&amp;COUNTIF($I$6:I6,I6)</f>
        <v>5/1</v>
      </c>
    </row>
    <row r="7" spans="1:10" ht="19.5">
      <c r="A7" s="19">
        <v>2</v>
      </c>
      <c r="B7" s="20">
        <f>IFERROR(INDEX('CM2A JZ'!$Y$5:$Y$27,MATCH(C7,'CM2A JZ'!$B$5:$B$27,0),1),"")</f>
        <v>254</v>
      </c>
      <c r="C7" s="5" t="str">
        <f>IFERROR(INDEX('CM2A JZ'!$B$5:$B$27,MATCH($A$7&amp;"/"&amp;RIGHT(C5,1),'CM2A JZ'!$AB$5:$AB$27,0)),"")</f>
        <v>Prénom14</v>
      </c>
      <c r="D7" s="5" t="str">
        <f>IFERROR(INDEX('CM2A JZ'!$B$5:$B$27,MATCH($A$7&amp;"/"&amp;RIGHT(D5,1),'CM2A JZ'!$AB$5:$AB$27,0)),"")</f>
        <v>Prénom22</v>
      </c>
      <c r="E7" s="5" t="str">
        <f>IFERROR(INDEX('CM2A JZ'!$B$5:$B$27,MATCH($A$7&amp;"/"&amp;RIGHT(E5,1),'CM2A JZ'!$AB$5:$AB$27,0)),"")</f>
        <v/>
      </c>
      <c r="F7" s="5" t="str">
        <f>IFERROR(INDEX('CM2A JZ'!$B$5:$B$27,MATCH($A$7&amp;"/"&amp;RIGHT(F5,1),'CM2A JZ'!$AB$5:$AB$27,0)),"")</f>
        <v/>
      </c>
      <c r="G7" s="5" t="str">
        <f>IFERROR(INDEX('CM2A JZ'!$B$5:$B$27,MATCH($A$7&amp;"/"&amp;RIGHT(G5,1),'CM2A JZ'!$AB$5:$AB$27,0)),"")</f>
        <v/>
      </c>
      <c r="I7" s="21">
        <f>RANK(B7,$B$6:$B$23,0)</f>
        <v>6</v>
      </c>
      <c r="J7" s="21" t="str">
        <f>I7&amp;"/"&amp;COUNTIF($I$6:I7,I7)</f>
        <v>6/1</v>
      </c>
    </row>
    <row r="8" spans="1:10" ht="19.5">
      <c r="A8" s="19">
        <v>3</v>
      </c>
      <c r="B8" s="20" t="str">
        <f>IFERROR(INDEX('CM2A JZ'!$Y$5:$Y$27,MATCH(C8,'CM2A JZ'!$B$5:$B$27,0),1),"")</f>
        <v/>
      </c>
      <c r="C8" s="5" t="str">
        <f>IFERROR(INDEX('CM2A JZ'!$B$5:$B$27,MATCH($A$8&amp;"/"&amp;RIGHT(C5,1),'CM2A JZ'!$AB$5:$AB$27,0)),"")</f>
        <v/>
      </c>
      <c r="D8" s="5" t="str">
        <f>IFERROR(INDEX('CM2A JZ'!$B$5:$B$27,MATCH($A$8&amp;"/"&amp;RIGHT(D5,1),'CM2A JZ'!$AB$5:$AB$27,0)),"")</f>
        <v/>
      </c>
      <c r="E8" s="5" t="str">
        <f>IFERROR(INDEX('CM2A JZ'!$B$5:$B$27,MATCH($A$8&amp;"/"&amp;RIGHT(E5,1),'CM2A JZ'!$AB$5:$AB$27,0)),"")</f>
        <v/>
      </c>
      <c r="F8" s="5" t="str">
        <f>IFERROR(INDEX('CM2A JZ'!$B$5:$B$27,MATCH($A$8&amp;"/"&amp;RIGHT(F5,1),'CM2A JZ'!$AB$5:$AB$27,0)),"")</f>
        <v/>
      </c>
      <c r="G8" s="5" t="str">
        <f>IFERROR(INDEX('CM2A JZ'!$B$5:$B$27,MATCH($A$8&amp;"/"&amp;RIGHT(G5,1),'CM2A JZ'!$AB$5:$AB$27,0)),"")</f>
        <v/>
      </c>
      <c r="I8" s="21" t="e">
        <f>RANK(B8,$B$6:$B$23,0)</f>
        <v>#VALUE!</v>
      </c>
      <c r="J8" s="21" t="e">
        <f>I8&amp;"/"&amp;COUNTIF($I$6:I8,I8)</f>
        <v>#VALUE!</v>
      </c>
    </row>
    <row r="9" spans="1:10" ht="15.75">
      <c r="A9" s="15"/>
      <c r="B9" s="3"/>
      <c r="I9" s="21"/>
      <c r="J9" s="21"/>
    </row>
    <row r="10" spans="1:10" ht="15.75">
      <c r="A10" s="25" t="s">
        <v>28</v>
      </c>
    </row>
    <row r="11" spans="1:10">
      <c r="A11" s="17" t="s">
        <v>26</v>
      </c>
      <c r="B11" s="17" t="s">
        <v>31</v>
      </c>
      <c r="C11" s="22">
        <v>1</v>
      </c>
      <c r="D11" s="22">
        <v>2</v>
      </c>
      <c r="E11" s="22">
        <v>3</v>
      </c>
      <c r="F11" s="22">
        <v>4</v>
      </c>
      <c r="G11" s="22">
        <v>5</v>
      </c>
    </row>
    <row r="12" spans="1:10" ht="19.5">
      <c r="A12" s="19">
        <v>1</v>
      </c>
      <c r="B12" s="20">
        <f>IFERROR(INDEX('CM2A RC'!$Y$5:$Y$27,MATCH(C12,'CM2A RC'!$B$5:$B$27,0),1),"")</f>
        <v>267</v>
      </c>
      <c r="C12" s="5" t="str">
        <f>IFERROR(INDEX('CM2A RC'!$B$5:$B$27,MATCH($A$12&amp;"/"&amp;RIGHT(C11,1),'CM2A RC'!$AB$5:$AB$27,0)),"")</f>
        <v>Prénom202</v>
      </c>
      <c r="D12" s="5" t="str">
        <f>IFERROR(INDEX('CM2A RC'!$B$5:$B$27,MATCH($A$12&amp;"/"&amp;RIGHT(D11,1),'CM2A RC'!$AB$5:$AB$27,0)),"")</f>
        <v/>
      </c>
      <c r="E12" s="5" t="str">
        <f>IFERROR(INDEX('CM2A RC'!$B$5:$B$27,MATCH($A$12&amp;"/"&amp;RIGHT(E11,1),'CM2A RC'!$AB$5:$AB$27,0)),"")</f>
        <v/>
      </c>
      <c r="F12" s="5" t="str">
        <f>IFERROR(INDEX('CM2A RC'!$B$5:$B$27,MATCH($A$12&amp;"/"&amp;RIGHT(F11,1),'CM2A RC'!$AB$5:$AB$27,0)),"")</f>
        <v/>
      </c>
      <c r="G12" s="5" t="str">
        <f>IFERROR(INDEX('CM2A RC'!$B$5:$B$27,MATCH($A$12&amp;"/"&amp;RIGHT(G11,1),'CM2A RC'!$AB$5:$AB$27,0)),"")</f>
        <v/>
      </c>
      <c r="I12" s="3">
        <f>RANK(B12,$B$6:$B$23,0)</f>
        <v>2</v>
      </c>
      <c r="J12" t="str">
        <f>I12&amp;"/"&amp;COUNTIF($I$6:I12,I12)</f>
        <v>2/1</v>
      </c>
    </row>
    <row r="13" spans="1:10" ht="19.5">
      <c r="A13" s="19">
        <v>2</v>
      </c>
      <c r="B13" s="20">
        <f>IFERROR(INDEX('CM2A RC'!$Y$5:$Y$27,MATCH(C13,'CM2A RC'!$B$5:$B$27,0),1),"")</f>
        <v>234</v>
      </c>
      <c r="C13" s="5" t="str">
        <f>IFERROR(INDEX('CM2A RC'!$B$5:$B$27,MATCH($A$13&amp;"/"&amp;RIGHT(C11,1),'CM2A RC'!$AB$5:$AB$27,0)),"")</f>
        <v>Prénom211</v>
      </c>
      <c r="D13" s="5" t="str">
        <f>IFERROR(INDEX('CM2A RC'!$B$5:$B$27,MATCH($A$13&amp;"/"&amp;RIGHT(D11,1),'CM2A RC'!$AB$5:$AB$27,0)),"")</f>
        <v/>
      </c>
      <c r="E13" s="5" t="str">
        <f>IFERROR(INDEX('CM2A RC'!$B$5:$B$27,MATCH($A$13&amp;"/"&amp;RIGHT(E11,1),'CM2A RC'!$AB$5:$AB$27,0)),"")</f>
        <v/>
      </c>
      <c r="F13" s="5" t="str">
        <f>IFERROR(INDEX('CM2A RC'!$B$5:$B$27,MATCH($A$13&amp;"/"&amp;RIGHT(F11,1),'CM2A RC'!$AB$5:$AB$27,0)),"")</f>
        <v/>
      </c>
      <c r="G13" s="5" t="str">
        <f>IFERROR(INDEX('CM2A RC'!$B$5:$B$27,MATCH($A$13&amp;"/"&amp;RIGHT(G11,1),'CM2A RC'!$AB$5:$AB$27,0)),"")</f>
        <v/>
      </c>
      <c r="I13" s="3">
        <f>RANK(B13,$B$6:$B$23,0)</f>
        <v>8</v>
      </c>
      <c r="J13" t="str">
        <f>I13&amp;"/"&amp;COUNTIF($I$6:I13,I13)</f>
        <v>8/1</v>
      </c>
    </row>
    <row r="14" spans="1:10" ht="19.5">
      <c r="A14" s="19">
        <v>3</v>
      </c>
      <c r="B14" s="20">
        <f>IFERROR(INDEX('CM2A RC'!$Y$5:$Y$27,MATCH(C14,'CM2A RC'!$B$5:$B$27,0),1),"")</f>
        <v>250</v>
      </c>
      <c r="C14" s="5" t="str">
        <f>IFERROR(INDEX('CM2A RC'!$B$5:$B$27,MATCH($A$14&amp;"/"&amp;RIGHT(C11,1),'CM2A RC'!$AB$5:$AB$27,0)),"")</f>
        <v>Prénom209</v>
      </c>
      <c r="D14" s="5" t="str">
        <f>IFERROR(INDEX('CM2A RC'!$B$5:$B$27,MATCH($A$14&amp;"/"&amp;RIGHT(D11,1),'CM2A RC'!$AB$5:$AB$27,0)),"")</f>
        <v/>
      </c>
      <c r="E14" s="5" t="str">
        <f>IFERROR(INDEX('CM2A RC'!$B$5:$B$27,MATCH($A$14&amp;"/"&amp;RIGHT(E11,1),'CM2A RC'!$AB$5:$AB$27,0)),"")</f>
        <v/>
      </c>
      <c r="F14" s="5" t="str">
        <f>IFERROR(INDEX('CM2A RC'!$B$5:$B$27,MATCH($A$14&amp;"/"&amp;RIGHT(F11,1),'CM2A RC'!$AB$5:$AB$27,0)),"")</f>
        <v/>
      </c>
      <c r="G14" s="5" t="str">
        <f>IFERROR(INDEX('CM2A RC'!$B$5:$B$27,MATCH($A$14&amp;"/"&amp;RIGHT(G11,1),'CM2A RC'!$AB$5:$AB$27,0)),"")</f>
        <v/>
      </c>
      <c r="I14" s="3">
        <f>RANK(B14,$B$6:$B$23,0)</f>
        <v>7</v>
      </c>
      <c r="J14" t="str">
        <f>I14&amp;"/"&amp;COUNTIF($I$6:I14,I14)</f>
        <v>7/1</v>
      </c>
    </row>
    <row r="15" spans="1:10" ht="19.5">
      <c r="A15" s="23"/>
      <c r="B15" s="24"/>
      <c r="C15" s="24"/>
      <c r="D15" s="24"/>
      <c r="E15" s="24"/>
      <c r="F15" s="24"/>
      <c r="G15" s="24"/>
      <c r="I15" s="3"/>
    </row>
    <row r="16" spans="1:10" ht="15.75">
      <c r="A16" s="25" t="s">
        <v>29</v>
      </c>
      <c r="I16" s="3"/>
    </row>
    <row r="17" spans="1:10">
      <c r="A17" s="17" t="s">
        <v>26</v>
      </c>
      <c r="B17" s="17" t="s">
        <v>31</v>
      </c>
      <c r="C17" s="22">
        <v>1</v>
      </c>
      <c r="D17" s="22">
        <v>2</v>
      </c>
      <c r="E17" s="22">
        <v>3</v>
      </c>
      <c r="F17" s="22">
        <v>4</v>
      </c>
      <c r="G17" s="22">
        <v>5</v>
      </c>
      <c r="I17" s="3"/>
    </row>
    <row r="18" spans="1:10" ht="19.5">
      <c r="A18" s="19">
        <v>1</v>
      </c>
      <c r="B18" s="20">
        <f>IFERROR(INDEX('CM2B RC'!$Y$5:$Y$27,MATCH(C18,'CM2B RC'!$B$5:$B$27,0),1),"")</f>
        <v>273</v>
      </c>
      <c r="C18" s="5" t="str">
        <f>IFERROR(INDEX('CM2B RC'!$B$5:$B$27,MATCH($A$18&amp;"/"&amp;RIGHT(C17,1),'CM2B RC'!$AB$5:$AB$27,0)),"")</f>
        <v>Prénom321</v>
      </c>
      <c r="D18" s="5" t="str">
        <f>IFERROR(INDEX('CM2B RC'!$B$5:$B$27,MATCH($A$18&amp;"/"&amp;RIGHT(D17,1),'CM2B RC'!$AB$5:$AB$27,0)),"")</f>
        <v/>
      </c>
      <c r="E18" s="5" t="str">
        <f>IFERROR(INDEX('CM2B RC'!$B$5:$B$27,MATCH($A$18&amp;"/"&amp;RIGHT(E17,1),'CM2B RC'!$AB$5:$AB$27,0)),"")</f>
        <v/>
      </c>
      <c r="F18" s="5" t="str">
        <f>IFERROR(INDEX('CM2B RC'!$B$5:$B$27,MATCH($A$18&amp;"/"&amp;RIGHT(F17,1),'CM2B RC'!$AB$5:$AB$27,0)),"")</f>
        <v/>
      </c>
      <c r="G18" s="5" t="str">
        <f>IFERROR(INDEX('CM2B RC'!$B$5:$B$27,MATCH($A$18&amp;"/"&amp;RIGHT(G17,1),'CM2B RC'!$AB$5:$AB$27,0)),"")</f>
        <v/>
      </c>
      <c r="I18" s="3">
        <f>RANK(B18,$B$6:$B$23,0)</f>
        <v>1</v>
      </c>
      <c r="J18" t="str">
        <f>I18&amp;"/"&amp;COUNTIF($I$6:I18,I18)</f>
        <v>1/1</v>
      </c>
    </row>
    <row r="19" spans="1:10" ht="19.5">
      <c r="A19" s="19">
        <v>2</v>
      </c>
      <c r="B19" s="20">
        <f>IFERROR(INDEX('CM2B RC'!$Y$5:$Y$27,MATCH(C19,'CM2B RC'!$B$5:$B$27,0),1),"")</f>
        <v>260</v>
      </c>
      <c r="C19" s="5" t="str">
        <f>IFERROR(INDEX('CM2B RC'!$B$5:$B$27,MATCH($A$19&amp;"/"&amp;RIGHT(C17,1),'CM2B RC'!$AB$5:$AB$27,0)),"")</f>
        <v>Prénom311</v>
      </c>
      <c r="D19" s="5" t="str">
        <f>IFERROR(INDEX('CM2B RC'!$B$5:$B$27,MATCH($A$19&amp;"/"&amp;RIGHT(D17,1),'CM2B RC'!$AB$5:$AB$27,0)),"")</f>
        <v/>
      </c>
      <c r="E19" s="5" t="str">
        <f>IFERROR(INDEX('CM2B RC'!$B$5:$B$27,MATCH($A$19&amp;"/"&amp;RIGHT(E17,1),'CM2B RC'!$AB$5:$AB$27,0)),"")</f>
        <v/>
      </c>
      <c r="F19" s="5" t="str">
        <f>IFERROR(INDEX('CM2B RC'!$B$5:$B$27,MATCH($A$19&amp;"/"&amp;RIGHT(F17,1),'CM2B RC'!$AB$5:$AB$27,0)),"")</f>
        <v/>
      </c>
      <c r="G19" s="5" t="str">
        <f>IFERROR(INDEX('CM2B RC'!$B$5:$B$27,MATCH($A$19&amp;"/"&amp;RIGHT(G17,1),'CM2B RC'!$AB$5:$AB$27,0)),"")</f>
        <v/>
      </c>
      <c r="I19" s="3">
        <f>RANK(B19,$B$6:$B$23,0)</f>
        <v>3</v>
      </c>
      <c r="J19" t="str">
        <f>I19&amp;"/"&amp;COUNTIF($I$6:I19,I19)</f>
        <v>3/1</v>
      </c>
    </row>
    <row r="20" spans="1:10" ht="19.5">
      <c r="A20" s="19">
        <v>3</v>
      </c>
      <c r="B20" s="20">
        <f>IFERROR(INDEX('CM2B RC'!$Y$5:$Y$27,MATCH(C20,'CM2B RC'!$B$5:$B$27,0),1),"")</f>
        <v>258</v>
      </c>
      <c r="C20" s="5" t="str">
        <f>IFERROR(INDEX('CM2B RC'!$B$5:$B$27,MATCH($A$20&amp;"/"&amp;RIGHT(C17,1),'CM2B RC'!$AB$5:$AB$27,0)),"")</f>
        <v>Prénom320</v>
      </c>
      <c r="D20" s="5" t="str">
        <f>IFERROR(INDEX('CM2A RC'!$B$5:$B$27,MATCH($A$14&amp;"/"&amp;RIGHT(D17,1),'CM2A RC'!$AB$5:$AB$27,0)),"")</f>
        <v/>
      </c>
      <c r="E20" s="5" t="str">
        <f>IFERROR(INDEX('CM2A RC'!$B$5:$B$27,MATCH($A$14&amp;"/"&amp;RIGHT(E17,1),'CM2A RC'!$AB$5:$AB$27,0)),"")</f>
        <v/>
      </c>
      <c r="F20" s="5" t="str">
        <f>IFERROR(INDEX('CM2A RC'!$B$5:$B$27,MATCH($A$14&amp;"/"&amp;RIGHT(F17,1),'CM2A RC'!$AB$5:$AB$27,0)),"")</f>
        <v/>
      </c>
      <c r="G20" s="5" t="str">
        <f>IFERROR(INDEX('CM2A RC'!$B$5:$B$27,MATCH($A$14&amp;"/"&amp;RIGHT(G17,1),'CM2A RC'!$AB$5:$AB$27,0)),"")</f>
        <v/>
      </c>
      <c r="I20" s="3">
        <f>RANK(B20,$B$6:$B$23,0)</f>
        <v>4</v>
      </c>
      <c r="J20" t="str">
        <f>I20&amp;"/"&amp;COUNTIF($I$6:I20,I20)</f>
        <v>4/1</v>
      </c>
    </row>
    <row r="21" spans="1:10" ht="19.5">
      <c r="A21" s="23"/>
      <c r="B21" s="24"/>
      <c r="C21" s="24"/>
      <c r="D21" s="24"/>
      <c r="E21" s="24"/>
      <c r="F21" s="24"/>
      <c r="G21" s="24"/>
    </row>
    <row r="22" spans="1:10" ht="15.75">
      <c r="A22" s="15"/>
    </row>
  </sheetData>
  <mergeCells count="1">
    <mergeCell ref="A1:G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 enableFormatConditionsCalculation="0">
    <tabColor rgb="FFFFC000"/>
  </sheetPr>
  <dimension ref="A1:E70"/>
  <sheetViews>
    <sheetView tabSelected="1" workbookViewId="0">
      <selection activeCell="G5" sqref="G5"/>
    </sheetView>
  </sheetViews>
  <sheetFormatPr baseColWidth="10" defaultRowHeight="15"/>
  <cols>
    <col min="1" max="1" width="18.42578125" customWidth="1"/>
    <col min="2" max="2" width="22.7109375" customWidth="1"/>
    <col min="3" max="3" width="11.42578125" customWidth="1"/>
    <col min="4" max="4" width="22.7109375" customWidth="1"/>
  </cols>
  <sheetData>
    <row r="1" spans="1:5" ht="35.25">
      <c r="A1" s="27" t="s">
        <v>34</v>
      </c>
      <c r="B1" s="28"/>
      <c r="C1" s="28"/>
      <c r="D1" s="28"/>
      <c r="E1" s="28"/>
    </row>
    <row r="2" spans="1:5" ht="20.25">
      <c r="A2" s="29" t="s">
        <v>35</v>
      </c>
      <c r="B2" s="29" t="s">
        <v>36</v>
      </c>
      <c r="C2" s="29" t="s">
        <v>37</v>
      </c>
      <c r="D2" s="29" t="s">
        <v>38</v>
      </c>
      <c r="E2" s="29" t="s">
        <v>24</v>
      </c>
    </row>
    <row r="3" spans="1:5">
      <c r="E3" s="3"/>
    </row>
    <row r="4" spans="1:5">
      <c r="E4" s="3"/>
    </row>
    <row r="5" spans="1:5">
      <c r="E5" s="3"/>
    </row>
    <row r="6" spans="1:5">
      <c r="E6" s="3"/>
    </row>
    <row r="7" spans="1:5">
      <c r="E7" s="3"/>
    </row>
    <row r="8" spans="1:5">
      <c r="E8" s="3"/>
    </row>
    <row r="9" spans="1:5">
      <c r="E9" s="3"/>
    </row>
    <row r="10" spans="1:5">
      <c r="E10" s="3"/>
    </row>
    <row r="11" spans="1:5">
      <c r="E11" s="3"/>
    </row>
    <row r="12" spans="1:5">
      <c r="E12" s="3"/>
    </row>
    <row r="13" spans="1:5">
      <c r="E13" s="3"/>
    </row>
    <row r="14" spans="1:5">
      <c r="E14" s="3"/>
    </row>
    <row r="15" spans="1:5">
      <c r="E15" s="3"/>
    </row>
    <row r="16" spans="1:5">
      <c r="E16" s="3"/>
    </row>
    <row r="17" spans="5:5">
      <c r="E17" s="3"/>
    </row>
    <row r="18" spans="5:5">
      <c r="E18" s="3"/>
    </row>
    <row r="19" spans="5:5">
      <c r="E19" s="3"/>
    </row>
    <row r="20" spans="5:5">
      <c r="E20" s="3"/>
    </row>
    <row r="21" spans="5:5">
      <c r="E21" s="3"/>
    </row>
    <row r="22" spans="5:5">
      <c r="E22" s="3"/>
    </row>
    <row r="23" spans="5:5">
      <c r="E23" s="3"/>
    </row>
    <row r="24" spans="5:5">
      <c r="E24" s="3"/>
    </row>
    <row r="25" spans="5:5">
      <c r="E25" s="3"/>
    </row>
    <row r="26" spans="5:5">
      <c r="E26" s="3"/>
    </row>
    <row r="27" spans="5:5">
      <c r="E27" s="3"/>
    </row>
    <row r="28" spans="5:5">
      <c r="E28" s="3"/>
    </row>
    <row r="29" spans="5:5">
      <c r="E29" s="3"/>
    </row>
    <row r="30" spans="5:5">
      <c r="E30" s="3"/>
    </row>
    <row r="31" spans="5:5">
      <c r="E31" s="3"/>
    </row>
    <row r="32" spans="5:5">
      <c r="E32" s="3"/>
    </row>
    <row r="33" spans="5:5">
      <c r="E33" s="3"/>
    </row>
    <row r="34" spans="5:5">
      <c r="E34" s="3"/>
    </row>
    <row r="35" spans="5:5">
      <c r="E35" s="3"/>
    </row>
    <row r="36" spans="5:5">
      <c r="E36" s="3"/>
    </row>
    <row r="37" spans="5:5">
      <c r="E37" s="3"/>
    </row>
    <row r="38" spans="5:5">
      <c r="E38" s="3"/>
    </row>
    <row r="39" spans="5:5">
      <c r="E39" s="3"/>
    </row>
    <row r="40" spans="5:5">
      <c r="E40" s="3"/>
    </row>
    <row r="41" spans="5:5">
      <c r="E41" s="3"/>
    </row>
    <row r="42" spans="5:5">
      <c r="E42" s="3"/>
    </row>
    <row r="43" spans="5:5">
      <c r="E43" s="3"/>
    </row>
    <row r="44" spans="5:5">
      <c r="E44" s="3"/>
    </row>
    <row r="45" spans="5:5">
      <c r="E45" s="3"/>
    </row>
    <row r="46" spans="5:5">
      <c r="E46" s="3"/>
    </row>
    <row r="47" spans="5:5">
      <c r="E47" s="3"/>
    </row>
    <row r="48" spans="5:5">
      <c r="E48" s="3"/>
    </row>
    <row r="49" spans="5:5">
      <c r="E49" s="3"/>
    </row>
    <row r="50" spans="5:5">
      <c r="E50" s="3"/>
    </row>
    <row r="51" spans="5:5">
      <c r="E51" s="3"/>
    </row>
    <row r="52" spans="5:5">
      <c r="E52" s="3"/>
    </row>
    <row r="53" spans="5:5">
      <c r="E53" s="3"/>
    </row>
    <row r="54" spans="5:5">
      <c r="E54" s="3"/>
    </row>
    <row r="55" spans="5:5">
      <c r="E55" s="3"/>
    </row>
    <row r="56" spans="5:5">
      <c r="E56" s="3"/>
    </row>
    <row r="57" spans="5:5">
      <c r="E57" s="3"/>
    </row>
    <row r="58" spans="5:5">
      <c r="E58" s="3"/>
    </row>
    <row r="59" spans="5:5">
      <c r="E59" s="3"/>
    </row>
    <row r="60" spans="5:5">
      <c r="E60" s="3"/>
    </row>
    <row r="61" spans="5:5">
      <c r="E61" s="3"/>
    </row>
    <row r="62" spans="5:5">
      <c r="E62" s="3"/>
    </row>
    <row r="63" spans="5:5">
      <c r="E63" s="3"/>
    </row>
    <row r="64" spans="5:5">
      <c r="E64" s="3"/>
    </row>
    <row r="65" spans="5:5">
      <c r="E65" s="3"/>
    </row>
    <row r="66" spans="5:5">
      <c r="E66" s="3"/>
    </row>
    <row r="67" spans="5:5">
      <c r="E67" s="3"/>
    </row>
    <row r="68" spans="5:5">
      <c r="E68" s="3"/>
    </row>
    <row r="69" spans="5:5">
      <c r="E69" s="3"/>
    </row>
    <row r="70" spans="5:5">
      <c r="E70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 enableFormatConditionsCalculation="0"/>
  <dimension ref="A2:G187"/>
  <sheetViews>
    <sheetView workbookViewId="0">
      <selection activeCell="I5" sqref="I5"/>
    </sheetView>
  </sheetViews>
  <sheetFormatPr baseColWidth="10" defaultRowHeight="15"/>
  <cols>
    <col min="1" max="1" width="19.7109375" bestFit="1" customWidth="1"/>
    <col min="2" max="2" width="15.140625" bestFit="1" customWidth="1"/>
  </cols>
  <sheetData>
    <row r="2" spans="1:7">
      <c r="A2" t="str">
        <f>'CM2A JZ'!A5</f>
        <v>Nom1</v>
      </c>
      <c r="B2" t="str">
        <f>'CM2A JZ'!B5</f>
        <v>Prénom1</v>
      </c>
      <c r="C2" t="str">
        <f>'CM2A JZ'!$AC$1</f>
        <v>CM2A JZ</v>
      </c>
      <c r="D2" s="66">
        <f>'CM2A JZ'!Y5</f>
        <v>208</v>
      </c>
      <c r="F2">
        <f t="shared" ref="F2:F33" si="0">IF(A2=0,"",RANK(D2,$D$2:$D$148))</f>
        <v>25</v>
      </c>
      <c r="G2" s="3" t="str">
        <f>F2&amp;"/"&amp;COUNTIF($F$2:F2,F2)</f>
        <v>25/1</v>
      </c>
    </row>
    <row r="3" spans="1:7">
      <c r="A3" t="str">
        <f>'CM2A JZ'!A6</f>
        <v>Nom2</v>
      </c>
      <c r="B3" t="str">
        <f>'CM2A JZ'!B6</f>
        <v>Prénom2</v>
      </c>
      <c r="C3" t="str">
        <f>'CM2A JZ'!$AC$1</f>
        <v>CM2A JZ</v>
      </c>
      <c r="D3" s="66">
        <f>'CM2A JZ'!Y6</f>
        <v>173</v>
      </c>
      <c r="F3">
        <f t="shared" si="0"/>
        <v>35</v>
      </c>
      <c r="G3" s="3" t="str">
        <f>F3&amp;"/"&amp;COUNTIF($F$2:F3,F3)</f>
        <v>35/1</v>
      </c>
    </row>
    <row r="4" spans="1:7">
      <c r="A4" t="str">
        <f>'CM2A JZ'!A7</f>
        <v>Nom3</v>
      </c>
      <c r="B4" t="str">
        <f>'CM2A JZ'!B7</f>
        <v>Prénom3</v>
      </c>
      <c r="C4" t="str">
        <f>'CM2A JZ'!$AC$1</f>
        <v>CM2A JZ</v>
      </c>
      <c r="D4" s="66">
        <f>'CM2A JZ'!Y7</f>
        <v>158</v>
      </c>
      <c r="F4">
        <f t="shared" si="0"/>
        <v>45</v>
      </c>
      <c r="G4" s="3" t="str">
        <f>F4&amp;"/"&amp;COUNTIF($F$2:F4,F4)</f>
        <v>45/1</v>
      </c>
    </row>
    <row r="5" spans="1:7">
      <c r="A5" t="str">
        <f>'CM2A JZ'!A8</f>
        <v>Nom4</v>
      </c>
      <c r="B5" t="str">
        <f>'CM2A JZ'!B8</f>
        <v>Prénom4</v>
      </c>
      <c r="C5" t="str">
        <f>'CM2A JZ'!$AC$1</f>
        <v>CM2A JZ</v>
      </c>
      <c r="D5" s="66">
        <f>'CM2A JZ'!Y8</f>
        <v>185</v>
      </c>
      <c r="F5">
        <f t="shared" si="0"/>
        <v>31</v>
      </c>
      <c r="G5" s="3" t="str">
        <f>F5&amp;"/"&amp;COUNTIF($F$2:F5,F5)</f>
        <v>31/1</v>
      </c>
    </row>
    <row r="6" spans="1:7">
      <c r="A6" t="str">
        <f>'CM2A JZ'!A9</f>
        <v>Nom5</v>
      </c>
      <c r="B6" t="str">
        <f>'CM2A JZ'!B9</f>
        <v>Prénom5</v>
      </c>
      <c r="C6" t="str">
        <f>'CM2A JZ'!$AC$1</f>
        <v>CM2A JZ</v>
      </c>
      <c r="D6" s="66">
        <f>'CM2A JZ'!Y9</f>
        <v>145</v>
      </c>
      <c r="F6">
        <f t="shared" si="0"/>
        <v>48</v>
      </c>
      <c r="G6" s="3" t="str">
        <f>F6&amp;"/"&amp;COUNTIF($F$2:F6,F6)</f>
        <v>48/1</v>
      </c>
    </row>
    <row r="7" spans="1:7">
      <c r="A7" t="str">
        <f>'CM2A JZ'!A10</f>
        <v>Nom6</v>
      </c>
      <c r="B7" t="str">
        <f>'CM2A JZ'!B10</f>
        <v>Prénom6</v>
      </c>
      <c r="C7" t="str">
        <f>'CM2A JZ'!$AC$1</f>
        <v>CM2A JZ</v>
      </c>
      <c r="D7" s="66">
        <f>'CM2A JZ'!Y10</f>
        <v>250</v>
      </c>
      <c r="F7">
        <f t="shared" si="0"/>
        <v>8</v>
      </c>
      <c r="G7" s="3" t="str">
        <f>F7&amp;"/"&amp;COUNTIF($F$2:F7,F7)</f>
        <v>8/1</v>
      </c>
    </row>
    <row r="8" spans="1:7">
      <c r="A8" t="str">
        <f>'CM2A JZ'!A11</f>
        <v>Nom7</v>
      </c>
      <c r="B8" t="str">
        <f>'CM2A JZ'!B11</f>
        <v>Prénom7</v>
      </c>
      <c r="C8" t="str">
        <f>'CM2A JZ'!$AC$1</f>
        <v>CM2A JZ</v>
      </c>
      <c r="D8" s="66">
        <f>'CM2A JZ'!Y11</f>
        <v>103</v>
      </c>
      <c r="F8">
        <f t="shared" si="0"/>
        <v>61</v>
      </c>
      <c r="G8" s="3" t="str">
        <f>F8&amp;"/"&amp;COUNTIF($F$2:F8,F8)</f>
        <v>61/1</v>
      </c>
    </row>
    <row r="9" spans="1:7">
      <c r="A9" t="str">
        <f>'CM2A JZ'!A12</f>
        <v>Nom8</v>
      </c>
      <c r="B9" t="str">
        <f>'CM2A JZ'!B12</f>
        <v>Prénom8</v>
      </c>
      <c r="C9" t="str">
        <f>'CM2A JZ'!$AC$1</f>
        <v>CM2A JZ</v>
      </c>
      <c r="D9" s="66">
        <f>'CM2A JZ'!Y12</f>
        <v>146</v>
      </c>
      <c r="F9">
        <f t="shared" si="0"/>
        <v>47</v>
      </c>
      <c r="G9" s="3" t="str">
        <f>F9&amp;"/"&amp;COUNTIF($F$2:F9,F9)</f>
        <v>47/1</v>
      </c>
    </row>
    <row r="10" spans="1:7">
      <c r="A10" t="str">
        <f>'CM2A JZ'!A13</f>
        <v>Nom9</v>
      </c>
      <c r="B10" t="str">
        <f>'CM2A JZ'!B13</f>
        <v>Prénom9</v>
      </c>
      <c r="C10" t="str">
        <f>'CM2A JZ'!$AC$1</f>
        <v>CM2A JZ</v>
      </c>
      <c r="D10" s="66">
        <f>'CM2A JZ'!Y13</f>
        <v>137</v>
      </c>
      <c r="F10">
        <f t="shared" si="0"/>
        <v>52</v>
      </c>
      <c r="G10" s="3" t="str">
        <f>F10&amp;"/"&amp;COUNTIF($F$2:F10,F10)</f>
        <v>52/1</v>
      </c>
    </row>
    <row r="11" spans="1:7">
      <c r="A11" t="str">
        <f>'CM2A JZ'!A14</f>
        <v>Nom10</v>
      </c>
      <c r="B11" t="str">
        <f>'CM2A JZ'!B14</f>
        <v>Prénom10</v>
      </c>
      <c r="C11" t="str">
        <f>'CM2A JZ'!$AC$1</f>
        <v>CM2A JZ</v>
      </c>
      <c r="D11" s="66">
        <f>'CM2A JZ'!Y14</f>
        <v>116</v>
      </c>
      <c r="F11">
        <f t="shared" si="0"/>
        <v>57</v>
      </c>
      <c r="G11" s="3" t="str">
        <f>F11&amp;"/"&amp;COUNTIF($F$2:F11,F11)</f>
        <v>57/1</v>
      </c>
    </row>
    <row r="12" spans="1:7">
      <c r="A12" t="str">
        <f>'CM2A JZ'!A15</f>
        <v>Nom11</v>
      </c>
      <c r="B12" t="str">
        <f>'CM2A JZ'!B15</f>
        <v>Prénom11</v>
      </c>
      <c r="C12" t="str">
        <f>'CM2A JZ'!$AC$1</f>
        <v>CM2A JZ</v>
      </c>
      <c r="D12" s="66">
        <f>'CM2A JZ'!Y15</f>
        <v>233</v>
      </c>
      <c r="F12">
        <f t="shared" si="0"/>
        <v>16</v>
      </c>
      <c r="G12" s="3" t="str">
        <f>F12&amp;"/"&amp;COUNTIF($F$2:F12,F12)</f>
        <v>16/1</v>
      </c>
    </row>
    <row r="13" spans="1:7">
      <c r="A13" t="str">
        <f>'CM2A JZ'!A16</f>
        <v>Nom12</v>
      </c>
      <c r="B13" t="str">
        <f>'CM2A JZ'!B16</f>
        <v>Prénom12</v>
      </c>
      <c r="C13" t="str">
        <f>'CM2A JZ'!$AC$1</f>
        <v>CM2A JZ</v>
      </c>
      <c r="D13" s="66">
        <f>'CM2A JZ'!Y16</f>
        <v>238</v>
      </c>
      <c r="F13">
        <f t="shared" si="0"/>
        <v>12</v>
      </c>
      <c r="G13" s="3" t="str">
        <f>F13&amp;"/"&amp;COUNTIF($F$2:F13,F13)</f>
        <v>12/1</v>
      </c>
    </row>
    <row r="14" spans="1:7">
      <c r="A14" t="str">
        <f>'CM2A JZ'!A17</f>
        <v>Nom13</v>
      </c>
      <c r="B14" t="str">
        <f>'CM2A JZ'!B17</f>
        <v>Prénom13</v>
      </c>
      <c r="C14" t="str">
        <f>'CM2A JZ'!$AC$1</f>
        <v>CM2A JZ</v>
      </c>
      <c r="D14" s="66">
        <f>'CM2A JZ'!Y17</f>
        <v>159</v>
      </c>
      <c r="F14">
        <f t="shared" si="0"/>
        <v>43</v>
      </c>
      <c r="G14" s="3" t="str">
        <f>F14&amp;"/"&amp;COUNTIF($F$2:F14,F14)</f>
        <v>43/1</v>
      </c>
    </row>
    <row r="15" spans="1:7">
      <c r="A15" t="str">
        <f>'CM2A JZ'!A18</f>
        <v>Nom14</v>
      </c>
      <c r="B15" t="str">
        <f>'CM2A JZ'!B18</f>
        <v>Prénom14</v>
      </c>
      <c r="C15" t="str">
        <f>'CM2A JZ'!$AC$1</f>
        <v>CM2A JZ</v>
      </c>
      <c r="D15" s="66">
        <f>'CM2A JZ'!Y18</f>
        <v>254</v>
      </c>
      <c r="F15">
        <f t="shared" si="0"/>
        <v>6</v>
      </c>
      <c r="G15" s="3" t="str">
        <f>F15&amp;"/"&amp;COUNTIF($F$2:F15,F15)</f>
        <v>6/1</v>
      </c>
    </row>
    <row r="16" spans="1:7">
      <c r="A16" t="str">
        <f>'CM2A JZ'!A19</f>
        <v>Nom15</v>
      </c>
      <c r="B16" t="str">
        <f>'CM2A JZ'!B19</f>
        <v>Prénom15</v>
      </c>
      <c r="C16" t="str">
        <f>'CM2A JZ'!$AC$1</f>
        <v>CM2A JZ</v>
      </c>
      <c r="D16" s="66">
        <f>'CM2A JZ'!Y19</f>
        <v>185</v>
      </c>
      <c r="F16">
        <f t="shared" si="0"/>
        <v>31</v>
      </c>
      <c r="G16" s="3" t="str">
        <f>F16&amp;"/"&amp;COUNTIF($F$2:F16,F16)</f>
        <v>31/2</v>
      </c>
    </row>
    <row r="17" spans="1:7">
      <c r="A17" t="str">
        <f>'CM2A JZ'!A20</f>
        <v>Nom16</v>
      </c>
      <c r="B17" t="str">
        <f>'CM2A JZ'!B20</f>
        <v>Prénom16</v>
      </c>
      <c r="C17" t="str">
        <f>'CM2A JZ'!$AC$1</f>
        <v>CM2A JZ</v>
      </c>
      <c r="D17" s="66">
        <f>'CM2A JZ'!Y20</f>
        <v>162</v>
      </c>
      <c r="F17">
        <f t="shared" si="0"/>
        <v>42</v>
      </c>
      <c r="G17" s="3" t="str">
        <f>F17&amp;"/"&amp;COUNTIF($F$2:F17,F17)</f>
        <v>42/1</v>
      </c>
    </row>
    <row r="18" spans="1:7">
      <c r="A18" t="str">
        <f>'CM2A JZ'!A21</f>
        <v>Nom17</v>
      </c>
      <c r="B18" t="str">
        <f>'CM2A JZ'!B21</f>
        <v>Prénom17</v>
      </c>
      <c r="C18" t="str">
        <f>'CM2A JZ'!$AC$1</f>
        <v>CM2A JZ</v>
      </c>
      <c r="D18" s="66">
        <f>'CM2A JZ'!Y21</f>
        <v>236</v>
      </c>
      <c r="F18">
        <f t="shared" si="0"/>
        <v>13</v>
      </c>
      <c r="G18" s="3" t="str">
        <f>F18&amp;"/"&amp;COUNTIF($F$2:F18,F18)</f>
        <v>13/1</v>
      </c>
    </row>
    <row r="19" spans="1:7">
      <c r="A19" t="str">
        <f>'CM2A JZ'!A22</f>
        <v>Nom18</v>
      </c>
      <c r="B19" t="str">
        <f>'CM2A JZ'!B22</f>
        <v>Prénom18</v>
      </c>
      <c r="C19" t="str">
        <f>'CM2A JZ'!$AC$1</f>
        <v>CM2A JZ</v>
      </c>
      <c r="D19" s="66">
        <f>'CM2A JZ'!Y22</f>
        <v>228</v>
      </c>
      <c r="F19">
        <f t="shared" si="0"/>
        <v>17</v>
      </c>
      <c r="G19" s="3" t="str">
        <f>F19&amp;"/"&amp;COUNTIF($F$2:F19,F19)</f>
        <v>17/1</v>
      </c>
    </row>
    <row r="20" spans="1:7">
      <c r="A20" t="str">
        <f>'CM2A JZ'!A23</f>
        <v>Nom19</v>
      </c>
      <c r="B20" t="str">
        <f>'CM2A JZ'!B23</f>
        <v>Prénom19</v>
      </c>
      <c r="C20" t="str">
        <f>'CM2A JZ'!$AC$1</f>
        <v>CM2A JZ</v>
      </c>
      <c r="D20" s="66">
        <f>'CM2A JZ'!Y23</f>
        <v>256</v>
      </c>
      <c r="F20">
        <f t="shared" si="0"/>
        <v>5</v>
      </c>
      <c r="G20" s="3" t="str">
        <f>F20&amp;"/"&amp;COUNTIF($F$2:F20,F20)</f>
        <v>5/1</v>
      </c>
    </row>
    <row r="21" spans="1:7">
      <c r="A21" t="str">
        <f>'CM2A JZ'!A24</f>
        <v>Nom20</v>
      </c>
      <c r="B21" t="str">
        <f>'CM2A JZ'!B24</f>
        <v>Prénom20</v>
      </c>
      <c r="C21" t="str">
        <f>'CM2A JZ'!$AC$1</f>
        <v>CM2A JZ</v>
      </c>
      <c r="D21" s="66">
        <f>'CM2A JZ'!Y24</f>
        <v>212</v>
      </c>
      <c r="F21">
        <f t="shared" si="0"/>
        <v>24</v>
      </c>
      <c r="G21" s="3" t="str">
        <f>F21&amp;"/"&amp;COUNTIF($F$2:F21,F21)</f>
        <v>24/1</v>
      </c>
    </row>
    <row r="22" spans="1:7">
      <c r="A22" t="str">
        <f>'CM2A JZ'!A25</f>
        <v>Nom21</v>
      </c>
      <c r="B22" t="str">
        <f>'CM2A JZ'!B25</f>
        <v>Prénom21</v>
      </c>
      <c r="C22" t="str">
        <f>'CM2A JZ'!$AC$1</f>
        <v>CM2A JZ</v>
      </c>
      <c r="D22" s="66">
        <f>'CM2A JZ'!Y25</f>
        <v>236</v>
      </c>
      <c r="F22">
        <f t="shared" si="0"/>
        <v>13</v>
      </c>
      <c r="G22" s="3" t="str">
        <f>F22&amp;"/"&amp;COUNTIF($F$2:F22,F22)</f>
        <v>13/2</v>
      </c>
    </row>
    <row r="23" spans="1:7">
      <c r="A23" t="str">
        <f>'CM2A JZ'!A26</f>
        <v>Nom22</v>
      </c>
      <c r="B23" t="str">
        <f>'CM2A JZ'!B26</f>
        <v>Prénom22</v>
      </c>
      <c r="C23" t="str">
        <f>'CM2A JZ'!$AC$1</f>
        <v>CM2A JZ</v>
      </c>
      <c r="D23" s="66">
        <f>'CM2A JZ'!Y26</f>
        <v>254</v>
      </c>
      <c r="F23">
        <f t="shared" si="0"/>
        <v>6</v>
      </c>
      <c r="G23" s="3" t="str">
        <f>F23&amp;"/"&amp;COUNTIF($F$2:F23,F23)</f>
        <v>6/2</v>
      </c>
    </row>
    <row r="24" spans="1:7">
      <c r="A24" t="str">
        <f>'CM2A JZ'!A27</f>
        <v>Nom23</v>
      </c>
      <c r="B24" t="str">
        <f>'CM2A JZ'!B27</f>
        <v>Prénom23</v>
      </c>
      <c r="C24" t="str">
        <f>'CM2A JZ'!$AC$1</f>
        <v>CM2A JZ</v>
      </c>
      <c r="D24" s="66">
        <f>'CM2A JZ'!Y27</f>
        <v>171</v>
      </c>
      <c r="F24">
        <f t="shared" si="0"/>
        <v>38</v>
      </c>
      <c r="G24" s="3" t="str">
        <f>F24&amp;"/"&amp;COUNTIF($F$2:F24,F24)</f>
        <v>38/1</v>
      </c>
    </row>
    <row r="25" spans="1:7">
      <c r="A25">
        <f>'CM2A JZ'!A28</f>
        <v>0</v>
      </c>
      <c r="B25">
        <f>'CM2A JZ'!B28</f>
        <v>0</v>
      </c>
      <c r="C25" t="str">
        <f>'CM2A JZ'!$AC$1</f>
        <v>CM2A JZ</v>
      </c>
      <c r="D25" s="66">
        <f>'CM2A JZ'!Y28</f>
        <v>0</v>
      </c>
      <c r="F25" t="str">
        <f t="shared" si="0"/>
        <v/>
      </c>
      <c r="G25" s="3" t="str">
        <f>F25&amp;"/"&amp;COUNTIF($F$2:F25,F25)</f>
        <v>/1</v>
      </c>
    </row>
    <row r="26" spans="1:7">
      <c r="A26">
        <f>'CM2A JZ'!A29</f>
        <v>0</v>
      </c>
      <c r="B26">
        <f>'CM2A JZ'!B29</f>
        <v>0</v>
      </c>
      <c r="C26" t="str">
        <f>'CM2A JZ'!$AC$1</f>
        <v>CM2A JZ</v>
      </c>
      <c r="D26" s="66">
        <f>'CM2A JZ'!Y29</f>
        <v>0</v>
      </c>
      <c r="F26" t="str">
        <f t="shared" si="0"/>
        <v/>
      </c>
      <c r="G26" s="3" t="str">
        <f>F26&amp;"/"&amp;COUNTIF($F$2:F26,F26)</f>
        <v>/2</v>
      </c>
    </row>
    <row r="27" spans="1:7">
      <c r="F27" t="str">
        <f t="shared" si="0"/>
        <v/>
      </c>
      <c r="G27" s="3" t="str">
        <f>F27&amp;"/"&amp;COUNTIF($F$2:F27,F27)</f>
        <v>/3</v>
      </c>
    </row>
    <row r="28" spans="1:7">
      <c r="F28" t="str">
        <f t="shared" si="0"/>
        <v/>
      </c>
      <c r="G28" s="3" t="str">
        <f>F28&amp;"/"&amp;COUNTIF($F$2:F28,F28)</f>
        <v>/4</v>
      </c>
    </row>
    <row r="29" spans="1:7">
      <c r="A29" t="str">
        <f>'CM2A RC'!A5</f>
        <v>Nom201</v>
      </c>
      <c r="B29" t="str">
        <f>'CM2A RC'!B5</f>
        <v>Prénom201</v>
      </c>
      <c r="C29" t="str">
        <f>'CM2A RC'!$AC$1</f>
        <v>CM2A RC</v>
      </c>
      <c r="D29" s="66">
        <f>'CM2A RC'!Y5</f>
        <v>173</v>
      </c>
      <c r="F29">
        <f t="shared" si="0"/>
        <v>35</v>
      </c>
      <c r="G29" s="3" t="str">
        <f>F29&amp;"/"&amp;COUNTIF($F$2:F29,F29)</f>
        <v>35/2</v>
      </c>
    </row>
    <row r="30" spans="1:7">
      <c r="A30" t="str">
        <f>'CM2A RC'!A6</f>
        <v>Nom202</v>
      </c>
      <c r="B30" t="str">
        <f>'CM2A RC'!B6</f>
        <v>Prénom202</v>
      </c>
      <c r="C30" t="str">
        <f>'CM2A RC'!$AC$1</f>
        <v>CM2A RC</v>
      </c>
      <c r="D30" s="66">
        <f>'CM2A RC'!Y6</f>
        <v>267</v>
      </c>
      <c r="F30">
        <f t="shared" si="0"/>
        <v>2</v>
      </c>
      <c r="G30" s="3" t="str">
        <f>F30&amp;"/"&amp;COUNTIF($F$2:F30,F30)</f>
        <v>2/1</v>
      </c>
    </row>
    <row r="31" spans="1:7">
      <c r="A31" t="str">
        <f>'CM2A RC'!A7</f>
        <v>Nom203</v>
      </c>
      <c r="B31" t="str">
        <f>'CM2A RC'!B7</f>
        <v>Prénom203</v>
      </c>
      <c r="C31" t="str">
        <f>'CM2A RC'!$AC$1</f>
        <v>CM2A RC</v>
      </c>
      <c r="D31" s="66">
        <f>'CM2A RC'!Y7</f>
        <v>244</v>
      </c>
      <c r="F31">
        <f t="shared" si="0"/>
        <v>11</v>
      </c>
      <c r="G31" s="3" t="str">
        <f>F31&amp;"/"&amp;COUNTIF($F$2:F31,F31)</f>
        <v>11/1</v>
      </c>
    </row>
    <row r="32" spans="1:7">
      <c r="A32" t="str">
        <f>'CM2A RC'!A8</f>
        <v>Nom204</v>
      </c>
      <c r="B32" t="str">
        <f>'CM2A RC'!B8</f>
        <v>Prénom204</v>
      </c>
      <c r="C32" t="str">
        <f>'CM2A RC'!$AC$1</f>
        <v>CM2A RC</v>
      </c>
      <c r="D32" s="66">
        <f>'CM2A RC'!Y8</f>
        <v>123</v>
      </c>
      <c r="F32">
        <f t="shared" si="0"/>
        <v>56</v>
      </c>
      <c r="G32" s="3" t="str">
        <f>F32&amp;"/"&amp;COUNTIF($F$2:F32,F32)</f>
        <v>56/1</v>
      </c>
    </row>
    <row r="33" spans="1:7">
      <c r="A33" t="str">
        <f>'CM2A RC'!A9</f>
        <v>Nom205</v>
      </c>
      <c r="B33" t="str">
        <f>'CM2A RC'!B9</f>
        <v>Prénom205</v>
      </c>
      <c r="C33" t="str">
        <f>'CM2A RC'!$AC$1</f>
        <v>CM2A RC</v>
      </c>
      <c r="D33" s="66">
        <f>'CM2A RC'!Y9</f>
        <v>159</v>
      </c>
      <c r="F33">
        <f t="shared" si="0"/>
        <v>43</v>
      </c>
      <c r="G33" s="3" t="str">
        <f>F33&amp;"/"&amp;COUNTIF($F$2:F33,F33)</f>
        <v>43/2</v>
      </c>
    </row>
    <row r="34" spans="1:7">
      <c r="A34" t="str">
        <f>'CM2A RC'!A10</f>
        <v>Nom206</v>
      </c>
      <c r="B34" t="str">
        <f>'CM2A RC'!B10</f>
        <v>Prénom206</v>
      </c>
      <c r="C34" t="str">
        <f>'CM2A RC'!$AC$1</f>
        <v>CM2A RC</v>
      </c>
      <c r="D34" s="66">
        <f>'CM2A RC'!Y10</f>
        <v>173</v>
      </c>
      <c r="F34">
        <f t="shared" ref="F34:F65" si="1">IF(A34=0,"",RANK(D34,$D$2:$D$148))</f>
        <v>35</v>
      </c>
      <c r="G34" s="3" t="str">
        <f>F34&amp;"/"&amp;COUNTIF($F$2:F34,F34)</f>
        <v>35/3</v>
      </c>
    </row>
    <row r="35" spans="1:7">
      <c r="A35" t="str">
        <f>'CM2A RC'!A11</f>
        <v>Nom207</v>
      </c>
      <c r="B35" t="str">
        <f>'CM2A RC'!B11</f>
        <v>Prénom207</v>
      </c>
      <c r="C35" t="str">
        <f>'CM2A RC'!$AC$1</f>
        <v>CM2A RC</v>
      </c>
      <c r="D35" s="66">
        <f>'CM2A RC'!Y11</f>
        <v>197</v>
      </c>
      <c r="F35">
        <f t="shared" si="1"/>
        <v>30</v>
      </c>
      <c r="G35" s="3" t="str">
        <f>F35&amp;"/"&amp;COUNTIF($F$2:F35,F35)</f>
        <v>30/1</v>
      </c>
    </row>
    <row r="36" spans="1:7">
      <c r="A36" t="str">
        <f>'CM2A RC'!A12</f>
        <v>Nom208</v>
      </c>
      <c r="B36" t="str">
        <f>'CM2A RC'!B12</f>
        <v>Prénom208</v>
      </c>
      <c r="C36" t="str">
        <f>'CM2A RC'!$AC$1</f>
        <v>CM2A RC</v>
      </c>
      <c r="D36" s="66">
        <f>'CM2A RC'!Y12</f>
        <v>163</v>
      </c>
      <c r="F36">
        <f t="shared" si="1"/>
        <v>41</v>
      </c>
      <c r="G36" s="3" t="str">
        <f>F36&amp;"/"&amp;COUNTIF($F$2:F36,F36)</f>
        <v>41/1</v>
      </c>
    </row>
    <row r="37" spans="1:7">
      <c r="A37" t="str">
        <f>'CM2A RC'!A13</f>
        <v>Nom209</v>
      </c>
      <c r="B37" t="str">
        <f>'CM2A RC'!B13</f>
        <v>Prénom209</v>
      </c>
      <c r="C37" t="str">
        <f>'CM2A RC'!$AC$1</f>
        <v>CM2A RC</v>
      </c>
      <c r="D37" s="66">
        <f>'CM2A RC'!Y13</f>
        <v>250</v>
      </c>
      <c r="F37">
        <f t="shared" si="1"/>
        <v>8</v>
      </c>
      <c r="G37" s="3" t="str">
        <f>F37&amp;"/"&amp;COUNTIF($F$2:F37,F37)</f>
        <v>8/2</v>
      </c>
    </row>
    <row r="38" spans="1:7">
      <c r="A38" t="str">
        <f>'CM2A RC'!A14</f>
        <v>Nom210</v>
      </c>
      <c r="B38" t="str">
        <f>'CM2A RC'!B14</f>
        <v>Prénom210</v>
      </c>
      <c r="C38" t="str">
        <f>'CM2A RC'!$AC$1</f>
        <v>CM2A RC</v>
      </c>
      <c r="D38" s="66">
        <f>'CM2A RC'!Y14</f>
        <v>126</v>
      </c>
      <c r="F38">
        <f t="shared" si="1"/>
        <v>54</v>
      </c>
      <c r="G38" s="3" t="str">
        <f>F38&amp;"/"&amp;COUNTIF($F$2:F38,F38)</f>
        <v>54/1</v>
      </c>
    </row>
    <row r="39" spans="1:7">
      <c r="A39" t="str">
        <f>'CM2A RC'!A15</f>
        <v>Nom211</v>
      </c>
      <c r="B39" t="str">
        <f>'CM2A RC'!B15</f>
        <v>Prénom211</v>
      </c>
      <c r="C39" t="str">
        <f>'CM2A RC'!$AC$1</f>
        <v>CM2A RC</v>
      </c>
      <c r="D39" s="66">
        <f>'CM2A RC'!Y15</f>
        <v>234</v>
      </c>
      <c r="F39">
        <f t="shared" si="1"/>
        <v>15</v>
      </c>
      <c r="G39" s="3" t="str">
        <f>F39&amp;"/"&amp;COUNTIF($F$2:F39,F39)</f>
        <v>15/1</v>
      </c>
    </row>
    <row r="40" spans="1:7">
      <c r="A40" t="str">
        <f>'CM2A RC'!A16</f>
        <v>Nom212</v>
      </c>
      <c r="B40" t="str">
        <f>'CM2A RC'!B16</f>
        <v>Prénom212</v>
      </c>
      <c r="C40" t="str">
        <f>'CM2A RC'!$AC$1</f>
        <v>CM2A RC</v>
      </c>
      <c r="D40" s="66">
        <f>'CM2A RC'!Y16</f>
        <v>112</v>
      </c>
      <c r="F40">
        <f t="shared" si="1"/>
        <v>58</v>
      </c>
      <c r="G40" s="3" t="str">
        <f>F40&amp;"/"&amp;COUNTIF($F$2:F40,F40)</f>
        <v>58/1</v>
      </c>
    </row>
    <row r="41" spans="1:7">
      <c r="A41" t="str">
        <f>'CM2A RC'!A17</f>
        <v>Nom213</v>
      </c>
      <c r="B41" t="str">
        <f>'CM2A RC'!B17</f>
        <v>Prénom213</v>
      </c>
      <c r="C41" t="str">
        <f>'CM2A RC'!$AC$1</f>
        <v>CM2A RC</v>
      </c>
      <c r="D41" s="66">
        <f>'CM2A RC'!Y17</f>
        <v>245</v>
      </c>
      <c r="F41">
        <f t="shared" si="1"/>
        <v>10</v>
      </c>
      <c r="G41" s="3" t="str">
        <f>F41&amp;"/"&amp;COUNTIF($F$2:F41,F41)</f>
        <v>10/1</v>
      </c>
    </row>
    <row r="42" spans="1:7">
      <c r="A42" t="str">
        <f>'CM2A RC'!A18</f>
        <v>Nom214</v>
      </c>
      <c r="B42" t="str">
        <f>'CM2A RC'!B18</f>
        <v>Prénom214</v>
      </c>
      <c r="C42" t="str">
        <f>'CM2A RC'!$AC$1</f>
        <v>CM2A RC</v>
      </c>
      <c r="D42" s="66">
        <f>'CM2A RC'!Y18</f>
        <v>89</v>
      </c>
      <c r="F42">
        <f t="shared" si="1"/>
        <v>64</v>
      </c>
      <c r="G42" s="3" t="str">
        <f>F42&amp;"/"&amp;COUNTIF($F$2:F42,F42)</f>
        <v>64/1</v>
      </c>
    </row>
    <row r="43" spans="1:7">
      <c r="A43" t="str">
        <f>'CM2A RC'!A19</f>
        <v>Nom215</v>
      </c>
      <c r="B43" t="str">
        <f>'CM2A RC'!B19</f>
        <v>Prénom215</v>
      </c>
      <c r="C43" t="str">
        <f>'CM2A RC'!$AC$1</f>
        <v>CM2A RC</v>
      </c>
      <c r="D43" s="66">
        <f>'CM2A RC'!Y19</f>
        <v>127</v>
      </c>
      <c r="F43">
        <f t="shared" si="1"/>
        <v>53</v>
      </c>
      <c r="G43" s="3" t="str">
        <f>F43&amp;"/"&amp;COUNTIF($F$2:F43,F43)</f>
        <v>53/1</v>
      </c>
    </row>
    <row r="44" spans="1:7">
      <c r="A44" t="str">
        <f>'CM2A RC'!A20</f>
        <v>Nom216</v>
      </c>
      <c r="B44" t="str">
        <f>'CM2A RC'!B20</f>
        <v>Prénom216</v>
      </c>
      <c r="C44" t="str">
        <f>'CM2A RC'!$AC$1</f>
        <v>CM2A RC</v>
      </c>
      <c r="D44" s="66">
        <f>'CM2A RC'!Y20</f>
        <v>206</v>
      </c>
      <c r="F44">
        <f t="shared" si="1"/>
        <v>26</v>
      </c>
      <c r="G44" s="3" t="str">
        <f>F44&amp;"/"&amp;COUNTIF($F$2:F44,F44)</f>
        <v>26/1</v>
      </c>
    </row>
    <row r="45" spans="1:7">
      <c r="A45" t="str">
        <f>'CM2A RC'!A21</f>
        <v>Nom217</v>
      </c>
      <c r="B45" t="str">
        <f>'CM2A RC'!B21</f>
        <v>Prénom217</v>
      </c>
      <c r="C45" t="str">
        <f>'CM2A RC'!$AC$1</f>
        <v>CM2A RC</v>
      </c>
      <c r="D45" s="66">
        <f>'CM2A RC'!Y21</f>
        <v>183</v>
      </c>
      <c r="F45">
        <f t="shared" si="1"/>
        <v>34</v>
      </c>
      <c r="G45" s="3" t="str">
        <f>F45&amp;"/"&amp;COUNTIF($F$2:F45,F45)</f>
        <v>34/1</v>
      </c>
    </row>
    <row r="46" spans="1:7">
      <c r="A46" t="str">
        <f>'CM2A RC'!A22</f>
        <v>Nom218</v>
      </c>
      <c r="B46" t="str">
        <f>'CM2A RC'!B22</f>
        <v>Prénom218</v>
      </c>
      <c r="C46" t="str">
        <f>'CM2A RC'!$AC$1</f>
        <v>CM2A RC</v>
      </c>
      <c r="D46" s="66">
        <f>'CM2A RC'!Y22</f>
        <v>81</v>
      </c>
      <c r="F46">
        <f t="shared" si="1"/>
        <v>65</v>
      </c>
      <c r="G46" s="3" t="str">
        <f>F46&amp;"/"&amp;COUNTIF($F$2:F46,F46)</f>
        <v>65/1</v>
      </c>
    </row>
    <row r="47" spans="1:7">
      <c r="A47" t="str">
        <f>'CM2A RC'!A23</f>
        <v>Nom219</v>
      </c>
      <c r="B47" t="str">
        <f>'CM2A RC'!B23</f>
        <v>Prénom219</v>
      </c>
      <c r="C47" t="str">
        <f>'CM2A RC'!$AC$1</f>
        <v>CM2A RC</v>
      </c>
      <c r="D47" s="66">
        <f>'CM2A RC'!Y23</f>
        <v>141</v>
      </c>
      <c r="F47">
        <f t="shared" si="1"/>
        <v>50</v>
      </c>
      <c r="G47" s="3" t="str">
        <f>F47&amp;"/"&amp;COUNTIF($F$2:F47,F47)</f>
        <v>50/1</v>
      </c>
    </row>
    <row r="48" spans="1:7">
      <c r="A48" t="str">
        <f>'CM2A RC'!A24</f>
        <v>Nom220</v>
      </c>
      <c r="B48" t="str">
        <f>'CM2A RC'!B24</f>
        <v>Prénom220</v>
      </c>
      <c r="C48" t="str">
        <f>'CM2A RC'!$AC$1</f>
        <v>CM2A RC</v>
      </c>
      <c r="D48" s="66">
        <f>'CM2A RC'!Y24</f>
        <v>169</v>
      </c>
      <c r="F48">
        <f t="shared" si="1"/>
        <v>39</v>
      </c>
      <c r="G48" s="3" t="str">
        <f>F48&amp;"/"&amp;COUNTIF($F$2:F48,F48)</f>
        <v>39/1</v>
      </c>
    </row>
    <row r="49" spans="1:7">
      <c r="A49" t="str">
        <f>'CM2A RC'!A25</f>
        <v>Nom221</v>
      </c>
      <c r="B49" t="str">
        <f>'CM2A RC'!B25</f>
        <v>Prénom221</v>
      </c>
      <c r="C49" t="str">
        <f>'CM2A RC'!$AC$1</f>
        <v>CM2A RC</v>
      </c>
      <c r="D49" s="66">
        <f>'CM2A RC'!Y25</f>
        <v>140</v>
      </c>
      <c r="F49">
        <f t="shared" si="1"/>
        <v>51</v>
      </c>
      <c r="G49" s="3" t="str">
        <f>F49&amp;"/"&amp;COUNTIF($F$2:F49,F49)</f>
        <v>51/1</v>
      </c>
    </row>
    <row r="50" spans="1:7">
      <c r="A50" t="str">
        <f>'CM2A RC'!A26</f>
        <v>Nom222</v>
      </c>
      <c r="B50" t="str">
        <f>'CM2A RC'!B26</f>
        <v>Prénom222</v>
      </c>
      <c r="C50" t="str">
        <f>'CM2A RC'!$AC$1</f>
        <v>CM2A RC</v>
      </c>
      <c r="D50" s="66">
        <f>'CM2A RC'!Y26</f>
        <v>213</v>
      </c>
      <c r="F50">
        <f t="shared" si="1"/>
        <v>23</v>
      </c>
      <c r="G50" s="3" t="str">
        <f>F50&amp;"/"&amp;COUNTIF($F$2:F50,F50)</f>
        <v>23/1</v>
      </c>
    </row>
    <row r="51" spans="1:7">
      <c r="A51" t="str">
        <f>'CM2A RC'!A27</f>
        <v>Nom223</v>
      </c>
      <c r="B51" t="str">
        <f>'CM2A RC'!B27</f>
        <v>Prénom223</v>
      </c>
      <c r="C51" t="str">
        <f>'CM2A RC'!$AC$1</f>
        <v>CM2A RC</v>
      </c>
      <c r="D51" s="66">
        <f>'CM2A RC'!Y27</f>
        <v>92</v>
      </c>
      <c r="F51">
        <f t="shared" si="1"/>
        <v>63</v>
      </c>
      <c r="G51" s="3" t="str">
        <f>F51&amp;"/"&amp;COUNTIF($F$2:F51,F51)</f>
        <v>63/1</v>
      </c>
    </row>
    <row r="52" spans="1:7">
      <c r="A52">
        <f>'CM2A RC'!A28</f>
        <v>0</v>
      </c>
      <c r="B52">
        <f>'CM2A RC'!B28</f>
        <v>0</v>
      </c>
      <c r="C52" t="str">
        <f>'CM2A RC'!$AC$1</f>
        <v>CM2A RC</v>
      </c>
      <c r="D52" s="66">
        <f>'CM2A RC'!Y28</f>
        <v>0</v>
      </c>
      <c r="F52" t="str">
        <f t="shared" si="1"/>
        <v/>
      </c>
      <c r="G52" s="3" t="str">
        <f>F52&amp;"/"&amp;COUNTIF($F$2:F52,F52)</f>
        <v>/5</v>
      </c>
    </row>
    <row r="53" spans="1:7">
      <c r="A53">
        <f>'CM2A RC'!A29</f>
        <v>0</v>
      </c>
      <c r="B53">
        <f>'CM2A RC'!B29</f>
        <v>0</v>
      </c>
      <c r="C53" t="str">
        <f>'CM2A RC'!$AC$1</f>
        <v>CM2A RC</v>
      </c>
      <c r="D53" s="66">
        <f>'CM2A RC'!Y29</f>
        <v>0</v>
      </c>
      <c r="F53" t="str">
        <f t="shared" si="1"/>
        <v/>
      </c>
      <c r="G53" s="3" t="str">
        <f>F53&amp;"/"&amp;COUNTIF($F$2:F53,F53)</f>
        <v>/6</v>
      </c>
    </row>
    <row r="54" spans="1:7">
      <c r="A54">
        <f>'CM2A RC'!A30</f>
        <v>0</v>
      </c>
      <c r="B54">
        <f>'CM2A RC'!B30</f>
        <v>0</v>
      </c>
      <c r="C54" t="str">
        <f>'CM2A RC'!$AC$1</f>
        <v>CM2A RC</v>
      </c>
      <c r="D54" s="66">
        <f>'CM2A RC'!Y30</f>
        <v>0</v>
      </c>
      <c r="F54" t="str">
        <f t="shared" si="1"/>
        <v/>
      </c>
      <c r="G54" s="3" t="str">
        <f>F54&amp;"/"&amp;COUNTIF($F$2:F54,F54)</f>
        <v>/7</v>
      </c>
    </row>
    <row r="55" spans="1:7">
      <c r="F55" t="str">
        <f t="shared" si="1"/>
        <v/>
      </c>
      <c r="G55" s="3" t="str">
        <f>F55&amp;"/"&amp;COUNTIF($F$2:F55,F55)</f>
        <v>/8</v>
      </c>
    </row>
    <row r="56" spans="1:7">
      <c r="F56" t="str">
        <f t="shared" si="1"/>
        <v/>
      </c>
      <c r="G56" s="3" t="str">
        <f>F56&amp;"/"&amp;COUNTIF($F$2:F56,F56)</f>
        <v>/9</v>
      </c>
    </row>
    <row r="57" spans="1:7">
      <c r="A57" t="str">
        <f>'CM2B RC'!A5</f>
        <v>Nom301</v>
      </c>
      <c r="B57" t="str">
        <f>'CM2B RC'!B5</f>
        <v>Prénom301</v>
      </c>
      <c r="C57" t="str">
        <f>'CM2B RC'!$AC$1</f>
        <v>CM2B RC</v>
      </c>
      <c r="D57" s="66">
        <f>'CM2B RC'!Y5</f>
        <v>109</v>
      </c>
      <c r="F57">
        <f t="shared" si="1"/>
        <v>59</v>
      </c>
      <c r="G57" s="3" t="str">
        <f>F57&amp;"/"&amp;COUNTIF($F$2:F57,F57)</f>
        <v>59/1</v>
      </c>
    </row>
    <row r="58" spans="1:7">
      <c r="A58" t="str">
        <f>'CM2B RC'!A6</f>
        <v>Nom302</v>
      </c>
      <c r="B58" t="str">
        <f>'CM2B RC'!B6</f>
        <v>Prénom302</v>
      </c>
      <c r="C58" t="str">
        <f>'CM2B RC'!$AC$1</f>
        <v>CM2B RC</v>
      </c>
      <c r="D58" s="66">
        <f>'CM2B RC'!Y6</f>
        <v>79</v>
      </c>
      <c r="F58">
        <f t="shared" si="1"/>
        <v>67</v>
      </c>
      <c r="G58" s="3" t="str">
        <f>F58&amp;"/"&amp;COUNTIF($F$2:F58,F58)</f>
        <v>67/1</v>
      </c>
    </row>
    <row r="59" spans="1:7">
      <c r="A59" t="str">
        <f>'CM2B RC'!A7</f>
        <v>Nom303</v>
      </c>
      <c r="B59" t="str">
        <f>'CM2B RC'!B7</f>
        <v>Prénom303</v>
      </c>
      <c r="C59" t="str">
        <f>'CM2B RC'!$AC$1</f>
        <v>CM2B RC</v>
      </c>
      <c r="D59" s="66">
        <f>'CM2B RC'!Y7</f>
        <v>218</v>
      </c>
      <c r="F59">
        <f t="shared" si="1"/>
        <v>20</v>
      </c>
      <c r="G59" s="3" t="str">
        <f>F59&amp;"/"&amp;COUNTIF($F$2:F59,F59)</f>
        <v>20/1</v>
      </c>
    </row>
    <row r="60" spans="1:7">
      <c r="A60" t="str">
        <f>'CM2B RC'!A8</f>
        <v>Nom304</v>
      </c>
      <c r="B60" t="str">
        <f>'CM2B RC'!B8</f>
        <v>Prénom304</v>
      </c>
      <c r="C60" t="str">
        <f>'CM2B RC'!$AC$1</f>
        <v>CM2B RC</v>
      </c>
      <c r="D60" s="66">
        <f>'CM2B RC'!Y8</f>
        <v>205</v>
      </c>
      <c r="F60">
        <f t="shared" si="1"/>
        <v>27</v>
      </c>
      <c r="G60" s="3" t="str">
        <f>F60&amp;"/"&amp;COUNTIF($F$2:F60,F60)</f>
        <v>27/1</v>
      </c>
    </row>
    <row r="61" spans="1:7">
      <c r="A61" t="str">
        <f>'CM2B RC'!A9</f>
        <v>Nom305</v>
      </c>
      <c r="B61" t="str">
        <f>'CM2B RC'!B9</f>
        <v>Prénom305</v>
      </c>
      <c r="C61" t="str">
        <f>'CM2B RC'!$AC$1</f>
        <v>CM2B RC</v>
      </c>
      <c r="D61" s="66">
        <f>'CM2B RC'!Y9</f>
        <v>224</v>
      </c>
      <c r="F61">
        <f t="shared" si="1"/>
        <v>19</v>
      </c>
      <c r="G61" s="3" t="str">
        <f>F61&amp;"/"&amp;COUNTIF($F$2:F61,F61)</f>
        <v>19/1</v>
      </c>
    </row>
    <row r="62" spans="1:7">
      <c r="A62" t="str">
        <f>'CM2B RC'!A10</f>
        <v>Nom306</v>
      </c>
      <c r="B62" t="str">
        <f>'CM2B RC'!B10</f>
        <v>Prénom306</v>
      </c>
      <c r="C62" t="str">
        <f>'CM2B RC'!$AC$1</f>
        <v>CM2B RC</v>
      </c>
      <c r="D62" s="66">
        <f>'CM2B RC'!Y10</f>
        <v>165</v>
      </c>
      <c r="F62">
        <f t="shared" si="1"/>
        <v>40</v>
      </c>
      <c r="G62" s="3" t="str">
        <f>F62&amp;"/"&amp;COUNTIF($F$2:F62,F62)</f>
        <v>40/1</v>
      </c>
    </row>
    <row r="63" spans="1:7">
      <c r="A63" t="str">
        <f>'CM2B RC'!A11</f>
        <v>Nom307</v>
      </c>
      <c r="B63" t="str">
        <f>'CM2B RC'!B11</f>
        <v>Prénom307</v>
      </c>
      <c r="C63" t="str">
        <f>'CM2B RC'!$AC$1</f>
        <v>CM2B RC</v>
      </c>
      <c r="D63" s="66">
        <f>'CM2B RC'!Y11</f>
        <v>100</v>
      </c>
      <c r="F63">
        <f t="shared" si="1"/>
        <v>62</v>
      </c>
      <c r="G63" s="3" t="str">
        <f>F63&amp;"/"&amp;COUNTIF($F$2:F63,F63)</f>
        <v>62/1</v>
      </c>
    </row>
    <row r="64" spans="1:7">
      <c r="A64" t="str">
        <f>'CM2B RC'!A12</f>
        <v>Nom308</v>
      </c>
      <c r="B64" t="str">
        <f>'CM2B RC'!B12</f>
        <v>Prénom308</v>
      </c>
      <c r="C64" t="str">
        <f>'CM2B RC'!$AC$1</f>
        <v>CM2B RC</v>
      </c>
      <c r="D64" s="66">
        <f>'CM2B RC'!Y12</f>
        <v>154</v>
      </c>
      <c r="F64">
        <f t="shared" si="1"/>
        <v>46</v>
      </c>
      <c r="G64" s="3" t="str">
        <f>F64&amp;"/"&amp;COUNTIF($F$2:F64,F64)</f>
        <v>46/1</v>
      </c>
    </row>
    <row r="65" spans="1:7">
      <c r="A65" t="str">
        <f>'CM2B RC'!A13</f>
        <v>Nom309</v>
      </c>
      <c r="B65" t="str">
        <f>'CM2B RC'!B13</f>
        <v>Prénom309</v>
      </c>
      <c r="C65" t="str">
        <f>'CM2B RC'!$AC$1</f>
        <v>CM2B RC</v>
      </c>
      <c r="D65" s="66">
        <f>'CM2B RC'!Y13</f>
        <v>80</v>
      </c>
      <c r="F65">
        <f t="shared" si="1"/>
        <v>66</v>
      </c>
      <c r="G65" s="3" t="str">
        <f>F65&amp;"/"&amp;COUNTIF($F$2:F65,F65)</f>
        <v>66/1</v>
      </c>
    </row>
    <row r="66" spans="1:7">
      <c r="A66" t="str">
        <f>'CM2B RC'!A14</f>
        <v>Nom310</v>
      </c>
      <c r="B66" t="str">
        <f>'CM2B RC'!B14</f>
        <v>Prénom310</v>
      </c>
      <c r="C66" t="str">
        <f>'CM2B RC'!$AC$1</f>
        <v>CM2B RC</v>
      </c>
      <c r="D66" s="66">
        <f>'CM2B RC'!Y14</f>
        <v>203</v>
      </c>
      <c r="F66">
        <f t="shared" ref="F66:F97" si="2">IF(A66=0,"",RANK(D66,$D$2:$D$148))</f>
        <v>28</v>
      </c>
      <c r="G66" s="3" t="str">
        <f>F66&amp;"/"&amp;COUNTIF($F$2:F66,F66)</f>
        <v>28/1</v>
      </c>
    </row>
    <row r="67" spans="1:7">
      <c r="A67" t="str">
        <f>'CM2B RC'!A15</f>
        <v>Nom311</v>
      </c>
      <c r="B67" t="str">
        <f>'CM2B RC'!B15</f>
        <v>Prénom311</v>
      </c>
      <c r="C67" t="str">
        <f>'CM2B RC'!$AC$1</f>
        <v>CM2B RC</v>
      </c>
      <c r="D67" s="66">
        <f>'CM2B RC'!Y15</f>
        <v>260</v>
      </c>
      <c r="F67">
        <f t="shared" si="2"/>
        <v>3</v>
      </c>
      <c r="G67" s="3" t="str">
        <f>F67&amp;"/"&amp;COUNTIF($F$2:F67,F67)</f>
        <v>3/1</v>
      </c>
    </row>
    <row r="68" spans="1:7">
      <c r="A68" t="str">
        <f>'CM2B RC'!A16</f>
        <v>Nom312</v>
      </c>
      <c r="B68" t="str">
        <f>'CM2B RC'!B16</f>
        <v>Prénom312</v>
      </c>
      <c r="C68" t="str">
        <f>'CM2B RC'!$AC$1</f>
        <v>CM2B RC</v>
      </c>
      <c r="D68" s="66">
        <f>'CM2B RC'!Y16</f>
        <v>227</v>
      </c>
      <c r="F68">
        <f t="shared" si="2"/>
        <v>18</v>
      </c>
      <c r="G68" s="3" t="str">
        <f>F68&amp;"/"&amp;COUNTIF($F$2:F68,F68)</f>
        <v>18/1</v>
      </c>
    </row>
    <row r="69" spans="1:7">
      <c r="A69" t="str">
        <f>'CM2B RC'!A17</f>
        <v>Nom313</v>
      </c>
      <c r="B69" t="str">
        <f>'CM2B RC'!B17</f>
        <v>Prénom313</v>
      </c>
      <c r="C69" t="str">
        <f>'CM2B RC'!$AC$1</f>
        <v>CM2B RC</v>
      </c>
      <c r="D69" s="66">
        <f>'CM2B RC'!Y17</f>
        <v>216</v>
      </c>
      <c r="F69">
        <f t="shared" si="2"/>
        <v>22</v>
      </c>
      <c r="G69" s="3" t="str">
        <f>F69&amp;"/"&amp;COUNTIF($F$2:F69,F69)</f>
        <v>22/1</v>
      </c>
    </row>
    <row r="70" spans="1:7">
      <c r="A70" t="str">
        <f>'CM2B RC'!A18</f>
        <v>Nom314</v>
      </c>
      <c r="B70" t="str">
        <f>'CM2B RC'!B18</f>
        <v>Prénom314</v>
      </c>
      <c r="C70" t="str">
        <f>'CM2B RC'!$AC$1</f>
        <v>CM2B RC</v>
      </c>
      <c r="D70" s="66">
        <f>'CM2B RC'!Y18</f>
        <v>109</v>
      </c>
      <c r="F70">
        <f t="shared" si="2"/>
        <v>59</v>
      </c>
      <c r="G70" s="3" t="str">
        <f>F70&amp;"/"&amp;COUNTIF($F$2:F70,F70)</f>
        <v>59/2</v>
      </c>
    </row>
    <row r="71" spans="1:7">
      <c r="A71" t="str">
        <f>'CM2B RC'!A19</f>
        <v>Nom315</v>
      </c>
      <c r="B71" t="str">
        <f>'CM2B RC'!B19</f>
        <v>Prénom315</v>
      </c>
      <c r="C71" t="str">
        <f>'CM2B RC'!$AC$1</f>
        <v>CM2B RC</v>
      </c>
      <c r="D71" s="66">
        <f>'CM2B RC'!Y19</f>
        <v>124</v>
      </c>
      <c r="F71">
        <f t="shared" si="2"/>
        <v>55</v>
      </c>
      <c r="G71" s="3" t="str">
        <f>F71&amp;"/"&amp;COUNTIF($F$2:F71,F71)</f>
        <v>55/1</v>
      </c>
    </row>
    <row r="72" spans="1:7">
      <c r="A72" t="str">
        <f>'CM2B RC'!A20</f>
        <v>Nom316</v>
      </c>
      <c r="B72" t="str">
        <f>'CM2B RC'!B20</f>
        <v>Prénom316</v>
      </c>
      <c r="C72" t="str">
        <f>'CM2B RC'!$AC$1</f>
        <v>CM2B RC</v>
      </c>
      <c r="D72" s="66">
        <f>'CM2B RC'!Y20</f>
        <v>218</v>
      </c>
      <c r="F72">
        <f t="shared" si="2"/>
        <v>20</v>
      </c>
      <c r="G72" s="3" t="str">
        <f>F72&amp;"/"&amp;COUNTIF($F$2:F72,F72)</f>
        <v>20/2</v>
      </c>
    </row>
    <row r="73" spans="1:7">
      <c r="A73" t="str">
        <f>'CM2B RC'!A21</f>
        <v>Nom317</v>
      </c>
      <c r="B73" t="str">
        <f>'CM2B RC'!B21</f>
        <v>Prénom317</v>
      </c>
      <c r="C73" t="str">
        <f>'CM2B RC'!$AC$1</f>
        <v>CM2B RC</v>
      </c>
      <c r="D73" s="66">
        <f>'CM2B RC'!Y21</f>
        <v>184</v>
      </c>
      <c r="F73">
        <f t="shared" si="2"/>
        <v>33</v>
      </c>
      <c r="G73" s="3" t="str">
        <f>F73&amp;"/"&amp;COUNTIF($F$2:F73,F73)</f>
        <v>33/1</v>
      </c>
    </row>
    <row r="74" spans="1:7">
      <c r="A74" t="str">
        <f>'CM2B RC'!A22</f>
        <v>Nom318</v>
      </c>
      <c r="B74" t="str">
        <f>'CM2B RC'!B22</f>
        <v>Prénom318</v>
      </c>
      <c r="C74" t="str">
        <f>'CM2B RC'!$AC$1</f>
        <v>CM2B RC</v>
      </c>
      <c r="D74" s="66">
        <f>'CM2B RC'!Y22</f>
        <v>143</v>
      </c>
      <c r="F74">
        <f t="shared" si="2"/>
        <v>49</v>
      </c>
      <c r="G74" s="3" t="str">
        <f>F74&amp;"/"&amp;COUNTIF($F$2:F74,F74)</f>
        <v>49/1</v>
      </c>
    </row>
    <row r="75" spans="1:7">
      <c r="A75" t="str">
        <f>'CM2B RC'!A23</f>
        <v>Nom319</v>
      </c>
      <c r="B75" t="str">
        <f>'CM2B RC'!B23</f>
        <v>Prénom319</v>
      </c>
      <c r="C75" t="str">
        <f>'CM2B RC'!$AC$1</f>
        <v>CM2B RC</v>
      </c>
      <c r="D75" s="66">
        <f>'CM2B RC'!Y23</f>
        <v>0</v>
      </c>
      <c r="F75">
        <f t="shared" si="2"/>
        <v>68</v>
      </c>
      <c r="G75" s="3" t="str">
        <f>F75&amp;"/"&amp;COUNTIF($F$2:F75,F75)</f>
        <v>68/1</v>
      </c>
    </row>
    <row r="76" spans="1:7">
      <c r="A76" t="str">
        <f>'CM2B RC'!A24</f>
        <v>Nom320</v>
      </c>
      <c r="B76" t="str">
        <f>'CM2B RC'!B24</f>
        <v>Prénom320</v>
      </c>
      <c r="C76" t="str">
        <f>'CM2B RC'!$AC$1</f>
        <v>CM2B RC</v>
      </c>
      <c r="D76" s="66">
        <f>'CM2B RC'!Y24</f>
        <v>258</v>
      </c>
      <c r="F76">
        <f t="shared" si="2"/>
        <v>4</v>
      </c>
      <c r="G76" s="3" t="str">
        <f>F76&amp;"/"&amp;COUNTIF($F$2:F76,F76)</f>
        <v>4/1</v>
      </c>
    </row>
    <row r="77" spans="1:7">
      <c r="A77" t="str">
        <f>'CM2B RC'!A25</f>
        <v>Nom321</v>
      </c>
      <c r="B77" t="str">
        <f>'CM2B RC'!B25</f>
        <v>Prénom321</v>
      </c>
      <c r="C77" t="str">
        <f>'CM2B RC'!$AC$1</f>
        <v>CM2B RC</v>
      </c>
      <c r="D77" s="66">
        <f>'CM2B RC'!Y25</f>
        <v>273</v>
      </c>
      <c r="F77">
        <f t="shared" si="2"/>
        <v>1</v>
      </c>
      <c r="G77" s="3" t="str">
        <f>F77&amp;"/"&amp;COUNTIF($F$2:F77,F77)</f>
        <v>1/1</v>
      </c>
    </row>
    <row r="78" spans="1:7">
      <c r="A78" t="str">
        <f>'CM2B RC'!A26</f>
        <v>Nom322</v>
      </c>
      <c r="B78" t="str">
        <f>'CM2B RC'!B26</f>
        <v>Prénom322</v>
      </c>
      <c r="C78" t="str">
        <f>'CM2B RC'!$AC$1</f>
        <v>CM2B RC</v>
      </c>
      <c r="D78" s="66">
        <f>'CM2B RC'!Y26</f>
        <v>202</v>
      </c>
      <c r="F78">
        <f t="shared" si="2"/>
        <v>29</v>
      </c>
      <c r="G78" s="3" t="str">
        <f>F78&amp;"/"&amp;COUNTIF($F$2:F78,F78)</f>
        <v>29/1</v>
      </c>
    </row>
    <row r="79" spans="1:7">
      <c r="A79" t="str">
        <f>'CM2B RC'!A27</f>
        <v>Nom323</v>
      </c>
      <c r="B79" t="str">
        <f>'CM2B RC'!B27</f>
        <v>Prénom323</v>
      </c>
      <c r="C79" t="str">
        <f>'CM2B RC'!$AC$1</f>
        <v>CM2B RC</v>
      </c>
      <c r="D79" s="66">
        <f>'CM2B RC'!Y27</f>
        <v>0</v>
      </c>
      <c r="F79">
        <f t="shared" si="2"/>
        <v>68</v>
      </c>
      <c r="G79" s="3" t="str">
        <f>F79&amp;"/"&amp;COUNTIF($F$2:F79,F79)</f>
        <v>68/2</v>
      </c>
    </row>
    <row r="80" spans="1:7">
      <c r="A80">
        <f>'CM2B RC'!A28</f>
        <v>0</v>
      </c>
      <c r="B80">
        <f>'CM2B RC'!B28</f>
        <v>0</v>
      </c>
      <c r="C80" t="str">
        <f>'CM2B RC'!$AC$1</f>
        <v>CM2B RC</v>
      </c>
      <c r="D80" s="66">
        <f>'CM2B RC'!Y28</f>
        <v>0</v>
      </c>
      <c r="F80" t="str">
        <f t="shared" si="2"/>
        <v/>
      </c>
      <c r="G80" s="3" t="str">
        <f>F80&amp;"/"&amp;COUNTIF($F$2:F80,F80)</f>
        <v>/10</v>
      </c>
    </row>
    <row r="81" spans="1:7">
      <c r="A81">
        <f>'CM2B RC'!A29</f>
        <v>0</v>
      </c>
      <c r="B81">
        <f>'CM2B RC'!B29</f>
        <v>0</v>
      </c>
      <c r="C81" t="str">
        <f>'CM2B RC'!$AC$1</f>
        <v>CM2B RC</v>
      </c>
      <c r="D81" s="66">
        <f>'CM2B RC'!Y29</f>
        <v>0</v>
      </c>
      <c r="F81" t="str">
        <f t="shared" si="2"/>
        <v/>
      </c>
      <c r="G81" s="3" t="str">
        <f>F81&amp;"/"&amp;COUNTIF($F$2:F81,F81)</f>
        <v>/11</v>
      </c>
    </row>
    <row r="82" spans="1:7">
      <c r="F82" t="str">
        <f t="shared" si="2"/>
        <v/>
      </c>
      <c r="G82" s="3"/>
    </row>
    <row r="83" spans="1:7">
      <c r="F83" t="str">
        <f t="shared" si="2"/>
        <v/>
      </c>
      <c r="G83" s="3"/>
    </row>
    <row r="84" spans="1:7">
      <c r="F84" t="str">
        <f t="shared" si="2"/>
        <v/>
      </c>
      <c r="G84" s="3"/>
    </row>
    <row r="85" spans="1:7">
      <c r="F85" t="str">
        <f t="shared" si="2"/>
        <v/>
      </c>
      <c r="G85" s="3"/>
    </row>
    <row r="86" spans="1:7">
      <c r="F86" t="str">
        <f t="shared" si="2"/>
        <v/>
      </c>
      <c r="G86" s="3"/>
    </row>
    <row r="87" spans="1:7">
      <c r="F87" t="str">
        <f t="shared" si="2"/>
        <v/>
      </c>
      <c r="G87" s="3"/>
    </row>
    <row r="88" spans="1:7">
      <c r="F88" t="str">
        <f t="shared" si="2"/>
        <v/>
      </c>
      <c r="G88" s="3"/>
    </row>
    <row r="89" spans="1:7">
      <c r="F89" t="str">
        <f t="shared" si="2"/>
        <v/>
      </c>
      <c r="G89" s="3"/>
    </row>
    <row r="90" spans="1:7">
      <c r="F90" t="str">
        <f t="shared" si="2"/>
        <v/>
      </c>
      <c r="G90" s="3"/>
    </row>
    <row r="91" spans="1:7">
      <c r="F91" t="str">
        <f t="shared" si="2"/>
        <v/>
      </c>
      <c r="G91" s="3"/>
    </row>
    <row r="92" spans="1:7">
      <c r="F92" t="str">
        <f t="shared" si="2"/>
        <v/>
      </c>
      <c r="G92" s="3"/>
    </row>
    <row r="93" spans="1:7">
      <c r="F93" t="str">
        <f t="shared" si="2"/>
        <v/>
      </c>
      <c r="G93" s="3"/>
    </row>
    <row r="94" spans="1:7">
      <c r="F94" t="str">
        <f t="shared" si="2"/>
        <v/>
      </c>
      <c r="G94" s="3"/>
    </row>
    <row r="95" spans="1:7">
      <c r="F95" t="str">
        <f t="shared" si="2"/>
        <v/>
      </c>
      <c r="G95" s="3"/>
    </row>
    <row r="96" spans="1:7">
      <c r="F96" t="str">
        <f t="shared" si="2"/>
        <v/>
      </c>
      <c r="G96" s="3"/>
    </row>
    <row r="97" spans="6:7">
      <c r="F97" t="str">
        <f t="shared" si="2"/>
        <v/>
      </c>
      <c r="G97" s="3"/>
    </row>
    <row r="98" spans="6:7">
      <c r="F98" t="str">
        <f t="shared" ref="F98:F129" si="3">IF(A98=0,"",RANK(D98,$D$2:$D$148))</f>
        <v/>
      </c>
      <c r="G98" s="3"/>
    </row>
    <row r="99" spans="6:7">
      <c r="F99" t="str">
        <f t="shared" si="3"/>
        <v/>
      </c>
      <c r="G99" s="3"/>
    </row>
    <row r="100" spans="6:7">
      <c r="F100" t="str">
        <f t="shared" si="3"/>
        <v/>
      </c>
      <c r="G100" s="3"/>
    </row>
    <row r="101" spans="6:7">
      <c r="F101" t="str">
        <f t="shared" si="3"/>
        <v/>
      </c>
      <c r="G101" s="3"/>
    </row>
    <row r="102" spans="6:7">
      <c r="F102" t="str">
        <f t="shared" si="3"/>
        <v/>
      </c>
      <c r="G102" s="3"/>
    </row>
    <row r="103" spans="6:7">
      <c r="F103" t="str">
        <f t="shared" si="3"/>
        <v/>
      </c>
      <c r="G103" s="3"/>
    </row>
    <row r="104" spans="6:7">
      <c r="F104" t="str">
        <f t="shared" si="3"/>
        <v/>
      </c>
      <c r="G104" s="3"/>
    </row>
    <row r="105" spans="6:7">
      <c r="F105" t="str">
        <f t="shared" si="3"/>
        <v/>
      </c>
      <c r="G105" s="3"/>
    </row>
    <row r="106" spans="6:7">
      <c r="F106" t="str">
        <f t="shared" si="3"/>
        <v/>
      </c>
      <c r="G106" s="3"/>
    </row>
    <row r="107" spans="6:7">
      <c r="F107" t="str">
        <f t="shared" si="3"/>
        <v/>
      </c>
      <c r="G107" s="3"/>
    </row>
    <row r="108" spans="6:7">
      <c r="F108" t="str">
        <f t="shared" si="3"/>
        <v/>
      </c>
      <c r="G108" s="3"/>
    </row>
    <row r="109" spans="6:7">
      <c r="F109" t="str">
        <f t="shared" si="3"/>
        <v/>
      </c>
      <c r="G109" s="3"/>
    </row>
    <row r="110" spans="6:7">
      <c r="F110" t="str">
        <f t="shared" si="3"/>
        <v/>
      </c>
      <c r="G110" s="3"/>
    </row>
    <row r="111" spans="6:7">
      <c r="F111" t="str">
        <f t="shared" si="3"/>
        <v/>
      </c>
      <c r="G111" s="3"/>
    </row>
    <row r="112" spans="6:7">
      <c r="F112" t="str">
        <f t="shared" si="3"/>
        <v/>
      </c>
      <c r="G112" s="3"/>
    </row>
    <row r="113" spans="6:7">
      <c r="F113" t="str">
        <f t="shared" si="3"/>
        <v/>
      </c>
      <c r="G113" s="3"/>
    </row>
    <row r="114" spans="6:7">
      <c r="F114" t="str">
        <f t="shared" si="3"/>
        <v/>
      </c>
      <c r="G114" s="3"/>
    </row>
    <row r="115" spans="6:7">
      <c r="F115" t="str">
        <f t="shared" si="3"/>
        <v/>
      </c>
      <c r="G115" s="3"/>
    </row>
    <row r="116" spans="6:7">
      <c r="F116" t="str">
        <f t="shared" si="3"/>
        <v/>
      </c>
      <c r="G116" s="3"/>
    </row>
    <row r="117" spans="6:7">
      <c r="F117" t="str">
        <f t="shared" si="3"/>
        <v/>
      </c>
      <c r="G117" s="3"/>
    </row>
    <row r="118" spans="6:7">
      <c r="F118" t="str">
        <f t="shared" si="3"/>
        <v/>
      </c>
      <c r="G118" s="3"/>
    </row>
    <row r="119" spans="6:7">
      <c r="F119" t="str">
        <f t="shared" si="3"/>
        <v/>
      </c>
      <c r="G119" s="3"/>
    </row>
    <row r="120" spans="6:7">
      <c r="F120" t="str">
        <f t="shared" si="3"/>
        <v/>
      </c>
      <c r="G120" s="3"/>
    </row>
    <row r="121" spans="6:7">
      <c r="F121" t="str">
        <f t="shared" si="3"/>
        <v/>
      </c>
      <c r="G121" s="3"/>
    </row>
    <row r="122" spans="6:7">
      <c r="F122" t="str">
        <f t="shared" si="3"/>
        <v/>
      </c>
      <c r="G122" s="3"/>
    </row>
    <row r="123" spans="6:7">
      <c r="F123" t="str">
        <f t="shared" si="3"/>
        <v/>
      </c>
      <c r="G123" s="3"/>
    </row>
    <row r="124" spans="6:7">
      <c r="F124" t="str">
        <f t="shared" si="3"/>
        <v/>
      </c>
      <c r="G124" s="3"/>
    </row>
    <row r="125" spans="6:7">
      <c r="F125" t="str">
        <f t="shared" si="3"/>
        <v/>
      </c>
      <c r="G125" s="3"/>
    </row>
    <row r="126" spans="6:7">
      <c r="F126" t="str">
        <f t="shared" si="3"/>
        <v/>
      </c>
      <c r="G126" s="3"/>
    </row>
    <row r="127" spans="6:7">
      <c r="F127" t="str">
        <f t="shared" si="3"/>
        <v/>
      </c>
      <c r="G127" s="3"/>
    </row>
    <row r="128" spans="6:7">
      <c r="F128" t="str">
        <f t="shared" si="3"/>
        <v/>
      </c>
      <c r="G128" s="3"/>
    </row>
    <row r="129" spans="6:7">
      <c r="F129" t="str">
        <f t="shared" si="3"/>
        <v/>
      </c>
      <c r="G129" s="3"/>
    </row>
    <row r="130" spans="6:7">
      <c r="F130" t="str">
        <f t="shared" ref="F130:F160" si="4">IF(A130=0,"",RANK(D130,$D$2:$D$148))</f>
        <v/>
      </c>
      <c r="G130" s="3"/>
    </row>
    <row r="131" spans="6:7">
      <c r="F131" t="str">
        <f t="shared" si="4"/>
        <v/>
      </c>
      <c r="G131" s="3"/>
    </row>
    <row r="132" spans="6:7">
      <c r="F132" t="str">
        <f t="shared" si="4"/>
        <v/>
      </c>
      <c r="G132" s="3"/>
    </row>
    <row r="133" spans="6:7">
      <c r="F133" t="str">
        <f t="shared" si="4"/>
        <v/>
      </c>
      <c r="G133" s="3"/>
    </row>
    <row r="134" spans="6:7">
      <c r="F134" t="str">
        <f t="shared" si="4"/>
        <v/>
      </c>
      <c r="G134" s="3"/>
    </row>
    <row r="135" spans="6:7">
      <c r="F135" t="str">
        <f t="shared" si="4"/>
        <v/>
      </c>
      <c r="G135" s="3"/>
    </row>
    <row r="136" spans="6:7">
      <c r="F136" t="str">
        <f t="shared" si="4"/>
        <v/>
      </c>
      <c r="G136" s="3"/>
    </row>
    <row r="137" spans="6:7">
      <c r="F137" t="str">
        <f t="shared" si="4"/>
        <v/>
      </c>
    </row>
    <row r="138" spans="6:7">
      <c r="F138" t="str">
        <f t="shared" si="4"/>
        <v/>
      </c>
    </row>
    <row r="139" spans="6:7">
      <c r="F139" t="str">
        <f t="shared" si="4"/>
        <v/>
      </c>
    </row>
    <row r="140" spans="6:7">
      <c r="F140" t="str">
        <f t="shared" si="4"/>
        <v/>
      </c>
    </row>
    <row r="141" spans="6:7">
      <c r="F141" t="str">
        <f t="shared" si="4"/>
        <v/>
      </c>
    </row>
    <row r="142" spans="6:7">
      <c r="F142" t="str">
        <f t="shared" si="4"/>
        <v/>
      </c>
    </row>
    <row r="143" spans="6:7">
      <c r="F143" t="str">
        <f t="shared" si="4"/>
        <v/>
      </c>
    </row>
    <row r="144" spans="6:7">
      <c r="F144" t="str">
        <f t="shared" si="4"/>
        <v/>
      </c>
    </row>
    <row r="145" spans="6:6">
      <c r="F145" t="str">
        <f t="shared" si="4"/>
        <v/>
      </c>
    </row>
    <row r="146" spans="6:6">
      <c r="F146" t="str">
        <f t="shared" si="4"/>
        <v/>
      </c>
    </row>
    <row r="147" spans="6:6">
      <c r="F147" t="str">
        <f t="shared" si="4"/>
        <v/>
      </c>
    </row>
    <row r="148" spans="6:6">
      <c r="F148" t="str">
        <f t="shared" si="4"/>
        <v/>
      </c>
    </row>
    <row r="149" spans="6:6">
      <c r="F149" t="str">
        <f t="shared" si="4"/>
        <v/>
      </c>
    </row>
    <row r="150" spans="6:6">
      <c r="F150" t="str">
        <f t="shared" si="4"/>
        <v/>
      </c>
    </row>
    <row r="151" spans="6:6">
      <c r="F151" t="str">
        <f t="shared" si="4"/>
        <v/>
      </c>
    </row>
    <row r="152" spans="6:6">
      <c r="F152" t="str">
        <f t="shared" si="4"/>
        <v/>
      </c>
    </row>
    <row r="153" spans="6:6">
      <c r="F153" t="str">
        <f t="shared" si="4"/>
        <v/>
      </c>
    </row>
    <row r="154" spans="6:6">
      <c r="F154" t="str">
        <f t="shared" si="4"/>
        <v/>
      </c>
    </row>
    <row r="155" spans="6:6">
      <c r="F155" t="str">
        <f t="shared" si="4"/>
        <v/>
      </c>
    </row>
    <row r="156" spans="6:6">
      <c r="F156" t="str">
        <f t="shared" si="4"/>
        <v/>
      </c>
    </row>
    <row r="157" spans="6:6">
      <c r="F157" t="str">
        <f t="shared" si="4"/>
        <v/>
      </c>
    </row>
    <row r="158" spans="6:6">
      <c r="F158" t="str">
        <f t="shared" si="4"/>
        <v/>
      </c>
    </row>
    <row r="159" spans="6:6">
      <c r="F159" t="str">
        <f t="shared" si="4"/>
        <v/>
      </c>
    </row>
    <row r="160" spans="6:6">
      <c r="F160" t="str">
        <f t="shared" si="4"/>
        <v/>
      </c>
    </row>
    <row r="161" spans="6:6">
      <c r="F161" t="str">
        <f t="shared" ref="F161:F187" si="5">IF(D161="","",RANK(D161,$D$2:$D$148))</f>
        <v/>
      </c>
    </row>
    <row r="162" spans="6:6">
      <c r="F162" t="str">
        <f t="shared" si="5"/>
        <v/>
      </c>
    </row>
    <row r="163" spans="6:6">
      <c r="F163" t="str">
        <f t="shared" si="5"/>
        <v/>
      </c>
    </row>
    <row r="164" spans="6:6">
      <c r="F164" t="str">
        <f t="shared" si="5"/>
        <v/>
      </c>
    </row>
    <row r="165" spans="6:6">
      <c r="F165" t="str">
        <f t="shared" si="5"/>
        <v/>
      </c>
    </row>
    <row r="166" spans="6:6">
      <c r="F166" t="str">
        <f t="shared" si="5"/>
        <v/>
      </c>
    </row>
    <row r="167" spans="6:6">
      <c r="F167" t="str">
        <f t="shared" si="5"/>
        <v/>
      </c>
    </row>
    <row r="168" spans="6:6">
      <c r="F168" t="str">
        <f t="shared" si="5"/>
        <v/>
      </c>
    </row>
    <row r="169" spans="6:6">
      <c r="F169" t="str">
        <f t="shared" si="5"/>
        <v/>
      </c>
    </row>
    <row r="170" spans="6:6">
      <c r="F170" t="str">
        <f t="shared" si="5"/>
        <v/>
      </c>
    </row>
    <row r="171" spans="6:6">
      <c r="F171" t="str">
        <f t="shared" si="5"/>
        <v/>
      </c>
    </row>
    <row r="172" spans="6:6">
      <c r="F172" t="str">
        <f t="shared" si="5"/>
        <v/>
      </c>
    </row>
    <row r="173" spans="6:6">
      <c r="F173" t="str">
        <f t="shared" si="5"/>
        <v/>
      </c>
    </row>
    <row r="174" spans="6:6">
      <c r="F174" t="str">
        <f t="shared" si="5"/>
        <v/>
      </c>
    </row>
    <row r="175" spans="6:6">
      <c r="F175" t="str">
        <f t="shared" si="5"/>
        <v/>
      </c>
    </row>
    <row r="176" spans="6:6">
      <c r="F176" t="str">
        <f t="shared" si="5"/>
        <v/>
      </c>
    </row>
    <row r="177" spans="6:6">
      <c r="F177" t="str">
        <f t="shared" si="5"/>
        <v/>
      </c>
    </row>
    <row r="178" spans="6:6">
      <c r="F178" t="str">
        <f t="shared" si="5"/>
        <v/>
      </c>
    </row>
    <row r="179" spans="6:6">
      <c r="F179" t="str">
        <f t="shared" si="5"/>
        <v/>
      </c>
    </row>
    <row r="180" spans="6:6">
      <c r="F180" t="str">
        <f t="shared" si="5"/>
        <v/>
      </c>
    </row>
    <row r="181" spans="6:6">
      <c r="F181" t="str">
        <f t="shared" si="5"/>
        <v/>
      </c>
    </row>
    <row r="182" spans="6:6">
      <c r="F182" t="str">
        <f t="shared" si="5"/>
        <v/>
      </c>
    </row>
    <row r="183" spans="6:6">
      <c r="F183" t="str">
        <f t="shared" si="5"/>
        <v/>
      </c>
    </row>
    <row r="184" spans="6:6">
      <c r="F184" t="str">
        <f t="shared" si="5"/>
        <v/>
      </c>
    </row>
    <row r="185" spans="6:6">
      <c r="F185" t="str">
        <f t="shared" si="5"/>
        <v/>
      </c>
    </row>
    <row r="186" spans="6:6">
      <c r="F186" t="str">
        <f t="shared" si="5"/>
        <v/>
      </c>
    </row>
    <row r="187" spans="6:6">
      <c r="F187" t="str">
        <f t="shared" si="5"/>
        <v/>
      </c>
    </row>
  </sheetData>
  <sortState ref="F2:G187">
    <sortCondition ref="G1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CM2A JZ</vt:lpstr>
      <vt:lpstr>CM2A RC</vt:lpstr>
      <vt:lpstr>CM2B RC</vt:lpstr>
      <vt:lpstr>Classement par équipes</vt:lpstr>
      <vt:lpstr>Classement individuel</vt:lpstr>
      <vt:lpstr>Classement général</vt:lpstr>
      <vt:lpstr>Tous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 Xavier</dc:creator>
  <cp:lastModifiedBy>Xavier</cp:lastModifiedBy>
  <dcterms:created xsi:type="dcterms:W3CDTF">2017-10-04T21:45:04Z</dcterms:created>
  <dcterms:modified xsi:type="dcterms:W3CDTF">2018-04-03T17:55:16Z</dcterms:modified>
</cp:coreProperties>
</file>