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bookViews>
    <workbookView xWindow="0" yWindow="60" windowWidth="25200" windowHeight="12510"/>
  </bookViews>
  <sheets>
    <sheet name="2018" sheetId="1" r:id="rId1"/>
    <sheet name="calculs" sheetId="2" r:id="rId2"/>
  </sheets>
  <definedNames>
    <definedName name="CalcGrille">IFERROR(calculs!$A1/SUMPRODUCT( (Activités[ID]=calculs!$C1)*(Activités[DÉBUT]&lt;=calculs!A$31)*((Activités[FIN]&gt;=calculs!A$31)+(LEN(Activités[FIN])=0)*(Activités[DÉBUT]=calculs!A$31)) ),NA())</definedName>
    <definedName name="DateDébut">calculs!$D$28</definedName>
    <definedName name="FenêtreDateDébut">calculs!$D$25</definedName>
    <definedName name="FenêtreDécalage">calculs!$D$26</definedName>
    <definedName name="FenêtreJours">calculs!$D$29</definedName>
    <definedName name="RailsJour">FenêtreDateDébut+ROW('2018'!$1:$25)-1</definedName>
  </definedNames>
  <calcPr calcId="145621"/>
</workbook>
</file>

<file path=xl/calcChain.xml><?xml version="1.0" encoding="utf-8"?>
<calcChain xmlns="http://schemas.openxmlformats.org/spreadsheetml/2006/main">
  <c r="AK69" i="2" l="1"/>
  <c r="AL69" i="2" s="1"/>
  <c r="AM69" i="2" s="1"/>
  <c r="AN69" i="2" s="1"/>
  <c r="AO69" i="2" s="1"/>
  <c r="AP69" i="2" s="1"/>
  <c r="AQ69" i="2" s="1"/>
  <c r="AR69" i="2" s="1"/>
  <c r="AS69" i="2" s="1"/>
  <c r="AT69" i="2" s="1"/>
  <c r="AU69" i="2" s="1"/>
  <c r="AK71" i="2"/>
  <c r="AL71" i="2"/>
  <c r="AM71" i="2" s="1"/>
  <c r="AN71" i="2" s="1"/>
  <c r="AO71" i="2" s="1"/>
  <c r="AP71" i="2" s="1"/>
  <c r="AQ71" i="2" s="1"/>
  <c r="AR71" i="2" s="1"/>
  <c r="AS71" i="2" s="1"/>
  <c r="AT71" i="2" s="1"/>
  <c r="AU71" i="2" s="1"/>
  <c r="AM44" i="2"/>
  <c r="AN44" i="2"/>
  <c r="AO44" i="2"/>
  <c r="AP44" i="2"/>
  <c r="AQ44" i="2"/>
  <c r="AR44" i="2"/>
  <c r="AS44" i="2"/>
  <c r="AM45" i="2"/>
  <c r="AN45" i="2"/>
  <c r="AO45" i="2"/>
  <c r="AP45" i="2"/>
  <c r="AQ45" i="2"/>
  <c r="AR45" i="2"/>
  <c r="AS45" i="2"/>
  <c r="AK46" i="2"/>
  <c r="AL46" i="2"/>
  <c r="AM46" i="2"/>
  <c r="AN46" i="2"/>
  <c r="AO46" i="2"/>
  <c r="AP46" i="2"/>
  <c r="AQ46" i="2"/>
  <c r="AR46" i="2"/>
  <c r="AS46" i="2"/>
  <c r="AK47" i="2"/>
  <c r="AL47" i="2"/>
  <c r="AM47" i="2"/>
  <c r="AN47" i="2"/>
  <c r="AO47" i="2"/>
  <c r="AP47" i="2"/>
  <c r="AQ47" i="2"/>
  <c r="AR47" i="2"/>
  <c r="AS47" i="2"/>
  <c r="AK48" i="2"/>
  <c r="AL48" i="2"/>
  <c r="AM48" i="2"/>
  <c r="AN48" i="2"/>
  <c r="AO48" i="2"/>
  <c r="AP48" i="2"/>
  <c r="AQ48" i="2"/>
  <c r="AR48" i="2"/>
  <c r="AS48" i="2"/>
  <c r="AK49" i="2"/>
  <c r="AL49" i="2"/>
  <c r="AM49" i="2"/>
  <c r="AN49" i="2"/>
  <c r="AO49" i="2"/>
  <c r="AP49" i="2"/>
  <c r="AQ49" i="2"/>
  <c r="AR49" i="2"/>
  <c r="AS49" i="2"/>
  <c r="AM50" i="2"/>
  <c r="AN50" i="2"/>
  <c r="AO50" i="2"/>
  <c r="AP50" i="2"/>
  <c r="AQ50" i="2"/>
  <c r="AR50" i="2"/>
  <c r="AS50" i="2"/>
  <c r="AM51" i="2"/>
  <c r="AN51" i="2"/>
  <c r="AO51" i="2"/>
  <c r="AP51" i="2"/>
  <c r="AQ51" i="2"/>
  <c r="AR51" i="2"/>
  <c r="AS51" i="2"/>
  <c r="AM52" i="2"/>
  <c r="AN52" i="2"/>
  <c r="AO52" i="2"/>
  <c r="AP52" i="2"/>
  <c r="AQ52" i="2"/>
  <c r="AR52" i="2"/>
  <c r="AS52" i="2"/>
  <c r="AJ46" i="2"/>
  <c r="AU46" i="2"/>
  <c r="AJ47" i="2"/>
  <c r="AU47" i="2"/>
  <c r="AJ48" i="2"/>
  <c r="AU48" i="2"/>
  <c r="AJ49" i="2"/>
  <c r="AU49" i="2"/>
  <c r="D3" i="2" l="1"/>
  <c r="F71" i="2"/>
  <c r="G71" i="2" s="1"/>
  <c r="H71" i="2" s="1"/>
  <c r="I71" i="2" s="1"/>
  <c r="J71" i="2" s="1"/>
  <c r="K71" i="2" s="1"/>
  <c r="L71" i="2" s="1"/>
  <c r="M71" i="2" s="1"/>
  <c r="N71" i="2" s="1"/>
  <c r="O71" i="2" s="1"/>
  <c r="P71" i="2" s="1"/>
  <c r="Q71" i="2" s="1"/>
  <c r="R71" i="2" s="1"/>
  <c r="S71" i="2" s="1"/>
  <c r="T71" i="2" s="1"/>
  <c r="U71" i="2" s="1"/>
  <c r="V71" i="2" s="1"/>
  <c r="W71" i="2" s="1"/>
  <c r="X71" i="2" s="1"/>
  <c r="Y71" i="2" s="1"/>
  <c r="Z71" i="2" s="1"/>
  <c r="AA71" i="2" s="1"/>
  <c r="AB71" i="2" s="1"/>
  <c r="AC71" i="2" s="1"/>
  <c r="AD71" i="2" s="1"/>
  <c r="AE71" i="2" s="1"/>
  <c r="AF71" i="2" s="1"/>
  <c r="AG71" i="2" s="1"/>
  <c r="AH71" i="2" s="1"/>
  <c r="AI71" i="2" s="1"/>
  <c r="AJ71" i="2" s="1"/>
  <c r="F69" i="2"/>
  <c r="G69" i="2" s="1"/>
  <c r="H69" i="2" s="1"/>
  <c r="I69" i="2" s="1"/>
  <c r="J69" i="2" s="1"/>
  <c r="K69" i="2" s="1"/>
  <c r="L69" i="2" s="1"/>
  <c r="M69" i="2" s="1"/>
  <c r="N69" i="2" s="1"/>
  <c r="O69" i="2" s="1"/>
  <c r="P69" i="2" s="1"/>
  <c r="Q69" i="2" s="1"/>
  <c r="R69" i="2" s="1"/>
  <c r="S69" i="2" s="1"/>
  <c r="T69" i="2" s="1"/>
  <c r="U69" i="2" s="1"/>
  <c r="V69" i="2" s="1"/>
  <c r="W69" i="2" s="1"/>
  <c r="X69" i="2" s="1"/>
  <c r="Y69" i="2" s="1"/>
  <c r="Z69" i="2" s="1"/>
  <c r="AA69" i="2" s="1"/>
  <c r="AB69" i="2" s="1"/>
  <c r="AC69" i="2" s="1"/>
  <c r="AD69" i="2" s="1"/>
  <c r="AE69" i="2" s="1"/>
  <c r="AF69" i="2" s="1"/>
  <c r="AG69" i="2" s="1"/>
  <c r="AH69" i="2" s="1"/>
  <c r="AI69" i="2" s="1"/>
  <c r="AJ69" i="2" s="1"/>
  <c r="A33" i="2" l="1"/>
  <c r="A34" i="2" s="1"/>
  <c r="A35" i="2" s="1"/>
  <c r="A36" i="2" s="1"/>
  <c r="A37" i="2" s="1"/>
  <c r="A38" i="2" s="1"/>
  <c r="A39" i="2" s="1"/>
  <c r="A40" i="2" s="1"/>
  <c r="D28" i="2"/>
  <c r="D25" i="2" s="1"/>
  <c r="E14" i="2"/>
  <c r="E13" i="2"/>
  <c r="E12" i="2"/>
  <c r="E11" i="2"/>
  <c r="E10" i="2"/>
  <c r="E9" i="2"/>
  <c r="E8" i="2"/>
  <c r="E7" i="2"/>
  <c r="E6" i="2"/>
  <c r="B23" i="1"/>
  <c r="E15" i="2" l="1" a="1"/>
  <c r="E15" i="2" s="1"/>
  <c r="E31" i="2"/>
  <c r="F31" i="2" s="1"/>
  <c r="G31" i="2" s="1"/>
  <c r="H31" i="2" s="1"/>
  <c r="I31" i="2" s="1"/>
  <c r="J31" i="2" s="1"/>
  <c r="K31" i="2" s="1"/>
  <c r="L31" i="2" s="1"/>
  <c r="M31" i="2" s="1"/>
  <c r="N31" i="2" s="1"/>
  <c r="O31" i="2" s="1"/>
  <c r="P31" i="2" s="1"/>
  <c r="Q31" i="2" s="1"/>
  <c r="R31" i="2" s="1"/>
  <c r="S31" i="2" s="1"/>
  <c r="T31" i="2" s="1"/>
  <c r="U31" i="2" s="1"/>
  <c r="V31" i="2" s="1"/>
  <c r="W31" i="2" s="1"/>
  <c r="X31" i="2" s="1"/>
  <c r="Y31" i="2" s="1"/>
  <c r="Z31" i="2" s="1"/>
  <c r="AA31" i="2" s="1"/>
  <c r="AB31" i="2" s="1"/>
  <c r="AC31" i="2" s="1"/>
  <c r="B24" i="1"/>
  <c r="B25" i="1" s="1"/>
  <c r="B26" i="1" s="1"/>
  <c r="B27" i="1" s="1"/>
  <c r="B28" i="1" s="1"/>
  <c r="B29" i="1" s="1"/>
  <c r="B30" i="1" s="1"/>
  <c r="B31" i="1" s="1"/>
  <c r="B32" i="1" s="1"/>
  <c r="B33" i="1" s="1"/>
  <c r="B34" i="1" s="1"/>
  <c r="AC43" i="2" l="1"/>
  <c r="AD31" i="2"/>
  <c r="AC55" i="2"/>
  <c r="J55" i="2"/>
  <c r="P43" i="2"/>
  <c r="U55" i="2"/>
  <c r="I55" i="2"/>
  <c r="I43" i="2"/>
  <c r="AB55" i="2"/>
  <c r="P55" i="2"/>
  <c r="G55" i="2"/>
  <c r="M55" i="2"/>
  <c r="J43" i="2"/>
  <c r="N43" i="2"/>
  <c r="U43" i="2"/>
  <c r="Z43" i="2"/>
  <c r="T43" i="2"/>
  <c r="Y43" i="2"/>
  <c r="Z55" i="2"/>
  <c r="AB43" i="2"/>
  <c r="AA43" i="2"/>
  <c r="S43" i="2"/>
  <c r="T55" i="2"/>
  <c r="M43" i="2"/>
  <c r="V43" i="2"/>
  <c r="O43" i="2"/>
  <c r="G43" i="2"/>
  <c r="H55" i="2"/>
  <c r="L55" i="2"/>
  <c r="X55" i="2"/>
  <c r="R55" i="2"/>
  <c r="V55" i="2"/>
  <c r="Y55" i="2"/>
  <c r="O55" i="2"/>
  <c r="N55" i="2"/>
  <c r="H43" i="2"/>
  <c r="F55" i="2"/>
  <c r="S55" i="2"/>
  <c r="X43" i="2"/>
  <c r="R43" i="2"/>
  <c r="L43" i="2"/>
  <c r="AA55" i="2"/>
  <c r="F43" i="2"/>
  <c r="K43" i="2"/>
  <c r="W43" i="2"/>
  <c r="E43" i="2"/>
  <c r="Q55" i="2"/>
  <c r="K55" i="2"/>
  <c r="E55" i="2"/>
  <c r="Q43" i="2"/>
  <c r="W55" i="2"/>
  <c r="AE31" i="2" l="1"/>
  <c r="AD55" i="2"/>
  <c r="AD43" i="2"/>
  <c r="AC70" i="2"/>
  <c r="AC72" i="2"/>
  <c r="AC56" i="2"/>
  <c r="AB70" i="2"/>
  <c r="AB72" i="2"/>
  <c r="AA70" i="2"/>
  <c r="AA72" i="2"/>
  <c r="Z70" i="2"/>
  <c r="Z72" i="2"/>
  <c r="W70" i="2"/>
  <c r="W72" i="2"/>
  <c r="N70" i="2"/>
  <c r="N72" i="2"/>
  <c r="Y70" i="2"/>
  <c r="Y72" i="2"/>
  <c r="R70" i="2"/>
  <c r="R72" i="2"/>
  <c r="H70" i="2"/>
  <c r="H72" i="2"/>
  <c r="G70" i="2"/>
  <c r="G72" i="2"/>
  <c r="I70" i="2"/>
  <c r="I72" i="2"/>
  <c r="K70" i="2"/>
  <c r="K72" i="2"/>
  <c r="Q70" i="2"/>
  <c r="Q72" i="2"/>
  <c r="S70" i="2"/>
  <c r="S72" i="2"/>
  <c r="O70" i="2"/>
  <c r="O72" i="2"/>
  <c r="V70" i="2"/>
  <c r="V72" i="2"/>
  <c r="X70" i="2"/>
  <c r="X72" i="2"/>
  <c r="L70" i="2"/>
  <c r="L72" i="2"/>
  <c r="T70" i="2"/>
  <c r="T72" i="2"/>
  <c r="M70" i="2"/>
  <c r="M72" i="2"/>
  <c r="P70" i="2"/>
  <c r="P72" i="2"/>
  <c r="U70" i="2"/>
  <c r="U72" i="2"/>
  <c r="J70" i="2"/>
  <c r="J72" i="2"/>
  <c r="F70" i="2"/>
  <c r="F72" i="2"/>
  <c r="E70" i="2"/>
  <c r="E72" i="2"/>
  <c r="P56" i="2"/>
  <c r="J56" i="2"/>
  <c r="R56" i="2"/>
  <c r="G56" i="2"/>
  <c r="M56" i="2"/>
  <c r="U56" i="2"/>
  <c r="Y56" i="2"/>
  <c r="I56" i="2"/>
  <c r="AA56" i="2"/>
  <c r="E56" i="2"/>
  <c r="Z56" i="2"/>
  <c r="AB56" i="2"/>
  <c r="Q56" i="2"/>
  <c r="O56" i="2"/>
  <c r="F56" i="2"/>
  <c r="T56" i="2"/>
  <c r="H56" i="2"/>
  <c r="L56" i="2"/>
  <c r="X56" i="2"/>
  <c r="N56" i="2"/>
  <c r="S56" i="2"/>
  <c r="V56" i="2"/>
  <c r="K56" i="2"/>
  <c r="W56" i="2"/>
  <c r="AD70" i="2" l="1"/>
  <c r="AD72" i="2"/>
  <c r="AD56" i="2"/>
  <c r="AF31" i="2"/>
  <c r="AE55" i="2"/>
  <c r="AE43" i="2"/>
  <c r="AF43" i="2" l="1"/>
  <c r="AG31" i="2"/>
  <c r="AF55" i="2"/>
  <c r="AE72" i="2"/>
  <c r="AE70" i="2"/>
  <c r="AE56" i="2"/>
  <c r="AH31" i="2" l="1"/>
  <c r="AG55" i="2"/>
  <c r="AG43" i="2"/>
  <c r="AF70" i="2"/>
  <c r="AF72" i="2"/>
  <c r="AF56" i="2"/>
  <c r="E16" i="2" a="1"/>
  <c r="E16" i="2" s="1"/>
  <c r="E17" i="2" s="1" a="1"/>
  <c r="E17" i="2" s="1"/>
  <c r="E18" i="2" s="1" a="1"/>
  <c r="E18" i="2" s="1"/>
  <c r="E19" i="2" s="1" a="1"/>
  <c r="E19" i="2" s="1"/>
  <c r="E20" i="2" s="1" a="1"/>
  <c r="E20" i="2" s="1"/>
  <c r="E21" i="2" s="1" a="1"/>
  <c r="E21" i="2" s="1"/>
  <c r="E22" i="2" s="1" a="1"/>
  <c r="E22" i="2" s="1"/>
  <c r="E23" i="2" s="1" a="1"/>
  <c r="E23" i="2" s="1"/>
  <c r="D9" i="2"/>
  <c r="D11" i="2" s="1"/>
  <c r="F18" i="2" s="1"/>
  <c r="C35" i="2" s="1"/>
  <c r="AG70" i="2" l="1"/>
  <c r="AG72" i="2"/>
  <c r="AG56" i="2"/>
  <c r="AH55" i="2"/>
  <c r="AI31" i="2"/>
  <c r="AH43" i="2"/>
  <c r="AG35" i="2"/>
  <c r="AH35" i="2"/>
  <c r="AC35" i="2"/>
  <c r="AE35" i="2"/>
  <c r="AF35" i="2"/>
  <c r="AD35" i="2"/>
  <c r="C47" i="2"/>
  <c r="D47" i="2" s="1"/>
  <c r="S35" i="2"/>
  <c r="P35" i="2"/>
  <c r="D35" i="2"/>
  <c r="X35" i="2"/>
  <c r="E35" i="2"/>
  <c r="U35" i="2"/>
  <c r="G35" i="2"/>
  <c r="L35" i="2"/>
  <c r="Q35" i="2"/>
  <c r="AB35" i="2"/>
  <c r="F19" i="2"/>
  <c r="C36" i="2" s="1"/>
  <c r="Y35" i="2"/>
  <c r="M35" i="2"/>
  <c r="R35" i="2"/>
  <c r="F35" i="2"/>
  <c r="W35" i="2"/>
  <c r="K35" i="2"/>
  <c r="V35" i="2"/>
  <c r="J35" i="2"/>
  <c r="AA35" i="2"/>
  <c r="O35" i="2"/>
  <c r="T35" i="2"/>
  <c r="H35" i="2"/>
  <c r="I35" i="2"/>
  <c r="Z35" i="2"/>
  <c r="N35" i="2"/>
  <c r="F16" i="2"/>
  <c r="C33" i="2" s="1"/>
  <c r="F17" i="2"/>
  <c r="C34" i="2" s="1"/>
  <c r="F15" i="2"/>
  <c r="C32" i="2" s="1"/>
  <c r="F20" i="2"/>
  <c r="C37" i="2" s="1"/>
  <c r="F22" i="2"/>
  <c r="C39" i="2" s="1"/>
  <c r="F21" i="2"/>
  <c r="C38" i="2" s="1"/>
  <c r="F23" i="2"/>
  <c r="C40" i="2" s="1"/>
  <c r="AG47" i="2" l="1"/>
  <c r="AJ31" i="2"/>
  <c r="AJ39" i="2" s="1"/>
  <c r="AI55" i="2"/>
  <c r="AI43" i="2"/>
  <c r="AI35" i="2"/>
  <c r="AD47" i="2" s="1"/>
  <c r="AH70" i="2"/>
  <c r="AH72" i="2"/>
  <c r="AH56" i="2"/>
  <c r="AE47" i="2"/>
  <c r="AC47" i="2"/>
  <c r="AI36" i="2"/>
  <c r="AG36" i="2"/>
  <c r="AH36" i="2"/>
  <c r="AG37" i="2"/>
  <c r="AI37" i="2"/>
  <c r="AH37" i="2"/>
  <c r="AI38" i="2"/>
  <c r="AH38" i="2"/>
  <c r="AG38" i="2"/>
  <c r="AI34" i="2"/>
  <c r="AG34" i="2"/>
  <c r="AH34" i="2"/>
  <c r="AG39" i="2"/>
  <c r="AH39" i="2"/>
  <c r="AI39" i="2"/>
  <c r="AG33" i="2"/>
  <c r="AH33" i="2"/>
  <c r="AI33" i="2"/>
  <c r="AI40" i="2"/>
  <c r="AG40" i="2"/>
  <c r="AH40" i="2"/>
  <c r="AI32" i="2"/>
  <c r="AG32" i="2"/>
  <c r="AH32" i="2"/>
  <c r="D32" i="2"/>
  <c r="AC32" i="2"/>
  <c r="AD32" i="2"/>
  <c r="AE32" i="2"/>
  <c r="AF32" i="2"/>
  <c r="AC38" i="2"/>
  <c r="AD38" i="2"/>
  <c r="AE38" i="2"/>
  <c r="AF38" i="2"/>
  <c r="I34" i="2"/>
  <c r="AC34" i="2"/>
  <c r="AD34" i="2"/>
  <c r="AE34" i="2"/>
  <c r="AF34" i="2"/>
  <c r="AC39" i="2"/>
  <c r="AE39" i="2"/>
  <c r="AF39" i="2"/>
  <c r="AD39" i="2"/>
  <c r="AC33" i="2"/>
  <c r="AE33" i="2"/>
  <c r="AF33" i="2"/>
  <c r="AD33" i="2"/>
  <c r="AC37" i="2"/>
  <c r="AE37" i="2"/>
  <c r="AF37" i="2"/>
  <c r="AD37" i="2"/>
  <c r="AC40" i="2"/>
  <c r="AE40" i="2"/>
  <c r="AF40" i="2"/>
  <c r="AD40" i="2"/>
  <c r="AC36" i="2"/>
  <c r="AD36" i="2"/>
  <c r="AE36" i="2"/>
  <c r="AF36" i="2"/>
  <c r="O47" i="2"/>
  <c r="W47" i="2"/>
  <c r="AA47" i="2"/>
  <c r="E47" i="2"/>
  <c r="P47" i="2"/>
  <c r="R47" i="2"/>
  <c r="F47" i="2"/>
  <c r="Y36" i="2"/>
  <c r="R36" i="2"/>
  <c r="O36" i="2"/>
  <c r="I33" i="2"/>
  <c r="T47" i="2"/>
  <c r="U47" i="2"/>
  <c r="X47" i="2"/>
  <c r="AB47" i="2"/>
  <c r="S47" i="2"/>
  <c r="F34" i="2"/>
  <c r="C44" i="2"/>
  <c r="D44" i="2" s="1"/>
  <c r="D34" i="2"/>
  <c r="C46" i="2"/>
  <c r="D46" i="2" s="1"/>
  <c r="L47" i="2"/>
  <c r="D36" i="2"/>
  <c r="Q47" i="2"/>
  <c r="W36" i="2"/>
  <c r="J36" i="2"/>
  <c r="T36" i="2"/>
  <c r="J33" i="2"/>
  <c r="F36" i="2"/>
  <c r="K36" i="2"/>
  <c r="V36" i="2"/>
  <c r="AA36" i="2"/>
  <c r="H36" i="2"/>
  <c r="M36" i="2"/>
  <c r="C48" i="2"/>
  <c r="D48" i="2" s="1"/>
  <c r="M33" i="2"/>
  <c r="X33" i="2"/>
  <c r="V47" i="2"/>
  <c r="J47" i="2"/>
  <c r="K47" i="2"/>
  <c r="Y34" i="2"/>
  <c r="V34" i="2"/>
  <c r="S34" i="2"/>
  <c r="P34" i="2"/>
  <c r="Y47" i="2"/>
  <c r="H47" i="2"/>
  <c r="M47" i="2"/>
  <c r="G47" i="2"/>
  <c r="X36" i="2"/>
  <c r="L36" i="2"/>
  <c r="Q36" i="2"/>
  <c r="E36" i="2"/>
  <c r="AB36" i="2"/>
  <c r="P36" i="2"/>
  <c r="U36" i="2"/>
  <c r="I36" i="2"/>
  <c r="Z36" i="2"/>
  <c r="N36" i="2"/>
  <c r="S36" i="2"/>
  <c r="G36" i="2"/>
  <c r="R32" i="2"/>
  <c r="W33" i="2"/>
  <c r="Z33" i="2"/>
  <c r="E33" i="2"/>
  <c r="N47" i="2"/>
  <c r="I47" i="2"/>
  <c r="F32" i="2"/>
  <c r="V32" i="2"/>
  <c r="AA33" i="2"/>
  <c r="H33" i="2"/>
  <c r="R33" i="2"/>
  <c r="D33" i="2"/>
  <c r="S33" i="2"/>
  <c r="P33" i="2"/>
  <c r="T34" i="2"/>
  <c r="K34" i="2"/>
  <c r="AA34" i="2"/>
  <c r="N34" i="2"/>
  <c r="X34" i="2"/>
  <c r="E34" i="2"/>
  <c r="U34" i="2"/>
  <c r="H34" i="2"/>
  <c r="M34" i="2"/>
  <c r="R34" i="2"/>
  <c r="W34" i="2"/>
  <c r="J34" i="2"/>
  <c r="O34" i="2"/>
  <c r="Z34" i="2"/>
  <c r="G34" i="2"/>
  <c r="L34" i="2"/>
  <c r="Q34" i="2"/>
  <c r="AB34" i="2"/>
  <c r="Z47" i="2"/>
  <c r="P32" i="2"/>
  <c r="AB32" i="2"/>
  <c r="O32" i="2"/>
  <c r="N33" i="2"/>
  <c r="O33" i="2"/>
  <c r="T33" i="2"/>
  <c r="Y33" i="2"/>
  <c r="F33" i="2"/>
  <c r="K33" i="2"/>
  <c r="V33" i="2"/>
  <c r="C45" i="2"/>
  <c r="D45" i="2" s="1"/>
  <c r="U33" i="2"/>
  <c r="G33" i="2"/>
  <c r="L33" i="2"/>
  <c r="Q33" i="2"/>
  <c r="AB33" i="2"/>
  <c r="Y32" i="2"/>
  <c r="Z32" i="2"/>
  <c r="AA32" i="2"/>
  <c r="W32" i="2"/>
  <c r="H32" i="2"/>
  <c r="K32" i="2"/>
  <c r="X32" i="2"/>
  <c r="T32" i="2"/>
  <c r="Q32" i="2"/>
  <c r="L32" i="2"/>
  <c r="E32" i="2"/>
  <c r="M32" i="2"/>
  <c r="N32" i="2"/>
  <c r="I32" i="2"/>
  <c r="U32" i="2"/>
  <c r="J32" i="2"/>
  <c r="S32" i="2"/>
  <c r="G32" i="2"/>
  <c r="C52" i="2"/>
  <c r="D52" i="2" s="1"/>
  <c r="C51" i="2"/>
  <c r="D51" i="2" s="1"/>
  <c r="C49" i="2"/>
  <c r="D49" i="2" s="1"/>
  <c r="C50" i="2"/>
  <c r="D50" i="2" s="1"/>
  <c r="E38" i="2"/>
  <c r="K38" i="2"/>
  <c r="Q38" i="2"/>
  <c r="W38" i="2"/>
  <c r="F38" i="2"/>
  <c r="L38" i="2"/>
  <c r="R38" i="2"/>
  <c r="X38" i="2"/>
  <c r="G38" i="2"/>
  <c r="M38" i="2"/>
  <c r="S38" i="2"/>
  <c r="Y38" i="2"/>
  <c r="H38" i="2"/>
  <c r="N38" i="2"/>
  <c r="T38" i="2"/>
  <c r="Z38" i="2"/>
  <c r="I38" i="2"/>
  <c r="O38" i="2"/>
  <c r="U38" i="2"/>
  <c r="AA38" i="2"/>
  <c r="J38" i="2"/>
  <c r="P38" i="2"/>
  <c r="V38" i="2"/>
  <c r="AB38" i="2"/>
  <c r="I40" i="2"/>
  <c r="V40" i="2"/>
  <c r="Q40" i="2"/>
  <c r="F40" i="2"/>
  <c r="J40" i="2"/>
  <c r="E40" i="2"/>
  <c r="X40" i="2"/>
  <c r="L40" i="2"/>
  <c r="G40" i="2"/>
  <c r="M40" i="2"/>
  <c r="S40" i="2"/>
  <c r="Y40" i="2"/>
  <c r="H40" i="2"/>
  <c r="N40" i="2"/>
  <c r="T40" i="2"/>
  <c r="Z40" i="2"/>
  <c r="O40" i="2"/>
  <c r="U40" i="2"/>
  <c r="AA40" i="2"/>
  <c r="P40" i="2"/>
  <c r="AB40" i="2"/>
  <c r="K40" i="2"/>
  <c r="W40" i="2"/>
  <c r="R40" i="2"/>
  <c r="J39" i="2"/>
  <c r="P39" i="2"/>
  <c r="AB39" i="2"/>
  <c r="E39" i="2"/>
  <c r="K39" i="2"/>
  <c r="Q39" i="2"/>
  <c r="S39" i="2"/>
  <c r="F39" i="2"/>
  <c r="L39" i="2"/>
  <c r="R39" i="2"/>
  <c r="X39" i="2"/>
  <c r="G39" i="2"/>
  <c r="M39" i="2"/>
  <c r="H39" i="2"/>
  <c r="N39" i="2"/>
  <c r="T39" i="2"/>
  <c r="Z39" i="2"/>
  <c r="I39" i="2"/>
  <c r="O39" i="2"/>
  <c r="U39" i="2"/>
  <c r="AA39" i="2"/>
  <c r="V39" i="2"/>
  <c r="W39" i="2"/>
  <c r="Y39" i="2"/>
  <c r="F37" i="2"/>
  <c r="L37" i="2"/>
  <c r="R37" i="2"/>
  <c r="X37" i="2"/>
  <c r="G37" i="2"/>
  <c r="M37" i="2"/>
  <c r="S37" i="2"/>
  <c r="Y37" i="2"/>
  <c r="H37" i="2"/>
  <c r="N37" i="2"/>
  <c r="T37" i="2"/>
  <c r="Z37" i="2"/>
  <c r="I37" i="2"/>
  <c r="O37" i="2"/>
  <c r="U37" i="2"/>
  <c r="AA37" i="2"/>
  <c r="J37" i="2"/>
  <c r="P37" i="2"/>
  <c r="V37" i="2"/>
  <c r="AB37" i="2"/>
  <c r="E37" i="2"/>
  <c r="K37" i="2"/>
  <c r="Q37" i="2"/>
  <c r="W37" i="2"/>
  <c r="D38" i="2"/>
  <c r="D37" i="2"/>
  <c r="D40" i="2"/>
  <c r="D39" i="2"/>
  <c r="H46" i="2" l="1"/>
  <c r="AC50" i="2"/>
  <c r="AJ36" i="2"/>
  <c r="AI48" i="2" s="1"/>
  <c r="AK31" i="2"/>
  <c r="AB50" i="2"/>
  <c r="AG52" i="2"/>
  <c r="AJ40" i="2"/>
  <c r="AI52" i="2" s="1"/>
  <c r="AJ33" i="2"/>
  <c r="AI45" i="2" s="1"/>
  <c r="AJ38" i="2"/>
  <c r="AI50" i="2" s="1"/>
  <c r="AJ37" i="2"/>
  <c r="AI49" i="2" s="1"/>
  <c r="AI72" i="2"/>
  <c r="AI70" i="2"/>
  <c r="AI56" i="2"/>
  <c r="AJ55" i="2"/>
  <c r="AJ43" i="2"/>
  <c r="AJ35" i="2"/>
  <c r="AI47" i="2" s="1"/>
  <c r="AJ32" i="2"/>
  <c r="AI44" i="2" s="1"/>
  <c r="AJ34" i="2"/>
  <c r="AI46" i="2" s="1"/>
  <c r="AD52" i="2"/>
  <c r="AG45" i="2"/>
  <c r="AH50" i="2"/>
  <c r="AC51" i="2"/>
  <c r="AG51" i="2"/>
  <c r="AE52" i="2"/>
  <c r="AE45" i="2"/>
  <c r="AE46" i="2"/>
  <c r="AH51" i="2"/>
  <c r="AF52" i="2"/>
  <c r="AH52" i="2"/>
  <c r="AB52" i="2"/>
  <c r="AC52" i="2"/>
  <c r="AD45" i="2"/>
  <c r="AE51" i="2"/>
  <c r="AE50" i="2"/>
  <c r="AF51" i="2"/>
  <c r="AD51" i="2"/>
  <c r="AB51" i="2"/>
  <c r="AI51" i="2"/>
  <c r="AC46" i="2"/>
  <c r="AD50" i="2"/>
  <c r="AF50" i="2"/>
  <c r="AG50" i="2"/>
  <c r="AG46" i="2"/>
  <c r="AB46" i="2"/>
  <c r="AD46" i="2"/>
  <c r="AC45" i="2"/>
  <c r="AE48" i="2"/>
  <c r="AB45" i="2"/>
  <c r="AD44" i="2"/>
  <c r="AG44" i="2"/>
  <c r="AG48" i="2"/>
  <c r="AC44" i="2"/>
  <c r="AF44" i="2"/>
  <c r="AH45" i="2"/>
  <c r="AF45" i="2"/>
  <c r="AH44" i="2"/>
  <c r="AC48" i="2"/>
  <c r="AE49" i="2"/>
  <c r="AB44" i="2"/>
  <c r="AG49" i="2"/>
  <c r="AC49" i="2"/>
  <c r="AE44" i="2"/>
  <c r="AD49" i="2"/>
  <c r="AD48" i="2"/>
  <c r="I46" i="2"/>
  <c r="T48" i="2"/>
  <c r="S46" i="2"/>
  <c r="F48" i="2"/>
  <c r="H44" i="2"/>
  <c r="U46" i="2"/>
  <c r="J48" i="2"/>
  <c r="N44" i="2"/>
  <c r="L44" i="2"/>
  <c r="Z45" i="2"/>
  <c r="G48" i="2"/>
  <c r="I44" i="2"/>
  <c r="W44" i="2"/>
  <c r="AA48" i="2"/>
  <c r="H48" i="2"/>
  <c r="V48" i="2"/>
  <c r="W48" i="2"/>
  <c r="AA44" i="2"/>
  <c r="K44" i="2"/>
  <c r="O48" i="2"/>
  <c r="M48" i="2"/>
  <c r="I48" i="2"/>
  <c r="AB48" i="2"/>
  <c r="U48" i="2"/>
  <c r="E48" i="2"/>
  <c r="F46" i="2"/>
  <c r="E46" i="2"/>
  <c r="X48" i="2"/>
  <c r="F44" i="2"/>
  <c r="E44" i="2"/>
  <c r="L45" i="2"/>
  <c r="P48" i="2"/>
  <c r="L48" i="2"/>
  <c r="Z48" i="2"/>
  <c r="N48" i="2"/>
  <c r="Y48" i="2"/>
  <c r="Q48" i="2"/>
  <c r="K48" i="2"/>
  <c r="R44" i="2"/>
  <c r="P45" i="2"/>
  <c r="G45" i="2"/>
  <c r="E45" i="2"/>
  <c r="V46" i="2"/>
  <c r="F45" i="2"/>
  <c r="M45" i="2"/>
  <c r="O45" i="2"/>
  <c r="H45" i="2"/>
  <c r="W46" i="2"/>
  <c r="I45" i="2"/>
  <c r="R45" i="2"/>
  <c r="M46" i="2"/>
  <c r="K46" i="2"/>
  <c r="S48" i="2"/>
  <c r="V45" i="2"/>
  <c r="O46" i="2"/>
  <c r="W45" i="2"/>
  <c r="R48" i="2"/>
  <c r="J45" i="2"/>
  <c r="P46" i="2"/>
  <c r="AA46" i="2"/>
  <c r="T46" i="2"/>
  <c r="P44" i="2"/>
  <c r="V44" i="2"/>
  <c r="S45" i="2"/>
  <c r="Z46" i="2"/>
  <c r="R46" i="2"/>
  <c r="Q45" i="2"/>
  <c r="Y45" i="2"/>
  <c r="X46" i="2"/>
  <c r="J46" i="2"/>
  <c r="AA45" i="2"/>
  <c r="T45" i="2"/>
  <c r="X45" i="2"/>
  <c r="T44" i="2"/>
  <c r="N46" i="2"/>
  <c r="K45" i="2"/>
  <c r="Y46" i="2"/>
  <c r="O44" i="2"/>
  <c r="Q46" i="2"/>
  <c r="G46" i="2"/>
  <c r="L46" i="2"/>
  <c r="U45" i="2"/>
  <c r="N45" i="2"/>
  <c r="G44" i="2"/>
  <c r="Z44" i="2"/>
  <c r="Y44" i="2"/>
  <c r="M44" i="2"/>
  <c r="X44" i="2"/>
  <c r="Q44" i="2"/>
  <c r="U44" i="2"/>
  <c r="S44" i="2"/>
  <c r="J44" i="2"/>
  <c r="E50" i="2"/>
  <c r="Z50" i="2"/>
  <c r="H52" i="2"/>
  <c r="J50" i="2"/>
  <c r="V51" i="2"/>
  <c r="Y50" i="2"/>
  <c r="T52" i="2"/>
  <c r="M50" i="2"/>
  <c r="F50" i="2"/>
  <c r="V50" i="2"/>
  <c r="S52" i="2"/>
  <c r="K50" i="2"/>
  <c r="AB49" i="2"/>
  <c r="S50" i="2"/>
  <c r="O51" i="2"/>
  <c r="L50" i="2"/>
  <c r="Z49" i="2"/>
  <c r="AA50" i="2"/>
  <c r="Y52" i="2"/>
  <c r="R50" i="2"/>
  <c r="G52" i="2"/>
  <c r="R52" i="2"/>
  <c r="H49" i="2"/>
  <c r="Q49" i="2"/>
  <c r="T50" i="2"/>
  <c r="X50" i="2"/>
  <c r="N50" i="2"/>
  <c r="U50" i="2"/>
  <c r="AA51" i="2"/>
  <c r="U51" i="2"/>
  <c r="O49" i="2"/>
  <c r="K51" i="2"/>
  <c r="AA49" i="2"/>
  <c r="H50" i="2"/>
  <c r="M52" i="2"/>
  <c r="E51" i="2"/>
  <c r="O50" i="2"/>
  <c r="F51" i="2"/>
  <c r="N52" i="2"/>
  <c r="U49" i="2"/>
  <c r="J52" i="2"/>
  <c r="AA52" i="2"/>
  <c r="E52" i="2"/>
  <c r="K52" i="2"/>
  <c r="W51" i="2"/>
  <c r="F52" i="2"/>
  <c r="G50" i="2"/>
  <c r="Q52" i="2"/>
  <c r="L51" i="2"/>
  <c r="I52" i="2"/>
  <c r="P51" i="2"/>
  <c r="X52" i="2"/>
  <c r="Y49" i="2"/>
  <c r="I50" i="2"/>
  <c r="Z52" i="2"/>
  <c r="Q50" i="2"/>
  <c r="X49" i="2"/>
  <c r="N51" i="2"/>
  <c r="F49" i="2"/>
  <c r="V52" i="2"/>
  <c r="R51" i="2"/>
  <c r="M49" i="2"/>
  <c r="L49" i="2"/>
  <c r="G49" i="2"/>
  <c r="W50" i="2"/>
  <c r="N49" i="2"/>
  <c r="T49" i="2"/>
  <c r="I49" i="2"/>
  <c r="W49" i="2"/>
  <c r="W52" i="2"/>
  <c r="S49" i="2"/>
  <c r="E49" i="2"/>
  <c r="V49" i="2"/>
  <c r="R49" i="2"/>
  <c r="J49" i="2"/>
  <c r="K49" i="2"/>
  <c r="P49" i="2"/>
  <c r="L52" i="2"/>
  <c r="J51" i="2"/>
  <c r="I51" i="2"/>
  <c r="X51" i="2"/>
  <c r="M51" i="2"/>
  <c r="Q51" i="2"/>
  <c r="G51" i="2"/>
  <c r="H51" i="2"/>
  <c r="S51" i="2"/>
  <c r="T51" i="2"/>
  <c r="P50" i="2"/>
  <c r="Z51" i="2"/>
  <c r="Y51" i="2"/>
  <c r="U52" i="2"/>
  <c r="P52" i="2"/>
  <c r="O52" i="2"/>
  <c r="AK43" i="2" l="1"/>
  <c r="AL31" i="2"/>
  <c r="AK55" i="2"/>
  <c r="AK35" i="2"/>
  <c r="AK37" i="2"/>
  <c r="AK38" i="2"/>
  <c r="AK34" i="2"/>
  <c r="AK40" i="2"/>
  <c r="AK39" i="2"/>
  <c r="AK33" i="2"/>
  <c r="AK32" i="2"/>
  <c r="AK36" i="2"/>
  <c r="AJ70" i="2"/>
  <c r="AJ72" i="2"/>
  <c r="AJ56" i="2"/>
  <c r="AK70" i="2" l="1"/>
  <c r="AK72" i="2"/>
  <c r="AK56" i="2"/>
  <c r="AM31" i="2"/>
  <c r="AL55" i="2"/>
  <c r="AL43" i="2"/>
  <c r="AL35" i="2"/>
  <c r="AL39" i="2"/>
  <c r="AL33" i="2"/>
  <c r="AL40" i="2"/>
  <c r="AL37" i="2"/>
  <c r="AL34" i="2"/>
  <c r="AL32" i="2"/>
  <c r="AL38" i="2"/>
  <c r="AL36" i="2"/>
  <c r="AN31" i="2" l="1"/>
  <c r="AM55" i="2"/>
  <c r="AM43" i="2"/>
  <c r="AM35" i="2"/>
  <c r="AM37" i="2"/>
  <c r="AM33" i="2"/>
  <c r="AM32" i="2"/>
  <c r="AM36" i="2"/>
  <c r="AM40" i="2"/>
  <c r="AM38" i="2"/>
  <c r="AM34" i="2"/>
  <c r="AM39" i="2"/>
  <c r="AL70" i="2"/>
  <c r="AL72" i="2"/>
  <c r="AL56" i="2"/>
  <c r="AM72" i="2" l="1"/>
  <c r="AM70" i="2"/>
  <c r="AM56" i="2"/>
  <c r="AO31" i="2"/>
  <c r="AN55" i="2"/>
  <c r="AN43" i="2"/>
  <c r="AN35" i="2"/>
  <c r="AN32" i="2"/>
  <c r="AN39" i="2"/>
  <c r="AN36" i="2"/>
  <c r="AN37" i="2"/>
  <c r="AN34" i="2"/>
  <c r="AN40" i="2"/>
  <c r="AN38" i="2"/>
  <c r="AN33" i="2"/>
  <c r="AP31" i="2" l="1"/>
  <c r="AO43" i="2"/>
  <c r="AO55" i="2"/>
  <c r="AO35" i="2"/>
  <c r="AO36" i="2"/>
  <c r="AO39" i="2"/>
  <c r="AO33" i="2"/>
  <c r="AO37" i="2"/>
  <c r="AO38" i="2"/>
  <c r="AO34" i="2"/>
  <c r="AO40" i="2"/>
  <c r="AO32" i="2"/>
  <c r="AN70" i="2"/>
  <c r="AN72" i="2"/>
  <c r="AN56" i="2"/>
  <c r="AO70" i="2" l="1"/>
  <c r="AO72" i="2"/>
  <c r="AO56" i="2"/>
  <c r="AQ31" i="2"/>
  <c r="AP55" i="2"/>
  <c r="AP43" i="2"/>
  <c r="AP35" i="2"/>
  <c r="AP37" i="2"/>
  <c r="AP34" i="2"/>
  <c r="AP36" i="2"/>
  <c r="AP39" i="2"/>
  <c r="AP40" i="2"/>
  <c r="AP33" i="2"/>
  <c r="AP32" i="2"/>
  <c r="AP38" i="2"/>
  <c r="AR31" i="2" l="1"/>
  <c r="AQ55" i="2"/>
  <c r="AQ43" i="2"/>
  <c r="AQ35" i="2"/>
  <c r="AQ36" i="2"/>
  <c r="AQ37" i="2"/>
  <c r="AQ33" i="2"/>
  <c r="AQ40" i="2"/>
  <c r="AQ32" i="2"/>
  <c r="AQ38" i="2"/>
  <c r="AQ34" i="2"/>
  <c r="AQ39" i="2"/>
  <c r="AP70" i="2"/>
  <c r="AP72" i="2"/>
  <c r="AP56" i="2"/>
  <c r="AQ72" i="2" l="1"/>
  <c r="AQ70" i="2"/>
  <c r="AQ56" i="2"/>
  <c r="AS31" i="2"/>
  <c r="AR55" i="2"/>
  <c r="AR43" i="2"/>
  <c r="AR35" i="2"/>
  <c r="AR38" i="2"/>
  <c r="AR33" i="2"/>
  <c r="AR32" i="2"/>
  <c r="AR39" i="2"/>
  <c r="AR36" i="2"/>
  <c r="AR37" i="2"/>
  <c r="AR34" i="2"/>
  <c r="AR40" i="2"/>
  <c r="AT31" i="2" l="1"/>
  <c r="AS43" i="2"/>
  <c r="AS55" i="2"/>
  <c r="AS35" i="2"/>
  <c r="AS40" i="2"/>
  <c r="AS39" i="2"/>
  <c r="AS33" i="2"/>
  <c r="AS38" i="2"/>
  <c r="AS36" i="2"/>
  <c r="AS37" i="2"/>
  <c r="AS34" i="2"/>
  <c r="AS32" i="2"/>
  <c r="AR72" i="2"/>
  <c r="AR70" i="2"/>
  <c r="AR56" i="2"/>
  <c r="AS72" i="2" l="1"/>
  <c r="AS70" i="2"/>
  <c r="AS56" i="2"/>
  <c r="AU31" i="2"/>
  <c r="AT55" i="2"/>
  <c r="AT35" i="2"/>
  <c r="AF47" i="2" s="1"/>
  <c r="AT38" i="2"/>
  <c r="AJ50" i="2" s="1"/>
  <c r="AT40" i="2"/>
  <c r="AJ52" i="2" s="1"/>
  <c r="AT37" i="2"/>
  <c r="AF49" i="2" s="1"/>
  <c r="AT34" i="2"/>
  <c r="AF46" i="2" s="1"/>
  <c r="AT39" i="2"/>
  <c r="AJ51" i="2" s="1"/>
  <c r="AT36" i="2"/>
  <c r="AF48" i="2" s="1"/>
  <c r="AT33" i="2"/>
  <c r="AJ45" i="2" s="1"/>
  <c r="AT32" i="2"/>
  <c r="AJ44" i="2" s="1"/>
  <c r="AT43" i="2"/>
  <c r="AU55" i="2" l="1"/>
  <c r="D58" i="2" s="1"/>
  <c r="AU35" i="2"/>
  <c r="AT47" i="2" s="1"/>
  <c r="AU34" i="2"/>
  <c r="AT46" i="2" s="1"/>
  <c r="AU39" i="2"/>
  <c r="AU36" i="2"/>
  <c r="AT48" i="2" s="1"/>
  <c r="AU40" i="2"/>
  <c r="AU32" i="2"/>
  <c r="AU38" i="2"/>
  <c r="AU37" i="2"/>
  <c r="AT49" i="2" s="1"/>
  <c r="AU33" i="2"/>
  <c r="AV31" i="2"/>
  <c r="AU43" i="2"/>
  <c r="AT70" i="2"/>
  <c r="AT72" i="2"/>
  <c r="AT56" i="2"/>
  <c r="AK58" i="2" l="1"/>
  <c r="AK59" i="2" s="1"/>
  <c r="AT58" i="2"/>
  <c r="AT59" i="2" s="1"/>
  <c r="AN58" i="2"/>
  <c r="AN59" i="2" s="1"/>
  <c r="AF58" i="2"/>
  <c r="AF59" i="2" s="1"/>
  <c r="AD58" i="2"/>
  <c r="AD59" i="2" s="1"/>
  <c r="D65" i="2"/>
  <c r="G58" i="2"/>
  <c r="G59" i="2" s="1"/>
  <c r="V58" i="2"/>
  <c r="V59" i="2" s="1"/>
  <c r="Y58" i="2"/>
  <c r="Y59" i="2" s="1"/>
  <c r="AA58" i="2"/>
  <c r="AA59" i="2" s="1"/>
  <c r="E58" i="2"/>
  <c r="E59" i="2" s="1"/>
  <c r="T58" i="2"/>
  <c r="T59" i="2" s="1"/>
  <c r="AO58" i="2"/>
  <c r="AO59" i="2" s="1"/>
  <c r="AQ58" i="2"/>
  <c r="AQ59" i="2" s="1"/>
  <c r="AU58" i="2"/>
  <c r="AU59" i="2" s="1"/>
  <c r="AJ58" i="2"/>
  <c r="AJ59" i="2" s="1"/>
  <c r="AH58" i="2"/>
  <c r="AH59" i="2" s="1"/>
  <c r="J58" i="2"/>
  <c r="J59" i="2" s="1"/>
  <c r="W58" i="2"/>
  <c r="W59" i="2" s="1"/>
  <c r="R58" i="2"/>
  <c r="R59" i="2" s="1"/>
  <c r="K58" i="2"/>
  <c r="K59" i="2" s="1"/>
  <c r="X58" i="2"/>
  <c r="X59" i="2" s="1"/>
  <c r="AB58" i="2"/>
  <c r="AB59" i="2" s="1"/>
  <c r="AS58" i="2"/>
  <c r="AS59" i="2" s="1"/>
  <c r="AM58" i="2"/>
  <c r="AM59" i="2" s="1"/>
  <c r="AC58" i="2"/>
  <c r="AC59" i="2" s="1"/>
  <c r="AI58" i="2"/>
  <c r="AI59" i="2" s="1"/>
  <c r="U58" i="2"/>
  <c r="U59" i="2" s="1"/>
  <c r="F58" i="2"/>
  <c r="F59" i="2" s="1"/>
  <c r="I58" i="2"/>
  <c r="I59" i="2" s="1"/>
  <c r="D61" i="2"/>
  <c r="H58" i="2"/>
  <c r="H59" i="2" s="1"/>
  <c r="M58" i="2"/>
  <c r="M59" i="2" s="1"/>
  <c r="Q58" i="2"/>
  <c r="Q59" i="2" s="1"/>
  <c r="AP58" i="2"/>
  <c r="AP59" i="2" s="1"/>
  <c r="AL58" i="2"/>
  <c r="AL59" i="2" s="1"/>
  <c r="AR58" i="2"/>
  <c r="AR59" i="2" s="1"/>
  <c r="AG58" i="2"/>
  <c r="AG59" i="2" s="1"/>
  <c r="AE58" i="2"/>
  <c r="AE59" i="2" s="1"/>
  <c r="Z58" i="2"/>
  <c r="Z59" i="2" s="1"/>
  <c r="D59" i="2"/>
  <c r="N58" i="2"/>
  <c r="N59" i="2" s="1"/>
  <c r="P58" i="2"/>
  <c r="P59" i="2" s="1"/>
  <c r="S58" i="2"/>
  <c r="S59" i="2" s="1"/>
  <c r="O58" i="2"/>
  <c r="O59" i="2" s="1"/>
  <c r="L58" i="2"/>
  <c r="L59" i="2" s="1"/>
  <c r="AK50" i="2"/>
  <c r="AT50" i="2"/>
  <c r="AK51" i="2"/>
  <c r="AT51" i="2"/>
  <c r="AV35" i="2"/>
  <c r="AH47" i="2" s="1"/>
  <c r="AV33" i="2"/>
  <c r="AV34" i="2"/>
  <c r="AH46" i="2" s="1"/>
  <c r="AV32" i="2"/>
  <c r="AV40" i="2"/>
  <c r="AV39" i="2"/>
  <c r="AV37" i="2"/>
  <c r="AH49" i="2" s="1"/>
  <c r="AV38" i="2"/>
  <c r="AV36" i="2"/>
  <c r="AH48" i="2" s="1"/>
  <c r="AK44" i="2"/>
  <c r="AT44" i="2"/>
  <c r="AK45" i="2"/>
  <c r="AT45" i="2"/>
  <c r="AK52" i="2"/>
  <c r="AT52" i="2"/>
  <c r="AU72" i="2"/>
  <c r="AU70" i="2"/>
  <c r="AU56" i="2"/>
  <c r="AU51" i="2" l="1"/>
  <c r="AL51" i="2"/>
  <c r="AU45" i="2"/>
  <c r="AL45" i="2"/>
  <c r="AU52" i="2"/>
  <c r="AL52" i="2"/>
  <c r="AK61" i="2"/>
  <c r="AK62" i="2" s="1"/>
  <c r="AL61" i="2"/>
  <c r="AL62" i="2" s="1"/>
  <c r="AQ61" i="2"/>
  <c r="AQ62" i="2" s="1"/>
  <c r="AC61" i="2"/>
  <c r="AC62" i="2" s="1"/>
  <c r="AE61" i="2"/>
  <c r="AE62" i="2" s="1"/>
  <c r="Y61" i="2"/>
  <c r="Y62" i="2" s="1"/>
  <c r="S61" i="2"/>
  <c r="S62" i="2" s="1"/>
  <c r="D66" i="2"/>
  <c r="L61" i="2"/>
  <c r="L62" i="2" s="1"/>
  <c r="G61" i="2"/>
  <c r="G62" i="2" s="1"/>
  <c r="P61" i="2"/>
  <c r="P62" i="2" s="1"/>
  <c r="AO61" i="2"/>
  <c r="AO62" i="2" s="1"/>
  <c r="AP61" i="2"/>
  <c r="AP62" i="2" s="1"/>
  <c r="AU61" i="2"/>
  <c r="AU62" i="2" s="1"/>
  <c r="AG61" i="2"/>
  <c r="AG62" i="2" s="1"/>
  <c r="AI61" i="2"/>
  <c r="AI62" i="2" s="1"/>
  <c r="W61" i="2"/>
  <c r="W62" i="2" s="1"/>
  <c r="R61" i="2"/>
  <c r="R62" i="2" s="1"/>
  <c r="Z61" i="2"/>
  <c r="Z62" i="2" s="1"/>
  <c r="E61" i="2"/>
  <c r="E62" i="2" s="1"/>
  <c r="F61" i="2"/>
  <c r="F62" i="2" s="1"/>
  <c r="N61" i="2"/>
  <c r="N62" i="2" s="1"/>
  <c r="M61" i="2"/>
  <c r="M62" i="2" s="1"/>
  <c r="Q61" i="2"/>
  <c r="Q62" i="2" s="1"/>
  <c r="AS61" i="2"/>
  <c r="AS62" i="2" s="1"/>
  <c r="AT61" i="2"/>
  <c r="AT62" i="2" s="1"/>
  <c r="AN61" i="2"/>
  <c r="AN62" i="2" s="1"/>
  <c r="AF61" i="2"/>
  <c r="AF62" i="2" s="1"/>
  <c r="AD61" i="2"/>
  <c r="AD62" i="2" s="1"/>
  <c r="D62" i="2"/>
  <c r="U61" i="2"/>
  <c r="U62" i="2" s="1"/>
  <c r="K61" i="2"/>
  <c r="K62" i="2" s="1"/>
  <c r="V61" i="2"/>
  <c r="V62" i="2" s="1"/>
  <c r="O61" i="2"/>
  <c r="O62" i="2" s="1"/>
  <c r="AB61" i="2"/>
  <c r="AB62" i="2" s="1"/>
  <c r="X61" i="2"/>
  <c r="X62" i="2" s="1"/>
  <c r="AR61" i="2"/>
  <c r="AR62" i="2" s="1"/>
  <c r="AM61" i="2"/>
  <c r="AM62" i="2" s="1"/>
  <c r="AJ61" i="2"/>
  <c r="AJ62" i="2" s="1"/>
  <c r="AH61" i="2"/>
  <c r="AH62" i="2" s="1"/>
  <c r="I61" i="2"/>
  <c r="I62" i="2" s="1"/>
  <c r="H61" i="2"/>
  <c r="H62" i="2" s="1"/>
  <c r="AA61" i="2"/>
  <c r="AA62" i="2" s="1"/>
  <c r="T61" i="2"/>
  <c r="T62" i="2" s="1"/>
  <c r="J61" i="2"/>
  <c r="J62" i="2" s="1"/>
  <c r="AU50" i="2"/>
  <c r="AL50" i="2"/>
  <c r="AU44" i="2"/>
  <c r="AL44" i="2"/>
  <c r="AK65" i="2"/>
  <c r="AT65" i="2"/>
  <c r="AM65" i="2"/>
  <c r="AC65" i="2"/>
  <c r="AE65" i="2"/>
  <c r="P65" i="2"/>
  <c r="R65" i="2"/>
  <c r="L65" i="2"/>
  <c r="N65" i="2"/>
  <c r="AA65" i="2"/>
  <c r="W65" i="2"/>
  <c r="AO65" i="2"/>
  <c r="AN65" i="2"/>
  <c r="AR65" i="2"/>
  <c r="AG65" i="2"/>
  <c r="AI65" i="2"/>
  <c r="H65" i="2"/>
  <c r="K65" i="2"/>
  <c r="O65" i="2"/>
  <c r="J65" i="2"/>
  <c r="Z65" i="2"/>
  <c r="V65" i="2"/>
  <c r="AS65" i="2"/>
  <c r="AU65" i="2"/>
  <c r="AF65" i="2"/>
  <c r="AD65" i="2"/>
  <c r="T65" i="2"/>
  <c r="AB65" i="2"/>
  <c r="Y65" i="2"/>
  <c r="Q65" i="2"/>
  <c r="M65" i="2"/>
  <c r="E65" i="2"/>
  <c r="AL65" i="2"/>
  <c r="AP65" i="2"/>
  <c r="AQ65" i="2"/>
  <c r="AJ65" i="2"/>
  <c r="AH65" i="2"/>
  <c r="I65" i="2"/>
  <c r="X65" i="2"/>
  <c r="G65" i="2"/>
  <c r="U65" i="2"/>
  <c r="S65" i="2"/>
  <c r="F65" i="2"/>
  <c r="AL66" i="2" l="1"/>
  <c r="AQ66" i="2"/>
  <c r="AS66" i="2"/>
  <c r="AE66" i="2"/>
  <c r="AC66" i="2"/>
  <c r="AA66" i="2"/>
  <c r="W66" i="2"/>
  <c r="L66" i="2"/>
  <c r="Q66" i="2"/>
  <c r="U66" i="2"/>
  <c r="M66" i="2"/>
  <c r="AP66" i="2"/>
  <c r="AK66" i="2"/>
  <c r="AI66" i="2"/>
  <c r="K66" i="2"/>
  <c r="H66" i="2"/>
  <c r="Y66" i="2"/>
  <c r="AT66" i="2"/>
  <c r="AR66" i="2"/>
  <c r="AD66" i="2"/>
  <c r="AF66" i="2"/>
  <c r="Z66" i="2"/>
  <c r="N66" i="2"/>
  <c r="S66" i="2"/>
  <c r="R66" i="2"/>
  <c r="G66" i="2"/>
  <c r="V66" i="2"/>
  <c r="AU66" i="2"/>
  <c r="AM66" i="2"/>
  <c r="AN66" i="2"/>
  <c r="AH66" i="2"/>
  <c r="AJ66" i="2"/>
  <c r="O66" i="2"/>
  <c r="F66" i="2"/>
  <c r="E66" i="2"/>
  <c r="AB66" i="2"/>
  <c r="P66" i="2"/>
  <c r="I66" i="2"/>
  <c r="AO66" i="2"/>
  <c r="AG66" i="2"/>
  <c r="X66" i="2"/>
  <c r="T66" i="2"/>
  <c r="J66" i="2"/>
</calcChain>
</file>

<file path=xl/sharedStrings.xml><?xml version="1.0" encoding="utf-8"?>
<sst xmlns="http://schemas.openxmlformats.org/spreadsheetml/2006/main" count="53" uniqueCount="51">
  <si>
    <t>Position</t>
  </si>
  <si>
    <t>*** Cette feuille doit rester masquée ***</t>
  </si>
  <si>
    <t>Aujourd’hui :</t>
  </si>
  <si>
    <t>Aujourd’hui</t>
  </si>
  <si>
    <t xml:space="preserve">ENTRER LA DATE DE DÉBUT : </t>
  </si>
  <si>
    <t>ACTIVITÉ</t>
  </si>
  <si>
    <t>DÉBUT</t>
  </si>
  <si>
    <t>FIN</t>
  </si>
  <si>
    <t>REMARQUES</t>
  </si>
  <si>
    <t>Calcul fenêtre de début</t>
  </si>
  <si>
    <t>Décalage</t>
  </si>
  <si>
    <t>Début</t>
  </si>
  <si>
    <t>Fenêtre</t>
  </si>
  <si>
    <t>Série</t>
  </si>
  <si>
    <t>ID d’activité</t>
  </si>
  <si>
    <t>Activité</t>
  </si>
  <si>
    <t>Fenêtre Activités :</t>
  </si>
  <si>
    <t>ID</t>
  </si>
  <si>
    <t>JOURNAL DE BORD</t>
  </si>
  <si>
    <t>Ref EDES</t>
  </si>
  <si>
    <t>PROPRIETAIRE</t>
  </si>
  <si>
    <t>MOI</t>
  </si>
  <si>
    <t xml:space="preserve">RFDC </t>
  </si>
  <si>
    <t>toulouse</t>
  </si>
  <si>
    <t>daniel</t>
  </si>
  <si>
    <t>marseille</t>
  </si>
  <si>
    <t>A200</t>
  </si>
  <si>
    <t>A205</t>
  </si>
  <si>
    <t>A206</t>
  </si>
  <si>
    <t>A207</t>
  </si>
  <si>
    <t>A208</t>
  </si>
  <si>
    <t>A209</t>
  </si>
  <si>
    <t>position</t>
  </si>
  <si>
    <t xml:space="preserve">BATCH 1 CAISSON </t>
  </si>
  <si>
    <t>pieces NON CONFORME</t>
  </si>
  <si>
    <t xml:space="preserve">centre des axes attache </t>
  </si>
  <si>
    <t>BATCH 2 CAISSON</t>
  </si>
  <si>
    <t>TIGE COULISSANTE</t>
  </si>
  <si>
    <t xml:space="preserve">tolérance de position 1 mm </t>
  </si>
  <si>
    <t>RFDC-0002</t>
  </si>
  <si>
    <t>RFDC-0003</t>
  </si>
  <si>
    <t>RFDC-0004</t>
  </si>
  <si>
    <t>RFDC-0005</t>
  </si>
  <si>
    <t>RFDC-0006</t>
  </si>
  <si>
    <t>RFDC-0007</t>
  </si>
  <si>
    <t>EDE-0002</t>
  </si>
  <si>
    <t>EDE-0003</t>
  </si>
  <si>
    <t>EDE-0004</t>
  </si>
  <si>
    <t>EDE-0005</t>
  </si>
  <si>
    <t>EDE-0006</t>
  </si>
  <si>
    <t>EDE-0007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</si>
</sst>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 yyyy"/>
  </numFmts>
  <fonts count="7" x14ac:knownFonts="1">
    <font>
      <sz val="10"/>
      <color theme="3"/>
      <name val="Calibri"/>
      <family val="2"/>
      <scheme val="minor"/>
    </font>
    <font>
      <b/>
      <sz val="22"/>
      <color theme="1"/>
      <name val="Calibri"/>
      <family val="2"/>
      <scheme val="minor"/>
    </font>
    <font>
      <sz val="10"/>
      <color theme="3" tint="0.39997558519241921"/>
      <name val="Calibri"/>
      <family val="2"/>
      <scheme val="minor"/>
    </font>
    <font>
      <sz val="12"/>
      <color theme="3"/>
      <name val="Calibri"/>
      <family val="2"/>
      <scheme val="minor"/>
    </font>
    <font>
      <sz val="30"/>
      <color theme="0"/>
      <name val="Calibri"/>
      <family val="2"/>
      <scheme val="minor"/>
    </font>
    <font>
      <b/>
      <sz val="12"/>
      <color theme="3"/>
      <name val="Calibri"/>
      <family val="2"/>
      <scheme val="minor"/>
    </font>
    <font>
      <b/>
      <sz val="10"/>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7030A0"/>
        <bgColor indexed="64"/>
      </patternFill>
    </fill>
  </fills>
  <borders count="4">
    <border>
      <left/>
      <right/>
      <top/>
      <bottom/>
      <diagonal/>
    </border>
    <border>
      <left/>
      <right/>
      <top/>
      <bottom style="thick">
        <color theme="4"/>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
      <left/>
      <right style="medium">
        <color theme="3"/>
      </right>
      <top/>
      <bottom style="thick">
        <color theme="4"/>
      </bottom>
      <diagonal/>
    </border>
  </borders>
  <cellStyleXfs count="1">
    <xf numFmtId="0" fontId="0" fillId="0" borderId="0">
      <alignment vertical="center"/>
    </xf>
  </cellStyleXfs>
  <cellXfs count="28">
    <xf numFmtId="0" fontId="0" fillId="0" borderId="0" xfId="0">
      <alignment vertical="center"/>
    </xf>
    <xf numFmtId="14" fontId="0" fillId="0" borderId="0" xfId="0" applyNumberFormat="1">
      <alignment vertical="center"/>
    </xf>
    <xf numFmtId="16" fontId="0" fillId="0" borderId="0" xfId="0" applyNumberFormat="1">
      <alignment vertical="center"/>
    </xf>
    <xf numFmtId="164" fontId="0" fillId="0" borderId="0" xfId="0" applyNumberFormat="1">
      <alignment vertical="center"/>
    </xf>
    <xf numFmtId="0" fontId="0" fillId="2" borderId="0" xfId="0" applyFill="1" applyProtection="1">
      <alignment vertical="center"/>
    </xf>
    <xf numFmtId="0" fontId="0" fillId="0" borderId="0" xfId="0" applyProtection="1">
      <alignment vertical="center"/>
    </xf>
    <xf numFmtId="0" fontId="1" fillId="0" borderId="0" xfId="0" applyFont="1" applyProtection="1">
      <alignment vertical="center"/>
    </xf>
    <xf numFmtId="0" fontId="0" fillId="0" borderId="1" xfId="0" applyBorder="1" applyProtection="1">
      <alignment vertical="center"/>
    </xf>
    <xf numFmtId="0" fontId="0" fillId="0" borderId="0" xfId="0" applyFill="1" applyProtection="1">
      <alignment vertical="center"/>
    </xf>
    <xf numFmtId="0" fontId="0" fillId="0" borderId="0" xfId="0" applyFont="1" applyFill="1" applyBorder="1" applyProtection="1">
      <alignment vertical="center"/>
    </xf>
    <xf numFmtId="0" fontId="3" fillId="0" borderId="0" xfId="0" applyFont="1" applyFill="1" applyBorder="1" applyAlignment="1" applyProtection="1">
      <alignment horizontal="left" vertical="center" indent="1"/>
    </xf>
    <xf numFmtId="0" fontId="0" fillId="0" borderId="0" xfId="0" applyFont="1" applyFill="1" applyBorder="1" applyAlignment="1" applyProtection="1">
      <alignment horizontal="left" vertical="center" indent="1"/>
    </xf>
    <xf numFmtId="14" fontId="0" fillId="0" borderId="0" xfId="0" applyNumberFormat="1" applyFont="1" applyFill="1" applyBorder="1" applyAlignment="1" applyProtection="1">
      <alignment horizontal="left" vertical="center" indent="1"/>
    </xf>
    <xf numFmtId="0" fontId="0" fillId="0" borderId="0" xfId="0" applyNumberFormat="1" applyFont="1" applyFill="1" applyBorder="1" applyProtection="1">
      <alignment vertical="center"/>
    </xf>
    <xf numFmtId="14" fontId="2" fillId="0" borderId="2" xfId="0" applyNumberFormat="1" applyFont="1" applyFill="1" applyBorder="1" applyAlignment="1" applyProtection="1">
      <alignment horizontal="center" vertical="center"/>
    </xf>
    <xf numFmtId="0" fontId="2" fillId="0" borderId="0" xfId="0" applyFont="1" applyFill="1" applyAlignment="1" applyProtection="1">
      <alignment horizontal="right"/>
    </xf>
    <xf numFmtId="0" fontId="5" fillId="5" borderId="0" xfId="0" applyFont="1" applyFill="1" applyBorder="1" applyProtection="1">
      <alignment vertical="center"/>
    </xf>
    <xf numFmtId="0" fontId="5" fillId="0" borderId="0" xfId="0" applyNumberFormat="1" applyFont="1" applyFill="1" applyBorder="1" applyProtection="1">
      <alignment vertical="center"/>
    </xf>
    <xf numFmtId="0" fontId="0" fillId="0" borderId="0" xfId="0" applyFont="1" applyFill="1" applyBorder="1" applyAlignment="1" applyProtection="1">
      <alignment horizontal="left" vertical="center" wrapText="1" indent="1"/>
    </xf>
    <xf numFmtId="0" fontId="6" fillId="7" borderId="0" xfId="0" applyFont="1" applyFill="1" applyBorder="1" applyAlignment="1" applyProtection="1">
      <alignment horizontal="left" vertical="center" wrapText="1" indent="1"/>
    </xf>
    <xf numFmtId="14" fontId="6" fillId="7" borderId="0" xfId="0" applyNumberFormat="1" applyFont="1" applyFill="1" applyBorder="1" applyAlignment="1" applyProtection="1">
      <alignment horizontal="left" vertical="center" indent="1"/>
    </xf>
    <xf numFmtId="0" fontId="6" fillId="7" borderId="0" xfId="0" applyFont="1" applyFill="1" applyBorder="1" applyAlignment="1" applyProtection="1">
      <alignment horizontal="left" vertical="center" indent="1"/>
    </xf>
    <xf numFmtId="0" fontId="0" fillId="6" borderId="0" xfId="0" applyFont="1" applyFill="1" applyBorder="1" applyAlignment="1" applyProtection="1">
      <alignment horizontal="left" vertical="center" indent="1"/>
    </xf>
    <xf numFmtId="0" fontId="0" fillId="5" borderId="0" xfId="0" applyFont="1" applyFill="1" applyBorder="1" applyAlignment="1" applyProtection="1">
      <alignment horizontal="left" vertical="center" indent="1"/>
    </xf>
    <xf numFmtId="0" fontId="0" fillId="4" borderId="0" xfId="0" applyFont="1" applyFill="1" applyBorder="1" applyAlignment="1" applyProtection="1">
      <alignment horizontal="left" vertical="center" indent="1"/>
    </xf>
    <xf numFmtId="0" fontId="6" fillId="5" borderId="0" xfId="0" applyFont="1" applyFill="1" applyBorder="1" applyAlignment="1" applyProtection="1">
      <alignment horizontal="left" vertical="center" indent="1"/>
    </xf>
    <xf numFmtId="0" fontId="4" fillId="3" borderId="1" xfId="0" applyFont="1" applyFill="1" applyBorder="1" applyAlignment="1" applyProtection="1">
      <alignment horizontal="center" vertical="center"/>
    </xf>
    <xf numFmtId="0" fontId="4" fillId="3" borderId="3" xfId="0" applyFont="1" applyFill="1" applyBorder="1" applyAlignment="1" applyProtection="1">
      <alignment horizontal="center" vertical="center"/>
    </xf>
  </cellXfs>
  <cellStyles count="1">
    <cellStyle name="Normal" xfId="0" builtinId="0" customBuiltin="1"/>
  </cellStyles>
  <dxfs count="15">
    <dxf>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numFmt numFmtId="165" formatCode="mm/dd/yyyy"/>
      <alignment horizontal="left" vertical="center" textRotation="0" wrapText="0" indent="1" justifyLastLine="0" shrinkToFit="0" readingOrder="0"/>
      <protection locked="1" hidden="0"/>
    </dxf>
    <dxf>
      <numFmt numFmtId="165" formatCode="mm/dd/yyyy"/>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font>
        <b/>
        <i val="0"/>
        <strike val="0"/>
        <condense val="0"/>
        <extend val="0"/>
        <outline val="0"/>
        <shadow val="0"/>
        <u val="none"/>
        <vertAlign val="baseline"/>
        <sz val="12"/>
        <color theme="3"/>
        <name val="Calibri"/>
        <scheme val="minor"/>
      </font>
      <numFmt numFmtId="0" formatCode="General"/>
      <fill>
        <patternFill patternType="none">
          <fgColor indexed="64"/>
          <bgColor indexed="65"/>
        </patternFill>
      </fill>
      <protection locked="1" hidden="0"/>
    </dxf>
    <dxf>
      <font>
        <b val="0"/>
        <i val="0"/>
        <strike val="0"/>
        <condense val="0"/>
        <extend val="0"/>
        <outline val="0"/>
        <shadow val="0"/>
        <u val="none"/>
        <vertAlign val="baseline"/>
        <sz val="10"/>
        <color theme="3"/>
        <name val="Calibri"/>
        <scheme val="minor"/>
      </font>
      <numFmt numFmtId="0" formatCode="General"/>
      <fill>
        <patternFill patternType="none">
          <fgColor indexed="64"/>
          <bgColor indexed="65"/>
        </patternFill>
      </fill>
      <protection locked="1" hidden="0"/>
    </dxf>
    <dxf>
      <protection locked="1" hidden="0"/>
    </dxf>
    <dxf>
      <protection locked="1" hidden="0"/>
    </dxf>
    <dxf>
      <protection locked="1" hidden="0"/>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s>
  <tableStyles count="1" defaultTableStyle="TableStyleMedium2" defaultPivotStyle="PivotStyleLight8">
    <tableStyle name="Project Timeline" pivot="0" count="4">
      <tableStyleElement type="wholeTable" dxfId="14"/>
      <tableStyleElement type="headerRow" dxfId="13"/>
      <tableStyleElement type="firstRowStripe" dxfId="12"/>
      <tableStyleElement type="secondRowStripe" dxfId="11"/>
    </tableStyle>
  </tableStyles>
  <colors>
    <mruColors>
      <color rgb="FFCCFFCC"/>
      <color rgb="FFD1CBE1"/>
      <color rgb="FFFED9CD"/>
      <color rgb="FFFF5757"/>
      <color rgb="FFFAEB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1"/>
          <c:h val="1"/>
        </c:manualLayout>
      </c:layout>
      <c:lineChart>
        <c:grouping val="standard"/>
        <c:varyColors val="0"/>
        <c:ser>
          <c:idx val="0"/>
          <c:order val="0"/>
          <c:tx>
            <c:strRef>
              <c:f>calculs!$B$32</c:f>
              <c:strCache>
                <c:ptCount val="1"/>
                <c:pt idx="0">
                  <c:v>1</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calculs!$E$31:$AU$31</c:f>
              <c:numCache>
                <c:formatCode>m/d/yyyy</c:formatCode>
                <c:ptCount val="43"/>
                <c:pt idx="0">
                  <c:v>43279</c:v>
                </c:pt>
                <c:pt idx="1">
                  <c:v>43280</c:v>
                </c:pt>
                <c:pt idx="2">
                  <c:v>43281</c:v>
                </c:pt>
                <c:pt idx="3">
                  <c:v>43282</c:v>
                </c:pt>
                <c:pt idx="4">
                  <c:v>43283</c:v>
                </c:pt>
                <c:pt idx="5">
                  <c:v>43284</c:v>
                </c:pt>
                <c:pt idx="6">
                  <c:v>43285</c:v>
                </c:pt>
                <c:pt idx="7">
                  <c:v>43286</c:v>
                </c:pt>
                <c:pt idx="8">
                  <c:v>43287</c:v>
                </c:pt>
                <c:pt idx="9">
                  <c:v>43288</c:v>
                </c:pt>
                <c:pt idx="10">
                  <c:v>43289</c:v>
                </c:pt>
                <c:pt idx="11">
                  <c:v>43290</c:v>
                </c:pt>
                <c:pt idx="12">
                  <c:v>43291</c:v>
                </c:pt>
                <c:pt idx="13">
                  <c:v>43292</c:v>
                </c:pt>
                <c:pt idx="14">
                  <c:v>43293</c:v>
                </c:pt>
                <c:pt idx="15">
                  <c:v>43294</c:v>
                </c:pt>
                <c:pt idx="16">
                  <c:v>43295</c:v>
                </c:pt>
                <c:pt idx="17">
                  <c:v>43296</c:v>
                </c:pt>
                <c:pt idx="18">
                  <c:v>43297</c:v>
                </c:pt>
                <c:pt idx="19">
                  <c:v>43298</c:v>
                </c:pt>
                <c:pt idx="20">
                  <c:v>43299</c:v>
                </c:pt>
                <c:pt idx="21">
                  <c:v>43300</c:v>
                </c:pt>
                <c:pt idx="22">
                  <c:v>43301</c:v>
                </c:pt>
                <c:pt idx="23">
                  <c:v>43302</c:v>
                </c:pt>
                <c:pt idx="24">
                  <c:v>43303</c:v>
                </c:pt>
                <c:pt idx="25">
                  <c:v>43304</c:v>
                </c:pt>
                <c:pt idx="26">
                  <c:v>43305</c:v>
                </c:pt>
                <c:pt idx="27">
                  <c:v>43306</c:v>
                </c:pt>
                <c:pt idx="28">
                  <c:v>43307</c:v>
                </c:pt>
                <c:pt idx="29">
                  <c:v>43308</c:v>
                </c:pt>
                <c:pt idx="30">
                  <c:v>43309</c:v>
                </c:pt>
                <c:pt idx="31">
                  <c:v>43310</c:v>
                </c:pt>
                <c:pt idx="32">
                  <c:v>43311</c:v>
                </c:pt>
                <c:pt idx="33">
                  <c:v>43312</c:v>
                </c:pt>
                <c:pt idx="34">
                  <c:v>43313</c:v>
                </c:pt>
                <c:pt idx="35">
                  <c:v>43314</c:v>
                </c:pt>
                <c:pt idx="36">
                  <c:v>43315</c:v>
                </c:pt>
                <c:pt idx="37">
                  <c:v>43316</c:v>
                </c:pt>
                <c:pt idx="38">
                  <c:v>43317</c:v>
                </c:pt>
                <c:pt idx="39">
                  <c:v>43318</c:v>
                </c:pt>
                <c:pt idx="40">
                  <c:v>43319</c:v>
                </c:pt>
                <c:pt idx="41">
                  <c:v>43320</c:v>
                </c:pt>
                <c:pt idx="42">
                  <c:v>43321</c:v>
                </c:pt>
              </c:numCache>
            </c:numRef>
          </c:cat>
          <c:val>
            <c:numRef>
              <c:f>calculs!$E$32:$AU$32</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5"/>
          <c:order val="1"/>
          <c:tx>
            <c:strRef>
              <c:f>calculs!$D$44</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calculs!$E$44:$AU$44</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
          <c:order val="2"/>
          <c:tx>
            <c:strRef>
              <c:f>calculs!$B$33</c:f>
              <c:strCache>
                <c:ptCount val="1"/>
                <c:pt idx="0">
                  <c:v>2</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w="9525">
                <a:noFill/>
              </a:ln>
            </c:spPr>
          </c:marker>
          <c:cat>
            <c:numRef>
              <c:f>calculs!$E$31:$AU$31</c:f>
              <c:numCache>
                <c:formatCode>m/d/yyyy</c:formatCode>
                <c:ptCount val="43"/>
                <c:pt idx="0">
                  <c:v>43279</c:v>
                </c:pt>
                <c:pt idx="1">
                  <c:v>43280</c:v>
                </c:pt>
                <c:pt idx="2">
                  <c:v>43281</c:v>
                </c:pt>
                <c:pt idx="3">
                  <c:v>43282</c:v>
                </c:pt>
                <c:pt idx="4">
                  <c:v>43283</c:v>
                </c:pt>
                <c:pt idx="5">
                  <c:v>43284</c:v>
                </c:pt>
                <c:pt idx="6">
                  <c:v>43285</c:v>
                </c:pt>
                <c:pt idx="7">
                  <c:v>43286</c:v>
                </c:pt>
                <c:pt idx="8">
                  <c:v>43287</c:v>
                </c:pt>
                <c:pt idx="9">
                  <c:v>43288</c:v>
                </c:pt>
                <c:pt idx="10">
                  <c:v>43289</c:v>
                </c:pt>
                <c:pt idx="11">
                  <c:v>43290</c:v>
                </c:pt>
                <c:pt idx="12">
                  <c:v>43291</c:v>
                </c:pt>
                <c:pt idx="13">
                  <c:v>43292</c:v>
                </c:pt>
                <c:pt idx="14">
                  <c:v>43293</c:v>
                </c:pt>
                <c:pt idx="15">
                  <c:v>43294</c:v>
                </c:pt>
                <c:pt idx="16">
                  <c:v>43295</c:v>
                </c:pt>
                <c:pt idx="17">
                  <c:v>43296</c:v>
                </c:pt>
                <c:pt idx="18">
                  <c:v>43297</c:v>
                </c:pt>
                <c:pt idx="19">
                  <c:v>43298</c:v>
                </c:pt>
                <c:pt idx="20">
                  <c:v>43299</c:v>
                </c:pt>
                <c:pt idx="21">
                  <c:v>43300</c:v>
                </c:pt>
                <c:pt idx="22">
                  <c:v>43301</c:v>
                </c:pt>
                <c:pt idx="23">
                  <c:v>43302</c:v>
                </c:pt>
                <c:pt idx="24">
                  <c:v>43303</c:v>
                </c:pt>
                <c:pt idx="25">
                  <c:v>43304</c:v>
                </c:pt>
                <c:pt idx="26">
                  <c:v>43305</c:v>
                </c:pt>
                <c:pt idx="27">
                  <c:v>43306</c:v>
                </c:pt>
                <c:pt idx="28">
                  <c:v>43307</c:v>
                </c:pt>
                <c:pt idx="29">
                  <c:v>43308</c:v>
                </c:pt>
                <c:pt idx="30">
                  <c:v>43309</c:v>
                </c:pt>
                <c:pt idx="31">
                  <c:v>43310</c:v>
                </c:pt>
                <c:pt idx="32">
                  <c:v>43311</c:v>
                </c:pt>
                <c:pt idx="33">
                  <c:v>43312</c:v>
                </c:pt>
                <c:pt idx="34">
                  <c:v>43313</c:v>
                </c:pt>
                <c:pt idx="35">
                  <c:v>43314</c:v>
                </c:pt>
                <c:pt idx="36">
                  <c:v>43315</c:v>
                </c:pt>
                <c:pt idx="37">
                  <c:v>43316</c:v>
                </c:pt>
                <c:pt idx="38">
                  <c:v>43317</c:v>
                </c:pt>
                <c:pt idx="39">
                  <c:v>43318</c:v>
                </c:pt>
                <c:pt idx="40">
                  <c:v>43319</c:v>
                </c:pt>
                <c:pt idx="41">
                  <c:v>43320</c:v>
                </c:pt>
                <c:pt idx="42">
                  <c:v>43321</c:v>
                </c:pt>
              </c:numCache>
            </c:numRef>
          </c:cat>
          <c:val>
            <c:numRef>
              <c:f>calculs!$E$33:$AU$33</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6"/>
          <c:order val="3"/>
          <c:tx>
            <c:strRef>
              <c:f>calculs!$D$45</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calculs!$E$45:$AU$45</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2"/>
          <c:order val="4"/>
          <c:tx>
            <c:strRef>
              <c:f>calculs!$B$34</c:f>
              <c:strCache>
                <c:ptCount val="1"/>
                <c:pt idx="0">
                  <c:v>3</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calculs!$E$31:$AU$31</c:f>
              <c:numCache>
                <c:formatCode>m/d/yyyy</c:formatCode>
                <c:ptCount val="43"/>
                <c:pt idx="0">
                  <c:v>43279</c:v>
                </c:pt>
                <c:pt idx="1">
                  <c:v>43280</c:v>
                </c:pt>
                <c:pt idx="2">
                  <c:v>43281</c:v>
                </c:pt>
                <c:pt idx="3">
                  <c:v>43282</c:v>
                </c:pt>
                <c:pt idx="4">
                  <c:v>43283</c:v>
                </c:pt>
                <c:pt idx="5">
                  <c:v>43284</c:v>
                </c:pt>
                <c:pt idx="6">
                  <c:v>43285</c:v>
                </c:pt>
                <c:pt idx="7">
                  <c:v>43286</c:v>
                </c:pt>
                <c:pt idx="8">
                  <c:v>43287</c:v>
                </c:pt>
                <c:pt idx="9">
                  <c:v>43288</c:v>
                </c:pt>
                <c:pt idx="10">
                  <c:v>43289</c:v>
                </c:pt>
                <c:pt idx="11">
                  <c:v>43290</c:v>
                </c:pt>
                <c:pt idx="12">
                  <c:v>43291</c:v>
                </c:pt>
                <c:pt idx="13">
                  <c:v>43292</c:v>
                </c:pt>
                <c:pt idx="14">
                  <c:v>43293</c:v>
                </c:pt>
                <c:pt idx="15">
                  <c:v>43294</c:v>
                </c:pt>
                <c:pt idx="16">
                  <c:v>43295</c:v>
                </c:pt>
                <c:pt idx="17">
                  <c:v>43296</c:v>
                </c:pt>
                <c:pt idx="18">
                  <c:v>43297</c:v>
                </c:pt>
                <c:pt idx="19">
                  <c:v>43298</c:v>
                </c:pt>
                <c:pt idx="20">
                  <c:v>43299</c:v>
                </c:pt>
                <c:pt idx="21">
                  <c:v>43300</c:v>
                </c:pt>
                <c:pt idx="22">
                  <c:v>43301</c:v>
                </c:pt>
                <c:pt idx="23">
                  <c:v>43302</c:v>
                </c:pt>
                <c:pt idx="24">
                  <c:v>43303</c:v>
                </c:pt>
                <c:pt idx="25">
                  <c:v>43304</c:v>
                </c:pt>
                <c:pt idx="26">
                  <c:v>43305</c:v>
                </c:pt>
                <c:pt idx="27">
                  <c:v>43306</c:v>
                </c:pt>
                <c:pt idx="28">
                  <c:v>43307</c:v>
                </c:pt>
                <c:pt idx="29">
                  <c:v>43308</c:v>
                </c:pt>
                <c:pt idx="30">
                  <c:v>43309</c:v>
                </c:pt>
                <c:pt idx="31">
                  <c:v>43310</c:v>
                </c:pt>
                <c:pt idx="32">
                  <c:v>43311</c:v>
                </c:pt>
                <c:pt idx="33">
                  <c:v>43312</c:v>
                </c:pt>
                <c:pt idx="34">
                  <c:v>43313</c:v>
                </c:pt>
                <c:pt idx="35">
                  <c:v>43314</c:v>
                </c:pt>
                <c:pt idx="36">
                  <c:v>43315</c:v>
                </c:pt>
                <c:pt idx="37">
                  <c:v>43316</c:v>
                </c:pt>
                <c:pt idx="38">
                  <c:v>43317</c:v>
                </c:pt>
                <c:pt idx="39">
                  <c:v>43318</c:v>
                </c:pt>
                <c:pt idx="40">
                  <c:v>43319</c:v>
                </c:pt>
                <c:pt idx="41">
                  <c:v>43320</c:v>
                </c:pt>
                <c:pt idx="42">
                  <c:v>43321</c:v>
                </c:pt>
              </c:numCache>
            </c:numRef>
          </c:cat>
          <c:val>
            <c:numRef>
              <c:f>calculs!$E$34:$AU$34</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7"/>
          <c:order val="5"/>
          <c:tx>
            <c:strRef>
              <c:f>calculs!$D$46</c:f>
              <c:strCache>
                <c:ptCount val="1"/>
                <c:pt idx="0">
                  <c:v>#N/A</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calculs!$E$46:$AU$46</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3"/>
          <c:order val="6"/>
          <c:tx>
            <c:strRef>
              <c:f>calculs!$B$35</c:f>
              <c:strCache>
                <c:ptCount val="1"/>
                <c:pt idx="0">
                  <c:v>4</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calculs!$E$31:$AU$31</c:f>
              <c:numCache>
                <c:formatCode>m/d/yyyy</c:formatCode>
                <c:ptCount val="43"/>
                <c:pt idx="0">
                  <c:v>43279</c:v>
                </c:pt>
                <c:pt idx="1">
                  <c:v>43280</c:v>
                </c:pt>
                <c:pt idx="2">
                  <c:v>43281</c:v>
                </c:pt>
                <c:pt idx="3">
                  <c:v>43282</c:v>
                </c:pt>
                <c:pt idx="4">
                  <c:v>43283</c:v>
                </c:pt>
                <c:pt idx="5">
                  <c:v>43284</c:v>
                </c:pt>
                <c:pt idx="6">
                  <c:v>43285</c:v>
                </c:pt>
                <c:pt idx="7">
                  <c:v>43286</c:v>
                </c:pt>
                <c:pt idx="8">
                  <c:v>43287</c:v>
                </c:pt>
                <c:pt idx="9">
                  <c:v>43288</c:v>
                </c:pt>
                <c:pt idx="10">
                  <c:v>43289</c:v>
                </c:pt>
                <c:pt idx="11">
                  <c:v>43290</c:v>
                </c:pt>
                <c:pt idx="12">
                  <c:v>43291</c:v>
                </c:pt>
                <c:pt idx="13">
                  <c:v>43292</c:v>
                </c:pt>
                <c:pt idx="14">
                  <c:v>43293</c:v>
                </c:pt>
                <c:pt idx="15">
                  <c:v>43294</c:v>
                </c:pt>
                <c:pt idx="16">
                  <c:v>43295</c:v>
                </c:pt>
                <c:pt idx="17">
                  <c:v>43296</c:v>
                </c:pt>
                <c:pt idx="18">
                  <c:v>43297</c:v>
                </c:pt>
                <c:pt idx="19">
                  <c:v>43298</c:v>
                </c:pt>
                <c:pt idx="20">
                  <c:v>43299</c:v>
                </c:pt>
                <c:pt idx="21">
                  <c:v>43300</c:v>
                </c:pt>
                <c:pt idx="22">
                  <c:v>43301</c:v>
                </c:pt>
                <c:pt idx="23">
                  <c:v>43302</c:v>
                </c:pt>
                <c:pt idx="24">
                  <c:v>43303</c:v>
                </c:pt>
                <c:pt idx="25">
                  <c:v>43304</c:v>
                </c:pt>
                <c:pt idx="26">
                  <c:v>43305</c:v>
                </c:pt>
                <c:pt idx="27">
                  <c:v>43306</c:v>
                </c:pt>
                <c:pt idx="28">
                  <c:v>43307</c:v>
                </c:pt>
                <c:pt idx="29">
                  <c:v>43308</c:v>
                </c:pt>
                <c:pt idx="30">
                  <c:v>43309</c:v>
                </c:pt>
                <c:pt idx="31">
                  <c:v>43310</c:v>
                </c:pt>
                <c:pt idx="32">
                  <c:v>43311</c:v>
                </c:pt>
                <c:pt idx="33">
                  <c:v>43312</c:v>
                </c:pt>
                <c:pt idx="34">
                  <c:v>43313</c:v>
                </c:pt>
                <c:pt idx="35">
                  <c:v>43314</c:v>
                </c:pt>
                <c:pt idx="36">
                  <c:v>43315</c:v>
                </c:pt>
                <c:pt idx="37">
                  <c:v>43316</c:v>
                </c:pt>
                <c:pt idx="38">
                  <c:v>43317</c:v>
                </c:pt>
                <c:pt idx="39">
                  <c:v>43318</c:v>
                </c:pt>
                <c:pt idx="40">
                  <c:v>43319</c:v>
                </c:pt>
                <c:pt idx="41">
                  <c:v>43320</c:v>
                </c:pt>
                <c:pt idx="42">
                  <c:v>43321</c:v>
                </c:pt>
              </c:numCache>
            </c:numRef>
          </c:cat>
          <c:val>
            <c:numRef>
              <c:f>calculs!$E$35:$AU$35</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8"/>
          <c:order val="7"/>
          <c:tx>
            <c:strRef>
              <c:f>calculs!$D$47</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calculs!$E$47:$AU$47</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4"/>
          <c:order val="8"/>
          <c:tx>
            <c:strRef>
              <c:f>calculs!$B$36</c:f>
              <c:strCache>
                <c:ptCount val="1"/>
                <c:pt idx="0">
                  <c:v>5</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calculs!$E$31:$AU$31</c:f>
              <c:numCache>
                <c:formatCode>m/d/yyyy</c:formatCode>
                <c:ptCount val="43"/>
                <c:pt idx="0">
                  <c:v>43279</c:v>
                </c:pt>
                <c:pt idx="1">
                  <c:v>43280</c:v>
                </c:pt>
                <c:pt idx="2">
                  <c:v>43281</c:v>
                </c:pt>
                <c:pt idx="3">
                  <c:v>43282</c:v>
                </c:pt>
                <c:pt idx="4">
                  <c:v>43283</c:v>
                </c:pt>
                <c:pt idx="5">
                  <c:v>43284</c:v>
                </c:pt>
                <c:pt idx="6">
                  <c:v>43285</c:v>
                </c:pt>
                <c:pt idx="7">
                  <c:v>43286</c:v>
                </c:pt>
                <c:pt idx="8">
                  <c:v>43287</c:v>
                </c:pt>
                <c:pt idx="9">
                  <c:v>43288</c:v>
                </c:pt>
                <c:pt idx="10">
                  <c:v>43289</c:v>
                </c:pt>
                <c:pt idx="11">
                  <c:v>43290</c:v>
                </c:pt>
                <c:pt idx="12">
                  <c:v>43291</c:v>
                </c:pt>
                <c:pt idx="13">
                  <c:v>43292</c:v>
                </c:pt>
                <c:pt idx="14">
                  <c:v>43293</c:v>
                </c:pt>
                <c:pt idx="15">
                  <c:v>43294</c:v>
                </c:pt>
                <c:pt idx="16">
                  <c:v>43295</c:v>
                </c:pt>
                <c:pt idx="17">
                  <c:v>43296</c:v>
                </c:pt>
                <c:pt idx="18">
                  <c:v>43297</c:v>
                </c:pt>
                <c:pt idx="19">
                  <c:v>43298</c:v>
                </c:pt>
                <c:pt idx="20">
                  <c:v>43299</c:v>
                </c:pt>
                <c:pt idx="21">
                  <c:v>43300</c:v>
                </c:pt>
                <c:pt idx="22">
                  <c:v>43301</c:v>
                </c:pt>
                <c:pt idx="23">
                  <c:v>43302</c:v>
                </c:pt>
                <c:pt idx="24">
                  <c:v>43303</c:v>
                </c:pt>
                <c:pt idx="25">
                  <c:v>43304</c:v>
                </c:pt>
                <c:pt idx="26">
                  <c:v>43305</c:v>
                </c:pt>
                <c:pt idx="27">
                  <c:v>43306</c:v>
                </c:pt>
                <c:pt idx="28">
                  <c:v>43307</c:v>
                </c:pt>
                <c:pt idx="29">
                  <c:v>43308</c:v>
                </c:pt>
                <c:pt idx="30">
                  <c:v>43309</c:v>
                </c:pt>
                <c:pt idx="31">
                  <c:v>43310</c:v>
                </c:pt>
                <c:pt idx="32">
                  <c:v>43311</c:v>
                </c:pt>
                <c:pt idx="33">
                  <c:v>43312</c:v>
                </c:pt>
                <c:pt idx="34">
                  <c:v>43313</c:v>
                </c:pt>
                <c:pt idx="35">
                  <c:v>43314</c:v>
                </c:pt>
                <c:pt idx="36">
                  <c:v>43315</c:v>
                </c:pt>
                <c:pt idx="37">
                  <c:v>43316</c:v>
                </c:pt>
                <c:pt idx="38">
                  <c:v>43317</c:v>
                </c:pt>
                <c:pt idx="39">
                  <c:v>43318</c:v>
                </c:pt>
                <c:pt idx="40">
                  <c:v>43319</c:v>
                </c:pt>
                <c:pt idx="41">
                  <c:v>43320</c:v>
                </c:pt>
                <c:pt idx="42">
                  <c:v>43321</c:v>
                </c:pt>
              </c:numCache>
            </c:numRef>
          </c:cat>
          <c:val>
            <c:numRef>
              <c:f>calculs!$E$36:$AU$36</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9"/>
          <c:order val="9"/>
          <c:tx>
            <c:strRef>
              <c:f>calculs!$D$48</c:f>
              <c:strCache>
                <c:ptCount val="1"/>
                <c:pt idx="0">
                  <c:v>#N/A</c:v>
                </c:pt>
              </c:strCache>
            </c:strRef>
          </c:tx>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800" baseline="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calculs!$E$48:$AU$48</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0"/>
          <c:order val="10"/>
          <c:tx>
            <c:strRef>
              <c:f>calculs!$B$37</c:f>
              <c:strCache>
                <c:ptCount val="1"/>
                <c:pt idx="0">
                  <c:v>6</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calculs!$E$37:$AU$37</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1"/>
          <c:order val="11"/>
          <c:tx>
            <c:strRef>
              <c:f>calculs!$D$49</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calculs!$E$49:$AU$49</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2"/>
          <c:order val="12"/>
          <c:tx>
            <c:strRef>
              <c:f>calculs!$B$38</c:f>
              <c:strCache>
                <c:ptCount val="1"/>
                <c:pt idx="0">
                  <c:v>7</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calculs!$E$38:$AU$38</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3"/>
          <c:order val="13"/>
          <c:tx>
            <c:strRef>
              <c:f>calculs!$D$50</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calculs!$E$50:$AU$50</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4"/>
          <c:order val="14"/>
          <c:tx>
            <c:strRef>
              <c:f>calculs!$B$39</c:f>
              <c:strCache>
                <c:ptCount val="1"/>
                <c:pt idx="0">
                  <c:v>8</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calculs!$E$39:$AU$39</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5"/>
          <c:order val="15"/>
          <c:tx>
            <c:strRef>
              <c:f>calculs!$D$51</c:f>
              <c:strCache>
                <c:ptCount val="1"/>
                <c:pt idx="0">
                  <c:v>#N/A</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calculs!$E$51:$AU$51</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6"/>
          <c:order val="16"/>
          <c:tx>
            <c:strRef>
              <c:f>calculs!$B$40</c:f>
              <c:strCache>
                <c:ptCount val="1"/>
                <c:pt idx="0">
                  <c:v>9</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calculs!$E$40:$AU$40</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7"/>
          <c:order val="17"/>
          <c:tx>
            <c:strRef>
              <c:f>calculs!$D$52</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calculs!$E$52:$AU$52</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8"/>
          <c:order val="18"/>
          <c:tx>
            <c:v>Today</c:v>
          </c:tx>
          <c:marker>
            <c:symbol val="none"/>
          </c:marker>
          <c:errBars>
            <c:errDir val="y"/>
            <c:errBarType val="both"/>
            <c:errValType val="fixedVal"/>
            <c:noEndCap val="0"/>
            <c:val val="10"/>
            <c:spPr>
              <a:ln w="263525">
                <a:solidFill>
                  <a:schemeClr val="bg1">
                    <a:lumMod val="95000"/>
                  </a:schemeClr>
                </a:solidFill>
              </a:ln>
            </c:spPr>
          </c:errBars>
          <c:val>
            <c:numRef>
              <c:f>calculs!$E$56:$AU$56</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19"/>
          <c:order val="19"/>
          <c:tx>
            <c:strRef>
              <c:f>calculs!$D$58</c:f>
              <c:strCache>
                <c:ptCount val="1"/>
                <c:pt idx="0">
                  <c:v>juin 2018</c:v>
                </c:pt>
              </c:strCache>
            </c:strRef>
          </c:tx>
          <c:spPr>
            <a:ln w="228600" cap="sq">
              <a:solidFill>
                <a:schemeClr val="accent3"/>
              </a:solidFill>
            </a:ln>
          </c:spPr>
          <c:marker>
            <c:symbol val="none"/>
          </c:marker>
          <c:val>
            <c:numRef>
              <c:f>calculs!$E$58:$AU$58</c:f>
              <c:numCache>
                <c:formatCode>General</c:formatCode>
                <c:ptCount val="43"/>
                <c:pt idx="0">
                  <c:v>0.5</c:v>
                </c:pt>
                <c:pt idx="1">
                  <c:v>0.5</c:v>
                </c:pt>
                <c:pt idx="2">
                  <c:v>0.5</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20"/>
          <c:order val="20"/>
          <c:tx>
            <c:strRef>
              <c:f>calculs!$D$61</c:f>
              <c:strCache>
                <c:ptCount val="1"/>
                <c:pt idx="0">
                  <c:v>juil 2018</c:v>
                </c:pt>
              </c:strCache>
            </c:strRef>
          </c:tx>
          <c:spPr>
            <a:ln w="228600" cap="sq">
              <a:solidFill>
                <a:schemeClr val="accent2"/>
              </a:solidFill>
            </a:ln>
          </c:spPr>
          <c:marker>
            <c:symbol val="none"/>
          </c:marker>
          <c:val>
            <c:numRef>
              <c:f>calculs!$E$61:$AU$61</c:f>
              <c:numCache>
                <c:formatCode>General</c:formatCode>
                <c:ptCount val="43"/>
                <c:pt idx="0">
                  <c:v>#N/A</c:v>
                </c:pt>
                <c:pt idx="1">
                  <c:v>#N/A</c:v>
                </c:pt>
                <c:pt idx="2">
                  <c:v>#N/A</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pt idx="20">
                  <c:v>0.5</c:v>
                </c:pt>
                <c:pt idx="21">
                  <c:v>0.5</c:v>
                </c:pt>
                <c:pt idx="22">
                  <c:v>0.5</c:v>
                </c:pt>
                <c:pt idx="23">
                  <c:v>0.5</c:v>
                </c:pt>
                <c:pt idx="24">
                  <c:v>0.5</c:v>
                </c:pt>
                <c:pt idx="25">
                  <c:v>0.5</c:v>
                </c:pt>
                <c:pt idx="26">
                  <c:v>0.5</c:v>
                </c:pt>
                <c:pt idx="27">
                  <c:v>0.5</c:v>
                </c:pt>
                <c:pt idx="28">
                  <c:v>0.5</c:v>
                </c:pt>
                <c:pt idx="29">
                  <c:v>0.5</c:v>
                </c:pt>
                <c:pt idx="30">
                  <c:v>0.5</c:v>
                </c:pt>
                <c:pt idx="31">
                  <c:v>0.5</c:v>
                </c:pt>
                <c:pt idx="32">
                  <c:v>0.5</c:v>
                </c:pt>
                <c:pt idx="33">
                  <c:v>0.5</c:v>
                </c:pt>
                <c:pt idx="34">
                  <c:v>#N/A</c:v>
                </c:pt>
                <c:pt idx="35">
                  <c:v>#N/A</c:v>
                </c:pt>
                <c:pt idx="36">
                  <c:v>#N/A</c:v>
                </c:pt>
                <c:pt idx="37">
                  <c:v>#N/A</c:v>
                </c:pt>
                <c:pt idx="38">
                  <c:v>#N/A</c:v>
                </c:pt>
                <c:pt idx="39">
                  <c:v>#N/A</c:v>
                </c:pt>
                <c:pt idx="40">
                  <c:v>#N/A</c:v>
                </c:pt>
                <c:pt idx="41">
                  <c:v>#N/A</c:v>
                </c:pt>
                <c:pt idx="42">
                  <c:v>#N/A</c:v>
                </c:pt>
              </c:numCache>
            </c:numRef>
          </c:val>
          <c:smooth val="0"/>
        </c:ser>
        <c:ser>
          <c:idx val="21"/>
          <c:order val="21"/>
          <c:tx>
            <c:strRef>
              <c:f>calculs!$D$66</c:f>
              <c:strCache>
                <c:ptCount val="1"/>
                <c:pt idx="0">
                  <c:v>juil 2018</c:v>
                </c:pt>
              </c:strCache>
            </c:strRef>
          </c:tx>
          <c:marker>
            <c:symbol val="none"/>
          </c:marker>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calculs!$E$66:$AU$66</c:f>
              <c:numCache>
                <c:formatCode>General</c:formatCode>
                <c:ptCount val="43"/>
                <c:pt idx="0">
                  <c:v>#N/A</c:v>
                </c:pt>
                <c:pt idx="1">
                  <c:v>#N/A</c:v>
                </c:pt>
                <c:pt idx="2">
                  <c:v>#N/A</c:v>
                </c:pt>
                <c:pt idx="3">
                  <c:v>#N/A</c:v>
                </c:pt>
                <c:pt idx="4">
                  <c:v>0.5</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22"/>
          <c:order val="22"/>
          <c:tx>
            <c:strRef>
              <c:f>calculs!$D$65</c:f>
              <c:strCache>
                <c:ptCount val="1"/>
                <c:pt idx="0">
                  <c:v>juin 2018</c:v>
                </c:pt>
              </c:strCache>
            </c:strRef>
          </c:tx>
          <c:spPr>
            <a:ln w="209550" cap="sq"/>
          </c:spPr>
          <c:marker>
            <c:symbol val="none"/>
          </c:marker>
          <c:dPt>
            <c:idx val="2"/>
            <c:bubble3D val="0"/>
            <c:spPr>
              <a:ln w="28575" cap="sq"/>
            </c:spPr>
          </c:dPt>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calculs!$E$65:$AU$65</c:f>
              <c:numCache>
                <c:formatCode>General</c:formatCode>
                <c:ptCount val="4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23"/>
          <c:order val="23"/>
          <c:tx>
            <c:v>Ligne en pointillés pour les jours applicable aux étiquettes de texte</c:v>
          </c:tx>
          <c:spPr>
            <a:ln>
              <a:noFill/>
            </a:ln>
          </c:spPr>
          <c:marker>
            <c:symbol val="none"/>
          </c:marker>
          <c:dLbls>
            <c:dLbl>
              <c:idx val="0"/>
              <c:layout/>
              <c:tx>
                <c:strRef>
                  <c:f>calculs!$E$70</c:f>
                  <c:strCache>
                    <c:ptCount val="1"/>
                    <c:pt idx="0">
                      <c:v>JEU</c:v>
                    </c:pt>
                  </c:strCache>
                </c:strRef>
              </c:tx>
              <c:dLblPos val="ctr"/>
              <c:showLegendKey val="0"/>
              <c:showVal val="1"/>
              <c:showCatName val="0"/>
              <c:showSerName val="0"/>
              <c:showPercent val="0"/>
              <c:showBubbleSize val="0"/>
            </c:dLbl>
            <c:dLbl>
              <c:idx val="1"/>
              <c:layout/>
              <c:tx>
                <c:strRef>
                  <c:f>calculs!$F$70</c:f>
                  <c:strCache>
                    <c:ptCount val="1"/>
                    <c:pt idx="0">
                      <c:v>VEN</c:v>
                    </c:pt>
                  </c:strCache>
                </c:strRef>
              </c:tx>
              <c:dLblPos val="ctr"/>
              <c:showLegendKey val="0"/>
              <c:showVal val="1"/>
              <c:showCatName val="0"/>
              <c:showSerName val="0"/>
              <c:showPercent val="0"/>
              <c:showBubbleSize val="0"/>
            </c:dLbl>
            <c:dLbl>
              <c:idx val="2"/>
              <c:layout/>
              <c:tx>
                <c:strRef>
                  <c:f>calculs!$G$70</c:f>
                  <c:strCache>
                    <c:ptCount val="1"/>
                    <c:pt idx="0">
                      <c:v>SAM</c:v>
                    </c:pt>
                  </c:strCache>
                </c:strRef>
              </c:tx>
              <c:dLblPos val="ctr"/>
              <c:showLegendKey val="0"/>
              <c:showVal val="1"/>
              <c:showCatName val="0"/>
              <c:showSerName val="0"/>
              <c:showPercent val="0"/>
              <c:showBubbleSize val="0"/>
            </c:dLbl>
            <c:dLbl>
              <c:idx val="3"/>
              <c:layout/>
              <c:tx>
                <c:strRef>
                  <c:f>calculs!$H$70</c:f>
                  <c:strCache>
                    <c:ptCount val="1"/>
                    <c:pt idx="0">
                      <c:v>DIM</c:v>
                    </c:pt>
                  </c:strCache>
                </c:strRef>
              </c:tx>
              <c:dLblPos val="ctr"/>
              <c:showLegendKey val="0"/>
              <c:showVal val="1"/>
              <c:showCatName val="0"/>
              <c:showSerName val="0"/>
              <c:showPercent val="0"/>
              <c:showBubbleSize val="0"/>
            </c:dLbl>
            <c:dLbl>
              <c:idx val="4"/>
              <c:layout/>
              <c:tx>
                <c:strRef>
                  <c:f>calculs!$I$70</c:f>
                  <c:strCache>
                    <c:ptCount val="1"/>
                    <c:pt idx="0">
                      <c:v>LUN</c:v>
                    </c:pt>
                  </c:strCache>
                </c:strRef>
              </c:tx>
              <c:dLblPos val="ctr"/>
              <c:showLegendKey val="0"/>
              <c:showVal val="1"/>
              <c:showCatName val="0"/>
              <c:showSerName val="0"/>
              <c:showPercent val="0"/>
              <c:showBubbleSize val="0"/>
            </c:dLbl>
            <c:dLbl>
              <c:idx val="5"/>
              <c:layout/>
              <c:tx>
                <c:strRef>
                  <c:f>calculs!$J$70</c:f>
                  <c:strCache>
                    <c:ptCount val="1"/>
                    <c:pt idx="0">
                      <c:v>MAR</c:v>
                    </c:pt>
                  </c:strCache>
                </c:strRef>
              </c:tx>
              <c:dLblPos val="ctr"/>
              <c:showLegendKey val="0"/>
              <c:showVal val="1"/>
              <c:showCatName val="0"/>
              <c:showSerName val="0"/>
              <c:showPercent val="0"/>
              <c:showBubbleSize val="0"/>
            </c:dLbl>
            <c:dLbl>
              <c:idx val="6"/>
              <c:layout/>
              <c:tx>
                <c:strRef>
                  <c:f>calculs!$K$70</c:f>
                  <c:strCache>
                    <c:ptCount val="1"/>
                    <c:pt idx="0">
                      <c:v>MER</c:v>
                    </c:pt>
                  </c:strCache>
                </c:strRef>
              </c:tx>
              <c:dLblPos val="ctr"/>
              <c:showLegendKey val="0"/>
              <c:showVal val="1"/>
              <c:showCatName val="0"/>
              <c:showSerName val="0"/>
              <c:showPercent val="0"/>
              <c:showBubbleSize val="0"/>
            </c:dLbl>
            <c:dLbl>
              <c:idx val="7"/>
              <c:layout/>
              <c:tx>
                <c:strRef>
                  <c:f>calculs!$L$70</c:f>
                  <c:strCache>
                    <c:ptCount val="1"/>
                    <c:pt idx="0">
                      <c:v>JEU</c:v>
                    </c:pt>
                  </c:strCache>
                </c:strRef>
              </c:tx>
              <c:dLblPos val="ctr"/>
              <c:showLegendKey val="0"/>
              <c:showVal val="1"/>
              <c:showCatName val="0"/>
              <c:showSerName val="0"/>
              <c:showPercent val="0"/>
              <c:showBubbleSize val="0"/>
            </c:dLbl>
            <c:dLbl>
              <c:idx val="8"/>
              <c:layout/>
              <c:tx>
                <c:strRef>
                  <c:f>calculs!$M$70</c:f>
                  <c:strCache>
                    <c:ptCount val="1"/>
                    <c:pt idx="0">
                      <c:v>VEN</c:v>
                    </c:pt>
                  </c:strCache>
                </c:strRef>
              </c:tx>
              <c:dLblPos val="ctr"/>
              <c:showLegendKey val="0"/>
              <c:showVal val="1"/>
              <c:showCatName val="0"/>
              <c:showSerName val="0"/>
              <c:showPercent val="0"/>
              <c:showBubbleSize val="0"/>
            </c:dLbl>
            <c:dLbl>
              <c:idx val="9"/>
              <c:layout/>
              <c:tx>
                <c:strRef>
                  <c:f>calculs!$N$70</c:f>
                  <c:strCache>
                    <c:ptCount val="1"/>
                    <c:pt idx="0">
                      <c:v>SAM</c:v>
                    </c:pt>
                  </c:strCache>
                </c:strRef>
              </c:tx>
              <c:dLblPos val="ctr"/>
              <c:showLegendKey val="0"/>
              <c:showVal val="1"/>
              <c:showCatName val="0"/>
              <c:showSerName val="0"/>
              <c:showPercent val="0"/>
              <c:showBubbleSize val="0"/>
            </c:dLbl>
            <c:dLbl>
              <c:idx val="10"/>
              <c:layout/>
              <c:tx>
                <c:strRef>
                  <c:f>calculs!$O$70</c:f>
                  <c:strCache>
                    <c:ptCount val="1"/>
                    <c:pt idx="0">
                      <c:v>DIM</c:v>
                    </c:pt>
                  </c:strCache>
                </c:strRef>
              </c:tx>
              <c:dLblPos val="ctr"/>
              <c:showLegendKey val="0"/>
              <c:showVal val="1"/>
              <c:showCatName val="0"/>
              <c:showSerName val="0"/>
              <c:showPercent val="0"/>
              <c:showBubbleSize val="0"/>
            </c:dLbl>
            <c:dLbl>
              <c:idx val="11"/>
              <c:layout/>
              <c:tx>
                <c:strRef>
                  <c:f>calculs!$P$70</c:f>
                  <c:strCache>
                    <c:ptCount val="1"/>
                    <c:pt idx="0">
                      <c:v>LUN</c:v>
                    </c:pt>
                  </c:strCache>
                </c:strRef>
              </c:tx>
              <c:dLblPos val="ctr"/>
              <c:showLegendKey val="0"/>
              <c:showVal val="1"/>
              <c:showCatName val="0"/>
              <c:showSerName val="0"/>
              <c:showPercent val="0"/>
              <c:showBubbleSize val="0"/>
            </c:dLbl>
            <c:dLbl>
              <c:idx val="12"/>
              <c:layout/>
              <c:tx>
                <c:strRef>
                  <c:f>calculs!$Q$70</c:f>
                  <c:strCache>
                    <c:ptCount val="1"/>
                    <c:pt idx="0">
                      <c:v>MAR</c:v>
                    </c:pt>
                  </c:strCache>
                </c:strRef>
              </c:tx>
              <c:dLblPos val="ctr"/>
              <c:showLegendKey val="0"/>
              <c:showVal val="1"/>
              <c:showCatName val="0"/>
              <c:showSerName val="0"/>
              <c:showPercent val="0"/>
              <c:showBubbleSize val="0"/>
            </c:dLbl>
            <c:dLbl>
              <c:idx val="13"/>
              <c:layout/>
              <c:tx>
                <c:strRef>
                  <c:f>calculs!$R$70</c:f>
                  <c:strCache>
                    <c:ptCount val="1"/>
                    <c:pt idx="0">
                      <c:v>MER</c:v>
                    </c:pt>
                  </c:strCache>
                </c:strRef>
              </c:tx>
              <c:dLblPos val="ctr"/>
              <c:showLegendKey val="0"/>
              <c:showVal val="1"/>
              <c:showCatName val="0"/>
              <c:showSerName val="0"/>
              <c:showPercent val="0"/>
              <c:showBubbleSize val="0"/>
            </c:dLbl>
            <c:dLbl>
              <c:idx val="14"/>
              <c:layout/>
              <c:tx>
                <c:strRef>
                  <c:f>calculs!$S$70</c:f>
                  <c:strCache>
                    <c:ptCount val="1"/>
                    <c:pt idx="0">
                      <c:v>JEU</c:v>
                    </c:pt>
                  </c:strCache>
                </c:strRef>
              </c:tx>
              <c:dLblPos val="ctr"/>
              <c:showLegendKey val="0"/>
              <c:showVal val="1"/>
              <c:showCatName val="0"/>
              <c:showSerName val="0"/>
              <c:showPercent val="0"/>
              <c:showBubbleSize val="0"/>
            </c:dLbl>
            <c:dLbl>
              <c:idx val="15"/>
              <c:layout/>
              <c:tx>
                <c:strRef>
                  <c:f>calculs!$T$70</c:f>
                  <c:strCache>
                    <c:ptCount val="1"/>
                    <c:pt idx="0">
                      <c:v>VEN</c:v>
                    </c:pt>
                  </c:strCache>
                </c:strRef>
              </c:tx>
              <c:dLblPos val="ctr"/>
              <c:showLegendKey val="0"/>
              <c:showVal val="1"/>
              <c:showCatName val="0"/>
              <c:showSerName val="0"/>
              <c:showPercent val="0"/>
              <c:showBubbleSize val="0"/>
            </c:dLbl>
            <c:dLbl>
              <c:idx val="16"/>
              <c:layout/>
              <c:tx>
                <c:strRef>
                  <c:f>calculs!$U$70</c:f>
                  <c:strCache>
                    <c:ptCount val="1"/>
                    <c:pt idx="0">
                      <c:v>SAM</c:v>
                    </c:pt>
                  </c:strCache>
                </c:strRef>
              </c:tx>
              <c:dLblPos val="ctr"/>
              <c:showLegendKey val="0"/>
              <c:showVal val="1"/>
              <c:showCatName val="0"/>
              <c:showSerName val="0"/>
              <c:showPercent val="0"/>
              <c:showBubbleSize val="0"/>
            </c:dLbl>
            <c:dLbl>
              <c:idx val="17"/>
              <c:layout/>
              <c:tx>
                <c:strRef>
                  <c:f>calculs!$V$70</c:f>
                  <c:strCache>
                    <c:ptCount val="1"/>
                    <c:pt idx="0">
                      <c:v>DIM</c:v>
                    </c:pt>
                  </c:strCache>
                </c:strRef>
              </c:tx>
              <c:dLblPos val="ctr"/>
              <c:showLegendKey val="0"/>
              <c:showVal val="1"/>
              <c:showCatName val="0"/>
              <c:showSerName val="0"/>
              <c:showPercent val="0"/>
              <c:showBubbleSize val="0"/>
            </c:dLbl>
            <c:dLbl>
              <c:idx val="18"/>
              <c:layout/>
              <c:tx>
                <c:strRef>
                  <c:f>calculs!$W$70</c:f>
                  <c:strCache>
                    <c:ptCount val="1"/>
                    <c:pt idx="0">
                      <c:v>LUN</c:v>
                    </c:pt>
                  </c:strCache>
                </c:strRef>
              </c:tx>
              <c:dLblPos val="ctr"/>
              <c:showLegendKey val="0"/>
              <c:showVal val="1"/>
              <c:showCatName val="0"/>
              <c:showSerName val="0"/>
              <c:showPercent val="0"/>
              <c:showBubbleSize val="0"/>
            </c:dLbl>
            <c:dLbl>
              <c:idx val="19"/>
              <c:layout/>
              <c:tx>
                <c:strRef>
                  <c:f>calculs!$X$70</c:f>
                  <c:strCache>
                    <c:ptCount val="1"/>
                    <c:pt idx="0">
                      <c:v>MAR</c:v>
                    </c:pt>
                  </c:strCache>
                </c:strRef>
              </c:tx>
              <c:dLblPos val="ctr"/>
              <c:showLegendKey val="0"/>
              <c:showVal val="1"/>
              <c:showCatName val="0"/>
              <c:showSerName val="0"/>
              <c:showPercent val="0"/>
              <c:showBubbleSize val="0"/>
            </c:dLbl>
            <c:dLbl>
              <c:idx val="20"/>
              <c:layout/>
              <c:tx>
                <c:strRef>
                  <c:f>calculs!$Y$70</c:f>
                  <c:strCache>
                    <c:ptCount val="1"/>
                    <c:pt idx="0">
                      <c:v>MER</c:v>
                    </c:pt>
                  </c:strCache>
                </c:strRef>
              </c:tx>
              <c:dLblPos val="ctr"/>
              <c:showLegendKey val="0"/>
              <c:showVal val="1"/>
              <c:showCatName val="0"/>
              <c:showSerName val="0"/>
              <c:showPercent val="0"/>
              <c:showBubbleSize val="0"/>
            </c:dLbl>
            <c:dLbl>
              <c:idx val="21"/>
              <c:layout/>
              <c:tx>
                <c:strRef>
                  <c:f>calculs!$Z$70</c:f>
                  <c:strCache>
                    <c:ptCount val="1"/>
                    <c:pt idx="0">
                      <c:v>JEU</c:v>
                    </c:pt>
                  </c:strCache>
                </c:strRef>
              </c:tx>
              <c:dLblPos val="ctr"/>
              <c:showLegendKey val="0"/>
              <c:showVal val="1"/>
              <c:showCatName val="0"/>
              <c:showSerName val="0"/>
              <c:showPercent val="0"/>
              <c:showBubbleSize val="0"/>
            </c:dLbl>
            <c:dLbl>
              <c:idx val="22"/>
              <c:layout/>
              <c:tx>
                <c:strRef>
                  <c:f>calculs!$AA$70</c:f>
                  <c:strCache>
                    <c:ptCount val="1"/>
                    <c:pt idx="0">
                      <c:v>VEN</c:v>
                    </c:pt>
                  </c:strCache>
                </c:strRef>
              </c:tx>
              <c:dLblPos val="ctr"/>
              <c:showLegendKey val="0"/>
              <c:showVal val="1"/>
              <c:showCatName val="0"/>
              <c:showSerName val="0"/>
              <c:showPercent val="0"/>
              <c:showBubbleSize val="0"/>
            </c:dLbl>
            <c:dLbl>
              <c:idx val="23"/>
              <c:layout/>
              <c:tx>
                <c:strRef>
                  <c:f>calculs!$AB$70</c:f>
                  <c:strCache>
                    <c:ptCount val="1"/>
                    <c:pt idx="0">
                      <c:v>SAM</c:v>
                    </c:pt>
                  </c:strCache>
                </c:strRef>
              </c:tx>
              <c:dLblPos val="ctr"/>
              <c:showLegendKey val="0"/>
              <c:showVal val="1"/>
              <c:showCatName val="0"/>
              <c:showSerName val="0"/>
              <c:showPercent val="0"/>
              <c:showBubbleSize val="0"/>
            </c:dLbl>
            <c:dLbl>
              <c:idx val="24"/>
              <c:layout/>
              <c:tx>
                <c:strRef>
                  <c:f>calculs!$AG$70</c:f>
                  <c:strCache>
                    <c:ptCount val="1"/>
                    <c:pt idx="0">
                      <c:v>JEU</c:v>
                    </c:pt>
                  </c:strCache>
                </c:strRef>
              </c:tx>
              <c:dLblPos val="ctr"/>
              <c:showLegendKey val="0"/>
              <c:showVal val="1"/>
              <c:showCatName val="0"/>
              <c:showSerName val="0"/>
              <c:showPercent val="0"/>
              <c:showBubbleSize val="0"/>
            </c:dLbl>
            <c:dLbl>
              <c:idx val="25"/>
              <c:layout/>
              <c:tx>
                <c:strRef>
                  <c:f>calculs!$AH$70</c:f>
                  <c:strCache>
                    <c:ptCount val="1"/>
                    <c:pt idx="0">
                      <c:v>VEN</c:v>
                    </c:pt>
                  </c:strCache>
                </c:strRef>
              </c:tx>
              <c:dLblPos val="ctr"/>
              <c:showLegendKey val="0"/>
              <c:showVal val="1"/>
              <c:showCatName val="0"/>
              <c:showSerName val="0"/>
              <c:showPercent val="0"/>
              <c:showBubbleSize val="0"/>
            </c:dLbl>
            <c:dLbl>
              <c:idx val="26"/>
              <c:layout/>
              <c:tx>
                <c:strRef>
                  <c:f>calculs!$AI$70</c:f>
                  <c:strCache>
                    <c:ptCount val="1"/>
                    <c:pt idx="0">
                      <c:v>SAM</c:v>
                    </c:pt>
                  </c:strCache>
                </c:strRef>
              </c:tx>
              <c:dLblPos val="ctr"/>
              <c:showLegendKey val="0"/>
              <c:showVal val="1"/>
              <c:showCatName val="0"/>
              <c:showSerName val="0"/>
              <c:showPercent val="0"/>
              <c:showBubbleSize val="0"/>
            </c:dLbl>
            <c:dLbl>
              <c:idx val="27"/>
              <c:layout/>
              <c:tx>
                <c:strRef>
                  <c:f>calculs!$AJ$70</c:f>
                  <c:strCache>
                    <c:ptCount val="1"/>
                    <c:pt idx="0">
                      <c:v>DIM</c:v>
                    </c:pt>
                  </c:strCache>
                </c:strRef>
              </c:tx>
              <c:dLblPos val="ctr"/>
              <c:showLegendKey val="0"/>
              <c:showVal val="1"/>
              <c:showCatName val="0"/>
              <c:showSerName val="0"/>
              <c:showPercent val="0"/>
              <c:showBubbleSize val="0"/>
            </c:dLbl>
            <c:dLbl>
              <c:idx val="28"/>
              <c:layout/>
              <c:tx>
                <c:strRef>
                  <c:f>calculs!$AT$70</c:f>
                  <c:strCache>
                    <c:ptCount val="1"/>
                    <c:pt idx="0">
                      <c:v>MER</c:v>
                    </c:pt>
                  </c:strCache>
                </c:strRef>
              </c:tx>
              <c:dLblPos val="ctr"/>
              <c:showLegendKey val="0"/>
              <c:showVal val="1"/>
              <c:showCatName val="0"/>
              <c:showSerName val="0"/>
              <c:showPercent val="0"/>
              <c:showBubbleSize val="0"/>
            </c:dLbl>
            <c:dLbl>
              <c:idx val="29"/>
              <c:layout/>
              <c:tx>
                <c:strRef>
                  <c:f>calculs!$AU$70</c:f>
                  <c:strCache>
                    <c:ptCount val="1"/>
                    <c:pt idx="0">
                      <c:v>JEU</c:v>
                    </c:pt>
                  </c:strCache>
                </c:strRef>
              </c:tx>
              <c:dLblPos val="ctr"/>
              <c:showLegendKey val="0"/>
              <c:showVal val="1"/>
              <c:showCatName val="0"/>
              <c:showSerName val="0"/>
              <c:showPercent val="0"/>
              <c:showBubbleSize val="0"/>
            </c:dLbl>
            <c:spPr>
              <a:noFill/>
              <a:ln>
                <a:noFill/>
              </a:ln>
              <a:effectLst/>
            </c:spPr>
            <c:txPr>
              <a:bodyPr/>
              <a:lstStyle/>
              <a:p>
                <a:pPr>
                  <a:defRPr sz="75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calculs!$E$69:$AU$69</c:f>
              <c:numCache>
                <c:formatCode>General</c:formatCode>
                <c:ptCount val="43"/>
                <c:pt idx="0">
                  <c:v>2.2999999999999998</c:v>
                </c:pt>
                <c:pt idx="1">
                  <c:v>2.2999999999999998</c:v>
                </c:pt>
                <c:pt idx="2">
                  <c:v>2.2999999999999998</c:v>
                </c:pt>
                <c:pt idx="3">
                  <c:v>2.2999999999999998</c:v>
                </c:pt>
                <c:pt idx="4">
                  <c:v>2.2999999999999998</c:v>
                </c:pt>
                <c:pt idx="5">
                  <c:v>2.2999999999999998</c:v>
                </c:pt>
                <c:pt idx="6">
                  <c:v>2.2999999999999998</c:v>
                </c:pt>
                <c:pt idx="7">
                  <c:v>2.2999999999999998</c:v>
                </c:pt>
                <c:pt idx="8">
                  <c:v>2.2999999999999998</c:v>
                </c:pt>
                <c:pt idx="9">
                  <c:v>2.2999999999999998</c:v>
                </c:pt>
                <c:pt idx="10">
                  <c:v>2.2999999999999998</c:v>
                </c:pt>
                <c:pt idx="11">
                  <c:v>2.2999999999999998</c:v>
                </c:pt>
                <c:pt idx="12">
                  <c:v>2.2999999999999998</c:v>
                </c:pt>
                <c:pt idx="13">
                  <c:v>2.2999999999999998</c:v>
                </c:pt>
                <c:pt idx="14">
                  <c:v>2.2999999999999998</c:v>
                </c:pt>
                <c:pt idx="15">
                  <c:v>2.2999999999999998</c:v>
                </c:pt>
                <c:pt idx="16">
                  <c:v>2.2999999999999998</c:v>
                </c:pt>
                <c:pt idx="17">
                  <c:v>2.2999999999999998</c:v>
                </c:pt>
                <c:pt idx="18">
                  <c:v>2.2999999999999998</c:v>
                </c:pt>
                <c:pt idx="19">
                  <c:v>2.2999999999999998</c:v>
                </c:pt>
                <c:pt idx="20">
                  <c:v>2.2999999999999998</c:v>
                </c:pt>
                <c:pt idx="21">
                  <c:v>2.2999999999999998</c:v>
                </c:pt>
                <c:pt idx="22">
                  <c:v>2.2999999999999998</c:v>
                </c:pt>
                <c:pt idx="23">
                  <c:v>2.2999999999999998</c:v>
                </c:pt>
                <c:pt idx="24">
                  <c:v>2.2999999999999998</c:v>
                </c:pt>
                <c:pt idx="25">
                  <c:v>2.2999999999999998</c:v>
                </c:pt>
                <c:pt idx="26">
                  <c:v>2.2999999999999998</c:v>
                </c:pt>
                <c:pt idx="27">
                  <c:v>2.2999999999999998</c:v>
                </c:pt>
                <c:pt idx="28">
                  <c:v>2.2999999999999998</c:v>
                </c:pt>
                <c:pt idx="29">
                  <c:v>2.2999999999999998</c:v>
                </c:pt>
                <c:pt idx="30">
                  <c:v>2.2999999999999998</c:v>
                </c:pt>
                <c:pt idx="31">
                  <c:v>2.2999999999999998</c:v>
                </c:pt>
                <c:pt idx="32">
                  <c:v>2.2999999999999998</c:v>
                </c:pt>
                <c:pt idx="33">
                  <c:v>2.2999999999999998</c:v>
                </c:pt>
                <c:pt idx="34">
                  <c:v>2.2999999999999998</c:v>
                </c:pt>
                <c:pt idx="35">
                  <c:v>2.2999999999999998</c:v>
                </c:pt>
                <c:pt idx="36">
                  <c:v>2.2999999999999998</c:v>
                </c:pt>
                <c:pt idx="37">
                  <c:v>2.2999999999999998</c:v>
                </c:pt>
                <c:pt idx="38">
                  <c:v>2.2999999999999998</c:v>
                </c:pt>
                <c:pt idx="39">
                  <c:v>2.2999999999999998</c:v>
                </c:pt>
                <c:pt idx="40">
                  <c:v>2.2999999999999998</c:v>
                </c:pt>
                <c:pt idx="41">
                  <c:v>2.2999999999999998</c:v>
                </c:pt>
                <c:pt idx="42">
                  <c:v>2.2999999999999998</c:v>
                </c:pt>
              </c:numCache>
            </c:numRef>
          </c:val>
          <c:smooth val="0"/>
        </c:ser>
        <c:ser>
          <c:idx val="25"/>
          <c:order val="24"/>
          <c:tx>
            <c:strRef>
              <c:f>calculs!$D$59</c:f>
              <c:strCache>
                <c:ptCount val="1"/>
                <c:pt idx="0">
                  <c:v>juin 2018 -Bande supérieure</c:v>
                </c:pt>
              </c:strCache>
            </c:strRef>
          </c:tx>
          <c:spPr>
            <a:ln w="228600" cap="sq">
              <a:solidFill>
                <a:schemeClr val="accent3"/>
              </a:solidFill>
            </a:ln>
          </c:spPr>
          <c:marker>
            <c:symbol val="none"/>
          </c:marker>
          <c:val>
            <c:numRef>
              <c:f>calculs!$E$59:$AU$59</c:f>
              <c:numCache>
                <c:formatCode>General</c:formatCode>
                <c:ptCount val="43"/>
                <c:pt idx="0">
                  <c:v>13</c:v>
                </c:pt>
                <c:pt idx="1">
                  <c:v>13</c:v>
                </c:pt>
                <c:pt idx="2">
                  <c:v>13</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numCache>
            </c:numRef>
          </c:val>
          <c:smooth val="0"/>
        </c:ser>
        <c:ser>
          <c:idx val="26"/>
          <c:order val="25"/>
          <c:tx>
            <c:strRef>
              <c:f>calculs!$D$62</c:f>
              <c:strCache>
                <c:ptCount val="1"/>
                <c:pt idx="0">
                  <c:v>juil 2018 -Bande supérieure</c:v>
                </c:pt>
              </c:strCache>
            </c:strRef>
          </c:tx>
          <c:spPr>
            <a:ln w="228600" cap="sq">
              <a:solidFill>
                <a:schemeClr val="accent2"/>
              </a:solidFill>
            </a:ln>
          </c:spPr>
          <c:marker>
            <c:symbol val="none"/>
          </c:marker>
          <c:val>
            <c:numRef>
              <c:f>calculs!$E$62:$AU$62</c:f>
              <c:numCache>
                <c:formatCode>General</c:formatCode>
                <c:ptCount val="43"/>
                <c:pt idx="0">
                  <c:v>#N/A</c:v>
                </c:pt>
                <c:pt idx="1">
                  <c:v>#N/A</c:v>
                </c:pt>
                <c:pt idx="2">
                  <c:v>#N/A</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pt idx="30">
                  <c:v>13</c:v>
                </c:pt>
                <c:pt idx="31">
                  <c:v>13</c:v>
                </c:pt>
                <c:pt idx="32">
                  <c:v>13</c:v>
                </c:pt>
                <c:pt idx="33">
                  <c:v>13</c:v>
                </c:pt>
                <c:pt idx="34">
                  <c:v>#N/A</c:v>
                </c:pt>
                <c:pt idx="35">
                  <c:v>#N/A</c:v>
                </c:pt>
                <c:pt idx="36">
                  <c:v>#N/A</c:v>
                </c:pt>
                <c:pt idx="37">
                  <c:v>#N/A</c:v>
                </c:pt>
                <c:pt idx="38">
                  <c:v>#N/A</c:v>
                </c:pt>
                <c:pt idx="39">
                  <c:v>#N/A</c:v>
                </c:pt>
                <c:pt idx="40">
                  <c:v>#N/A</c:v>
                </c:pt>
                <c:pt idx="41">
                  <c:v>#N/A</c:v>
                </c:pt>
                <c:pt idx="42">
                  <c:v>#N/A</c:v>
                </c:pt>
              </c:numCache>
            </c:numRef>
          </c:val>
          <c:smooth val="0"/>
        </c:ser>
        <c:ser>
          <c:idx val="24"/>
          <c:order val="26"/>
          <c:tx>
            <c:v>Ligne en pointillés pour les jours</c:v>
          </c:tx>
          <c:spPr>
            <a:ln w="15875">
              <a:solidFill>
                <a:schemeClr val="tx2"/>
              </a:solidFill>
            </a:ln>
          </c:spPr>
          <c:marker>
            <c:symbol val="circle"/>
            <c:size val="5"/>
            <c:spPr>
              <a:solidFill>
                <a:schemeClr val="tx2"/>
              </a:solidFill>
              <a:ln>
                <a:noFill/>
              </a:ln>
            </c:spPr>
          </c:marker>
          <c:dLbls>
            <c:dLbl>
              <c:idx val="0"/>
              <c:layout/>
              <c:tx>
                <c:strRef>
                  <c:f>calculs!$E$72</c:f>
                  <c:strCache>
                    <c:ptCount val="1"/>
                    <c:pt idx="0">
                      <c:v>28</c:v>
                    </c:pt>
                  </c:strCache>
                </c:strRef>
              </c:tx>
              <c:dLblPos val="t"/>
              <c:showLegendKey val="0"/>
              <c:showVal val="1"/>
              <c:showCatName val="0"/>
              <c:showSerName val="0"/>
              <c:showPercent val="0"/>
              <c:showBubbleSize val="0"/>
            </c:dLbl>
            <c:dLbl>
              <c:idx val="1"/>
              <c:layout/>
              <c:tx>
                <c:strRef>
                  <c:f>calculs!$F$72</c:f>
                  <c:strCache>
                    <c:ptCount val="1"/>
                    <c:pt idx="0">
                      <c:v>29</c:v>
                    </c:pt>
                  </c:strCache>
                </c:strRef>
              </c:tx>
              <c:dLblPos val="t"/>
              <c:showLegendKey val="0"/>
              <c:showVal val="1"/>
              <c:showCatName val="0"/>
              <c:showSerName val="0"/>
              <c:showPercent val="0"/>
              <c:showBubbleSize val="0"/>
            </c:dLbl>
            <c:dLbl>
              <c:idx val="2"/>
              <c:layout/>
              <c:tx>
                <c:strRef>
                  <c:f>calculs!$G$72</c:f>
                  <c:strCache>
                    <c:ptCount val="1"/>
                    <c:pt idx="0">
                      <c:v>30</c:v>
                    </c:pt>
                  </c:strCache>
                </c:strRef>
              </c:tx>
              <c:dLblPos val="t"/>
              <c:showLegendKey val="0"/>
              <c:showVal val="1"/>
              <c:showCatName val="0"/>
              <c:showSerName val="0"/>
              <c:showPercent val="0"/>
              <c:showBubbleSize val="0"/>
            </c:dLbl>
            <c:dLbl>
              <c:idx val="3"/>
              <c:layout/>
              <c:tx>
                <c:strRef>
                  <c:f>calculs!$H$72</c:f>
                  <c:strCache>
                    <c:ptCount val="1"/>
                    <c:pt idx="0">
                      <c:v>01</c:v>
                    </c:pt>
                  </c:strCache>
                </c:strRef>
              </c:tx>
              <c:dLblPos val="t"/>
              <c:showLegendKey val="0"/>
              <c:showVal val="1"/>
              <c:showCatName val="0"/>
              <c:showSerName val="0"/>
              <c:showPercent val="0"/>
              <c:showBubbleSize val="0"/>
            </c:dLbl>
            <c:dLbl>
              <c:idx val="4"/>
              <c:layout/>
              <c:tx>
                <c:strRef>
                  <c:f>calculs!$I$72</c:f>
                  <c:strCache>
                    <c:ptCount val="1"/>
                    <c:pt idx="0">
                      <c:v>02</c:v>
                    </c:pt>
                  </c:strCache>
                </c:strRef>
              </c:tx>
              <c:dLblPos val="t"/>
              <c:showLegendKey val="0"/>
              <c:showVal val="1"/>
              <c:showCatName val="0"/>
              <c:showSerName val="0"/>
              <c:showPercent val="0"/>
              <c:showBubbleSize val="0"/>
            </c:dLbl>
            <c:dLbl>
              <c:idx val="5"/>
              <c:layout/>
              <c:tx>
                <c:strRef>
                  <c:f>calculs!$J$72</c:f>
                  <c:strCache>
                    <c:ptCount val="1"/>
                    <c:pt idx="0">
                      <c:v>03</c:v>
                    </c:pt>
                  </c:strCache>
                </c:strRef>
              </c:tx>
              <c:dLblPos val="t"/>
              <c:showLegendKey val="0"/>
              <c:showVal val="1"/>
              <c:showCatName val="0"/>
              <c:showSerName val="0"/>
              <c:showPercent val="0"/>
              <c:showBubbleSize val="0"/>
            </c:dLbl>
            <c:dLbl>
              <c:idx val="6"/>
              <c:layout/>
              <c:tx>
                <c:strRef>
                  <c:f>calculs!$K$72</c:f>
                  <c:strCache>
                    <c:ptCount val="1"/>
                    <c:pt idx="0">
                      <c:v>04</c:v>
                    </c:pt>
                  </c:strCache>
                </c:strRef>
              </c:tx>
              <c:dLblPos val="t"/>
              <c:showLegendKey val="0"/>
              <c:showVal val="1"/>
              <c:showCatName val="0"/>
              <c:showSerName val="0"/>
              <c:showPercent val="0"/>
              <c:showBubbleSize val="0"/>
            </c:dLbl>
            <c:dLbl>
              <c:idx val="7"/>
              <c:layout/>
              <c:tx>
                <c:strRef>
                  <c:f>calculs!$L$72</c:f>
                  <c:strCache>
                    <c:ptCount val="1"/>
                    <c:pt idx="0">
                      <c:v>05</c:v>
                    </c:pt>
                  </c:strCache>
                </c:strRef>
              </c:tx>
              <c:dLblPos val="t"/>
              <c:showLegendKey val="0"/>
              <c:showVal val="1"/>
              <c:showCatName val="0"/>
              <c:showSerName val="0"/>
              <c:showPercent val="0"/>
              <c:showBubbleSize val="0"/>
            </c:dLbl>
            <c:dLbl>
              <c:idx val="8"/>
              <c:layout/>
              <c:tx>
                <c:strRef>
                  <c:f>calculs!$M$72</c:f>
                  <c:strCache>
                    <c:ptCount val="1"/>
                    <c:pt idx="0">
                      <c:v>06</c:v>
                    </c:pt>
                  </c:strCache>
                </c:strRef>
              </c:tx>
              <c:dLblPos val="t"/>
              <c:showLegendKey val="0"/>
              <c:showVal val="1"/>
              <c:showCatName val="0"/>
              <c:showSerName val="0"/>
              <c:showPercent val="0"/>
              <c:showBubbleSize val="0"/>
            </c:dLbl>
            <c:dLbl>
              <c:idx val="9"/>
              <c:layout/>
              <c:tx>
                <c:strRef>
                  <c:f>calculs!$N$72</c:f>
                  <c:strCache>
                    <c:ptCount val="1"/>
                    <c:pt idx="0">
                      <c:v>07</c:v>
                    </c:pt>
                  </c:strCache>
                </c:strRef>
              </c:tx>
              <c:dLblPos val="t"/>
              <c:showLegendKey val="0"/>
              <c:showVal val="1"/>
              <c:showCatName val="0"/>
              <c:showSerName val="0"/>
              <c:showPercent val="0"/>
              <c:showBubbleSize val="0"/>
            </c:dLbl>
            <c:dLbl>
              <c:idx val="10"/>
              <c:layout/>
              <c:tx>
                <c:strRef>
                  <c:f>calculs!$O$72</c:f>
                  <c:strCache>
                    <c:ptCount val="1"/>
                    <c:pt idx="0">
                      <c:v>08</c:v>
                    </c:pt>
                  </c:strCache>
                </c:strRef>
              </c:tx>
              <c:dLblPos val="t"/>
              <c:showLegendKey val="0"/>
              <c:showVal val="1"/>
              <c:showCatName val="0"/>
              <c:showSerName val="0"/>
              <c:showPercent val="0"/>
              <c:showBubbleSize val="0"/>
            </c:dLbl>
            <c:dLbl>
              <c:idx val="11"/>
              <c:layout/>
              <c:tx>
                <c:strRef>
                  <c:f>calculs!$P$72</c:f>
                  <c:strCache>
                    <c:ptCount val="1"/>
                    <c:pt idx="0">
                      <c:v>09</c:v>
                    </c:pt>
                  </c:strCache>
                </c:strRef>
              </c:tx>
              <c:dLblPos val="t"/>
              <c:showLegendKey val="0"/>
              <c:showVal val="1"/>
              <c:showCatName val="0"/>
              <c:showSerName val="0"/>
              <c:showPercent val="0"/>
              <c:showBubbleSize val="0"/>
            </c:dLbl>
            <c:dLbl>
              <c:idx val="12"/>
              <c:layout/>
              <c:tx>
                <c:strRef>
                  <c:f>calculs!$Q$72</c:f>
                  <c:strCache>
                    <c:ptCount val="1"/>
                    <c:pt idx="0">
                      <c:v>10</c:v>
                    </c:pt>
                  </c:strCache>
                </c:strRef>
              </c:tx>
              <c:dLblPos val="t"/>
              <c:showLegendKey val="0"/>
              <c:showVal val="1"/>
              <c:showCatName val="0"/>
              <c:showSerName val="0"/>
              <c:showPercent val="0"/>
              <c:showBubbleSize val="0"/>
            </c:dLbl>
            <c:dLbl>
              <c:idx val="13"/>
              <c:layout/>
              <c:tx>
                <c:strRef>
                  <c:f>calculs!$R$72</c:f>
                  <c:strCache>
                    <c:ptCount val="1"/>
                    <c:pt idx="0">
                      <c:v>11</c:v>
                    </c:pt>
                  </c:strCache>
                </c:strRef>
              </c:tx>
              <c:dLblPos val="t"/>
              <c:showLegendKey val="0"/>
              <c:showVal val="1"/>
              <c:showCatName val="0"/>
              <c:showSerName val="0"/>
              <c:showPercent val="0"/>
              <c:showBubbleSize val="0"/>
            </c:dLbl>
            <c:dLbl>
              <c:idx val="14"/>
              <c:layout/>
              <c:tx>
                <c:strRef>
                  <c:f>calculs!$S$72</c:f>
                  <c:strCache>
                    <c:ptCount val="1"/>
                    <c:pt idx="0">
                      <c:v>12</c:v>
                    </c:pt>
                  </c:strCache>
                </c:strRef>
              </c:tx>
              <c:dLblPos val="t"/>
              <c:showLegendKey val="0"/>
              <c:showVal val="1"/>
              <c:showCatName val="0"/>
              <c:showSerName val="0"/>
              <c:showPercent val="0"/>
              <c:showBubbleSize val="0"/>
            </c:dLbl>
            <c:dLbl>
              <c:idx val="15"/>
              <c:layout/>
              <c:tx>
                <c:strRef>
                  <c:f>calculs!$T$72</c:f>
                  <c:strCache>
                    <c:ptCount val="1"/>
                    <c:pt idx="0">
                      <c:v>13</c:v>
                    </c:pt>
                  </c:strCache>
                </c:strRef>
              </c:tx>
              <c:dLblPos val="t"/>
              <c:showLegendKey val="0"/>
              <c:showVal val="1"/>
              <c:showCatName val="0"/>
              <c:showSerName val="0"/>
              <c:showPercent val="0"/>
              <c:showBubbleSize val="0"/>
            </c:dLbl>
            <c:dLbl>
              <c:idx val="16"/>
              <c:layout/>
              <c:tx>
                <c:strRef>
                  <c:f>calculs!$U$72</c:f>
                  <c:strCache>
                    <c:ptCount val="1"/>
                    <c:pt idx="0">
                      <c:v>14</c:v>
                    </c:pt>
                  </c:strCache>
                </c:strRef>
              </c:tx>
              <c:dLblPos val="t"/>
              <c:showLegendKey val="0"/>
              <c:showVal val="1"/>
              <c:showCatName val="0"/>
              <c:showSerName val="0"/>
              <c:showPercent val="0"/>
              <c:showBubbleSize val="0"/>
            </c:dLbl>
            <c:dLbl>
              <c:idx val="17"/>
              <c:layout/>
              <c:tx>
                <c:strRef>
                  <c:f>calculs!$V$72</c:f>
                  <c:strCache>
                    <c:ptCount val="1"/>
                    <c:pt idx="0">
                      <c:v>15</c:v>
                    </c:pt>
                  </c:strCache>
                </c:strRef>
              </c:tx>
              <c:dLblPos val="t"/>
              <c:showLegendKey val="0"/>
              <c:showVal val="1"/>
              <c:showCatName val="0"/>
              <c:showSerName val="0"/>
              <c:showPercent val="0"/>
              <c:showBubbleSize val="0"/>
            </c:dLbl>
            <c:dLbl>
              <c:idx val="18"/>
              <c:layout/>
              <c:tx>
                <c:strRef>
                  <c:f>calculs!$W$72</c:f>
                  <c:strCache>
                    <c:ptCount val="1"/>
                    <c:pt idx="0">
                      <c:v>16</c:v>
                    </c:pt>
                  </c:strCache>
                </c:strRef>
              </c:tx>
              <c:dLblPos val="t"/>
              <c:showLegendKey val="0"/>
              <c:showVal val="1"/>
              <c:showCatName val="0"/>
              <c:showSerName val="0"/>
              <c:showPercent val="0"/>
              <c:showBubbleSize val="0"/>
            </c:dLbl>
            <c:dLbl>
              <c:idx val="19"/>
              <c:layout/>
              <c:tx>
                <c:strRef>
                  <c:f>calculs!$X$72</c:f>
                  <c:strCache>
                    <c:ptCount val="1"/>
                    <c:pt idx="0">
                      <c:v>17</c:v>
                    </c:pt>
                  </c:strCache>
                </c:strRef>
              </c:tx>
              <c:dLblPos val="t"/>
              <c:showLegendKey val="0"/>
              <c:showVal val="1"/>
              <c:showCatName val="0"/>
              <c:showSerName val="0"/>
              <c:showPercent val="0"/>
              <c:showBubbleSize val="0"/>
            </c:dLbl>
            <c:dLbl>
              <c:idx val="20"/>
              <c:layout/>
              <c:tx>
                <c:strRef>
                  <c:f>calculs!$Y$72</c:f>
                  <c:strCache>
                    <c:ptCount val="1"/>
                    <c:pt idx="0">
                      <c:v>18</c:v>
                    </c:pt>
                  </c:strCache>
                </c:strRef>
              </c:tx>
              <c:dLblPos val="t"/>
              <c:showLegendKey val="0"/>
              <c:showVal val="1"/>
              <c:showCatName val="0"/>
              <c:showSerName val="0"/>
              <c:showPercent val="0"/>
              <c:showBubbleSize val="0"/>
            </c:dLbl>
            <c:dLbl>
              <c:idx val="21"/>
              <c:layout/>
              <c:tx>
                <c:strRef>
                  <c:f>calculs!$Z$72</c:f>
                  <c:strCache>
                    <c:ptCount val="1"/>
                    <c:pt idx="0">
                      <c:v>19</c:v>
                    </c:pt>
                  </c:strCache>
                </c:strRef>
              </c:tx>
              <c:dLblPos val="t"/>
              <c:showLegendKey val="0"/>
              <c:showVal val="1"/>
              <c:showCatName val="0"/>
              <c:showSerName val="0"/>
              <c:showPercent val="0"/>
              <c:showBubbleSize val="0"/>
            </c:dLbl>
            <c:dLbl>
              <c:idx val="22"/>
              <c:layout/>
              <c:tx>
                <c:strRef>
                  <c:f>calculs!$AA$72</c:f>
                  <c:strCache>
                    <c:ptCount val="1"/>
                    <c:pt idx="0">
                      <c:v>20</c:v>
                    </c:pt>
                  </c:strCache>
                </c:strRef>
              </c:tx>
              <c:dLblPos val="t"/>
              <c:showLegendKey val="0"/>
              <c:showVal val="1"/>
              <c:showCatName val="0"/>
              <c:showSerName val="0"/>
              <c:showPercent val="0"/>
              <c:showBubbleSize val="0"/>
            </c:dLbl>
            <c:dLbl>
              <c:idx val="23"/>
              <c:layout/>
              <c:tx>
                <c:strRef>
                  <c:f>calculs!$AB$72</c:f>
                  <c:strCache>
                    <c:ptCount val="1"/>
                    <c:pt idx="0">
                      <c:v>21</c:v>
                    </c:pt>
                  </c:strCache>
                </c:strRef>
              </c:tx>
              <c:dLblPos val="t"/>
              <c:showLegendKey val="0"/>
              <c:showVal val="1"/>
              <c:showCatName val="0"/>
              <c:showSerName val="0"/>
              <c:showPercent val="0"/>
              <c:showBubbleSize val="0"/>
            </c:dLbl>
            <c:dLbl>
              <c:idx val="24"/>
              <c:layout/>
              <c:tx>
                <c:strRef>
                  <c:f>calculs!$AG$72</c:f>
                  <c:strCache>
                    <c:ptCount val="1"/>
                    <c:pt idx="0">
                      <c:v>26</c:v>
                    </c:pt>
                  </c:strCache>
                </c:strRef>
              </c:tx>
              <c:dLblPos val="t"/>
              <c:showLegendKey val="0"/>
              <c:showVal val="1"/>
              <c:showCatName val="0"/>
              <c:showSerName val="0"/>
              <c:showPercent val="0"/>
              <c:showBubbleSize val="0"/>
            </c:dLbl>
            <c:dLbl>
              <c:idx val="25"/>
              <c:layout/>
              <c:tx>
                <c:strRef>
                  <c:f>calculs!$AH$72</c:f>
                  <c:strCache>
                    <c:ptCount val="1"/>
                    <c:pt idx="0">
                      <c:v>27</c:v>
                    </c:pt>
                  </c:strCache>
                </c:strRef>
              </c:tx>
              <c:dLblPos val="t"/>
              <c:showLegendKey val="0"/>
              <c:showVal val="1"/>
              <c:showCatName val="0"/>
              <c:showSerName val="0"/>
              <c:showPercent val="0"/>
              <c:showBubbleSize val="0"/>
            </c:dLbl>
            <c:dLbl>
              <c:idx val="26"/>
              <c:layout/>
              <c:tx>
                <c:strRef>
                  <c:f>calculs!$AI$72</c:f>
                  <c:strCache>
                    <c:ptCount val="1"/>
                    <c:pt idx="0">
                      <c:v>28</c:v>
                    </c:pt>
                  </c:strCache>
                </c:strRef>
              </c:tx>
              <c:dLblPos val="t"/>
              <c:showLegendKey val="0"/>
              <c:showVal val="1"/>
              <c:showCatName val="0"/>
              <c:showSerName val="0"/>
              <c:showPercent val="0"/>
              <c:showBubbleSize val="0"/>
            </c:dLbl>
            <c:dLbl>
              <c:idx val="27"/>
              <c:layout/>
              <c:tx>
                <c:strRef>
                  <c:f>calculs!$AJ$72</c:f>
                  <c:strCache>
                    <c:ptCount val="1"/>
                    <c:pt idx="0">
                      <c:v>29</c:v>
                    </c:pt>
                  </c:strCache>
                </c:strRef>
              </c:tx>
              <c:dLblPos val="t"/>
              <c:showLegendKey val="0"/>
              <c:showVal val="1"/>
              <c:showCatName val="0"/>
              <c:showSerName val="0"/>
              <c:showPercent val="0"/>
              <c:showBubbleSize val="0"/>
            </c:dLbl>
            <c:dLbl>
              <c:idx val="28"/>
              <c:layout/>
              <c:tx>
                <c:strRef>
                  <c:f>calculs!$AT$72</c:f>
                  <c:strCache>
                    <c:ptCount val="1"/>
                    <c:pt idx="0">
                      <c:v>08</c:v>
                    </c:pt>
                  </c:strCache>
                </c:strRef>
              </c:tx>
              <c:dLblPos val="t"/>
              <c:showLegendKey val="0"/>
              <c:showVal val="1"/>
              <c:showCatName val="0"/>
              <c:showSerName val="0"/>
              <c:showPercent val="0"/>
              <c:showBubbleSize val="0"/>
            </c:dLbl>
            <c:dLbl>
              <c:idx val="29"/>
              <c:layout/>
              <c:tx>
                <c:strRef>
                  <c:f>calculs!$AU$72</c:f>
                  <c:strCache>
                    <c:ptCount val="1"/>
                    <c:pt idx="0">
                      <c:v>09</c:v>
                    </c:pt>
                  </c:strCache>
                </c:strRef>
              </c:tx>
              <c:dLblPos val="t"/>
              <c:showLegendKey val="0"/>
              <c:showVal val="1"/>
              <c:showCatName val="0"/>
              <c:showSerName val="0"/>
              <c:showPercent val="0"/>
              <c:showBubbleSize val="0"/>
            </c:dLbl>
            <c:spPr>
              <a:noFill/>
              <a:ln>
                <a:noFill/>
              </a:ln>
              <a:effectLst/>
            </c:spPr>
            <c:txPr>
              <a:bodyPr/>
              <a:lstStyle/>
              <a:p>
                <a:pPr>
                  <a:defRPr sz="750"/>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calculs!$E$71:$AU$71</c:f>
              <c:numCache>
                <c:formatCode>General</c:formatCode>
                <c:ptCount val="43"/>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pt idx="30">
                  <c:v>1.3</c:v>
                </c:pt>
                <c:pt idx="31">
                  <c:v>1.3</c:v>
                </c:pt>
                <c:pt idx="32">
                  <c:v>1.3</c:v>
                </c:pt>
                <c:pt idx="33">
                  <c:v>1.3</c:v>
                </c:pt>
                <c:pt idx="34">
                  <c:v>1.3</c:v>
                </c:pt>
                <c:pt idx="35">
                  <c:v>1.3</c:v>
                </c:pt>
                <c:pt idx="36">
                  <c:v>1.3</c:v>
                </c:pt>
                <c:pt idx="37">
                  <c:v>1.3</c:v>
                </c:pt>
                <c:pt idx="38">
                  <c:v>1.3</c:v>
                </c:pt>
                <c:pt idx="39">
                  <c:v>1.3</c:v>
                </c:pt>
                <c:pt idx="40">
                  <c:v>1.3</c:v>
                </c:pt>
                <c:pt idx="41">
                  <c:v>1.3</c:v>
                </c:pt>
                <c:pt idx="42">
                  <c:v>1.3</c:v>
                </c:pt>
              </c:numCache>
            </c:numRef>
          </c:val>
          <c:smooth val="0"/>
        </c:ser>
        <c:dLbls>
          <c:showLegendKey val="0"/>
          <c:showVal val="0"/>
          <c:showCatName val="0"/>
          <c:showSerName val="0"/>
          <c:showPercent val="0"/>
          <c:showBubbleSize val="0"/>
        </c:dLbls>
        <c:marker val="1"/>
        <c:smooth val="0"/>
        <c:axId val="97639808"/>
        <c:axId val="98243712"/>
      </c:lineChart>
      <c:dateAx>
        <c:axId val="97639808"/>
        <c:scaling>
          <c:orientation val="minMax"/>
        </c:scaling>
        <c:delete val="1"/>
        <c:axPos val="b"/>
        <c:majorGridlines>
          <c:spPr>
            <a:ln w="3175">
              <a:solidFill>
                <a:schemeClr val="tx2">
                  <a:lumMod val="20000"/>
                  <a:lumOff val="80000"/>
                  <a:alpha val="85000"/>
                </a:schemeClr>
              </a:solidFill>
            </a:ln>
          </c:spPr>
        </c:majorGridlines>
        <c:numFmt formatCode="d" sourceLinked="0"/>
        <c:majorTickMark val="out"/>
        <c:minorTickMark val="none"/>
        <c:tickLblPos val="nextTo"/>
        <c:crossAx val="98243712"/>
        <c:crosses val="autoZero"/>
        <c:auto val="1"/>
        <c:lblOffset val="100"/>
        <c:baseTimeUnit val="days"/>
      </c:dateAx>
      <c:valAx>
        <c:axId val="98243712"/>
        <c:scaling>
          <c:orientation val="minMax"/>
          <c:max val="13.5"/>
          <c:min val="0"/>
        </c:scaling>
        <c:delete val="1"/>
        <c:axPos val="l"/>
        <c:title>
          <c:layout>
            <c:manualLayout>
              <c:xMode val="edge"/>
              <c:yMode val="edge"/>
              <c:x val="5.8737147367340266E-3"/>
              <c:y val="0.1591377523395282"/>
            </c:manualLayout>
          </c:layout>
          <c:overlay val="0"/>
        </c:title>
        <c:numFmt formatCode="General" sourceLinked="1"/>
        <c:majorTickMark val="out"/>
        <c:minorTickMark val="none"/>
        <c:tickLblPos val="nextTo"/>
        <c:crossAx val="97639808"/>
        <c:crosses val="autoZero"/>
        <c:crossBetween val="between"/>
        <c:majorUnit val="1"/>
      </c:valAx>
    </c:plotArea>
    <c:plotVisOnly val="1"/>
    <c:dispBlanksAs val="gap"/>
    <c:showDLblsOverMax val="0"/>
  </c:chart>
  <c:spPr>
    <a:noFill/>
    <a:ln>
      <a:noFill/>
    </a:ln>
  </c:spPr>
  <c:txPr>
    <a:bodyPr/>
    <a:lstStyle/>
    <a:p>
      <a:pPr>
        <a:defRPr sz="1000"/>
      </a:pPr>
      <a:endParaRPr lang="fr-FR"/>
    </a:p>
  </c:txPr>
  <c:printSettings>
    <c:headerFooter/>
    <c:pageMargins b="0.75" l="0.7" r="0.7" t="1" header="0.3" footer="0.3"/>
    <c:pageSetup orientation="landscape"/>
  </c:printSettings>
</c:chartSpace>
</file>

<file path=xl/ctrlProps/ctrlProp1.xml><?xml version="1.0" encoding="utf-8"?>
<formControlPr xmlns="http://schemas.microsoft.com/office/spreadsheetml/2009/9/main" objectType="Scroll" dx="16" fmlaLink="FenêtreDécalage" horiz="1" max="100" noThreeD="1" page="7" val="37"/>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323849</xdr:colOff>
      <xdr:row>1</xdr:row>
      <xdr:rowOff>66676</xdr:rowOff>
    </xdr:from>
    <xdr:to>
      <xdr:col>10</xdr:col>
      <xdr:colOff>104775</xdr:colOff>
      <xdr:row>17</xdr:row>
      <xdr:rowOff>133350</xdr:rowOff>
    </xdr:to>
    <xdr:graphicFrame macro="">
      <xdr:nvGraphicFramePr>
        <xdr:cNvPr id="7" name="GraphiqueChronologie" descr="Chronologie déroulante des activités du projet" title="GraphiqueChronologie"/>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47625</xdr:colOff>
          <xdr:row>18</xdr:row>
          <xdr:rowOff>209550</xdr:rowOff>
        </xdr:from>
        <xdr:to>
          <xdr:col>6</xdr:col>
          <xdr:colOff>1409700</xdr:colOff>
          <xdr:row>20</xdr:row>
          <xdr:rowOff>0</xdr:rowOff>
        </xdr:to>
        <xdr:sp macro="" textlink="">
          <xdr:nvSpPr>
            <xdr:cNvPr id="1025" name="Barre de défilement"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Activités" displayName="Activités" ref="B22:J34" totalsRowShown="0" headerRowDxfId="10" dataDxfId="9">
  <autoFilter ref="B22:J34"/>
  <sortState ref="E20:H25">
    <sortCondition ref="F19:F25"/>
  </sortState>
  <tableColumns count="9">
    <tableColumn id="5" name="ID" dataDxfId="8">
      <calculatedColumnFormula>N(B22)+1</calculatedColumnFormula>
    </tableColumn>
    <tableColumn id="6" name="Ref EDES" dataDxfId="7"/>
    <tableColumn id="9" name="RFDC " dataDxfId="6"/>
    <tableColumn id="1" name="ACTIVITÉ" dataDxfId="5"/>
    <tableColumn id="2" name="DÉBUT" dataDxfId="4">
      <calculatedColumnFormula>F22+10</calculatedColumnFormula>
    </tableColumn>
    <tableColumn id="3" name="FIN" dataDxfId="3">
      <calculatedColumnFormula>Activités[[#This Row],[DÉBUT]]+2</calculatedColumnFormula>
    </tableColumn>
    <tableColumn id="4" name="REMARQUES" dataDxfId="2"/>
    <tableColumn id="7" name="position" dataDxfId="1"/>
    <tableColumn id="8" name="PROPRIETAIRE" dataDxfId="0"/>
  </tableColumns>
  <tableStyleInfo name="Project Timeline" showFirstColumn="0" showLastColumn="0" showRowStripes="1" showColumnStripes="0"/>
  <extLst>
    <ext xmlns:x14="http://schemas.microsoft.com/office/spreadsheetml/2009/9/main" uri="{504A1905-F514-4f6f-8877-14C23A59335A}">
      <x14:table altText="Activities Table" altTextSummary="This table is for the user to enter and manage academic activities.  The columns are Activity, Start, End, and Notes.  All activities entered in the table will be rendered in the Timeline Char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37464D"/>
      </a:dk2>
      <a:lt2>
        <a:srgbClr val="F0ECEB"/>
      </a:lt2>
      <a:accent1>
        <a:srgbClr val="FE713B"/>
      </a:accent1>
      <a:accent2>
        <a:srgbClr val="0CA8C7"/>
      </a:accent2>
      <a:accent3>
        <a:srgbClr val="9BD174"/>
      </a:accent3>
      <a:accent4>
        <a:srgbClr val="8F6BA2"/>
      </a:accent4>
      <a:accent5>
        <a:srgbClr val="FFED56"/>
      </a:accent5>
      <a:accent6>
        <a:srgbClr val="E95877"/>
      </a:accent6>
      <a:hlink>
        <a:srgbClr val="47C2D9"/>
      </a:hlink>
      <a:folHlink>
        <a:srgbClr val="8F6BA2"/>
      </a:folHlink>
    </a:clrScheme>
    <a:fontScheme name="Project Timelin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autoPageBreaks="0"/>
  </sheetPr>
  <dimension ref="A1:J34"/>
  <sheetViews>
    <sheetView showGridLines="0" tabSelected="1" zoomScaleNormal="100" workbookViewId="0">
      <selection activeCell="E24" sqref="E24"/>
    </sheetView>
  </sheetViews>
  <sheetFormatPr baseColWidth="10" defaultColWidth="9.140625" defaultRowHeight="17.25" customHeight="1" x14ac:dyDescent="0.2"/>
  <cols>
    <col min="1" max="1" width="5.42578125" style="5" customWidth="1"/>
    <col min="2" max="2" width="9" style="5" hidden="1" customWidth="1"/>
    <col min="3" max="3" width="25.7109375" style="5" bestFit="1" customWidth="1"/>
    <col min="4" max="4" width="16.5703125" style="5" bestFit="1" customWidth="1"/>
    <col min="5" max="5" width="42.42578125" style="5" bestFit="1" customWidth="1"/>
    <col min="6" max="6" width="11.7109375" style="5" bestFit="1" customWidth="1"/>
    <col min="7" max="7" width="38.5703125" style="5" customWidth="1"/>
    <col min="8" max="8" width="30.7109375" style="5" bestFit="1" customWidth="1"/>
    <col min="9" max="10" width="29.5703125" style="5" bestFit="1" customWidth="1"/>
    <col min="11" max="16384" width="9.140625" style="5"/>
  </cols>
  <sheetData>
    <row r="1" spans="1:10" s="4" customFormat="1" ht="47.25" customHeight="1" thickBot="1" x14ac:dyDescent="0.25">
      <c r="A1" s="26" t="s">
        <v>18</v>
      </c>
      <c r="B1" s="26"/>
      <c r="C1" s="26"/>
      <c r="D1" s="26"/>
      <c r="E1" s="26"/>
      <c r="F1" s="26"/>
      <c r="G1" s="26"/>
      <c r="H1" s="26"/>
      <c r="I1" s="26"/>
      <c r="J1" s="27"/>
    </row>
    <row r="2" spans="1:10" ht="17.25" customHeight="1" thickTop="1" x14ac:dyDescent="0.2">
      <c r="C2" s="6"/>
    </row>
    <row r="18" spans="2:10" ht="17.25" customHeight="1" thickBot="1" x14ac:dyDescent="0.25">
      <c r="C18" s="7"/>
      <c r="D18" s="7"/>
      <c r="E18" s="7"/>
      <c r="F18" s="7"/>
      <c r="G18" s="7"/>
      <c r="H18" s="7"/>
      <c r="I18" s="7"/>
      <c r="J18" s="7"/>
    </row>
    <row r="19" spans="2:10" ht="17.25" customHeight="1" thickTop="1" x14ac:dyDescent="0.2">
      <c r="C19" s="8"/>
      <c r="D19" s="8"/>
      <c r="E19" s="8"/>
      <c r="F19" s="8"/>
    </row>
    <row r="20" spans="2:10" ht="17.25" customHeight="1" x14ac:dyDescent="0.2">
      <c r="C20" s="15" t="s">
        <v>4</v>
      </c>
      <c r="D20" s="14">
        <v>43242</v>
      </c>
      <c r="E20" s="8"/>
      <c r="F20" s="8"/>
    </row>
    <row r="21" spans="2:10" ht="17.25" customHeight="1" x14ac:dyDescent="0.2">
      <c r="C21" s="8"/>
      <c r="D21" s="8"/>
      <c r="E21" s="8"/>
      <c r="F21" s="8"/>
    </row>
    <row r="22" spans="2:10" ht="17.25" customHeight="1" x14ac:dyDescent="0.2">
      <c r="B22" s="9" t="s">
        <v>17</v>
      </c>
      <c r="C22" s="9" t="s">
        <v>19</v>
      </c>
      <c r="D22" s="9" t="s">
        <v>22</v>
      </c>
      <c r="E22" s="10" t="s">
        <v>5</v>
      </c>
      <c r="F22" s="10" t="s">
        <v>6</v>
      </c>
      <c r="G22" s="10" t="s">
        <v>7</v>
      </c>
      <c r="H22" s="10" t="s">
        <v>8</v>
      </c>
      <c r="I22" s="10" t="s">
        <v>32</v>
      </c>
      <c r="J22" s="10" t="s">
        <v>20</v>
      </c>
    </row>
    <row r="23" spans="2:10" ht="17.25" customHeight="1" x14ac:dyDescent="0.2">
      <c r="B23" s="9">
        <f t="shared" ref="B23:B28" si="0">N(B22)+1</f>
        <v>1</v>
      </c>
      <c r="C23" s="9"/>
      <c r="D23" s="9"/>
      <c r="E23" s="18">
        <v>2018</v>
      </c>
      <c r="F23" s="12">
        <v>43181</v>
      </c>
      <c r="G23" s="12"/>
      <c r="H23" s="11"/>
      <c r="I23" s="11"/>
      <c r="J23" s="11"/>
    </row>
    <row r="24" spans="2:10" ht="44.25" customHeight="1" x14ac:dyDescent="0.2">
      <c r="B24" s="9">
        <f t="shared" si="0"/>
        <v>2</v>
      </c>
      <c r="C24" s="16" t="s">
        <v>45</v>
      </c>
      <c r="D24" s="16" t="s">
        <v>39</v>
      </c>
      <c r="E24" s="18" t="s">
        <v>33</v>
      </c>
      <c r="F24" s="12">
        <v>43181</v>
      </c>
      <c r="G24" s="12">
        <v>43181</v>
      </c>
      <c r="H24" s="11"/>
      <c r="I24" s="11" t="s">
        <v>26</v>
      </c>
      <c r="J24" s="23" t="s">
        <v>23</v>
      </c>
    </row>
    <row r="25" spans="2:10" ht="17.25" customHeight="1" x14ac:dyDescent="0.2">
      <c r="B25" s="9">
        <f t="shared" si="0"/>
        <v>3</v>
      </c>
      <c r="C25" s="16" t="s">
        <v>46</v>
      </c>
      <c r="D25" s="16" t="s">
        <v>40</v>
      </c>
      <c r="E25" s="18" t="s">
        <v>34</v>
      </c>
      <c r="F25" s="12">
        <v>43165</v>
      </c>
      <c r="G25" s="12">
        <v>43206</v>
      </c>
      <c r="H25" s="11"/>
      <c r="I25" s="11" t="s">
        <v>27</v>
      </c>
      <c r="J25" s="22" t="s">
        <v>21</v>
      </c>
    </row>
    <row r="26" spans="2:10" ht="17.25" customHeight="1" x14ac:dyDescent="0.2">
      <c r="B26" s="9">
        <f t="shared" si="0"/>
        <v>4</v>
      </c>
      <c r="C26" s="16" t="s">
        <v>47</v>
      </c>
      <c r="D26" s="16" t="s">
        <v>41</v>
      </c>
      <c r="E26" s="19" t="s">
        <v>35</v>
      </c>
      <c r="F26" s="20">
        <v>43181</v>
      </c>
      <c r="G26" s="20">
        <v>43181</v>
      </c>
      <c r="H26" s="21"/>
      <c r="I26" s="21" t="s">
        <v>28</v>
      </c>
      <c r="J26" s="25" t="s">
        <v>24</v>
      </c>
    </row>
    <row r="27" spans="2:10" ht="15.75" x14ac:dyDescent="0.2">
      <c r="B27" s="9">
        <f t="shared" si="0"/>
        <v>5</v>
      </c>
      <c r="C27" s="16" t="s">
        <v>48</v>
      </c>
      <c r="D27" s="16" t="s">
        <v>42</v>
      </c>
      <c r="E27" s="18" t="s">
        <v>36</v>
      </c>
      <c r="F27" s="12">
        <v>43160</v>
      </c>
      <c r="G27" s="12">
        <v>43189</v>
      </c>
      <c r="H27" s="18"/>
      <c r="I27" s="11" t="s">
        <v>29</v>
      </c>
      <c r="J27" s="24" t="s">
        <v>24</v>
      </c>
    </row>
    <row r="28" spans="2:10" ht="15.75" x14ac:dyDescent="0.2">
      <c r="B28" s="9">
        <f t="shared" si="0"/>
        <v>6</v>
      </c>
      <c r="C28" s="16" t="s">
        <v>49</v>
      </c>
      <c r="D28" s="16" t="s">
        <v>43</v>
      </c>
      <c r="E28" s="18" t="s">
        <v>37</v>
      </c>
      <c r="F28" s="12">
        <v>43180</v>
      </c>
      <c r="G28" s="12"/>
      <c r="H28" s="18"/>
      <c r="I28" s="11" t="s">
        <v>30</v>
      </c>
      <c r="J28" s="23" t="s">
        <v>25</v>
      </c>
    </row>
    <row r="29" spans="2:10" ht="15.75" x14ac:dyDescent="0.2">
      <c r="B29" s="13">
        <f t="shared" ref="B29:B34" si="1">N(B28)+1</f>
        <v>7</v>
      </c>
      <c r="C29" s="16" t="s">
        <v>50</v>
      </c>
      <c r="D29" s="16" t="s">
        <v>44</v>
      </c>
      <c r="E29" s="18" t="s">
        <v>38</v>
      </c>
      <c r="F29" s="12">
        <v>43180</v>
      </c>
      <c r="G29" s="12"/>
      <c r="H29" s="18"/>
      <c r="I29" s="11" t="s">
        <v>31</v>
      </c>
      <c r="J29" s="23" t="s">
        <v>25</v>
      </c>
    </row>
    <row r="30" spans="2:10" ht="17.25" customHeight="1" x14ac:dyDescent="0.2">
      <c r="B30" s="13">
        <f t="shared" si="1"/>
        <v>8</v>
      </c>
      <c r="C30" s="17"/>
      <c r="D30" s="17"/>
      <c r="E30" s="11"/>
      <c r="F30" s="12"/>
      <c r="G30" s="12"/>
      <c r="H30" s="11"/>
      <c r="I30" s="11"/>
      <c r="J30" s="11"/>
    </row>
    <row r="31" spans="2:10" ht="17.25" customHeight="1" x14ac:dyDescent="0.2">
      <c r="B31" s="13">
        <f t="shared" si="1"/>
        <v>9</v>
      </c>
      <c r="C31" s="17"/>
      <c r="D31" s="17"/>
      <c r="E31" s="11"/>
      <c r="F31" s="12"/>
      <c r="G31" s="12"/>
      <c r="H31" s="11"/>
      <c r="I31" s="11"/>
      <c r="J31" s="11"/>
    </row>
    <row r="32" spans="2:10" ht="17.25" customHeight="1" x14ac:dyDescent="0.2">
      <c r="B32" s="13">
        <f t="shared" si="1"/>
        <v>10</v>
      </c>
      <c r="C32" s="17"/>
      <c r="D32" s="17"/>
      <c r="E32" s="11"/>
      <c r="F32" s="12"/>
      <c r="G32" s="12"/>
      <c r="H32" s="11"/>
      <c r="I32" s="11"/>
      <c r="J32" s="11"/>
    </row>
    <row r="33" spans="2:10" ht="17.25" customHeight="1" x14ac:dyDescent="0.2">
      <c r="B33" s="13">
        <f t="shared" si="1"/>
        <v>11</v>
      </c>
      <c r="C33" s="17"/>
      <c r="D33" s="17"/>
      <c r="E33" s="11"/>
      <c r="F33" s="12"/>
      <c r="G33" s="12"/>
      <c r="H33" s="11"/>
      <c r="I33" s="11"/>
      <c r="J33" s="11"/>
    </row>
    <row r="34" spans="2:10" ht="17.25" customHeight="1" x14ac:dyDescent="0.2">
      <c r="B34" s="13">
        <f t="shared" si="1"/>
        <v>12</v>
      </c>
      <c r="C34" s="17"/>
      <c r="D34" s="17"/>
      <c r="E34" s="11"/>
      <c r="F34" s="12"/>
      <c r="G34" s="12"/>
      <c r="H34" s="11"/>
      <c r="I34" s="11"/>
      <c r="J34" s="11"/>
    </row>
  </sheetData>
  <sheetProtection selectLockedCells="1"/>
  <mergeCells count="1">
    <mergeCell ref="A1:J1"/>
  </mergeCells>
  <printOptions horizontalCentered="1"/>
  <pageMargins left="0.25" right="0.25" top="0.5" bottom="0.5" header="0.3" footer="0.3"/>
  <pageSetup fitToHeight="0" orientation="landscape" r:id="rId1"/>
  <rowBreaks count="2" manualBreakCount="2">
    <brk id="18" max="16383" man="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arre de défilement">
              <controlPr defaultSize="0" autoPict="0" altText="Cliquez sur la barre de défilement pour modifier la période du projet affichée dans le graphique chronologique ou entrez la date de début pour afficher les activités de projet dans la cellule D20.">
                <anchor moveWithCells="1">
                  <from>
                    <xdr:col>4</xdr:col>
                    <xdr:colOff>47625</xdr:colOff>
                    <xdr:row>18</xdr:row>
                    <xdr:rowOff>209550</xdr:rowOff>
                  </from>
                  <to>
                    <xdr:col>6</xdr:col>
                    <xdr:colOff>1409700</xdr:colOff>
                    <xdr:row>20</xdr:row>
                    <xdr:rowOff>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V72"/>
  <sheetViews>
    <sheetView workbookViewId="0">
      <selection activeCell="D10" sqref="D10"/>
    </sheetView>
  </sheetViews>
  <sheetFormatPr baseColWidth="10" defaultColWidth="9.140625" defaultRowHeight="12.75" x14ac:dyDescent="0.2"/>
  <cols>
    <col min="3" max="3" width="19.140625" bestFit="1" customWidth="1"/>
    <col min="4" max="4" width="24" bestFit="1" customWidth="1"/>
    <col min="5" max="47" width="10.85546875" customWidth="1"/>
    <col min="48" max="48" width="17.5703125" customWidth="1"/>
  </cols>
  <sheetData>
    <row r="1" spans="1:6" x14ac:dyDescent="0.2">
      <c r="A1" t="s">
        <v>1</v>
      </c>
    </row>
    <row r="3" spans="1:6" x14ac:dyDescent="0.2">
      <c r="C3" t="s">
        <v>2</v>
      </c>
      <c r="D3" s="1">
        <f ca="1">TODAY()</f>
        <v>43186</v>
      </c>
      <c r="E3" s="1"/>
    </row>
    <row r="4" spans="1:6" x14ac:dyDescent="0.2">
      <c r="D4">
        <v>5</v>
      </c>
    </row>
    <row r="6" spans="1:6" x14ac:dyDescent="0.2">
      <c r="E6" t="e">
        <f>NA()</f>
        <v>#N/A</v>
      </c>
    </row>
    <row r="7" spans="1:6" x14ac:dyDescent="0.2">
      <c r="E7" t="e">
        <f>NA()</f>
        <v>#N/A</v>
      </c>
    </row>
    <row r="8" spans="1:6" x14ac:dyDescent="0.2">
      <c r="E8" t="e">
        <f>NA()</f>
        <v>#N/A</v>
      </c>
    </row>
    <row r="9" spans="1:6" x14ac:dyDescent="0.2">
      <c r="C9" s="2" t="s">
        <v>16</v>
      </c>
      <c r="D9">
        <f>SUMPRODUCT( ((Activités[DÉBUT]&gt;=FenêtreDateDébut)+(Activités[FIN]&gt;=FenêtreDateDébut)&gt;0)*(Activités[DÉBUT]&lt;=(FenêtreDateDébut+FenêtreJours-1)) )</f>
        <v>0</v>
      </c>
      <c r="E9" t="e">
        <f>NA()</f>
        <v>#N/A</v>
      </c>
    </row>
    <row r="10" spans="1:6" x14ac:dyDescent="0.2">
      <c r="D10">
        <v>9</v>
      </c>
      <c r="E10" t="e">
        <f>NA()</f>
        <v>#N/A</v>
      </c>
    </row>
    <row r="11" spans="1:6" x14ac:dyDescent="0.2">
      <c r="D11">
        <f>D10-MIN(D10,D9)</f>
        <v>9</v>
      </c>
      <c r="E11" t="e">
        <f>NA()</f>
        <v>#N/A</v>
      </c>
    </row>
    <row r="12" spans="1:6" x14ac:dyDescent="0.2">
      <c r="E12" t="e">
        <f>NA()</f>
        <v>#N/A</v>
      </c>
    </row>
    <row r="13" spans="1:6" x14ac:dyDescent="0.2">
      <c r="C13" s="2"/>
      <c r="E13" t="e">
        <f>NA()</f>
        <v>#N/A</v>
      </c>
    </row>
    <row r="14" spans="1:6" x14ac:dyDescent="0.2">
      <c r="C14" s="2"/>
      <c r="E14" t="e">
        <f>NA()</f>
        <v>#N/A</v>
      </c>
    </row>
    <row r="15" spans="1:6" x14ac:dyDescent="0.2">
      <c r="C15" s="2"/>
      <c r="E15" t="e">
        <f t="array" ref="E15">INDEX(Activités[ID],MATCH(1, ((Activités[DÉBUT]&gt;=FenêtreDateDébut)+(Activités[FIN]&gt;=FenêtreDateDébut)&gt;0)*(Activités[DÉBUT]&lt;=(FenêtreDateDébut+FenêtreJours-1)), 0))</f>
        <v>#N/A</v>
      </c>
      <c r="F15" t="e">
        <f t="shared" ref="F15:F23" ca="1" si="0">OFFSET(E15,-$D$11,)</f>
        <v>#N/A</v>
      </c>
    </row>
    <row r="16" spans="1:6" x14ac:dyDescent="0.2">
      <c r="C16" s="2"/>
      <c r="E16" t="e">
        <f t="array" ref="E16">INDEX(Activités[ID],MATCH(1, (Activités[ID]&gt;E15)*((Activités[DÉBUT]&gt;=FenêtreDateDébut)+(Activités[FIN]&gt;=FenêtreDateDébut)&gt;0)*(Activités[DÉBUT]&lt;=(FenêtreDateDébut+FenêtreJours-1)), 0))</f>
        <v>#N/A</v>
      </c>
      <c r="F16" t="e">
        <f t="shared" ca="1" si="0"/>
        <v>#N/A</v>
      </c>
    </row>
    <row r="17" spans="1:48" x14ac:dyDescent="0.2">
      <c r="C17" s="2"/>
      <c r="E17" t="e">
        <f t="array" ref="E17">INDEX(Activités[ID],MATCH(1, (Activités[ID]&gt;E16)*((Activités[DÉBUT]&gt;=FenêtreDateDébut)+(Activités[FIN]&gt;=FenêtreDateDébut)&gt;0)*(Activités[DÉBUT]&lt;=(FenêtreDateDébut+FenêtreJours-1)), 0))</f>
        <v>#N/A</v>
      </c>
      <c r="F17" t="e">
        <f t="shared" ca="1" si="0"/>
        <v>#N/A</v>
      </c>
    </row>
    <row r="18" spans="1:48" x14ac:dyDescent="0.2">
      <c r="E18" t="e">
        <f t="array" ref="E18">INDEX(Activités[ID],MATCH(1, (Activités[ID]&gt;E17)*((Activités[DÉBUT]&gt;=FenêtreDateDébut)+(Activités[FIN]&gt;=FenêtreDateDébut)&gt;0)*(Activités[DÉBUT]&lt;=(FenêtreDateDébut+FenêtreJours-1)), 0))</f>
        <v>#N/A</v>
      </c>
      <c r="F18" t="e">
        <f t="shared" ca="1" si="0"/>
        <v>#N/A</v>
      </c>
    </row>
    <row r="19" spans="1:48" x14ac:dyDescent="0.2">
      <c r="E19" t="e">
        <f t="array" ref="E19">INDEX(Activités[ID],MATCH(1, (Activités[ID]&gt;E18)*((Activités[DÉBUT]&gt;=FenêtreDateDébut)+(Activités[FIN]&gt;=FenêtreDateDébut)&gt;0)*(Activités[DÉBUT]&lt;=(FenêtreDateDébut+FenêtreJours-1)), 0))</f>
        <v>#N/A</v>
      </c>
      <c r="F19" t="e">
        <f t="shared" ca="1" si="0"/>
        <v>#N/A</v>
      </c>
    </row>
    <row r="20" spans="1:48" x14ac:dyDescent="0.2">
      <c r="E20" t="e">
        <f t="array" ref="E20">INDEX(Activités[ID],MATCH(1, (Activités[ID]&gt;E19)*((Activités[DÉBUT]&gt;=FenêtreDateDébut)+(Activités[FIN]&gt;=FenêtreDateDébut)&gt;0)*(Activités[DÉBUT]&lt;=(FenêtreDateDébut+FenêtreJours-1)), 0))</f>
        <v>#N/A</v>
      </c>
      <c r="F20" t="e">
        <f t="shared" ca="1" si="0"/>
        <v>#N/A</v>
      </c>
    </row>
    <row r="21" spans="1:48" x14ac:dyDescent="0.2">
      <c r="E21" t="e">
        <f t="array" ref="E21">INDEX(Activités[ID],MATCH(1, (Activités[ID]&gt;E20)*((Activités[DÉBUT]&gt;=FenêtreDateDébut)+(Activités[FIN]&gt;=FenêtreDateDébut)&gt;0)*(Activités[DÉBUT]&lt;=(FenêtreDateDébut+FenêtreJours-1)), 0))</f>
        <v>#N/A</v>
      </c>
      <c r="F21" t="e">
        <f t="shared" ca="1" si="0"/>
        <v>#N/A</v>
      </c>
    </row>
    <row r="22" spans="1:48" x14ac:dyDescent="0.2">
      <c r="E22" t="e">
        <f t="array" ref="E22">INDEX(Activités[ID],MATCH(1, (Activités[ID]&gt;E21)*((Activités[DÉBUT]&gt;=FenêtreDateDébut)+(Activités[FIN]&gt;=FenêtreDateDébut)&gt;0)*(Activités[DÉBUT]&lt;=(FenêtreDateDébut+FenêtreJours-1)), 0))</f>
        <v>#N/A</v>
      </c>
      <c r="F22" t="e">
        <f t="shared" ca="1" si="0"/>
        <v>#N/A</v>
      </c>
    </row>
    <row r="23" spans="1:48" x14ac:dyDescent="0.2">
      <c r="E23" t="e">
        <f t="array" ref="E23">INDEX(Activités[ID],MATCH(1, (Activités[ID]&gt;E22)*((Activités[DÉBUT]&gt;=FenêtreDateDébut)+(Activités[FIN]&gt;=FenêtreDateDébut)&gt;0)*(Activités[DÉBUT]&lt;=(FenêtreDateDébut+FenêtreJours-1)), 0))</f>
        <v>#N/A</v>
      </c>
      <c r="F23" t="e">
        <f t="shared" ca="1" si="0"/>
        <v>#N/A</v>
      </c>
    </row>
    <row r="25" spans="1:48" x14ac:dyDescent="0.2">
      <c r="C25" t="s">
        <v>9</v>
      </c>
      <c r="D25" s="1">
        <f>DateDébut+FenêtreDécalage</f>
        <v>43279</v>
      </c>
    </row>
    <row r="26" spans="1:48" x14ac:dyDescent="0.2">
      <c r="C26" t="s">
        <v>10</v>
      </c>
      <c r="D26">
        <v>37</v>
      </c>
    </row>
    <row r="28" spans="1:48" x14ac:dyDescent="0.2">
      <c r="C28" t="s">
        <v>11</v>
      </c>
      <c r="D28" s="2">
        <f>'2018'!D20</f>
        <v>43242</v>
      </c>
    </row>
    <row r="29" spans="1:48" x14ac:dyDescent="0.2">
      <c r="C29" t="s">
        <v>12</v>
      </c>
      <c r="D29">
        <v>31</v>
      </c>
    </row>
    <row r="31" spans="1:48" x14ac:dyDescent="0.2">
      <c r="A31" t="s">
        <v>0</v>
      </c>
      <c r="B31" t="s">
        <v>13</v>
      </c>
      <c r="C31" t="s">
        <v>14</v>
      </c>
      <c r="D31" t="s">
        <v>15</v>
      </c>
      <c r="E31" s="1">
        <f>FenêtreDateDébut</f>
        <v>43279</v>
      </c>
      <c r="F31" s="1">
        <f t="shared" ref="F31:AV31" si="1">E31+1</f>
        <v>43280</v>
      </c>
      <c r="G31" s="1">
        <f t="shared" si="1"/>
        <v>43281</v>
      </c>
      <c r="H31" s="1">
        <f t="shared" si="1"/>
        <v>43282</v>
      </c>
      <c r="I31" s="1">
        <f t="shared" si="1"/>
        <v>43283</v>
      </c>
      <c r="J31" s="1">
        <f t="shared" si="1"/>
        <v>43284</v>
      </c>
      <c r="K31" s="1">
        <f t="shared" si="1"/>
        <v>43285</v>
      </c>
      <c r="L31" s="1">
        <f t="shared" si="1"/>
        <v>43286</v>
      </c>
      <c r="M31" s="1">
        <f t="shared" si="1"/>
        <v>43287</v>
      </c>
      <c r="N31" s="1">
        <f t="shared" si="1"/>
        <v>43288</v>
      </c>
      <c r="O31" s="1">
        <f t="shared" si="1"/>
        <v>43289</v>
      </c>
      <c r="P31" s="1">
        <f t="shared" si="1"/>
        <v>43290</v>
      </c>
      <c r="Q31" s="1">
        <f t="shared" si="1"/>
        <v>43291</v>
      </c>
      <c r="R31" s="1">
        <f t="shared" si="1"/>
        <v>43292</v>
      </c>
      <c r="S31" s="1">
        <f t="shared" si="1"/>
        <v>43293</v>
      </c>
      <c r="T31" s="1">
        <f t="shared" si="1"/>
        <v>43294</v>
      </c>
      <c r="U31" s="1">
        <f t="shared" si="1"/>
        <v>43295</v>
      </c>
      <c r="V31" s="1">
        <f t="shared" si="1"/>
        <v>43296</v>
      </c>
      <c r="W31" s="1">
        <f t="shared" si="1"/>
        <v>43297</v>
      </c>
      <c r="X31" s="1">
        <f t="shared" si="1"/>
        <v>43298</v>
      </c>
      <c r="Y31" s="1">
        <f t="shared" si="1"/>
        <v>43299</v>
      </c>
      <c r="Z31" s="1">
        <f t="shared" si="1"/>
        <v>43300</v>
      </c>
      <c r="AA31" s="1">
        <f t="shared" si="1"/>
        <v>43301</v>
      </c>
      <c r="AB31" s="1">
        <f t="shared" si="1"/>
        <v>43302</v>
      </c>
      <c r="AC31" s="1">
        <f t="shared" ref="AC31" si="2">AB31+1</f>
        <v>43303</v>
      </c>
      <c r="AD31" s="1">
        <f t="shared" ref="AD31" si="3">AC31+1</f>
        <v>43304</v>
      </c>
      <c r="AE31" s="1">
        <f t="shared" ref="AE31" si="4">AD31+1</f>
        <v>43305</v>
      </c>
      <c r="AF31" s="1">
        <f t="shared" ref="AF31" si="5">AE31+1</f>
        <v>43306</v>
      </c>
      <c r="AG31" s="1">
        <f t="shared" ref="AG31" si="6">AF31+1</f>
        <v>43307</v>
      </c>
      <c r="AH31" s="1">
        <f t="shared" ref="AH31" si="7">AG31+1</f>
        <v>43308</v>
      </c>
      <c r="AI31" s="1">
        <f t="shared" ref="AI31" si="8">AH31+1</f>
        <v>43309</v>
      </c>
      <c r="AJ31" s="1">
        <f t="shared" ref="AJ31" si="9">AI31+1</f>
        <v>43310</v>
      </c>
      <c r="AK31" s="1">
        <f t="shared" ref="AK31" si="10">AJ31+1</f>
        <v>43311</v>
      </c>
      <c r="AL31" s="1">
        <f t="shared" ref="AL31" si="11">AK31+1</f>
        <v>43312</v>
      </c>
      <c r="AM31" s="1">
        <f t="shared" ref="AM31" si="12">AL31+1</f>
        <v>43313</v>
      </c>
      <c r="AN31" s="1">
        <f t="shared" ref="AN31" si="13">AM31+1</f>
        <v>43314</v>
      </c>
      <c r="AO31" s="1">
        <f t="shared" ref="AO31" si="14">AN31+1</f>
        <v>43315</v>
      </c>
      <c r="AP31" s="1">
        <f t="shared" ref="AP31" si="15">AO31+1</f>
        <v>43316</v>
      </c>
      <c r="AQ31" s="1">
        <f t="shared" ref="AQ31" si="16">AP31+1</f>
        <v>43317</v>
      </c>
      <c r="AR31" s="1">
        <f t="shared" ref="AR31" si="17">AQ31+1</f>
        <v>43318</v>
      </c>
      <c r="AS31" s="1">
        <f t="shared" ref="AS31" si="18">AR31+1</f>
        <v>43319</v>
      </c>
      <c r="AT31" s="1">
        <f t="shared" ref="AT31" si="19">AS31+1</f>
        <v>43320</v>
      </c>
      <c r="AU31" s="1">
        <f t="shared" ref="AU31" si="20">AT31+1</f>
        <v>43321</v>
      </c>
      <c r="AV31" s="1">
        <f t="shared" si="1"/>
        <v>43322</v>
      </c>
    </row>
    <row r="32" spans="1:48" x14ac:dyDescent="0.2">
      <c r="A32">
        <v>11.3</v>
      </c>
      <c r="B32">
        <v>1</v>
      </c>
      <c r="C32" t="e">
        <f t="shared" ref="C32:C40" ca="1" si="21">F15</f>
        <v>#N/A</v>
      </c>
      <c r="D32" t="e">
        <f ca="1">INDEX(Activités[ACTIVITÉ],MATCH($C32,Activités[ID],0))</f>
        <v>#N/A</v>
      </c>
      <c r="E32" t="e">
        <f ca="1">CalcGrille</f>
        <v>#N/A</v>
      </c>
      <c r="F32" t="e">
        <f ca="1">CalcGrille</f>
        <v>#N/A</v>
      </c>
      <c r="G32" t="e">
        <f ca="1">CalcGrille</f>
        <v>#N/A</v>
      </c>
      <c r="H32" t="e">
        <f ca="1">CalcGrille</f>
        <v>#N/A</v>
      </c>
      <c r="I32" t="e">
        <f ca="1">CalcGrille</f>
        <v>#N/A</v>
      </c>
      <c r="J32" t="e">
        <f ca="1">CalcGrille</f>
        <v>#N/A</v>
      </c>
      <c r="K32" t="e">
        <f ca="1">CalcGrille</f>
        <v>#N/A</v>
      </c>
      <c r="L32" t="e">
        <f ca="1">CalcGrille</f>
        <v>#N/A</v>
      </c>
      <c r="M32" t="e">
        <f ca="1">CalcGrille</f>
        <v>#N/A</v>
      </c>
      <c r="N32" t="e">
        <f ca="1">CalcGrille</f>
        <v>#N/A</v>
      </c>
      <c r="O32" t="e">
        <f ca="1">CalcGrille</f>
        <v>#N/A</v>
      </c>
      <c r="P32" t="e">
        <f ca="1">CalcGrille</f>
        <v>#N/A</v>
      </c>
      <c r="Q32" t="e">
        <f ca="1">CalcGrille</f>
        <v>#N/A</v>
      </c>
      <c r="R32" t="e">
        <f ca="1">CalcGrille</f>
        <v>#N/A</v>
      </c>
      <c r="S32" t="e">
        <f ca="1">CalcGrille</f>
        <v>#N/A</v>
      </c>
      <c r="T32" t="e">
        <f ca="1">CalcGrille</f>
        <v>#N/A</v>
      </c>
      <c r="U32" t="e">
        <f ca="1">CalcGrille</f>
        <v>#N/A</v>
      </c>
      <c r="V32" t="e">
        <f ca="1">CalcGrille</f>
        <v>#N/A</v>
      </c>
      <c r="W32" t="e">
        <f ca="1">CalcGrille</f>
        <v>#N/A</v>
      </c>
      <c r="X32" t="e">
        <f ca="1">CalcGrille</f>
        <v>#N/A</v>
      </c>
      <c r="Y32" t="e">
        <f ca="1">CalcGrille</f>
        <v>#N/A</v>
      </c>
      <c r="Z32" t="e">
        <f ca="1">CalcGrille</f>
        <v>#N/A</v>
      </c>
      <c r="AA32" t="e">
        <f ca="1">CalcGrille</f>
        <v>#N/A</v>
      </c>
      <c r="AB32" t="e">
        <f ca="1">CalcGrille</f>
        <v>#N/A</v>
      </c>
      <c r="AC32" t="e">
        <f ca="1">CalcGrille</f>
        <v>#N/A</v>
      </c>
      <c r="AD32" t="e">
        <f ca="1">CalcGrille</f>
        <v>#N/A</v>
      </c>
      <c r="AE32" t="e">
        <f ca="1">CalcGrille</f>
        <v>#N/A</v>
      </c>
      <c r="AF32" t="e">
        <f ca="1">CalcGrille</f>
        <v>#N/A</v>
      </c>
      <c r="AG32" t="e">
        <f ca="1">CalcGrille</f>
        <v>#N/A</v>
      </c>
      <c r="AH32" t="e">
        <f ca="1">CalcGrille</f>
        <v>#N/A</v>
      </c>
      <c r="AI32" t="e">
        <f ca="1">CalcGrille</f>
        <v>#N/A</v>
      </c>
      <c r="AJ32" t="e">
        <f ca="1">CalcGrille</f>
        <v>#N/A</v>
      </c>
      <c r="AK32" t="e">
        <f ca="1">CalcGrille</f>
        <v>#N/A</v>
      </c>
      <c r="AL32" t="e">
        <f ca="1">CalcGrille</f>
        <v>#N/A</v>
      </c>
      <c r="AM32" t="e">
        <f ca="1">CalcGrille</f>
        <v>#N/A</v>
      </c>
      <c r="AN32" t="e">
        <f ca="1">CalcGrille</f>
        <v>#N/A</v>
      </c>
      <c r="AO32" t="e">
        <f ca="1">CalcGrille</f>
        <v>#N/A</v>
      </c>
      <c r="AP32" t="e">
        <f ca="1">CalcGrille</f>
        <v>#N/A</v>
      </c>
      <c r="AQ32" t="e">
        <f ca="1">CalcGrille</f>
        <v>#N/A</v>
      </c>
      <c r="AR32" t="e">
        <f ca="1">CalcGrille</f>
        <v>#N/A</v>
      </c>
      <c r="AS32" t="e">
        <f ca="1">CalcGrille</f>
        <v>#N/A</v>
      </c>
      <c r="AT32" t="e">
        <f ca="1">CalcGrille</f>
        <v>#N/A</v>
      </c>
      <c r="AU32" t="e">
        <f ca="1">CalcGrille</f>
        <v>#N/A</v>
      </c>
      <c r="AV32" t="e">
        <f ca="1">CalcGrille</f>
        <v>#N/A</v>
      </c>
    </row>
    <row r="33" spans="1:48" x14ac:dyDescent="0.2">
      <c r="A33">
        <f>A32-1</f>
        <v>10.3</v>
      </c>
      <c r="B33">
        <v>2</v>
      </c>
      <c r="C33" t="e">
        <f t="shared" ca="1" si="21"/>
        <v>#N/A</v>
      </c>
      <c r="D33" t="e">
        <f ca="1">INDEX(Activités[ACTIVITÉ],MATCH($C33,Activités[ID],0))</f>
        <v>#N/A</v>
      </c>
      <c r="E33" t="e">
        <f ca="1">CalcGrille</f>
        <v>#N/A</v>
      </c>
      <c r="F33" t="e">
        <f ca="1">CalcGrille</f>
        <v>#N/A</v>
      </c>
      <c r="G33" t="e">
        <f ca="1">CalcGrille</f>
        <v>#N/A</v>
      </c>
      <c r="H33" t="e">
        <f ca="1">CalcGrille</f>
        <v>#N/A</v>
      </c>
      <c r="I33" t="e">
        <f ca="1">CalcGrille</f>
        <v>#N/A</v>
      </c>
      <c r="J33" t="e">
        <f ca="1">CalcGrille</f>
        <v>#N/A</v>
      </c>
      <c r="K33" t="e">
        <f ca="1">CalcGrille</f>
        <v>#N/A</v>
      </c>
      <c r="L33" t="e">
        <f ca="1">CalcGrille</f>
        <v>#N/A</v>
      </c>
      <c r="M33" t="e">
        <f ca="1">CalcGrille</f>
        <v>#N/A</v>
      </c>
      <c r="N33" t="e">
        <f ca="1">CalcGrille</f>
        <v>#N/A</v>
      </c>
      <c r="O33" t="e">
        <f ca="1">CalcGrille</f>
        <v>#N/A</v>
      </c>
      <c r="P33" t="e">
        <f ca="1">CalcGrille</f>
        <v>#N/A</v>
      </c>
      <c r="Q33" t="e">
        <f ca="1">CalcGrille</f>
        <v>#N/A</v>
      </c>
      <c r="R33" t="e">
        <f ca="1">CalcGrille</f>
        <v>#N/A</v>
      </c>
      <c r="S33" t="e">
        <f ca="1">CalcGrille</f>
        <v>#N/A</v>
      </c>
      <c r="T33" t="e">
        <f ca="1">CalcGrille</f>
        <v>#N/A</v>
      </c>
      <c r="U33" t="e">
        <f ca="1">CalcGrille</f>
        <v>#N/A</v>
      </c>
      <c r="V33" t="e">
        <f ca="1">CalcGrille</f>
        <v>#N/A</v>
      </c>
      <c r="W33" t="e">
        <f ca="1">CalcGrille</f>
        <v>#N/A</v>
      </c>
      <c r="X33" t="e">
        <f ca="1">CalcGrille</f>
        <v>#N/A</v>
      </c>
      <c r="Y33" t="e">
        <f ca="1">CalcGrille</f>
        <v>#N/A</v>
      </c>
      <c r="Z33" t="e">
        <f ca="1">CalcGrille</f>
        <v>#N/A</v>
      </c>
      <c r="AA33" t="e">
        <f ca="1">CalcGrille</f>
        <v>#N/A</v>
      </c>
      <c r="AB33" t="e">
        <f ca="1">CalcGrille</f>
        <v>#N/A</v>
      </c>
      <c r="AC33" t="e">
        <f ca="1">CalcGrille</f>
        <v>#N/A</v>
      </c>
      <c r="AD33" t="e">
        <f ca="1">CalcGrille</f>
        <v>#N/A</v>
      </c>
      <c r="AE33" t="e">
        <f ca="1">CalcGrille</f>
        <v>#N/A</v>
      </c>
      <c r="AF33" t="e">
        <f ca="1">CalcGrille</f>
        <v>#N/A</v>
      </c>
      <c r="AG33" t="e">
        <f ca="1">CalcGrille</f>
        <v>#N/A</v>
      </c>
      <c r="AH33" t="e">
        <f ca="1">CalcGrille</f>
        <v>#N/A</v>
      </c>
      <c r="AI33" t="e">
        <f ca="1">CalcGrille</f>
        <v>#N/A</v>
      </c>
      <c r="AJ33" t="e">
        <f ca="1">CalcGrille</f>
        <v>#N/A</v>
      </c>
      <c r="AK33" t="e">
        <f ca="1">CalcGrille</f>
        <v>#N/A</v>
      </c>
      <c r="AL33" t="e">
        <f ca="1">CalcGrille</f>
        <v>#N/A</v>
      </c>
      <c r="AM33" t="e">
        <f ca="1">CalcGrille</f>
        <v>#N/A</v>
      </c>
      <c r="AN33" t="e">
        <f ca="1">CalcGrille</f>
        <v>#N/A</v>
      </c>
      <c r="AO33" t="e">
        <f ca="1">CalcGrille</f>
        <v>#N/A</v>
      </c>
      <c r="AP33" t="e">
        <f ca="1">CalcGrille</f>
        <v>#N/A</v>
      </c>
      <c r="AQ33" t="e">
        <f ca="1">CalcGrille</f>
        <v>#N/A</v>
      </c>
      <c r="AR33" t="e">
        <f ca="1">CalcGrille</f>
        <v>#N/A</v>
      </c>
      <c r="AS33" t="e">
        <f ca="1">CalcGrille</f>
        <v>#N/A</v>
      </c>
      <c r="AT33" t="e">
        <f ca="1">CalcGrille</f>
        <v>#N/A</v>
      </c>
      <c r="AU33" t="e">
        <f ca="1">CalcGrille</f>
        <v>#N/A</v>
      </c>
      <c r="AV33" t="e">
        <f ca="1">CalcGrille</f>
        <v>#N/A</v>
      </c>
    </row>
    <row r="34" spans="1:48" x14ac:dyDescent="0.2">
      <c r="A34">
        <f t="shared" ref="A34:A40" si="22">A33-1</f>
        <v>9.3000000000000007</v>
      </c>
      <c r="B34">
        <v>3</v>
      </c>
      <c r="C34" t="e">
        <f t="shared" ca="1" si="21"/>
        <v>#N/A</v>
      </c>
      <c r="D34" t="e">
        <f ca="1">INDEX(Activités[ACTIVITÉ],MATCH($C34,Activités[ID],0))</f>
        <v>#N/A</v>
      </c>
      <c r="E34" t="e">
        <f ca="1">CalcGrille</f>
        <v>#N/A</v>
      </c>
      <c r="F34" t="e">
        <f ca="1">CalcGrille</f>
        <v>#N/A</v>
      </c>
      <c r="G34" t="e">
        <f ca="1">CalcGrille</f>
        <v>#N/A</v>
      </c>
      <c r="H34" t="e">
        <f ca="1">CalcGrille</f>
        <v>#N/A</v>
      </c>
      <c r="I34" t="e">
        <f ca="1">CalcGrille</f>
        <v>#N/A</v>
      </c>
      <c r="J34" t="e">
        <f ca="1">CalcGrille</f>
        <v>#N/A</v>
      </c>
      <c r="K34" t="e">
        <f ca="1">CalcGrille</f>
        <v>#N/A</v>
      </c>
      <c r="L34" t="e">
        <f ca="1">CalcGrille</f>
        <v>#N/A</v>
      </c>
      <c r="M34" t="e">
        <f ca="1">CalcGrille</f>
        <v>#N/A</v>
      </c>
      <c r="N34" t="e">
        <f ca="1">CalcGrille</f>
        <v>#N/A</v>
      </c>
      <c r="O34" t="e">
        <f ca="1">CalcGrille</f>
        <v>#N/A</v>
      </c>
      <c r="P34" t="e">
        <f ca="1">CalcGrille</f>
        <v>#N/A</v>
      </c>
      <c r="Q34" t="e">
        <f ca="1">CalcGrille</f>
        <v>#N/A</v>
      </c>
      <c r="R34" t="e">
        <f ca="1">CalcGrille</f>
        <v>#N/A</v>
      </c>
      <c r="S34" t="e">
        <f ca="1">CalcGrille</f>
        <v>#N/A</v>
      </c>
      <c r="T34" t="e">
        <f ca="1">CalcGrille</f>
        <v>#N/A</v>
      </c>
      <c r="U34" t="e">
        <f ca="1">CalcGrille</f>
        <v>#N/A</v>
      </c>
      <c r="V34" t="e">
        <f ca="1">CalcGrille</f>
        <v>#N/A</v>
      </c>
      <c r="W34" t="e">
        <f ca="1">CalcGrille</f>
        <v>#N/A</v>
      </c>
      <c r="X34" t="e">
        <f ca="1">CalcGrille</f>
        <v>#N/A</v>
      </c>
      <c r="Y34" t="e">
        <f ca="1">CalcGrille</f>
        <v>#N/A</v>
      </c>
      <c r="Z34" t="e">
        <f ca="1">CalcGrille</f>
        <v>#N/A</v>
      </c>
      <c r="AA34" t="e">
        <f ca="1">CalcGrille</f>
        <v>#N/A</v>
      </c>
      <c r="AB34" t="e">
        <f ca="1">CalcGrille</f>
        <v>#N/A</v>
      </c>
      <c r="AC34" t="e">
        <f ca="1">CalcGrille</f>
        <v>#N/A</v>
      </c>
      <c r="AD34" t="e">
        <f ca="1">CalcGrille</f>
        <v>#N/A</v>
      </c>
      <c r="AE34" t="e">
        <f ca="1">CalcGrille</f>
        <v>#N/A</v>
      </c>
      <c r="AF34" t="e">
        <f ca="1">CalcGrille</f>
        <v>#N/A</v>
      </c>
      <c r="AG34" t="e">
        <f ca="1">CalcGrille</f>
        <v>#N/A</v>
      </c>
      <c r="AH34" t="e">
        <f ca="1">CalcGrille</f>
        <v>#N/A</v>
      </c>
      <c r="AI34" t="e">
        <f ca="1">CalcGrille</f>
        <v>#N/A</v>
      </c>
      <c r="AJ34" t="e">
        <f ca="1">CalcGrille</f>
        <v>#N/A</v>
      </c>
      <c r="AK34" t="e">
        <f ca="1">CalcGrille</f>
        <v>#N/A</v>
      </c>
      <c r="AL34" t="e">
        <f ca="1">CalcGrille</f>
        <v>#N/A</v>
      </c>
      <c r="AM34" t="e">
        <f ca="1">CalcGrille</f>
        <v>#N/A</v>
      </c>
      <c r="AN34" t="e">
        <f ca="1">CalcGrille</f>
        <v>#N/A</v>
      </c>
      <c r="AO34" t="e">
        <f ca="1">CalcGrille</f>
        <v>#N/A</v>
      </c>
      <c r="AP34" t="e">
        <f ca="1">CalcGrille</f>
        <v>#N/A</v>
      </c>
      <c r="AQ34" t="e">
        <f ca="1">CalcGrille</f>
        <v>#N/A</v>
      </c>
      <c r="AR34" t="e">
        <f ca="1">CalcGrille</f>
        <v>#N/A</v>
      </c>
      <c r="AS34" t="e">
        <f ca="1">CalcGrille</f>
        <v>#N/A</v>
      </c>
      <c r="AT34" t="e">
        <f ca="1">CalcGrille</f>
        <v>#N/A</v>
      </c>
      <c r="AU34" t="e">
        <f ca="1">CalcGrille</f>
        <v>#N/A</v>
      </c>
      <c r="AV34" t="e">
        <f ca="1">CalcGrille</f>
        <v>#N/A</v>
      </c>
    </row>
    <row r="35" spans="1:48" x14ac:dyDescent="0.2">
      <c r="A35">
        <f t="shared" si="22"/>
        <v>8.3000000000000007</v>
      </c>
      <c r="B35">
        <v>4</v>
      </c>
      <c r="C35" t="e">
        <f t="shared" ca="1" si="21"/>
        <v>#N/A</v>
      </c>
      <c r="D35" t="e">
        <f ca="1">INDEX(Activités[ACTIVITÉ],MATCH($C35,Activités[ID],0))</f>
        <v>#N/A</v>
      </c>
      <c r="E35" t="e">
        <f ca="1">CalcGrille</f>
        <v>#N/A</v>
      </c>
      <c r="F35" t="e">
        <f ca="1">CalcGrille</f>
        <v>#N/A</v>
      </c>
      <c r="G35" t="e">
        <f ca="1">CalcGrille</f>
        <v>#N/A</v>
      </c>
      <c r="H35" t="e">
        <f ca="1">CalcGrille</f>
        <v>#N/A</v>
      </c>
      <c r="I35" t="e">
        <f ca="1">CalcGrille</f>
        <v>#N/A</v>
      </c>
      <c r="J35" t="e">
        <f ca="1">CalcGrille</f>
        <v>#N/A</v>
      </c>
      <c r="K35" t="e">
        <f ca="1">CalcGrille</f>
        <v>#N/A</v>
      </c>
      <c r="L35" t="e">
        <f ca="1">CalcGrille</f>
        <v>#N/A</v>
      </c>
      <c r="M35" t="e">
        <f ca="1">CalcGrille</f>
        <v>#N/A</v>
      </c>
      <c r="N35" t="e">
        <f ca="1">CalcGrille</f>
        <v>#N/A</v>
      </c>
      <c r="O35" t="e">
        <f ca="1">CalcGrille</f>
        <v>#N/A</v>
      </c>
      <c r="P35" t="e">
        <f ca="1">CalcGrille</f>
        <v>#N/A</v>
      </c>
      <c r="Q35" t="e">
        <f ca="1">CalcGrille</f>
        <v>#N/A</v>
      </c>
      <c r="R35" t="e">
        <f ca="1">CalcGrille</f>
        <v>#N/A</v>
      </c>
      <c r="S35" t="e">
        <f ca="1">CalcGrille</f>
        <v>#N/A</v>
      </c>
      <c r="T35" t="e">
        <f ca="1">CalcGrille</f>
        <v>#N/A</v>
      </c>
      <c r="U35" t="e">
        <f ca="1">CalcGrille</f>
        <v>#N/A</v>
      </c>
      <c r="V35" t="e">
        <f ca="1">CalcGrille</f>
        <v>#N/A</v>
      </c>
      <c r="W35" t="e">
        <f ca="1">CalcGrille</f>
        <v>#N/A</v>
      </c>
      <c r="X35" t="e">
        <f ca="1">CalcGrille</f>
        <v>#N/A</v>
      </c>
      <c r="Y35" t="e">
        <f ca="1">CalcGrille</f>
        <v>#N/A</v>
      </c>
      <c r="Z35" t="e">
        <f ca="1">CalcGrille</f>
        <v>#N/A</v>
      </c>
      <c r="AA35" t="e">
        <f ca="1">CalcGrille</f>
        <v>#N/A</v>
      </c>
      <c r="AB35" t="e">
        <f ca="1">CalcGrille</f>
        <v>#N/A</v>
      </c>
      <c r="AC35" t="e">
        <f ca="1">CalcGrille</f>
        <v>#N/A</v>
      </c>
      <c r="AD35" t="e">
        <f ca="1">CalcGrille</f>
        <v>#N/A</v>
      </c>
      <c r="AE35" t="e">
        <f ca="1">CalcGrille</f>
        <v>#N/A</v>
      </c>
      <c r="AF35" t="e">
        <f ca="1">CalcGrille</f>
        <v>#N/A</v>
      </c>
      <c r="AG35" t="e">
        <f ca="1">CalcGrille</f>
        <v>#N/A</v>
      </c>
      <c r="AH35" t="e">
        <f ca="1">CalcGrille</f>
        <v>#N/A</v>
      </c>
      <c r="AI35" t="e">
        <f ca="1">CalcGrille</f>
        <v>#N/A</v>
      </c>
      <c r="AJ35" t="e">
        <f ca="1">CalcGrille</f>
        <v>#N/A</v>
      </c>
      <c r="AK35" t="e">
        <f ca="1">CalcGrille</f>
        <v>#N/A</v>
      </c>
      <c r="AL35" t="e">
        <f ca="1">CalcGrille</f>
        <v>#N/A</v>
      </c>
      <c r="AM35" t="e">
        <f ca="1">CalcGrille</f>
        <v>#N/A</v>
      </c>
      <c r="AN35" t="e">
        <f ca="1">CalcGrille</f>
        <v>#N/A</v>
      </c>
      <c r="AO35" t="e">
        <f ca="1">CalcGrille</f>
        <v>#N/A</v>
      </c>
      <c r="AP35" t="e">
        <f ca="1">CalcGrille</f>
        <v>#N/A</v>
      </c>
      <c r="AQ35" t="e">
        <f ca="1">CalcGrille</f>
        <v>#N/A</v>
      </c>
      <c r="AR35" t="e">
        <f ca="1">CalcGrille</f>
        <v>#N/A</v>
      </c>
      <c r="AS35" t="e">
        <f ca="1">CalcGrille</f>
        <v>#N/A</v>
      </c>
      <c r="AT35" t="e">
        <f ca="1">CalcGrille</f>
        <v>#N/A</v>
      </c>
      <c r="AU35" t="e">
        <f ca="1">CalcGrille</f>
        <v>#N/A</v>
      </c>
      <c r="AV35" t="e">
        <f ca="1">CalcGrille</f>
        <v>#N/A</v>
      </c>
    </row>
    <row r="36" spans="1:48" x14ac:dyDescent="0.2">
      <c r="A36">
        <f t="shared" si="22"/>
        <v>7.3000000000000007</v>
      </c>
      <c r="B36">
        <v>5</v>
      </c>
      <c r="C36" t="e">
        <f t="shared" ca="1" si="21"/>
        <v>#N/A</v>
      </c>
      <c r="D36" t="e">
        <f ca="1">INDEX(Activités[ACTIVITÉ],MATCH($C36,Activités[ID],0))</f>
        <v>#N/A</v>
      </c>
      <c r="E36" t="e">
        <f ca="1">CalcGrille</f>
        <v>#N/A</v>
      </c>
      <c r="F36" t="e">
        <f ca="1">CalcGrille</f>
        <v>#N/A</v>
      </c>
      <c r="G36" t="e">
        <f ca="1">CalcGrille</f>
        <v>#N/A</v>
      </c>
      <c r="H36" t="e">
        <f ca="1">CalcGrille</f>
        <v>#N/A</v>
      </c>
      <c r="I36" t="e">
        <f ca="1">CalcGrille</f>
        <v>#N/A</v>
      </c>
      <c r="J36" t="e">
        <f ca="1">CalcGrille</f>
        <v>#N/A</v>
      </c>
      <c r="K36" t="e">
        <f ca="1">CalcGrille</f>
        <v>#N/A</v>
      </c>
      <c r="L36" t="e">
        <f ca="1">CalcGrille</f>
        <v>#N/A</v>
      </c>
      <c r="M36" t="e">
        <f ca="1">CalcGrille</f>
        <v>#N/A</v>
      </c>
      <c r="N36" t="e">
        <f ca="1">CalcGrille</f>
        <v>#N/A</v>
      </c>
      <c r="O36" t="e">
        <f ca="1">CalcGrille</f>
        <v>#N/A</v>
      </c>
      <c r="P36" t="e">
        <f ca="1">CalcGrille</f>
        <v>#N/A</v>
      </c>
      <c r="Q36" t="e">
        <f ca="1">CalcGrille</f>
        <v>#N/A</v>
      </c>
      <c r="R36" t="e">
        <f ca="1">CalcGrille</f>
        <v>#N/A</v>
      </c>
      <c r="S36" t="e">
        <f ca="1">CalcGrille</f>
        <v>#N/A</v>
      </c>
      <c r="T36" t="e">
        <f ca="1">CalcGrille</f>
        <v>#N/A</v>
      </c>
      <c r="U36" t="e">
        <f ca="1">CalcGrille</f>
        <v>#N/A</v>
      </c>
      <c r="V36" t="e">
        <f ca="1">CalcGrille</f>
        <v>#N/A</v>
      </c>
      <c r="W36" t="e">
        <f ca="1">CalcGrille</f>
        <v>#N/A</v>
      </c>
      <c r="X36" t="e">
        <f ca="1">CalcGrille</f>
        <v>#N/A</v>
      </c>
      <c r="Y36" t="e">
        <f ca="1">CalcGrille</f>
        <v>#N/A</v>
      </c>
      <c r="Z36" t="e">
        <f ca="1">CalcGrille</f>
        <v>#N/A</v>
      </c>
      <c r="AA36" t="e">
        <f ca="1">CalcGrille</f>
        <v>#N/A</v>
      </c>
      <c r="AB36" t="e">
        <f ca="1">CalcGrille</f>
        <v>#N/A</v>
      </c>
      <c r="AC36" t="e">
        <f ca="1">CalcGrille</f>
        <v>#N/A</v>
      </c>
      <c r="AD36" t="e">
        <f ca="1">CalcGrille</f>
        <v>#N/A</v>
      </c>
      <c r="AE36" t="e">
        <f ca="1">CalcGrille</f>
        <v>#N/A</v>
      </c>
      <c r="AF36" t="e">
        <f ca="1">CalcGrille</f>
        <v>#N/A</v>
      </c>
      <c r="AG36" t="e">
        <f ca="1">CalcGrille</f>
        <v>#N/A</v>
      </c>
      <c r="AH36" t="e">
        <f ca="1">CalcGrille</f>
        <v>#N/A</v>
      </c>
      <c r="AI36" t="e">
        <f ca="1">CalcGrille</f>
        <v>#N/A</v>
      </c>
      <c r="AJ36" t="e">
        <f ca="1">CalcGrille</f>
        <v>#N/A</v>
      </c>
      <c r="AK36" t="e">
        <f ca="1">CalcGrille</f>
        <v>#N/A</v>
      </c>
      <c r="AL36" t="e">
        <f ca="1">CalcGrille</f>
        <v>#N/A</v>
      </c>
      <c r="AM36" t="e">
        <f ca="1">CalcGrille</f>
        <v>#N/A</v>
      </c>
      <c r="AN36" t="e">
        <f ca="1">CalcGrille</f>
        <v>#N/A</v>
      </c>
      <c r="AO36" t="e">
        <f ca="1">CalcGrille</f>
        <v>#N/A</v>
      </c>
      <c r="AP36" t="e">
        <f ca="1">CalcGrille</f>
        <v>#N/A</v>
      </c>
      <c r="AQ36" t="e">
        <f ca="1">CalcGrille</f>
        <v>#N/A</v>
      </c>
      <c r="AR36" t="e">
        <f ca="1">CalcGrille</f>
        <v>#N/A</v>
      </c>
      <c r="AS36" t="e">
        <f ca="1">CalcGrille</f>
        <v>#N/A</v>
      </c>
      <c r="AT36" t="e">
        <f ca="1">CalcGrille</f>
        <v>#N/A</v>
      </c>
      <c r="AU36" t="e">
        <f ca="1">CalcGrille</f>
        <v>#N/A</v>
      </c>
      <c r="AV36" t="e">
        <f ca="1">CalcGrille</f>
        <v>#N/A</v>
      </c>
    </row>
    <row r="37" spans="1:48" x14ac:dyDescent="0.2">
      <c r="A37">
        <f t="shared" si="22"/>
        <v>6.3000000000000007</v>
      </c>
      <c r="B37">
        <v>6</v>
      </c>
      <c r="C37" t="e">
        <f t="shared" ca="1" si="21"/>
        <v>#N/A</v>
      </c>
      <c r="D37" t="e">
        <f ca="1">INDEX(Activités[ACTIVITÉ],MATCH($C37,Activités[ID],0))</f>
        <v>#N/A</v>
      </c>
      <c r="E37" t="e">
        <f ca="1">CalcGrille</f>
        <v>#N/A</v>
      </c>
      <c r="F37" t="e">
        <f ca="1">CalcGrille</f>
        <v>#N/A</v>
      </c>
      <c r="G37" t="e">
        <f ca="1">CalcGrille</f>
        <v>#N/A</v>
      </c>
      <c r="H37" t="e">
        <f ca="1">CalcGrille</f>
        <v>#N/A</v>
      </c>
      <c r="I37" t="e">
        <f ca="1">CalcGrille</f>
        <v>#N/A</v>
      </c>
      <c r="J37" t="e">
        <f ca="1">CalcGrille</f>
        <v>#N/A</v>
      </c>
      <c r="K37" t="e">
        <f ca="1">CalcGrille</f>
        <v>#N/A</v>
      </c>
      <c r="L37" t="e">
        <f ca="1">CalcGrille</f>
        <v>#N/A</v>
      </c>
      <c r="M37" t="e">
        <f ca="1">CalcGrille</f>
        <v>#N/A</v>
      </c>
      <c r="N37" t="e">
        <f ca="1">CalcGrille</f>
        <v>#N/A</v>
      </c>
      <c r="O37" t="e">
        <f ca="1">CalcGrille</f>
        <v>#N/A</v>
      </c>
      <c r="P37" t="e">
        <f ca="1">CalcGrille</f>
        <v>#N/A</v>
      </c>
      <c r="Q37" t="e">
        <f ca="1">CalcGrille</f>
        <v>#N/A</v>
      </c>
      <c r="R37" t="e">
        <f ca="1">CalcGrille</f>
        <v>#N/A</v>
      </c>
      <c r="S37" t="e">
        <f ca="1">CalcGrille</f>
        <v>#N/A</v>
      </c>
      <c r="T37" t="e">
        <f ca="1">CalcGrille</f>
        <v>#N/A</v>
      </c>
      <c r="U37" t="e">
        <f ca="1">CalcGrille</f>
        <v>#N/A</v>
      </c>
      <c r="V37" t="e">
        <f ca="1">CalcGrille</f>
        <v>#N/A</v>
      </c>
      <c r="W37" t="e">
        <f ca="1">CalcGrille</f>
        <v>#N/A</v>
      </c>
      <c r="X37" t="e">
        <f ca="1">CalcGrille</f>
        <v>#N/A</v>
      </c>
      <c r="Y37" t="e">
        <f ca="1">CalcGrille</f>
        <v>#N/A</v>
      </c>
      <c r="Z37" t="e">
        <f ca="1">CalcGrille</f>
        <v>#N/A</v>
      </c>
      <c r="AA37" t="e">
        <f ca="1">CalcGrille</f>
        <v>#N/A</v>
      </c>
      <c r="AB37" t="e">
        <f ca="1">CalcGrille</f>
        <v>#N/A</v>
      </c>
      <c r="AC37" t="e">
        <f ca="1">CalcGrille</f>
        <v>#N/A</v>
      </c>
      <c r="AD37" t="e">
        <f ca="1">CalcGrille</f>
        <v>#N/A</v>
      </c>
      <c r="AE37" t="e">
        <f ca="1">CalcGrille</f>
        <v>#N/A</v>
      </c>
      <c r="AF37" t="e">
        <f ca="1">CalcGrille</f>
        <v>#N/A</v>
      </c>
      <c r="AG37" t="e">
        <f ca="1">CalcGrille</f>
        <v>#N/A</v>
      </c>
      <c r="AH37" t="e">
        <f ca="1">CalcGrille</f>
        <v>#N/A</v>
      </c>
      <c r="AI37" t="e">
        <f ca="1">CalcGrille</f>
        <v>#N/A</v>
      </c>
      <c r="AJ37" t="e">
        <f ca="1">CalcGrille</f>
        <v>#N/A</v>
      </c>
      <c r="AK37" t="e">
        <f ca="1">CalcGrille</f>
        <v>#N/A</v>
      </c>
      <c r="AL37" t="e">
        <f ca="1">CalcGrille</f>
        <v>#N/A</v>
      </c>
      <c r="AM37" t="e">
        <f ca="1">CalcGrille</f>
        <v>#N/A</v>
      </c>
      <c r="AN37" t="e">
        <f ca="1">CalcGrille</f>
        <v>#N/A</v>
      </c>
      <c r="AO37" t="e">
        <f ca="1">CalcGrille</f>
        <v>#N/A</v>
      </c>
      <c r="AP37" t="e">
        <f ca="1">CalcGrille</f>
        <v>#N/A</v>
      </c>
      <c r="AQ37" t="e">
        <f ca="1">CalcGrille</f>
        <v>#N/A</v>
      </c>
      <c r="AR37" t="e">
        <f ca="1">CalcGrille</f>
        <v>#N/A</v>
      </c>
      <c r="AS37" t="e">
        <f ca="1">CalcGrille</f>
        <v>#N/A</v>
      </c>
      <c r="AT37" t="e">
        <f ca="1">CalcGrille</f>
        <v>#N/A</v>
      </c>
      <c r="AU37" t="e">
        <f ca="1">CalcGrille</f>
        <v>#N/A</v>
      </c>
      <c r="AV37" t="e">
        <f ca="1">CalcGrille</f>
        <v>#N/A</v>
      </c>
    </row>
    <row r="38" spans="1:48" x14ac:dyDescent="0.2">
      <c r="A38">
        <f t="shared" si="22"/>
        <v>5.3000000000000007</v>
      </c>
      <c r="B38">
        <v>7</v>
      </c>
      <c r="C38" t="e">
        <f t="shared" ca="1" si="21"/>
        <v>#N/A</v>
      </c>
      <c r="D38" t="e">
        <f ca="1">INDEX(Activités[ACTIVITÉ],MATCH($C38,Activités[ID],0))</f>
        <v>#N/A</v>
      </c>
      <c r="E38" t="e">
        <f ca="1">CalcGrille</f>
        <v>#N/A</v>
      </c>
      <c r="F38" t="e">
        <f ca="1">CalcGrille</f>
        <v>#N/A</v>
      </c>
      <c r="G38" t="e">
        <f ca="1">CalcGrille</f>
        <v>#N/A</v>
      </c>
      <c r="H38" t="e">
        <f ca="1">CalcGrille</f>
        <v>#N/A</v>
      </c>
      <c r="I38" t="e">
        <f ca="1">CalcGrille</f>
        <v>#N/A</v>
      </c>
      <c r="J38" t="e">
        <f ca="1">CalcGrille</f>
        <v>#N/A</v>
      </c>
      <c r="K38" t="e">
        <f ca="1">CalcGrille</f>
        <v>#N/A</v>
      </c>
      <c r="L38" t="e">
        <f ca="1">CalcGrille</f>
        <v>#N/A</v>
      </c>
      <c r="M38" t="e">
        <f ca="1">CalcGrille</f>
        <v>#N/A</v>
      </c>
      <c r="N38" t="e">
        <f ca="1">CalcGrille</f>
        <v>#N/A</v>
      </c>
      <c r="O38" t="e">
        <f ca="1">CalcGrille</f>
        <v>#N/A</v>
      </c>
      <c r="P38" t="e">
        <f ca="1">CalcGrille</f>
        <v>#N/A</v>
      </c>
      <c r="Q38" t="e">
        <f ca="1">CalcGrille</f>
        <v>#N/A</v>
      </c>
      <c r="R38" t="e">
        <f ca="1">CalcGrille</f>
        <v>#N/A</v>
      </c>
      <c r="S38" t="e">
        <f ca="1">CalcGrille</f>
        <v>#N/A</v>
      </c>
      <c r="T38" t="e">
        <f ca="1">CalcGrille</f>
        <v>#N/A</v>
      </c>
      <c r="U38" t="e">
        <f ca="1">CalcGrille</f>
        <v>#N/A</v>
      </c>
      <c r="V38" t="e">
        <f ca="1">CalcGrille</f>
        <v>#N/A</v>
      </c>
      <c r="W38" t="e">
        <f ca="1">CalcGrille</f>
        <v>#N/A</v>
      </c>
      <c r="X38" t="e">
        <f ca="1">CalcGrille</f>
        <v>#N/A</v>
      </c>
      <c r="Y38" t="e">
        <f ca="1">CalcGrille</f>
        <v>#N/A</v>
      </c>
      <c r="Z38" t="e">
        <f ca="1">CalcGrille</f>
        <v>#N/A</v>
      </c>
      <c r="AA38" t="e">
        <f ca="1">CalcGrille</f>
        <v>#N/A</v>
      </c>
      <c r="AB38" t="e">
        <f ca="1">CalcGrille</f>
        <v>#N/A</v>
      </c>
      <c r="AC38" t="e">
        <f ca="1">CalcGrille</f>
        <v>#N/A</v>
      </c>
      <c r="AD38" t="e">
        <f ca="1">CalcGrille</f>
        <v>#N/A</v>
      </c>
      <c r="AE38" t="e">
        <f ca="1">CalcGrille</f>
        <v>#N/A</v>
      </c>
      <c r="AF38" t="e">
        <f ca="1">CalcGrille</f>
        <v>#N/A</v>
      </c>
      <c r="AG38" t="e">
        <f ca="1">CalcGrille</f>
        <v>#N/A</v>
      </c>
      <c r="AH38" t="e">
        <f ca="1">CalcGrille</f>
        <v>#N/A</v>
      </c>
      <c r="AI38" t="e">
        <f ca="1">CalcGrille</f>
        <v>#N/A</v>
      </c>
      <c r="AJ38" t="e">
        <f ca="1">CalcGrille</f>
        <v>#N/A</v>
      </c>
      <c r="AK38" t="e">
        <f ca="1">CalcGrille</f>
        <v>#N/A</v>
      </c>
      <c r="AL38" t="e">
        <f ca="1">CalcGrille</f>
        <v>#N/A</v>
      </c>
      <c r="AM38" t="e">
        <f ca="1">CalcGrille</f>
        <v>#N/A</v>
      </c>
      <c r="AN38" t="e">
        <f ca="1">CalcGrille</f>
        <v>#N/A</v>
      </c>
      <c r="AO38" t="e">
        <f ca="1">CalcGrille</f>
        <v>#N/A</v>
      </c>
      <c r="AP38" t="e">
        <f ca="1">CalcGrille</f>
        <v>#N/A</v>
      </c>
      <c r="AQ38" t="e">
        <f ca="1">CalcGrille</f>
        <v>#N/A</v>
      </c>
      <c r="AR38" t="e">
        <f ca="1">CalcGrille</f>
        <v>#N/A</v>
      </c>
      <c r="AS38" t="e">
        <f ca="1">CalcGrille</f>
        <v>#N/A</v>
      </c>
      <c r="AT38" t="e">
        <f ca="1">CalcGrille</f>
        <v>#N/A</v>
      </c>
      <c r="AU38" t="e">
        <f ca="1">CalcGrille</f>
        <v>#N/A</v>
      </c>
      <c r="AV38" t="e">
        <f ca="1">CalcGrille</f>
        <v>#N/A</v>
      </c>
    </row>
    <row r="39" spans="1:48" x14ac:dyDescent="0.2">
      <c r="A39">
        <f t="shared" si="22"/>
        <v>4.3000000000000007</v>
      </c>
      <c r="B39">
        <v>8</v>
      </c>
      <c r="C39" t="e">
        <f t="shared" ca="1" si="21"/>
        <v>#N/A</v>
      </c>
      <c r="D39" t="e">
        <f ca="1">INDEX(Activités[ACTIVITÉ],MATCH($C39,Activités[ID],0))</f>
        <v>#N/A</v>
      </c>
      <c r="E39" t="e">
        <f ca="1">CalcGrille</f>
        <v>#N/A</v>
      </c>
      <c r="F39" t="e">
        <f ca="1">CalcGrille</f>
        <v>#N/A</v>
      </c>
      <c r="G39" t="e">
        <f ca="1">CalcGrille</f>
        <v>#N/A</v>
      </c>
      <c r="H39" t="e">
        <f ca="1">CalcGrille</f>
        <v>#N/A</v>
      </c>
      <c r="I39" t="e">
        <f ca="1">CalcGrille</f>
        <v>#N/A</v>
      </c>
      <c r="J39" t="e">
        <f ca="1">CalcGrille</f>
        <v>#N/A</v>
      </c>
      <c r="K39" t="e">
        <f ca="1">CalcGrille</f>
        <v>#N/A</v>
      </c>
      <c r="L39" t="e">
        <f ca="1">CalcGrille</f>
        <v>#N/A</v>
      </c>
      <c r="M39" t="e">
        <f ca="1">CalcGrille</f>
        <v>#N/A</v>
      </c>
      <c r="N39" t="e">
        <f ca="1">CalcGrille</f>
        <v>#N/A</v>
      </c>
      <c r="O39" t="e">
        <f ca="1">CalcGrille</f>
        <v>#N/A</v>
      </c>
      <c r="P39" t="e">
        <f ca="1">CalcGrille</f>
        <v>#N/A</v>
      </c>
      <c r="Q39" t="e">
        <f ca="1">CalcGrille</f>
        <v>#N/A</v>
      </c>
      <c r="R39" t="e">
        <f ca="1">CalcGrille</f>
        <v>#N/A</v>
      </c>
      <c r="S39" t="e">
        <f ca="1">CalcGrille</f>
        <v>#N/A</v>
      </c>
      <c r="T39" t="e">
        <f ca="1">CalcGrille</f>
        <v>#N/A</v>
      </c>
      <c r="U39" t="e">
        <f ca="1">CalcGrille</f>
        <v>#N/A</v>
      </c>
      <c r="V39" t="e">
        <f ca="1">CalcGrille</f>
        <v>#N/A</v>
      </c>
      <c r="W39" t="e">
        <f ca="1">CalcGrille</f>
        <v>#N/A</v>
      </c>
      <c r="X39" t="e">
        <f ca="1">CalcGrille</f>
        <v>#N/A</v>
      </c>
      <c r="Y39" t="e">
        <f ca="1">CalcGrille</f>
        <v>#N/A</v>
      </c>
      <c r="Z39" t="e">
        <f ca="1">CalcGrille</f>
        <v>#N/A</v>
      </c>
      <c r="AA39" t="e">
        <f ca="1">CalcGrille</f>
        <v>#N/A</v>
      </c>
      <c r="AB39" t="e">
        <f ca="1">CalcGrille</f>
        <v>#N/A</v>
      </c>
      <c r="AC39" t="e">
        <f ca="1">CalcGrille</f>
        <v>#N/A</v>
      </c>
      <c r="AD39" t="e">
        <f ca="1">CalcGrille</f>
        <v>#N/A</v>
      </c>
      <c r="AE39" t="e">
        <f ca="1">CalcGrille</f>
        <v>#N/A</v>
      </c>
      <c r="AF39" t="e">
        <f ca="1">CalcGrille</f>
        <v>#N/A</v>
      </c>
      <c r="AG39" t="e">
        <f ca="1">CalcGrille</f>
        <v>#N/A</v>
      </c>
      <c r="AH39" t="e">
        <f ca="1">CalcGrille</f>
        <v>#N/A</v>
      </c>
      <c r="AI39" t="e">
        <f ca="1">CalcGrille</f>
        <v>#N/A</v>
      </c>
      <c r="AJ39" t="e">
        <f ca="1">CalcGrille</f>
        <v>#N/A</v>
      </c>
      <c r="AK39" t="e">
        <f ca="1">CalcGrille</f>
        <v>#N/A</v>
      </c>
      <c r="AL39" t="e">
        <f ca="1">CalcGrille</f>
        <v>#N/A</v>
      </c>
      <c r="AM39" t="e">
        <f ca="1">CalcGrille</f>
        <v>#N/A</v>
      </c>
      <c r="AN39" t="e">
        <f ca="1">CalcGrille</f>
        <v>#N/A</v>
      </c>
      <c r="AO39" t="e">
        <f ca="1">CalcGrille</f>
        <v>#N/A</v>
      </c>
      <c r="AP39" t="e">
        <f ca="1">CalcGrille</f>
        <v>#N/A</v>
      </c>
      <c r="AQ39" t="e">
        <f ca="1">CalcGrille</f>
        <v>#N/A</v>
      </c>
      <c r="AR39" t="e">
        <f ca="1">CalcGrille</f>
        <v>#N/A</v>
      </c>
      <c r="AS39" t="e">
        <f ca="1">CalcGrille</f>
        <v>#N/A</v>
      </c>
      <c r="AT39" t="e">
        <f ca="1">CalcGrille</f>
        <v>#N/A</v>
      </c>
      <c r="AU39" t="e">
        <f ca="1">CalcGrille</f>
        <v>#N/A</v>
      </c>
      <c r="AV39" t="e">
        <f ca="1">CalcGrille</f>
        <v>#N/A</v>
      </c>
    </row>
    <row r="40" spans="1:48" x14ac:dyDescent="0.2">
      <c r="A40">
        <f t="shared" si="22"/>
        <v>3.3000000000000007</v>
      </c>
      <c r="B40">
        <v>9</v>
      </c>
      <c r="C40" t="e">
        <f t="shared" ca="1" si="21"/>
        <v>#N/A</v>
      </c>
      <c r="D40" t="e">
        <f ca="1">INDEX(Activités[ACTIVITÉ],MATCH($C40,Activités[ID],0))</f>
        <v>#N/A</v>
      </c>
      <c r="E40" t="e">
        <f ca="1">CalcGrille</f>
        <v>#N/A</v>
      </c>
      <c r="F40" t="e">
        <f ca="1">CalcGrille</f>
        <v>#N/A</v>
      </c>
      <c r="G40" t="e">
        <f ca="1">CalcGrille</f>
        <v>#N/A</v>
      </c>
      <c r="H40" t="e">
        <f ca="1">CalcGrille</f>
        <v>#N/A</v>
      </c>
      <c r="I40" t="e">
        <f ca="1">CalcGrille</f>
        <v>#N/A</v>
      </c>
      <c r="J40" t="e">
        <f ca="1">CalcGrille</f>
        <v>#N/A</v>
      </c>
      <c r="K40" t="e">
        <f ca="1">CalcGrille</f>
        <v>#N/A</v>
      </c>
      <c r="L40" t="e">
        <f ca="1">CalcGrille</f>
        <v>#N/A</v>
      </c>
      <c r="M40" t="e">
        <f ca="1">CalcGrille</f>
        <v>#N/A</v>
      </c>
      <c r="N40" t="e">
        <f ca="1">CalcGrille</f>
        <v>#N/A</v>
      </c>
      <c r="O40" t="e">
        <f ca="1">CalcGrille</f>
        <v>#N/A</v>
      </c>
      <c r="P40" t="e">
        <f ca="1">CalcGrille</f>
        <v>#N/A</v>
      </c>
      <c r="Q40" t="e">
        <f ca="1">CalcGrille</f>
        <v>#N/A</v>
      </c>
      <c r="R40" t="e">
        <f ca="1">CalcGrille</f>
        <v>#N/A</v>
      </c>
      <c r="S40" t="e">
        <f ca="1">CalcGrille</f>
        <v>#N/A</v>
      </c>
      <c r="T40" t="e">
        <f ca="1">CalcGrille</f>
        <v>#N/A</v>
      </c>
      <c r="U40" t="e">
        <f ca="1">CalcGrille</f>
        <v>#N/A</v>
      </c>
      <c r="V40" t="e">
        <f ca="1">CalcGrille</f>
        <v>#N/A</v>
      </c>
      <c r="W40" t="e">
        <f ca="1">CalcGrille</f>
        <v>#N/A</v>
      </c>
      <c r="X40" t="e">
        <f ca="1">CalcGrille</f>
        <v>#N/A</v>
      </c>
      <c r="Y40" t="e">
        <f ca="1">CalcGrille</f>
        <v>#N/A</v>
      </c>
      <c r="Z40" t="e">
        <f ca="1">CalcGrille</f>
        <v>#N/A</v>
      </c>
      <c r="AA40" t="e">
        <f ca="1">CalcGrille</f>
        <v>#N/A</v>
      </c>
      <c r="AB40" t="e">
        <f ca="1">CalcGrille</f>
        <v>#N/A</v>
      </c>
      <c r="AC40" t="e">
        <f ca="1">CalcGrille</f>
        <v>#N/A</v>
      </c>
      <c r="AD40" t="e">
        <f ca="1">CalcGrille</f>
        <v>#N/A</v>
      </c>
      <c r="AE40" t="e">
        <f ca="1">CalcGrille</f>
        <v>#N/A</v>
      </c>
      <c r="AF40" t="e">
        <f ca="1">CalcGrille</f>
        <v>#N/A</v>
      </c>
      <c r="AG40" t="e">
        <f ca="1">CalcGrille</f>
        <v>#N/A</v>
      </c>
      <c r="AH40" t="e">
        <f ca="1">CalcGrille</f>
        <v>#N/A</v>
      </c>
      <c r="AI40" t="e">
        <f ca="1">CalcGrille</f>
        <v>#N/A</v>
      </c>
      <c r="AJ40" t="e">
        <f ca="1">CalcGrille</f>
        <v>#N/A</v>
      </c>
      <c r="AK40" t="e">
        <f ca="1">CalcGrille</f>
        <v>#N/A</v>
      </c>
      <c r="AL40" t="e">
        <f ca="1">CalcGrille</f>
        <v>#N/A</v>
      </c>
      <c r="AM40" t="e">
        <f ca="1">CalcGrille</f>
        <v>#N/A</v>
      </c>
      <c r="AN40" t="e">
        <f ca="1">CalcGrille</f>
        <v>#N/A</v>
      </c>
      <c r="AO40" t="e">
        <f ca="1">CalcGrille</f>
        <v>#N/A</v>
      </c>
      <c r="AP40" t="e">
        <f ca="1">CalcGrille</f>
        <v>#N/A</v>
      </c>
      <c r="AQ40" t="e">
        <f ca="1">CalcGrille</f>
        <v>#N/A</v>
      </c>
      <c r="AR40" t="e">
        <f ca="1">CalcGrille</f>
        <v>#N/A</v>
      </c>
      <c r="AS40" t="e">
        <f ca="1">CalcGrille</f>
        <v>#N/A</v>
      </c>
      <c r="AT40" t="e">
        <f ca="1">CalcGrille</f>
        <v>#N/A</v>
      </c>
      <c r="AU40" t="e">
        <f ca="1">CalcGrille</f>
        <v>#N/A</v>
      </c>
      <c r="AV40" t="e">
        <f ca="1">CalcGrille</f>
        <v>#N/A</v>
      </c>
    </row>
    <row r="43" spans="1:48" x14ac:dyDescent="0.2">
      <c r="E43" s="1">
        <f>E31</f>
        <v>43279</v>
      </c>
      <c r="F43" s="1">
        <f t="shared" ref="F43:AU43" si="23">F31</f>
        <v>43280</v>
      </c>
      <c r="G43" s="1">
        <f t="shared" si="23"/>
        <v>43281</v>
      </c>
      <c r="H43" s="1">
        <f t="shared" si="23"/>
        <v>43282</v>
      </c>
      <c r="I43" s="1">
        <f t="shared" si="23"/>
        <v>43283</v>
      </c>
      <c r="J43" s="1">
        <f t="shared" si="23"/>
        <v>43284</v>
      </c>
      <c r="K43" s="1">
        <f t="shared" si="23"/>
        <v>43285</v>
      </c>
      <c r="L43" s="1">
        <f t="shared" si="23"/>
        <v>43286</v>
      </c>
      <c r="M43" s="1">
        <f t="shared" si="23"/>
        <v>43287</v>
      </c>
      <c r="N43" s="1">
        <f t="shared" si="23"/>
        <v>43288</v>
      </c>
      <c r="O43" s="1">
        <f t="shared" si="23"/>
        <v>43289</v>
      </c>
      <c r="P43" s="1">
        <f t="shared" si="23"/>
        <v>43290</v>
      </c>
      <c r="Q43" s="1">
        <f t="shared" si="23"/>
        <v>43291</v>
      </c>
      <c r="R43" s="1">
        <f t="shared" si="23"/>
        <v>43292</v>
      </c>
      <c r="S43" s="1">
        <f t="shared" si="23"/>
        <v>43293</v>
      </c>
      <c r="T43" s="1">
        <f t="shared" si="23"/>
        <v>43294</v>
      </c>
      <c r="U43" s="1">
        <f t="shared" si="23"/>
        <v>43295</v>
      </c>
      <c r="V43" s="1">
        <f t="shared" si="23"/>
        <v>43296</v>
      </c>
      <c r="W43" s="1">
        <f t="shared" si="23"/>
        <v>43297</v>
      </c>
      <c r="X43" s="1">
        <f t="shared" si="23"/>
        <v>43298</v>
      </c>
      <c r="Y43" s="1">
        <f t="shared" si="23"/>
        <v>43299</v>
      </c>
      <c r="Z43" s="1">
        <f t="shared" si="23"/>
        <v>43300</v>
      </c>
      <c r="AA43" s="1">
        <f t="shared" si="23"/>
        <v>43301</v>
      </c>
      <c r="AB43" s="1">
        <f t="shared" si="23"/>
        <v>43302</v>
      </c>
      <c r="AC43" s="1">
        <f t="shared" ref="AC43:AF43" si="24">AC31</f>
        <v>43303</v>
      </c>
      <c r="AD43" s="1">
        <f t="shared" si="24"/>
        <v>43304</v>
      </c>
      <c r="AE43" s="1">
        <f t="shared" si="24"/>
        <v>43305</v>
      </c>
      <c r="AF43" s="1">
        <f t="shared" si="24"/>
        <v>43306</v>
      </c>
      <c r="AG43" s="1">
        <f t="shared" si="23"/>
        <v>43307</v>
      </c>
      <c r="AH43" s="1">
        <f t="shared" si="23"/>
        <v>43308</v>
      </c>
      <c r="AI43" s="1">
        <f t="shared" si="23"/>
        <v>43309</v>
      </c>
      <c r="AJ43" s="1">
        <f t="shared" si="23"/>
        <v>43310</v>
      </c>
      <c r="AK43" s="1">
        <f t="shared" ref="AK43:AS43" si="25">AK31</f>
        <v>43311</v>
      </c>
      <c r="AL43" s="1">
        <f t="shared" si="25"/>
        <v>43312</v>
      </c>
      <c r="AM43" s="1">
        <f t="shared" si="25"/>
        <v>43313</v>
      </c>
      <c r="AN43" s="1">
        <f t="shared" si="25"/>
        <v>43314</v>
      </c>
      <c r="AO43" s="1">
        <f t="shared" si="25"/>
        <v>43315</v>
      </c>
      <c r="AP43" s="1">
        <f t="shared" si="25"/>
        <v>43316</v>
      </c>
      <c r="AQ43" s="1">
        <f t="shared" si="25"/>
        <v>43317</v>
      </c>
      <c r="AR43" s="1">
        <f t="shared" si="25"/>
        <v>43318</v>
      </c>
      <c r="AS43" s="1">
        <f t="shared" si="25"/>
        <v>43319</v>
      </c>
      <c r="AT43" s="1">
        <f t="shared" si="23"/>
        <v>43320</v>
      </c>
      <c r="AU43" s="1">
        <f t="shared" si="23"/>
        <v>43321</v>
      </c>
    </row>
    <row r="44" spans="1:48" x14ac:dyDescent="0.2">
      <c r="C44" t="e">
        <f ca="1">C32</f>
        <v>#N/A</v>
      </c>
      <c r="D44" t="e">
        <f ca="1">UPPER(INDEX(Activités[ACTIVITÉ],MATCH($C44,Activités[ID],0)))</f>
        <v>#N/A</v>
      </c>
      <c r="E44" t="e">
        <f t="shared" ref="E44:AA44" ca="1" si="26">IF(ISERROR(F32),E32,NA())</f>
        <v>#N/A</v>
      </c>
      <c r="F44" t="e">
        <f t="shared" ca="1" si="26"/>
        <v>#N/A</v>
      </c>
      <c r="G44" t="e">
        <f t="shared" ca="1" si="26"/>
        <v>#N/A</v>
      </c>
      <c r="H44" t="e">
        <f t="shared" ca="1" si="26"/>
        <v>#N/A</v>
      </c>
      <c r="I44" t="e">
        <f t="shared" ca="1" si="26"/>
        <v>#N/A</v>
      </c>
      <c r="J44" t="e">
        <f t="shared" ca="1" si="26"/>
        <v>#N/A</v>
      </c>
      <c r="K44" t="e">
        <f t="shared" ca="1" si="26"/>
        <v>#N/A</v>
      </c>
      <c r="L44" t="e">
        <f t="shared" ca="1" si="26"/>
        <v>#N/A</v>
      </c>
      <c r="M44" t="e">
        <f t="shared" ca="1" si="26"/>
        <v>#N/A</v>
      </c>
      <c r="N44" t="e">
        <f t="shared" ca="1" si="26"/>
        <v>#N/A</v>
      </c>
      <c r="O44" t="e">
        <f t="shared" ca="1" si="26"/>
        <v>#N/A</v>
      </c>
      <c r="P44" t="e">
        <f t="shared" ca="1" si="26"/>
        <v>#N/A</v>
      </c>
      <c r="Q44" t="e">
        <f t="shared" ca="1" si="26"/>
        <v>#N/A</v>
      </c>
      <c r="R44" t="e">
        <f t="shared" ca="1" si="26"/>
        <v>#N/A</v>
      </c>
      <c r="S44" t="e">
        <f t="shared" ca="1" si="26"/>
        <v>#N/A</v>
      </c>
      <c r="T44" t="e">
        <f t="shared" ca="1" si="26"/>
        <v>#N/A</v>
      </c>
      <c r="U44" t="e">
        <f t="shared" ca="1" si="26"/>
        <v>#N/A</v>
      </c>
      <c r="V44" t="e">
        <f t="shared" ca="1" si="26"/>
        <v>#N/A</v>
      </c>
      <c r="W44" t="e">
        <f t="shared" ca="1" si="26"/>
        <v>#N/A</v>
      </c>
      <c r="X44" t="e">
        <f t="shared" ca="1" si="26"/>
        <v>#N/A</v>
      </c>
      <c r="Y44" t="e">
        <f t="shared" ca="1" si="26"/>
        <v>#N/A</v>
      </c>
      <c r="Z44" t="e">
        <f t="shared" ca="1" si="26"/>
        <v>#N/A</v>
      </c>
      <c r="AA44" t="e">
        <f t="shared" ca="1" si="26"/>
        <v>#N/A</v>
      </c>
      <c r="AB44" t="e">
        <f ca="1">IF(ISERROR(AC32),AB32,NA())</f>
        <v>#N/A</v>
      </c>
      <c r="AC44" t="e">
        <f t="shared" ref="AC44:AD52" ca="1" si="27">IF(ISERROR(AD32),AC32,NA())</f>
        <v>#N/A</v>
      </c>
      <c r="AD44" t="e">
        <f t="shared" ca="1" si="27"/>
        <v>#N/A</v>
      </c>
      <c r="AE44" t="e">
        <f t="shared" ref="AE44:AF52" ca="1" si="28">IF(ISERROR(AF32),AE32,NA())</f>
        <v>#N/A</v>
      </c>
      <c r="AF44" t="e">
        <f t="shared" ca="1" si="28"/>
        <v>#N/A</v>
      </c>
      <c r="AG44" t="e">
        <f t="shared" ref="AG44:AH52" ca="1" si="29">IF(ISERROR(AH32),AG32,NA())</f>
        <v>#N/A</v>
      </c>
      <c r="AH44" t="e">
        <f t="shared" ca="1" si="29"/>
        <v>#N/A</v>
      </c>
      <c r="AI44" t="e">
        <f t="shared" ref="AI44:AI52" ca="1" si="30">IF(ISERROR(AJ32),AI32,NA())</f>
        <v>#N/A</v>
      </c>
      <c r="AJ44" t="e">
        <f ca="1">IF(ISERROR(AT32),AJ32,NA())</f>
        <v>#N/A</v>
      </c>
      <c r="AK44" t="e">
        <f t="shared" ref="AK44:AS44" ca="1" si="31">IF(ISERROR(AU32),AK32,NA())</f>
        <v>#N/A</v>
      </c>
      <c r="AL44" t="e">
        <f t="shared" ca="1" si="31"/>
        <v>#N/A</v>
      </c>
      <c r="AM44" t="e">
        <f t="shared" si="31"/>
        <v>#N/A</v>
      </c>
      <c r="AN44" t="e">
        <f t="shared" si="31"/>
        <v>#N/A</v>
      </c>
      <c r="AO44" t="e">
        <f t="shared" si="31"/>
        <v>#N/A</v>
      </c>
      <c r="AP44" t="e">
        <f t="shared" si="31"/>
        <v>#N/A</v>
      </c>
      <c r="AQ44" t="e">
        <f t="shared" si="31"/>
        <v>#N/A</v>
      </c>
      <c r="AR44" t="e">
        <f t="shared" si="31"/>
        <v>#N/A</v>
      </c>
      <c r="AS44" t="e">
        <f t="shared" si="31"/>
        <v>#N/A</v>
      </c>
      <c r="AT44" t="e">
        <f t="shared" ref="AT44:AU52" ca="1" si="32">IF(ISERROR(AU32),AT32,NA())</f>
        <v>#N/A</v>
      </c>
      <c r="AU44" t="e">
        <f t="shared" ca="1" si="32"/>
        <v>#N/A</v>
      </c>
    </row>
    <row r="45" spans="1:48" x14ac:dyDescent="0.2">
      <c r="C45" t="e">
        <f t="shared" ref="C45:C52" ca="1" si="33">C33</f>
        <v>#N/A</v>
      </c>
      <c r="D45" t="e">
        <f ca="1">UPPER(INDEX(Activités[ACTIVITÉ],MATCH($C45,Activités[ID],0)))</f>
        <v>#N/A</v>
      </c>
      <c r="E45" t="e">
        <f t="shared" ref="E45:AA45" ca="1" si="34">IF(ISERROR(F33),E33,NA())</f>
        <v>#N/A</v>
      </c>
      <c r="F45" t="e">
        <f t="shared" ca="1" si="34"/>
        <v>#N/A</v>
      </c>
      <c r="G45" t="e">
        <f t="shared" ca="1" si="34"/>
        <v>#N/A</v>
      </c>
      <c r="H45" t="e">
        <f t="shared" ca="1" si="34"/>
        <v>#N/A</v>
      </c>
      <c r="I45" t="e">
        <f t="shared" ca="1" si="34"/>
        <v>#N/A</v>
      </c>
      <c r="J45" t="e">
        <f t="shared" ca="1" si="34"/>
        <v>#N/A</v>
      </c>
      <c r="K45" t="e">
        <f t="shared" ca="1" si="34"/>
        <v>#N/A</v>
      </c>
      <c r="L45" t="e">
        <f t="shared" ca="1" si="34"/>
        <v>#N/A</v>
      </c>
      <c r="M45" t="e">
        <f t="shared" ca="1" si="34"/>
        <v>#N/A</v>
      </c>
      <c r="N45" t="e">
        <f t="shared" ca="1" si="34"/>
        <v>#N/A</v>
      </c>
      <c r="O45" t="e">
        <f t="shared" ca="1" si="34"/>
        <v>#N/A</v>
      </c>
      <c r="P45" t="e">
        <f t="shared" ca="1" si="34"/>
        <v>#N/A</v>
      </c>
      <c r="Q45" t="e">
        <f t="shared" ca="1" si="34"/>
        <v>#N/A</v>
      </c>
      <c r="R45" t="e">
        <f t="shared" ca="1" si="34"/>
        <v>#N/A</v>
      </c>
      <c r="S45" t="e">
        <f t="shared" ca="1" si="34"/>
        <v>#N/A</v>
      </c>
      <c r="T45" t="e">
        <f t="shared" ca="1" si="34"/>
        <v>#N/A</v>
      </c>
      <c r="U45" t="e">
        <f t="shared" ca="1" si="34"/>
        <v>#N/A</v>
      </c>
      <c r="V45" t="e">
        <f t="shared" ca="1" si="34"/>
        <v>#N/A</v>
      </c>
      <c r="W45" t="e">
        <f t="shared" ca="1" si="34"/>
        <v>#N/A</v>
      </c>
      <c r="X45" t="e">
        <f t="shared" ca="1" si="34"/>
        <v>#N/A</v>
      </c>
      <c r="Y45" t="e">
        <f t="shared" ca="1" si="34"/>
        <v>#N/A</v>
      </c>
      <c r="Z45" t="e">
        <f t="shared" ca="1" si="34"/>
        <v>#N/A</v>
      </c>
      <c r="AA45" t="e">
        <f t="shared" ca="1" si="34"/>
        <v>#N/A</v>
      </c>
      <c r="AB45" t="e">
        <f t="shared" ref="AB45" ca="1" si="35">IF(ISERROR(AC33),AB33,NA())</f>
        <v>#N/A</v>
      </c>
      <c r="AC45" t="e">
        <f t="shared" ca="1" si="27"/>
        <v>#N/A</v>
      </c>
      <c r="AD45" t="e">
        <f t="shared" ca="1" si="27"/>
        <v>#N/A</v>
      </c>
      <c r="AE45" t="e">
        <f t="shared" ca="1" si="28"/>
        <v>#N/A</v>
      </c>
      <c r="AF45" t="e">
        <f t="shared" ca="1" si="28"/>
        <v>#N/A</v>
      </c>
      <c r="AG45" t="e">
        <f t="shared" ca="1" si="29"/>
        <v>#N/A</v>
      </c>
      <c r="AH45" t="e">
        <f t="shared" ca="1" si="29"/>
        <v>#N/A</v>
      </c>
      <c r="AI45" t="e">
        <f t="shared" ca="1" si="30"/>
        <v>#N/A</v>
      </c>
      <c r="AJ45" t="e">
        <f ca="1">IF(ISERROR(AT33),AJ33,NA())</f>
        <v>#N/A</v>
      </c>
      <c r="AK45" t="e">
        <f t="shared" ref="AK45:AS45" ca="1" si="36">IF(ISERROR(AU33),AK33,NA())</f>
        <v>#N/A</v>
      </c>
      <c r="AL45" t="e">
        <f t="shared" ca="1" si="36"/>
        <v>#N/A</v>
      </c>
      <c r="AM45" t="e">
        <f t="shared" si="36"/>
        <v>#N/A</v>
      </c>
      <c r="AN45" t="e">
        <f t="shared" si="36"/>
        <v>#N/A</v>
      </c>
      <c r="AO45" t="e">
        <f t="shared" si="36"/>
        <v>#N/A</v>
      </c>
      <c r="AP45" t="e">
        <f t="shared" si="36"/>
        <v>#N/A</v>
      </c>
      <c r="AQ45" t="e">
        <f t="shared" si="36"/>
        <v>#N/A</v>
      </c>
      <c r="AR45" t="e">
        <f t="shared" si="36"/>
        <v>#N/A</v>
      </c>
      <c r="AS45" t="e">
        <f t="shared" si="36"/>
        <v>#N/A</v>
      </c>
      <c r="AT45" t="e">
        <f t="shared" ca="1" si="32"/>
        <v>#N/A</v>
      </c>
      <c r="AU45" t="e">
        <f t="shared" ca="1" si="32"/>
        <v>#N/A</v>
      </c>
    </row>
    <row r="46" spans="1:48" x14ac:dyDescent="0.2">
      <c r="C46" t="e">
        <f t="shared" ca="1" si="33"/>
        <v>#N/A</v>
      </c>
      <c r="D46" t="e">
        <f ca="1">UPPER(INDEX(Activités[ACTIVITÉ],MATCH($C46,Activités[ID],0)))</f>
        <v>#N/A</v>
      </c>
      <c r="E46" t="e">
        <f t="shared" ref="E46:AA46" ca="1" si="37">IF(ISERROR(F34),E34,NA())</f>
        <v>#N/A</v>
      </c>
      <c r="F46" t="e">
        <f t="shared" ca="1" si="37"/>
        <v>#N/A</v>
      </c>
      <c r="G46" t="e">
        <f t="shared" ca="1" si="37"/>
        <v>#N/A</v>
      </c>
      <c r="H46" t="e">
        <f t="shared" ca="1" si="37"/>
        <v>#N/A</v>
      </c>
      <c r="I46" t="e">
        <f t="shared" ca="1" si="37"/>
        <v>#N/A</v>
      </c>
      <c r="J46" t="e">
        <f t="shared" ca="1" si="37"/>
        <v>#N/A</v>
      </c>
      <c r="K46" t="e">
        <f t="shared" ca="1" si="37"/>
        <v>#N/A</v>
      </c>
      <c r="L46" t="e">
        <f t="shared" ca="1" si="37"/>
        <v>#N/A</v>
      </c>
      <c r="M46" t="e">
        <f t="shared" ca="1" si="37"/>
        <v>#N/A</v>
      </c>
      <c r="N46" t="e">
        <f t="shared" ca="1" si="37"/>
        <v>#N/A</v>
      </c>
      <c r="O46" t="e">
        <f t="shared" ca="1" si="37"/>
        <v>#N/A</v>
      </c>
      <c r="P46" t="e">
        <f t="shared" ca="1" si="37"/>
        <v>#N/A</v>
      </c>
      <c r="Q46" t="e">
        <f t="shared" ca="1" si="37"/>
        <v>#N/A</v>
      </c>
      <c r="R46" t="e">
        <f t="shared" ca="1" si="37"/>
        <v>#N/A</v>
      </c>
      <c r="S46" t="e">
        <f t="shared" ca="1" si="37"/>
        <v>#N/A</v>
      </c>
      <c r="T46" t="e">
        <f t="shared" ca="1" si="37"/>
        <v>#N/A</v>
      </c>
      <c r="U46" t="e">
        <f t="shared" ca="1" si="37"/>
        <v>#N/A</v>
      </c>
      <c r="V46" t="e">
        <f t="shared" ca="1" si="37"/>
        <v>#N/A</v>
      </c>
      <c r="W46" t="e">
        <f t="shared" ca="1" si="37"/>
        <v>#N/A</v>
      </c>
      <c r="X46" t="e">
        <f t="shared" ca="1" si="37"/>
        <v>#N/A</v>
      </c>
      <c r="Y46" t="e">
        <f t="shared" ca="1" si="37"/>
        <v>#N/A</v>
      </c>
      <c r="Z46" t="e">
        <f t="shared" ca="1" si="37"/>
        <v>#N/A</v>
      </c>
      <c r="AA46" t="e">
        <f t="shared" ca="1" si="37"/>
        <v>#N/A</v>
      </c>
      <c r="AB46" t="e">
        <f ca="1">IF(ISERROR(AG34),AB34,NA())</f>
        <v>#N/A</v>
      </c>
      <c r="AC46" t="e">
        <f t="shared" ca="1" si="27"/>
        <v>#N/A</v>
      </c>
      <c r="AD46" t="e">
        <f t="shared" ref="AD46:AD49" ca="1" si="38">IF(ISERROR(AI34),AD34,NA())</f>
        <v>#N/A</v>
      </c>
      <c r="AE46" t="e">
        <f t="shared" ca="1" si="28"/>
        <v>#N/A</v>
      </c>
      <c r="AF46" t="e">
        <f ca="1">IF(ISERROR(AT34),AF34,NA())</f>
        <v>#N/A</v>
      </c>
      <c r="AG46" t="e">
        <f t="shared" ca="1" si="29"/>
        <v>#N/A</v>
      </c>
      <c r="AH46" t="e">
        <f ca="1">IF(ISERROR(AV34),AH34,NA())</f>
        <v>#N/A</v>
      </c>
      <c r="AI46" t="e">
        <f t="shared" ca="1" si="30"/>
        <v>#N/A</v>
      </c>
      <c r="AJ46" t="e">
        <f>IF(ISERROR(AX34),AJ34,NA())</f>
        <v>#N/A</v>
      </c>
      <c r="AK46" t="e">
        <f t="shared" ref="AK46:AS46" si="39">IF(ISERROR(AY34),AK34,NA())</f>
        <v>#N/A</v>
      </c>
      <c r="AL46" t="e">
        <f t="shared" si="39"/>
        <v>#N/A</v>
      </c>
      <c r="AM46" t="e">
        <f t="shared" si="39"/>
        <v>#N/A</v>
      </c>
      <c r="AN46" t="e">
        <f t="shared" si="39"/>
        <v>#N/A</v>
      </c>
      <c r="AO46" t="e">
        <f t="shared" si="39"/>
        <v>#N/A</v>
      </c>
      <c r="AP46" t="e">
        <f t="shared" si="39"/>
        <v>#N/A</v>
      </c>
      <c r="AQ46" t="e">
        <f t="shared" si="39"/>
        <v>#N/A</v>
      </c>
      <c r="AR46" t="e">
        <f t="shared" si="39"/>
        <v>#N/A</v>
      </c>
      <c r="AS46" t="e">
        <f t="shared" si="39"/>
        <v>#N/A</v>
      </c>
      <c r="AT46" t="e">
        <f t="shared" ca="1" si="32"/>
        <v>#N/A</v>
      </c>
      <c r="AU46" t="e">
        <f t="shared" ref="AU46:AU49" si="40">IF(ISERROR(AZ34),AU34,NA())</f>
        <v>#N/A</v>
      </c>
    </row>
    <row r="47" spans="1:48" x14ac:dyDescent="0.2">
      <c r="C47" t="e">
        <f t="shared" ca="1" si="33"/>
        <v>#N/A</v>
      </c>
      <c r="D47" t="e">
        <f ca="1">UPPER(INDEX(Activités[ACTIVITÉ],MATCH($C47,Activités[ID],0)))</f>
        <v>#N/A</v>
      </c>
      <c r="E47" t="e">
        <f t="shared" ref="E47:AA47" ca="1" si="41">IF(ISERROR(F35),E35,NA())</f>
        <v>#N/A</v>
      </c>
      <c r="F47" t="e">
        <f t="shared" ca="1" si="41"/>
        <v>#N/A</v>
      </c>
      <c r="G47" t="e">
        <f t="shared" ca="1" si="41"/>
        <v>#N/A</v>
      </c>
      <c r="H47" t="e">
        <f t="shared" ca="1" si="41"/>
        <v>#N/A</v>
      </c>
      <c r="I47" t="e">
        <f t="shared" ca="1" si="41"/>
        <v>#N/A</v>
      </c>
      <c r="J47" t="e">
        <f t="shared" ca="1" si="41"/>
        <v>#N/A</v>
      </c>
      <c r="K47" t="e">
        <f t="shared" ca="1" si="41"/>
        <v>#N/A</v>
      </c>
      <c r="L47" t="e">
        <f t="shared" ca="1" si="41"/>
        <v>#N/A</v>
      </c>
      <c r="M47" t="e">
        <f t="shared" ca="1" si="41"/>
        <v>#N/A</v>
      </c>
      <c r="N47" t="e">
        <f t="shared" ca="1" si="41"/>
        <v>#N/A</v>
      </c>
      <c r="O47" t="e">
        <f t="shared" ca="1" si="41"/>
        <v>#N/A</v>
      </c>
      <c r="P47" t="e">
        <f t="shared" ca="1" si="41"/>
        <v>#N/A</v>
      </c>
      <c r="Q47" t="e">
        <f t="shared" ca="1" si="41"/>
        <v>#N/A</v>
      </c>
      <c r="R47" t="e">
        <f t="shared" ca="1" si="41"/>
        <v>#N/A</v>
      </c>
      <c r="S47" t="e">
        <f t="shared" ca="1" si="41"/>
        <v>#N/A</v>
      </c>
      <c r="T47" t="e">
        <f t="shared" ca="1" si="41"/>
        <v>#N/A</v>
      </c>
      <c r="U47" t="e">
        <f t="shared" ca="1" si="41"/>
        <v>#N/A</v>
      </c>
      <c r="V47" t="e">
        <f t="shared" ca="1" si="41"/>
        <v>#N/A</v>
      </c>
      <c r="W47" t="e">
        <f t="shared" ca="1" si="41"/>
        <v>#N/A</v>
      </c>
      <c r="X47" t="e">
        <f t="shared" ca="1" si="41"/>
        <v>#N/A</v>
      </c>
      <c r="Y47" t="e">
        <f t="shared" ca="1" si="41"/>
        <v>#N/A</v>
      </c>
      <c r="Z47" t="e">
        <f t="shared" ca="1" si="41"/>
        <v>#N/A</v>
      </c>
      <c r="AA47" t="e">
        <f t="shared" ca="1" si="41"/>
        <v>#N/A</v>
      </c>
      <c r="AB47" t="e">
        <f ca="1">IF(ISERROR(AG35),AB35,NA())</f>
        <v>#N/A</v>
      </c>
      <c r="AC47" t="e">
        <f t="shared" ca="1" si="27"/>
        <v>#N/A</v>
      </c>
      <c r="AD47" t="e">
        <f t="shared" ca="1" si="38"/>
        <v>#N/A</v>
      </c>
      <c r="AE47" t="e">
        <f t="shared" ca="1" si="28"/>
        <v>#N/A</v>
      </c>
      <c r="AF47" t="e">
        <f ca="1">IF(ISERROR(AT35),AF35,NA())</f>
        <v>#N/A</v>
      </c>
      <c r="AG47" t="e">
        <f t="shared" ca="1" si="29"/>
        <v>#N/A</v>
      </c>
      <c r="AH47" t="e">
        <f ca="1">IF(ISERROR(AV35),AH35,NA())</f>
        <v>#N/A</v>
      </c>
      <c r="AI47" t="e">
        <f t="shared" ca="1" si="30"/>
        <v>#N/A</v>
      </c>
      <c r="AJ47" t="e">
        <f>IF(ISERROR(AX35),AJ35,NA())</f>
        <v>#N/A</v>
      </c>
      <c r="AK47" t="e">
        <f t="shared" ref="AK47:AS47" si="42">IF(ISERROR(AY35),AK35,NA())</f>
        <v>#N/A</v>
      </c>
      <c r="AL47" t="e">
        <f t="shared" si="42"/>
        <v>#N/A</v>
      </c>
      <c r="AM47" t="e">
        <f t="shared" si="42"/>
        <v>#N/A</v>
      </c>
      <c r="AN47" t="e">
        <f t="shared" si="42"/>
        <v>#N/A</v>
      </c>
      <c r="AO47" t="e">
        <f t="shared" si="42"/>
        <v>#N/A</v>
      </c>
      <c r="AP47" t="e">
        <f t="shared" si="42"/>
        <v>#N/A</v>
      </c>
      <c r="AQ47" t="e">
        <f t="shared" si="42"/>
        <v>#N/A</v>
      </c>
      <c r="AR47" t="e">
        <f t="shared" si="42"/>
        <v>#N/A</v>
      </c>
      <c r="AS47" t="e">
        <f t="shared" si="42"/>
        <v>#N/A</v>
      </c>
      <c r="AT47" t="e">
        <f t="shared" ca="1" si="32"/>
        <v>#N/A</v>
      </c>
      <c r="AU47" t="e">
        <f t="shared" si="40"/>
        <v>#N/A</v>
      </c>
    </row>
    <row r="48" spans="1:48" x14ac:dyDescent="0.2">
      <c r="C48" t="e">
        <f t="shared" ca="1" si="33"/>
        <v>#N/A</v>
      </c>
      <c r="D48" t="e">
        <f ca="1">UPPER(INDEX(Activités[ACTIVITÉ],MATCH($C48,Activités[ID],0)))</f>
        <v>#N/A</v>
      </c>
      <c r="E48" t="e">
        <f t="shared" ref="E48:AA48" ca="1" si="43">IF(ISERROR(F36),E36,NA())</f>
        <v>#N/A</v>
      </c>
      <c r="F48" t="e">
        <f t="shared" ca="1" si="43"/>
        <v>#N/A</v>
      </c>
      <c r="G48" t="e">
        <f t="shared" ca="1" si="43"/>
        <v>#N/A</v>
      </c>
      <c r="H48" t="e">
        <f t="shared" ca="1" si="43"/>
        <v>#N/A</v>
      </c>
      <c r="I48" t="e">
        <f t="shared" ca="1" si="43"/>
        <v>#N/A</v>
      </c>
      <c r="J48" t="e">
        <f t="shared" ca="1" si="43"/>
        <v>#N/A</v>
      </c>
      <c r="K48" t="e">
        <f t="shared" ca="1" si="43"/>
        <v>#N/A</v>
      </c>
      <c r="L48" t="e">
        <f t="shared" ca="1" si="43"/>
        <v>#N/A</v>
      </c>
      <c r="M48" t="e">
        <f t="shared" ca="1" si="43"/>
        <v>#N/A</v>
      </c>
      <c r="N48" t="e">
        <f t="shared" ca="1" si="43"/>
        <v>#N/A</v>
      </c>
      <c r="O48" t="e">
        <f t="shared" ca="1" si="43"/>
        <v>#N/A</v>
      </c>
      <c r="P48" t="e">
        <f t="shared" ca="1" si="43"/>
        <v>#N/A</v>
      </c>
      <c r="Q48" t="e">
        <f t="shared" ca="1" si="43"/>
        <v>#N/A</v>
      </c>
      <c r="R48" t="e">
        <f t="shared" ca="1" si="43"/>
        <v>#N/A</v>
      </c>
      <c r="S48" t="e">
        <f t="shared" ca="1" si="43"/>
        <v>#N/A</v>
      </c>
      <c r="T48" t="e">
        <f t="shared" ca="1" si="43"/>
        <v>#N/A</v>
      </c>
      <c r="U48" t="e">
        <f t="shared" ca="1" si="43"/>
        <v>#N/A</v>
      </c>
      <c r="V48" t="e">
        <f t="shared" ca="1" si="43"/>
        <v>#N/A</v>
      </c>
      <c r="W48" t="e">
        <f t="shared" ca="1" si="43"/>
        <v>#N/A</v>
      </c>
      <c r="X48" t="e">
        <f t="shared" ca="1" si="43"/>
        <v>#N/A</v>
      </c>
      <c r="Y48" t="e">
        <f t="shared" ca="1" si="43"/>
        <v>#N/A</v>
      </c>
      <c r="Z48" t="e">
        <f t="shared" ca="1" si="43"/>
        <v>#N/A</v>
      </c>
      <c r="AA48" t="e">
        <f t="shared" ca="1" si="43"/>
        <v>#N/A</v>
      </c>
      <c r="AB48" t="e">
        <f ca="1">IF(ISERROR(AG36),AB36,NA())</f>
        <v>#N/A</v>
      </c>
      <c r="AC48" t="e">
        <f t="shared" ca="1" si="27"/>
        <v>#N/A</v>
      </c>
      <c r="AD48" t="e">
        <f t="shared" ca="1" si="38"/>
        <v>#N/A</v>
      </c>
      <c r="AE48" t="e">
        <f t="shared" ca="1" si="28"/>
        <v>#N/A</v>
      </c>
      <c r="AF48" t="e">
        <f ca="1">IF(ISERROR(AT36),AF36,NA())</f>
        <v>#N/A</v>
      </c>
      <c r="AG48" t="e">
        <f t="shared" ca="1" si="29"/>
        <v>#N/A</v>
      </c>
      <c r="AH48" t="e">
        <f ca="1">IF(ISERROR(AV36),AH36,NA())</f>
        <v>#N/A</v>
      </c>
      <c r="AI48" t="e">
        <f t="shared" ca="1" si="30"/>
        <v>#N/A</v>
      </c>
      <c r="AJ48" t="e">
        <f>IF(ISERROR(AX36),AJ36,NA())</f>
        <v>#N/A</v>
      </c>
      <c r="AK48" t="e">
        <f t="shared" ref="AK48:AS48" si="44">IF(ISERROR(AY36),AK36,NA())</f>
        <v>#N/A</v>
      </c>
      <c r="AL48" t="e">
        <f t="shared" si="44"/>
        <v>#N/A</v>
      </c>
      <c r="AM48" t="e">
        <f t="shared" si="44"/>
        <v>#N/A</v>
      </c>
      <c r="AN48" t="e">
        <f t="shared" si="44"/>
        <v>#N/A</v>
      </c>
      <c r="AO48" t="e">
        <f t="shared" si="44"/>
        <v>#N/A</v>
      </c>
      <c r="AP48" t="e">
        <f t="shared" si="44"/>
        <v>#N/A</v>
      </c>
      <c r="AQ48" t="e">
        <f t="shared" si="44"/>
        <v>#N/A</v>
      </c>
      <c r="AR48" t="e">
        <f t="shared" si="44"/>
        <v>#N/A</v>
      </c>
      <c r="AS48" t="e">
        <f t="shared" si="44"/>
        <v>#N/A</v>
      </c>
      <c r="AT48" t="e">
        <f t="shared" ca="1" si="32"/>
        <v>#N/A</v>
      </c>
      <c r="AU48" t="e">
        <f t="shared" si="40"/>
        <v>#N/A</v>
      </c>
    </row>
    <row r="49" spans="3:47" x14ac:dyDescent="0.2">
      <c r="C49" t="e">
        <f t="shared" ca="1" si="33"/>
        <v>#N/A</v>
      </c>
      <c r="D49" t="e">
        <f ca="1">UPPER(INDEX(Activités[ACTIVITÉ],MATCH($C49,Activités[ID],0)))</f>
        <v>#N/A</v>
      </c>
      <c r="E49" t="e">
        <f t="shared" ref="E49:AA49" ca="1" si="45">IF(ISERROR(F37),E37,NA())</f>
        <v>#N/A</v>
      </c>
      <c r="F49" t="e">
        <f t="shared" ca="1" si="45"/>
        <v>#N/A</v>
      </c>
      <c r="G49" t="e">
        <f t="shared" ca="1" si="45"/>
        <v>#N/A</v>
      </c>
      <c r="H49" t="e">
        <f t="shared" ca="1" si="45"/>
        <v>#N/A</v>
      </c>
      <c r="I49" t="e">
        <f t="shared" ca="1" si="45"/>
        <v>#N/A</v>
      </c>
      <c r="J49" t="e">
        <f t="shared" ca="1" si="45"/>
        <v>#N/A</v>
      </c>
      <c r="K49" t="e">
        <f t="shared" ca="1" si="45"/>
        <v>#N/A</v>
      </c>
      <c r="L49" t="e">
        <f t="shared" ca="1" si="45"/>
        <v>#N/A</v>
      </c>
      <c r="M49" t="e">
        <f t="shared" ca="1" si="45"/>
        <v>#N/A</v>
      </c>
      <c r="N49" t="e">
        <f t="shared" ca="1" si="45"/>
        <v>#N/A</v>
      </c>
      <c r="O49" t="e">
        <f t="shared" ca="1" si="45"/>
        <v>#N/A</v>
      </c>
      <c r="P49" t="e">
        <f t="shared" ca="1" si="45"/>
        <v>#N/A</v>
      </c>
      <c r="Q49" t="e">
        <f t="shared" ca="1" si="45"/>
        <v>#N/A</v>
      </c>
      <c r="R49" t="e">
        <f t="shared" ca="1" si="45"/>
        <v>#N/A</v>
      </c>
      <c r="S49" t="e">
        <f t="shared" ca="1" si="45"/>
        <v>#N/A</v>
      </c>
      <c r="T49" t="e">
        <f t="shared" ca="1" si="45"/>
        <v>#N/A</v>
      </c>
      <c r="U49" t="e">
        <f t="shared" ca="1" si="45"/>
        <v>#N/A</v>
      </c>
      <c r="V49" t="e">
        <f t="shared" ca="1" si="45"/>
        <v>#N/A</v>
      </c>
      <c r="W49" t="e">
        <f t="shared" ca="1" si="45"/>
        <v>#N/A</v>
      </c>
      <c r="X49" t="e">
        <f t="shared" ca="1" si="45"/>
        <v>#N/A</v>
      </c>
      <c r="Y49" t="e">
        <f t="shared" ca="1" si="45"/>
        <v>#N/A</v>
      </c>
      <c r="Z49" t="e">
        <f t="shared" ca="1" si="45"/>
        <v>#N/A</v>
      </c>
      <c r="AA49" t="e">
        <f t="shared" ca="1" si="45"/>
        <v>#N/A</v>
      </c>
      <c r="AB49" t="e">
        <f ca="1">IF(ISERROR(AG37),AB37,NA())</f>
        <v>#N/A</v>
      </c>
      <c r="AC49" t="e">
        <f t="shared" ca="1" si="27"/>
        <v>#N/A</v>
      </c>
      <c r="AD49" t="e">
        <f t="shared" ca="1" si="38"/>
        <v>#N/A</v>
      </c>
      <c r="AE49" t="e">
        <f t="shared" ca="1" si="28"/>
        <v>#N/A</v>
      </c>
      <c r="AF49" t="e">
        <f ca="1">IF(ISERROR(AT37),AF37,NA())</f>
        <v>#N/A</v>
      </c>
      <c r="AG49" t="e">
        <f t="shared" ca="1" si="29"/>
        <v>#N/A</v>
      </c>
      <c r="AH49" t="e">
        <f ca="1">IF(ISERROR(AV37),AH37,NA())</f>
        <v>#N/A</v>
      </c>
      <c r="AI49" t="e">
        <f t="shared" ca="1" si="30"/>
        <v>#N/A</v>
      </c>
      <c r="AJ49" t="e">
        <f>IF(ISERROR(AX37),AJ37,NA())</f>
        <v>#N/A</v>
      </c>
      <c r="AK49" t="e">
        <f t="shared" ref="AK49:AS49" si="46">IF(ISERROR(AY37),AK37,NA())</f>
        <v>#N/A</v>
      </c>
      <c r="AL49" t="e">
        <f t="shared" si="46"/>
        <v>#N/A</v>
      </c>
      <c r="AM49" t="e">
        <f t="shared" si="46"/>
        <v>#N/A</v>
      </c>
      <c r="AN49" t="e">
        <f t="shared" si="46"/>
        <v>#N/A</v>
      </c>
      <c r="AO49" t="e">
        <f t="shared" si="46"/>
        <v>#N/A</v>
      </c>
      <c r="AP49" t="e">
        <f t="shared" si="46"/>
        <v>#N/A</v>
      </c>
      <c r="AQ49" t="e">
        <f t="shared" si="46"/>
        <v>#N/A</v>
      </c>
      <c r="AR49" t="e">
        <f t="shared" si="46"/>
        <v>#N/A</v>
      </c>
      <c r="AS49" t="e">
        <f t="shared" si="46"/>
        <v>#N/A</v>
      </c>
      <c r="AT49" t="e">
        <f t="shared" ca="1" si="32"/>
        <v>#N/A</v>
      </c>
      <c r="AU49" t="e">
        <f t="shared" si="40"/>
        <v>#N/A</v>
      </c>
    </row>
    <row r="50" spans="3:47" x14ac:dyDescent="0.2">
      <c r="C50" t="e">
        <f t="shared" ca="1" si="33"/>
        <v>#N/A</v>
      </c>
      <c r="D50" t="e">
        <f ca="1">UPPER(INDEX(Activités[ACTIVITÉ],MATCH($C50,Activités[ID],0)))</f>
        <v>#N/A</v>
      </c>
      <c r="E50" t="e">
        <f t="shared" ref="E50:AA50" ca="1" si="47">IF(ISERROR(F38),E38,NA())</f>
        <v>#N/A</v>
      </c>
      <c r="F50" t="e">
        <f t="shared" ca="1" si="47"/>
        <v>#N/A</v>
      </c>
      <c r="G50" t="e">
        <f t="shared" ca="1" si="47"/>
        <v>#N/A</v>
      </c>
      <c r="H50" t="e">
        <f t="shared" ca="1" si="47"/>
        <v>#N/A</v>
      </c>
      <c r="I50" t="e">
        <f t="shared" ca="1" si="47"/>
        <v>#N/A</v>
      </c>
      <c r="J50" t="e">
        <f t="shared" ca="1" si="47"/>
        <v>#N/A</v>
      </c>
      <c r="K50" t="e">
        <f t="shared" ca="1" si="47"/>
        <v>#N/A</v>
      </c>
      <c r="L50" t="e">
        <f t="shared" ca="1" si="47"/>
        <v>#N/A</v>
      </c>
      <c r="M50" t="e">
        <f t="shared" ca="1" si="47"/>
        <v>#N/A</v>
      </c>
      <c r="N50" t="e">
        <f t="shared" ca="1" si="47"/>
        <v>#N/A</v>
      </c>
      <c r="O50" t="e">
        <f t="shared" ca="1" si="47"/>
        <v>#N/A</v>
      </c>
      <c r="P50" t="e">
        <f t="shared" ca="1" si="47"/>
        <v>#N/A</v>
      </c>
      <c r="Q50" t="e">
        <f t="shared" ca="1" si="47"/>
        <v>#N/A</v>
      </c>
      <c r="R50" t="e">
        <f t="shared" ca="1" si="47"/>
        <v>#N/A</v>
      </c>
      <c r="S50" t="e">
        <f t="shared" ca="1" si="47"/>
        <v>#N/A</v>
      </c>
      <c r="T50" t="e">
        <f t="shared" ca="1" si="47"/>
        <v>#N/A</v>
      </c>
      <c r="U50" t="e">
        <f t="shared" ca="1" si="47"/>
        <v>#N/A</v>
      </c>
      <c r="V50" t="e">
        <f t="shared" ca="1" si="47"/>
        <v>#N/A</v>
      </c>
      <c r="W50" t="e">
        <f t="shared" ca="1" si="47"/>
        <v>#N/A</v>
      </c>
      <c r="X50" t="e">
        <f t="shared" ca="1" si="47"/>
        <v>#N/A</v>
      </c>
      <c r="Y50" t="e">
        <f t="shared" ca="1" si="47"/>
        <v>#N/A</v>
      </c>
      <c r="Z50" t="e">
        <f t="shared" ca="1" si="47"/>
        <v>#N/A</v>
      </c>
      <c r="AA50" t="e">
        <f t="shared" ca="1" si="47"/>
        <v>#N/A</v>
      </c>
      <c r="AB50" t="e">
        <f t="shared" ref="AB50:AB52" ca="1" si="48">IF(ISERROR(AC38),AB38,NA())</f>
        <v>#N/A</v>
      </c>
      <c r="AC50" t="e">
        <f t="shared" ca="1" si="27"/>
        <v>#N/A</v>
      </c>
      <c r="AD50" t="e">
        <f t="shared" ref="AD50:AD52" ca="1" si="49">IF(ISERROR(AE38),AD38,NA())</f>
        <v>#N/A</v>
      </c>
      <c r="AE50" t="e">
        <f t="shared" ca="1" si="28"/>
        <v>#N/A</v>
      </c>
      <c r="AF50" t="e">
        <f t="shared" ref="AF50:AF52" ca="1" si="50">IF(ISERROR(AG38),AF38,NA())</f>
        <v>#N/A</v>
      </c>
      <c r="AG50" t="e">
        <f t="shared" ca="1" si="29"/>
        <v>#N/A</v>
      </c>
      <c r="AH50" t="e">
        <f t="shared" ref="AH50:AH52" ca="1" si="51">IF(ISERROR(AI38),AH38,NA())</f>
        <v>#N/A</v>
      </c>
      <c r="AI50" t="e">
        <f t="shared" ca="1" si="30"/>
        <v>#N/A</v>
      </c>
      <c r="AJ50" t="e">
        <f t="shared" ref="AJ50:AJ52" ca="1" si="52">IF(ISERROR(AT38),AJ38,NA())</f>
        <v>#N/A</v>
      </c>
      <c r="AK50" t="e">
        <f t="shared" ref="AK50:AK52" ca="1" si="53">IF(ISERROR(AU38),AK38,NA())</f>
        <v>#N/A</v>
      </c>
      <c r="AL50" t="e">
        <f t="shared" ref="AL50:AL52" ca="1" si="54">IF(ISERROR(AV38),AL38,NA())</f>
        <v>#N/A</v>
      </c>
      <c r="AM50" t="e">
        <f t="shared" ref="AM50:AM52" si="55">IF(ISERROR(AW38),AM38,NA())</f>
        <v>#N/A</v>
      </c>
      <c r="AN50" t="e">
        <f t="shared" ref="AN50:AN52" si="56">IF(ISERROR(AX38),AN38,NA())</f>
        <v>#N/A</v>
      </c>
      <c r="AO50" t="e">
        <f t="shared" ref="AO50:AO52" si="57">IF(ISERROR(AY38),AO38,NA())</f>
        <v>#N/A</v>
      </c>
      <c r="AP50" t="e">
        <f t="shared" ref="AP50:AP52" si="58">IF(ISERROR(AZ38),AP38,NA())</f>
        <v>#N/A</v>
      </c>
      <c r="AQ50" t="e">
        <f t="shared" ref="AQ50:AQ52" si="59">IF(ISERROR(BA38),AQ38,NA())</f>
        <v>#N/A</v>
      </c>
      <c r="AR50" t="e">
        <f t="shared" ref="AR50:AR52" si="60">IF(ISERROR(BB38),AR38,NA())</f>
        <v>#N/A</v>
      </c>
      <c r="AS50" t="e">
        <f t="shared" ref="AS50:AS52" si="61">IF(ISERROR(BC38),AS38,NA())</f>
        <v>#N/A</v>
      </c>
      <c r="AT50" t="e">
        <f t="shared" ca="1" si="32"/>
        <v>#N/A</v>
      </c>
      <c r="AU50" t="e">
        <f t="shared" ref="AU50:AU52" ca="1" si="62">IF(ISERROR(AV38),AU38,NA())</f>
        <v>#N/A</v>
      </c>
    </row>
    <row r="51" spans="3:47" x14ac:dyDescent="0.2">
      <c r="C51" t="e">
        <f t="shared" ca="1" si="33"/>
        <v>#N/A</v>
      </c>
      <c r="D51" t="e">
        <f ca="1">UPPER(INDEX(Activités[ACTIVITÉ],MATCH($C51,Activités[ID],0)))</f>
        <v>#N/A</v>
      </c>
      <c r="E51" t="e">
        <f t="shared" ref="E51:AA51" ca="1" si="63">IF(ISERROR(F39),E39,NA())</f>
        <v>#N/A</v>
      </c>
      <c r="F51" t="e">
        <f t="shared" ca="1" si="63"/>
        <v>#N/A</v>
      </c>
      <c r="G51" t="e">
        <f t="shared" ca="1" si="63"/>
        <v>#N/A</v>
      </c>
      <c r="H51" t="e">
        <f t="shared" ca="1" si="63"/>
        <v>#N/A</v>
      </c>
      <c r="I51" t="e">
        <f t="shared" ca="1" si="63"/>
        <v>#N/A</v>
      </c>
      <c r="J51" t="e">
        <f t="shared" ca="1" si="63"/>
        <v>#N/A</v>
      </c>
      <c r="K51" t="e">
        <f t="shared" ca="1" si="63"/>
        <v>#N/A</v>
      </c>
      <c r="L51" t="e">
        <f t="shared" ca="1" si="63"/>
        <v>#N/A</v>
      </c>
      <c r="M51" t="e">
        <f t="shared" ca="1" si="63"/>
        <v>#N/A</v>
      </c>
      <c r="N51" t="e">
        <f t="shared" ca="1" si="63"/>
        <v>#N/A</v>
      </c>
      <c r="O51" t="e">
        <f t="shared" ca="1" si="63"/>
        <v>#N/A</v>
      </c>
      <c r="P51" t="e">
        <f t="shared" ca="1" si="63"/>
        <v>#N/A</v>
      </c>
      <c r="Q51" t="e">
        <f t="shared" ca="1" si="63"/>
        <v>#N/A</v>
      </c>
      <c r="R51" t="e">
        <f t="shared" ca="1" si="63"/>
        <v>#N/A</v>
      </c>
      <c r="S51" t="e">
        <f t="shared" ca="1" si="63"/>
        <v>#N/A</v>
      </c>
      <c r="T51" t="e">
        <f t="shared" ca="1" si="63"/>
        <v>#N/A</v>
      </c>
      <c r="U51" t="e">
        <f t="shared" ca="1" si="63"/>
        <v>#N/A</v>
      </c>
      <c r="V51" t="e">
        <f t="shared" ca="1" si="63"/>
        <v>#N/A</v>
      </c>
      <c r="W51" t="e">
        <f t="shared" ca="1" si="63"/>
        <v>#N/A</v>
      </c>
      <c r="X51" t="e">
        <f t="shared" ca="1" si="63"/>
        <v>#N/A</v>
      </c>
      <c r="Y51" t="e">
        <f t="shared" ca="1" si="63"/>
        <v>#N/A</v>
      </c>
      <c r="Z51" t="e">
        <f t="shared" ca="1" si="63"/>
        <v>#N/A</v>
      </c>
      <c r="AA51" t="e">
        <f t="shared" ca="1" si="63"/>
        <v>#N/A</v>
      </c>
      <c r="AB51" t="e">
        <f t="shared" ca="1" si="48"/>
        <v>#N/A</v>
      </c>
      <c r="AC51" t="e">
        <f t="shared" ca="1" si="27"/>
        <v>#N/A</v>
      </c>
      <c r="AD51" t="e">
        <f t="shared" ca="1" si="49"/>
        <v>#N/A</v>
      </c>
      <c r="AE51" t="e">
        <f t="shared" ca="1" si="28"/>
        <v>#N/A</v>
      </c>
      <c r="AF51" t="e">
        <f t="shared" ca="1" si="50"/>
        <v>#N/A</v>
      </c>
      <c r="AG51" t="e">
        <f t="shared" ca="1" si="29"/>
        <v>#N/A</v>
      </c>
      <c r="AH51" t="e">
        <f t="shared" ca="1" si="51"/>
        <v>#N/A</v>
      </c>
      <c r="AI51" t="e">
        <f t="shared" ca="1" si="30"/>
        <v>#N/A</v>
      </c>
      <c r="AJ51" t="e">
        <f t="shared" ca="1" si="52"/>
        <v>#N/A</v>
      </c>
      <c r="AK51" t="e">
        <f t="shared" ca="1" si="53"/>
        <v>#N/A</v>
      </c>
      <c r="AL51" t="e">
        <f t="shared" ca="1" si="54"/>
        <v>#N/A</v>
      </c>
      <c r="AM51" t="e">
        <f t="shared" si="55"/>
        <v>#N/A</v>
      </c>
      <c r="AN51" t="e">
        <f t="shared" si="56"/>
        <v>#N/A</v>
      </c>
      <c r="AO51" t="e">
        <f t="shared" si="57"/>
        <v>#N/A</v>
      </c>
      <c r="AP51" t="e">
        <f t="shared" si="58"/>
        <v>#N/A</v>
      </c>
      <c r="AQ51" t="e">
        <f t="shared" si="59"/>
        <v>#N/A</v>
      </c>
      <c r="AR51" t="e">
        <f t="shared" si="60"/>
        <v>#N/A</v>
      </c>
      <c r="AS51" t="e">
        <f t="shared" si="61"/>
        <v>#N/A</v>
      </c>
      <c r="AT51" t="e">
        <f t="shared" ca="1" si="32"/>
        <v>#N/A</v>
      </c>
      <c r="AU51" t="e">
        <f t="shared" ca="1" si="62"/>
        <v>#N/A</v>
      </c>
    </row>
    <row r="52" spans="3:47" x14ac:dyDescent="0.2">
      <c r="C52" t="e">
        <f t="shared" ca="1" si="33"/>
        <v>#N/A</v>
      </c>
      <c r="D52" t="e">
        <f ca="1">UPPER(INDEX(Activités[ACTIVITÉ],MATCH($C52,Activités[ID],0)))</f>
        <v>#N/A</v>
      </c>
      <c r="E52" t="e">
        <f t="shared" ref="E52:AA52" ca="1" si="64">IF(ISERROR(F40),E40,NA())</f>
        <v>#N/A</v>
      </c>
      <c r="F52" t="e">
        <f t="shared" ca="1" si="64"/>
        <v>#N/A</v>
      </c>
      <c r="G52" t="e">
        <f t="shared" ca="1" si="64"/>
        <v>#N/A</v>
      </c>
      <c r="H52" t="e">
        <f t="shared" ca="1" si="64"/>
        <v>#N/A</v>
      </c>
      <c r="I52" t="e">
        <f t="shared" ca="1" si="64"/>
        <v>#N/A</v>
      </c>
      <c r="J52" t="e">
        <f t="shared" ca="1" si="64"/>
        <v>#N/A</v>
      </c>
      <c r="K52" t="e">
        <f t="shared" ca="1" si="64"/>
        <v>#N/A</v>
      </c>
      <c r="L52" t="e">
        <f t="shared" ca="1" si="64"/>
        <v>#N/A</v>
      </c>
      <c r="M52" t="e">
        <f t="shared" ca="1" si="64"/>
        <v>#N/A</v>
      </c>
      <c r="N52" t="e">
        <f t="shared" ca="1" si="64"/>
        <v>#N/A</v>
      </c>
      <c r="O52" t="e">
        <f t="shared" ca="1" si="64"/>
        <v>#N/A</v>
      </c>
      <c r="P52" t="e">
        <f t="shared" ca="1" si="64"/>
        <v>#N/A</v>
      </c>
      <c r="Q52" t="e">
        <f t="shared" ca="1" si="64"/>
        <v>#N/A</v>
      </c>
      <c r="R52" t="e">
        <f t="shared" ca="1" si="64"/>
        <v>#N/A</v>
      </c>
      <c r="S52" t="e">
        <f t="shared" ca="1" si="64"/>
        <v>#N/A</v>
      </c>
      <c r="T52" t="e">
        <f t="shared" ca="1" si="64"/>
        <v>#N/A</v>
      </c>
      <c r="U52" t="e">
        <f t="shared" ca="1" si="64"/>
        <v>#N/A</v>
      </c>
      <c r="V52" t="e">
        <f t="shared" ca="1" si="64"/>
        <v>#N/A</v>
      </c>
      <c r="W52" t="e">
        <f t="shared" ca="1" si="64"/>
        <v>#N/A</v>
      </c>
      <c r="X52" t="e">
        <f t="shared" ca="1" si="64"/>
        <v>#N/A</v>
      </c>
      <c r="Y52" t="e">
        <f t="shared" ca="1" si="64"/>
        <v>#N/A</v>
      </c>
      <c r="Z52" t="e">
        <f t="shared" ca="1" si="64"/>
        <v>#N/A</v>
      </c>
      <c r="AA52" t="e">
        <f t="shared" ca="1" si="64"/>
        <v>#N/A</v>
      </c>
      <c r="AB52" t="e">
        <f t="shared" ca="1" si="48"/>
        <v>#N/A</v>
      </c>
      <c r="AC52" t="e">
        <f t="shared" ca="1" si="27"/>
        <v>#N/A</v>
      </c>
      <c r="AD52" t="e">
        <f t="shared" ca="1" si="49"/>
        <v>#N/A</v>
      </c>
      <c r="AE52" t="e">
        <f t="shared" ca="1" si="28"/>
        <v>#N/A</v>
      </c>
      <c r="AF52" t="e">
        <f t="shared" ca="1" si="50"/>
        <v>#N/A</v>
      </c>
      <c r="AG52" t="e">
        <f t="shared" ca="1" si="29"/>
        <v>#N/A</v>
      </c>
      <c r="AH52" t="e">
        <f t="shared" ca="1" si="51"/>
        <v>#N/A</v>
      </c>
      <c r="AI52" t="e">
        <f t="shared" ca="1" si="30"/>
        <v>#N/A</v>
      </c>
      <c r="AJ52" t="e">
        <f t="shared" ca="1" si="52"/>
        <v>#N/A</v>
      </c>
      <c r="AK52" t="e">
        <f t="shared" ca="1" si="53"/>
        <v>#N/A</v>
      </c>
      <c r="AL52" t="e">
        <f t="shared" ca="1" si="54"/>
        <v>#N/A</v>
      </c>
      <c r="AM52" t="e">
        <f t="shared" si="55"/>
        <v>#N/A</v>
      </c>
      <c r="AN52" t="e">
        <f t="shared" si="56"/>
        <v>#N/A</v>
      </c>
      <c r="AO52" t="e">
        <f t="shared" si="57"/>
        <v>#N/A</v>
      </c>
      <c r="AP52" t="e">
        <f t="shared" si="58"/>
        <v>#N/A</v>
      </c>
      <c r="AQ52" t="e">
        <f t="shared" si="59"/>
        <v>#N/A</v>
      </c>
      <c r="AR52" t="e">
        <f t="shared" si="60"/>
        <v>#N/A</v>
      </c>
      <c r="AS52" t="e">
        <f t="shared" si="61"/>
        <v>#N/A</v>
      </c>
      <c r="AT52" t="e">
        <f t="shared" ca="1" si="32"/>
        <v>#N/A</v>
      </c>
      <c r="AU52" t="e">
        <f t="shared" ca="1" si="62"/>
        <v>#N/A</v>
      </c>
    </row>
    <row r="55" spans="3:47" x14ac:dyDescent="0.2">
      <c r="E55" s="1">
        <f>E31</f>
        <v>43279</v>
      </c>
      <c r="F55" s="1">
        <f t="shared" ref="F55:AJ55" si="65">F31</f>
        <v>43280</v>
      </c>
      <c r="G55" s="1">
        <f t="shared" si="65"/>
        <v>43281</v>
      </c>
      <c r="H55" s="1">
        <f t="shared" si="65"/>
        <v>43282</v>
      </c>
      <c r="I55" s="1">
        <f t="shared" si="65"/>
        <v>43283</v>
      </c>
      <c r="J55" s="1">
        <f t="shared" si="65"/>
        <v>43284</v>
      </c>
      <c r="K55" s="1">
        <f t="shared" si="65"/>
        <v>43285</v>
      </c>
      <c r="L55" s="1">
        <f t="shared" si="65"/>
        <v>43286</v>
      </c>
      <c r="M55" s="1">
        <f t="shared" si="65"/>
        <v>43287</v>
      </c>
      <c r="N55" s="1">
        <f t="shared" si="65"/>
        <v>43288</v>
      </c>
      <c r="O55" s="1">
        <f t="shared" si="65"/>
        <v>43289</v>
      </c>
      <c r="P55" s="1">
        <f t="shared" si="65"/>
        <v>43290</v>
      </c>
      <c r="Q55" s="1">
        <f t="shared" si="65"/>
        <v>43291</v>
      </c>
      <c r="R55" s="1">
        <f t="shared" si="65"/>
        <v>43292</v>
      </c>
      <c r="S55" s="1">
        <f t="shared" si="65"/>
        <v>43293</v>
      </c>
      <c r="T55" s="1">
        <f t="shared" si="65"/>
        <v>43294</v>
      </c>
      <c r="U55" s="1">
        <f t="shared" si="65"/>
        <v>43295</v>
      </c>
      <c r="V55" s="1">
        <f t="shared" si="65"/>
        <v>43296</v>
      </c>
      <c r="W55" s="1">
        <f t="shared" si="65"/>
        <v>43297</v>
      </c>
      <c r="X55" s="1">
        <f t="shared" si="65"/>
        <v>43298</v>
      </c>
      <c r="Y55" s="1">
        <f t="shared" si="65"/>
        <v>43299</v>
      </c>
      <c r="Z55" s="1">
        <f t="shared" si="65"/>
        <v>43300</v>
      </c>
      <c r="AA55" s="1">
        <f t="shared" si="65"/>
        <v>43301</v>
      </c>
      <c r="AB55" s="1">
        <f t="shared" si="65"/>
        <v>43302</v>
      </c>
      <c r="AC55" s="1">
        <f t="shared" si="65"/>
        <v>43303</v>
      </c>
      <c r="AD55" s="1">
        <f t="shared" si="65"/>
        <v>43304</v>
      </c>
      <c r="AE55" s="1">
        <f t="shared" si="65"/>
        <v>43305</v>
      </c>
      <c r="AF55" s="1">
        <f t="shared" si="65"/>
        <v>43306</v>
      </c>
      <c r="AG55" s="1">
        <f t="shared" si="65"/>
        <v>43307</v>
      </c>
      <c r="AH55" s="1">
        <f t="shared" si="65"/>
        <v>43308</v>
      </c>
      <c r="AI55" s="1">
        <f t="shared" si="65"/>
        <v>43309</v>
      </c>
      <c r="AJ55" s="1">
        <f t="shared" si="65"/>
        <v>43310</v>
      </c>
      <c r="AK55" s="1">
        <f t="shared" ref="AK55:AU55" si="66">AK31</f>
        <v>43311</v>
      </c>
      <c r="AL55" s="1">
        <f t="shared" si="66"/>
        <v>43312</v>
      </c>
      <c r="AM55" s="1">
        <f t="shared" si="66"/>
        <v>43313</v>
      </c>
      <c r="AN55" s="1">
        <f t="shared" si="66"/>
        <v>43314</v>
      </c>
      <c r="AO55" s="1">
        <f t="shared" si="66"/>
        <v>43315</v>
      </c>
      <c r="AP55" s="1">
        <f t="shared" si="66"/>
        <v>43316</v>
      </c>
      <c r="AQ55" s="1">
        <f t="shared" si="66"/>
        <v>43317</v>
      </c>
      <c r="AR55" s="1">
        <f t="shared" si="66"/>
        <v>43318</v>
      </c>
      <c r="AS55" s="1">
        <f t="shared" si="66"/>
        <v>43319</v>
      </c>
      <c r="AT55" s="1">
        <f t="shared" si="66"/>
        <v>43320</v>
      </c>
      <c r="AU55" s="1">
        <f t="shared" si="66"/>
        <v>43321</v>
      </c>
    </row>
    <row r="56" spans="3:47" x14ac:dyDescent="0.2">
      <c r="D56" t="s">
        <v>3</v>
      </c>
      <c r="E56" t="e">
        <f t="shared" ref="E56:AJ56" ca="1" si="67">IF(E55=$D$3,5,NA())</f>
        <v>#N/A</v>
      </c>
      <c r="F56" t="e">
        <f t="shared" ca="1" si="67"/>
        <v>#N/A</v>
      </c>
      <c r="G56" t="e">
        <f t="shared" ca="1" si="67"/>
        <v>#N/A</v>
      </c>
      <c r="H56" t="e">
        <f t="shared" ca="1" si="67"/>
        <v>#N/A</v>
      </c>
      <c r="I56" t="e">
        <f t="shared" ca="1" si="67"/>
        <v>#N/A</v>
      </c>
      <c r="J56" t="e">
        <f t="shared" ca="1" si="67"/>
        <v>#N/A</v>
      </c>
      <c r="K56" t="e">
        <f t="shared" ca="1" si="67"/>
        <v>#N/A</v>
      </c>
      <c r="L56" t="e">
        <f t="shared" ca="1" si="67"/>
        <v>#N/A</v>
      </c>
      <c r="M56" t="e">
        <f t="shared" ca="1" si="67"/>
        <v>#N/A</v>
      </c>
      <c r="N56" t="e">
        <f t="shared" ca="1" si="67"/>
        <v>#N/A</v>
      </c>
      <c r="O56" t="e">
        <f t="shared" ca="1" si="67"/>
        <v>#N/A</v>
      </c>
      <c r="P56" t="e">
        <f t="shared" ca="1" si="67"/>
        <v>#N/A</v>
      </c>
      <c r="Q56" t="e">
        <f t="shared" ca="1" si="67"/>
        <v>#N/A</v>
      </c>
      <c r="R56" t="e">
        <f t="shared" ca="1" si="67"/>
        <v>#N/A</v>
      </c>
      <c r="S56" t="e">
        <f t="shared" ca="1" si="67"/>
        <v>#N/A</v>
      </c>
      <c r="T56" t="e">
        <f t="shared" ca="1" si="67"/>
        <v>#N/A</v>
      </c>
      <c r="U56" t="e">
        <f t="shared" ca="1" si="67"/>
        <v>#N/A</v>
      </c>
      <c r="V56" t="e">
        <f t="shared" ca="1" si="67"/>
        <v>#N/A</v>
      </c>
      <c r="W56" t="e">
        <f t="shared" ca="1" si="67"/>
        <v>#N/A</v>
      </c>
      <c r="X56" t="e">
        <f t="shared" ca="1" si="67"/>
        <v>#N/A</v>
      </c>
      <c r="Y56" t="e">
        <f t="shared" ca="1" si="67"/>
        <v>#N/A</v>
      </c>
      <c r="Z56" t="e">
        <f t="shared" ca="1" si="67"/>
        <v>#N/A</v>
      </c>
      <c r="AA56" t="e">
        <f t="shared" ca="1" si="67"/>
        <v>#N/A</v>
      </c>
      <c r="AB56" t="e">
        <f t="shared" ca="1" si="67"/>
        <v>#N/A</v>
      </c>
      <c r="AC56" t="e">
        <f t="shared" ca="1" si="67"/>
        <v>#N/A</v>
      </c>
      <c r="AD56" t="e">
        <f t="shared" ca="1" si="67"/>
        <v>#N/A</v>
      </c>
      <c r="AE56" t="e">
        <f t="shared" ca="1" si="67"/>
        <v>#N/A</v>
      </c>
      <c r="AF56" t="e">
        <f t="shared" ca="1" si="67"/>
        <v>#N/A</v>
      </c>
      <c r="AG56" t="e">
        <f t="shared" ca="1" si="67"/>
        <v>#N/A</v>
      </c>
      <c r="AH56" t="e">
        <f t="shared" ca="1" si="67"/>
        <v>#N/A</v>
      </c>
      <c r="AI56" t="e">
        <f t="shared" ca="1" si="67"/>
        <v>#N/A</v>
      </c>
      <c r="AJ56" t="e">
        <f t="shared" ca="1" si="67"/>
        <v>#N/A</v>
      </c>
      <c r="AK56" t="e">
        <f t="shared" ref="AK56:AU56" ca="1" si="68">IF(AK55=$D$3,5,NA())</f>
        <v>#N/A</v>
      </c>
      <c r="AL56" t="e">
        <f t="shared" ca="1" si="68"/>
        <v>#N/A</v>
      </c>
      <c r="AM56" t="e">
        <f t="shared" ca="1" si="68"/>
        <v>#N/A</v>
      </c>
      <c r="AN56" t="e">
        <f t="shared" ca="1" si="68"/>
        <v>#N/A</v>
      </c>
      <c r="AO56" t="e">
        <f t="shared" ca="1" si="68"/>
        <v>#N/A</v>
      </c>
      <c r="AP56" t="e">
        <f t="shared" ca="1" si="68"/>
        <v>#N/A</v>
      </c>
      <c r="AQ56" t="e">
        <f t="shared" ca="1" si="68"/>
        <v>#N/A</v>
      </c>
      <c r="AR56" t="e">
        <f t="shared" ca="1" si="68"/>
        <v>#N/A</v>
      </c>
      <c r="AS56" t="e">
        <f t="shared" ca="1" si="68"/>
        <v>#N/A</v>
      </c>
      <c r="AT56" t="e">
        <f t="shared" ca="1" si="68"/>
        <v>#N/A</v>
      </c>
      <c r="AU56" t="e">
        <f t="shared" ca="1" si="68"/>
        <v>#N/A</v>
      </c>
    </row>
    <row r="58" spans="3:47" x14ac:dyDescent="0.2">
      <c r="D58" s="3">
        <f>DATE(YEAR(MIN(E55:AU55)),MONTH(MIN(E55:AU55)),1)</f>
        <v>43252</v>
      </c>
      <c r="E58">
        <f>IF(MEDIAN($D58,E$55,EOMONTH($D58,0))=E$55,0.5,NA())</f>
        <v>0.5</v>
      </c>
      <c r="F58">
        <f t="shared" ref="F58:AU58" si="69">IF(MEDIAN($D58,F$55,EOMONTH($D58,0))=F$55,0.5,NA())</f>
        <v>0.5</v>
      </c>
      <c r="G58">
        <f t="shared" si="69"/>
        <v>0.5</v>
      </c>
      <c r="H58" t="e">
        <f t="shared" si="69"/>
        <v>#N/A</v>
      </c>
      <c r="I58" t="e">
        <f t="shared" si="69"/>
        <v>#N/A</v>
      </c>
      <c r="J58" t="e">
        <f t="shared" si="69"/>
        <v>#N/A</v>
      </c>
      <c r="K58" t="e">
        <f t="shared" si="69"/>
        <v>#N/A</v>
      </c>
      <c r="L58" t="e">
        <f t="shared" si="69"/>
        <v>#N/A</v>
      </c>
      <c r="M58" t="e">
        <f t="shared" si="69"/>
        <v>#N/A</v>
      </c>
      <c r="N58" t="e">
        <f t="shared" si="69"/>
        <v>#N/A</v>
      </c>
      <c r="O58" t="e">
        <f t="shared" si="69"/>
        <v>#N/A</v>
      </c>
      <c r="P58" t="e">
        <f t="shared" si="69"/>
        <v>#N/A</v>
      </c>
      <c r="Q58" t="e">
        <f t="shared" si="69"/>
        <v>#N/A</v>
      </c>
      <c r="R58" t="e">
        <f t="shared" si="69"/>
        <v>#N/A</v>
      </c>
      <c r="S58" t="e">
        <f t="shared" si="69"/>
        <v>#N/A</v>
      </c>
      <c r="T58" t="e">
        <f t="shared" si="69"/>
        <v>#N/A</v>
      </c>
      <c r="U58" t="e">
        <f t="shared" si="69"/>
        <v>#N/A</v>
      </c>
      <c r="V58" t="e">
        <f t="shared" si="69"/>
        <v>#N/A</v>
      </c>
      <c r="W58" t="e">
        <f t="shared" si="69"/>
        <v>#N/A</v>
      </c>
      <c r="X58" t="e">
        <f t="shared" si="69"/>
        <v>#N/A</v>
      </c>
      <c r="Y58" t="e">
        <f t="shared" si="69"/>
        <v>#N/A</v>
      </c>
      <c r="Z58" t="e">
        <f t="shared" si="69"/>
        <v>#N/A</v>
      </c>
      <c r="AA58" t="e">
        <f t="shared" si="69"/>
        <v>#N/A</v>
      </c>
      <c r="AB58" t="e">
        <f t="shared" si="69"/>
        <v>#N/A</v>
      </c>
      <c r="AC58" t="e">
        <f t="shared" si="69"/>
        <v>#N/A</v>
      </c>
      <c r="AD58" t="e">
        <f t="shared" si="69"/>
        <v>#N/A</v>
      </c>
      <c r="AE58" t="e">
        <f t="shared" si="69"/>
        <v>#N/A</v>
      </c>
      <c r="AF58" t="e">
        <f t="shared" si="69"/>
        <v>#N/A</v>
      </c>
      <c r="AG58" t="e">
        <f t="shared" si="69"/>
        <v>#N/A</v>
      </c>
      <c r="AH58" t="e">
        <f t="shared" si="69"/>
        <v>#N/A</v>
      </c>
      <c r="AI58" t="e">
        <f t="shared" si="69"/>
        <v>#N/A</v>
      </c>
      <c r="AJ58" t="e">
        <f t="shared" si="69"/>
        <v>#N/A</v>
      </c>
      <c r="AK58" t="e">
        <f t="shared" si="69"/>
        <v>#N/A</v>
      </c>
      <c r="AL58" t="e">
        <f t="shared" si="69"/>
        <v>#N/A</v>
      </c>
      <c r="AM58" t="e">
        <f t="shared" si="69"/>
        <v>#N/A</v>
      </c>
      <c r="AN58" t="e">
        <f t="shared" si="69"/>
        <v>#N/A</v>
      </c>
      <c r="AO58" t="e">
        <f t="shared" si="69"/>
        <v>#N/A</v>
      </c>
      <c r="AP58" t="e">
        <f t="shared" si="69"/>
        <v>#N/A</v>
      </c>
      <c r="AQ58" t="e">
        <f t="shared" si="69"/>
        <v>#N/A</v>
      </c>
      <c r="AR58" t="e">
        <f t="shared" si="69"/>
        <v>#N/A</v>
      </c>
      <c r="AS58" t="e">
        <f t="shared" si="69"/>
        <v>#N/A</v>
      </c>
      <c r="AT58" t="e">
        <f t="shared" si="69"/>
        <v>#N/A</v>
      </c>
      <c r="AU58" t="e">
        <f t="shared" si="69"/>
        <v>#N/A</v>
      </c>
    </row>
    <row r="59" spans="3:47" x14ac:dyDescent="0.2">
      <c r="D59" s="3" t="str">
        <f>TEXT(D58,"mmm aaaa") &amp; " -Bande supérieure"</f>
        <v>juin 2018 -Bande supérieure</v>
      </c>
      <c r="E59">
        <f>E58+12.5</f>
        <v>13</v>
      </c>
      <c r="F59">
        <f t="shared" ref="F59:AJ59" si="70">F58+12.5</f>
        <v>13</v>
      </c>
      <c r="G59">
        <f t="shared" si="70"/>
        <v>13</v>
      </c>
      <c r="H59" t="e">
        <f t="shared" si="70"/>
        <v>#N/A</v>
      </c>
      <c r="I59" t="e">
        <f t="shared" si="70"/>
        <v>#N/A</v>
      </c>
      <c r="J59" t="e">
        <f t="shared" si="70"/>
        <v>#N/A</v>
      </c>
      <c r="K59" t="e">
        <f t="shared" si="70"/>
        <v>#N/A</v>
      </c>
      <c r="L59" t="e">
        <f t="shared" si="70"/>
        <v>#N/A</v>
      </c>
      <c r="M59" t="e">
        <f t="shared" si="70"/>
        <v>#N/A</v>
      </c>
      <c r="N59" t="e">
        <f t="shared" si="70"/>
        <v>#N/A</v>
      </c>
      <c r="O59" t="e">
        <f t="shared" si="70"/>
        <v>#N/A</v>
      </c>
      <c r="P59" t="e">
        <f t="shared" si="70"/>
        <v>#N/A</v>
      </c>
      <c r="Q59" t="e">
        <f t="shared" si="70"/>
        <v>#N/A</v>
      </c>
      <c r="R59" t="e">
        <f t="shared" si="70"/>
        <v>#N/A</v>
      </c>
      <c r="S59" t="e">
        <f t="shared" si="70"/>
        <v>#N/A</v>
      </c>
      <c r="T59" t="e">
        <f t="shared" si="70"/>
        <v>#N/A</v>
      </c>
      <c r="U59" t="e">
        <f t="shared" si="70"/>
        <v>#N/A</v>
      </c>
      <c r="V59" t="e">
        <f t="shared" si="70"/>
        <v>#N/A</v>
      </c>
      <c r="W59" t="e">
        <f t="shared" si="70"/>
        <v>#N/A</v>
      </c>
      <c r="X59" t="e">
        <f t="shared" si="70"/>
        <v>#N/A</v>
      </c>
      <c r="Y59" t="e">
        <f t="shared" si="70"/>
        <v>#N/A</v>
      </c>
      <c r="Z59" t="e">
        <f t="shared" si="70"/>
        <v>#N/A</v>
      </c>
      <c r="AA59" t="e">
        <f t="shared" si="70"/>
        <v>#N/A</v>
      </c>
      <c r="AB59" t="e">
        <f t="shared" si="70"/>
        <v>#N/A</v>
      </c>
      <c r="AC59" t="e">
        <f t="shared" si="70"/>
        <v>#N/A</v>
      </c>
      <c r="AD59" t="e">
        <f t="shared" si="70"/>
        <v>#N/A</v>
      </c>
      <c r="AE59" t="e">
        <f t="shared" si="70"/>
        <v>#N/A</v>
      </c>
      <c r="AF59" t="e">
        <f t="shared" si="70"/>
        <v>#N/A</v>
      </c>
      <c r="AG59" t="e">
        <f t="shared" si="70"/>
        <v>#N/A</v>
      </c>
      <c r="AH59" t="e">
        <f t="shared" si="70"/>
        <v>#N/A</v>
      </c>
      <c r="AI59" t="e">
        <f t="shared" si="70"/>
        <v>#N/A</v>
      </c>
      <c r="AJ59" t="e">
        <f t="shared" si="70"/>
        <v>#N/A</v>
      </c>
      <c r="AK59" t="e">
        <f t="shared" ref="AK59:AU59" si="71">AK58+12.5</f>
        <v>#N/A</v>
      </c>
      <c r="AL59" t="e">
        <f t="shared" si="71"/>
        <v>#N/A</v>
      </c>
      <c r="AM59" t="e">
        <f t="shared" si="71"/>
        <v>#N/A</v>
      </c>
      <c r="AN59" t="e">
        <f t="shared" si="71"/>
        <v>#N/A</v>
      </c>
      <c r="AO59" t="e">
        <f t="shared" si="71"/>
        <v>#N/A</v>
      </c>
      <c r="AP59" t="e">
        <f t="shared" si="71"/>
        <v>#N/A</v>
      </c>
      <c r="AQ59" t="e">
        <f t="shared" si="71"/>
        <v>#N/A</v>
      </c>
      <c r="AR59" t="e">
        <f t="shared" si="71"/>
        <v>#N/A</v>
      </c>
      <c r="AS59" t="e">
        <f t="shared" si="71"/>
        <v>#N/A</v>
      </c>
      <c r="AT59" t="e">
        <f t="shared" si="71"/>
        <v>#N/A</v>
      </c>
      <c r="AU59" t="e">
        <f t="shared" si="71"/>
        <v>#N/A</v>
      </c>
    </row>
    <row r="60" spans="3:47" x14ac:dyDescent="0.2">
      <c r="D60" s="3"/>
    </row>
    <row r="61" spans="3:47" x14ac:dyDescent="0.2">
      <c r="D61" s="3">
        <f>EOMONTH(D58,0)+1</f>
        <v>43282</v>
      </c>
      <c r="E61" t="e">
        <f>IF(MEDIAN($D61,E$55,EOMONTH($D61,0))=E$55,0.5,NA())</f>
        <v>#N/A</v>
      </c>
      <c r="F61" t="e">
        <f t="shared" ref="F61:AU61" si="72">IF(MEDIAN($D61,F$55,EOMONTH($D61,0))=F$55,0.5,NA())</f>
        <v>#N/A</v>
      </c>
      <c r="G61" t="e">
        <f t="shared" si="72"/>
        <v>#N/A</v>
      </c>
      <c r="H61">
        <f t="shared" si="72"/>
        <v>0.5</v>
      </c>
      <c r="I61">
        <f t="shared" si="72"/>
        <v>0.5</v>
      </c>
      <c r="J61">
        <f t="shared" si="72"/>
        <v>0.5</v>
      </c>
      <c r="K61">
        <f t="shared" si="72"/>
        <v>0.5</v>
      </c>
      <c r="L61">
        <f t="shared" si="72"/>
        <v>0.5</v>
      </c>
      <c r="M61">
        <f t="shared" si="72"/>
        <v>0.5</v>
      </c>
      <c r="N61">
        <f t="shared" si="72"/>
        <v>0.5</v>
      </c>
      <c r="O61">
        <f t="shared" si="72"/>
        <v>0.5</v>
      </c>
      <c r="P61">
        <f t="shared" si="72"/>
        <v>0.5</v>
      </c>
      <c r="Q61">
        <f t="shared" si="72"/>
        <v>0.5</v>
      </c>
      <c r="R61">
        <f t="shared" si="72"/>
        <v>0.5</v>
      </c>
      <c r="S61">
        <f t="shared" si="72"/>
        <v>0.5</v>
      </c>
      <c r="T61">
        <f t="shared" si="72"/>
        <v>0.5</v>
      </c>
      <c r="U61">
        <f t="shared" si="72"/>
        <v>0.5</v>
      </c>
      <c r="V61">
        <f t="shared" si="72"/>
        <v>0.5</v>
      </c>
      <c r="W61">
        <f t="shared" si="72"/>
        <v>0.5</v>
      </c>
      <c r="X61">
        <f t="shared" si="72"/>
        <v>0.5</v>
      </c>
      <c r="Y61">
        <f t="shared" si="72"/>
        <v>0.5</v>
      </c>
      <c r="Z61">
        <f t="shared" si="72"/>
        <v>0.5</v>
      </c>
      <c r="AA61">
        <f t="shared" si="72"/>
        <v>0.5</v>
      </c>
      <c r="AB61">
        <f t="shared" si="72"/>
        <v>0.5</v>
      </c>
      <c r="AC61">
        <f t="shared" si="72"/>
        <v>0.5</v>
      </c>
      <c r="AD61">
        <f t="shared" si="72"/>
        <v>0.5</v>
      </c>
      <c r="AE61">
        <f t="shared" si="72"/>
        <v>0.5</v>
      </c>
      <c r="AF61">
        <f t="shared" si="72"/>
        <v>0.5</v>
      </c>
      <c r="AG61">
        <f t="shared" si="72"/>
        <v>0.5</v>
      </c>
      <c r="AH61">
        <f t="shared" si="72"/>
        <v>0.5</v>
      </c>
      <c r="AI61">
        <f t="shared" si="72"/>
        <v>0.5</v>
      </c>
      <c r="AJ61">
        <f t="shared" si="72"/>
        <v>0.5</v>
      </c>
      <c r="AK61">
        <f t="shared" si="72"/>
        <v>0.5</v>
      </c>
      <c r="AL61">
        <f t="shared" si="72"/>
        <v>0.5</v>
      </c>
      <c r="AM61" t="e">
        <f t="shared" si="72"/>
        <v>#N/A</v>
      </c>
      <c r="AN61" t="e">
        <f t="shared" si="72"/>
        <v>#N/A</v>
      </c>
      <c r="AO61" t="e">
        <f t="shared" si="72"/>
        <v>#N/A</v>
      </c>
      <c r="AP61" t="e">
        <f t="shared" si="72"/>
        <v>#N/A</v>
      </c>
      <c r="AQ61" t="e">
        <f t="shared" si="72"/>
        <v>#N/A</v>
      </c>
      <c r="AR61" t="e">
        <f t="shared" si="72"/>
        <v>#N/A</v>
      </c>
      <c r="AS61" t="e">
        <f t="shared" si="72"/>
        <v>#N/A</v>
      </c>
      <c r="AT61" t="e">
        <f t="shared" si="72"/>
        <v>#N/A</v>
      </c>
      <c r="AU61" t="e">
        <f t="shared" si="72"/>
        <v>#N/A</v>
      </c>
    </row>
    <row r="62" spans="3:47" x14ac:dyDescent="0.2">
      <c r="D62" s="3" t="str">
        <f>TEXT(D61,"mmm aaaa") &amp; " -Bande supérieure"</f>
        <v>juil 2018 -Bande supérieure</v>
      </c>
      <c r="E62" t="e">
        <f>E61+12.5</f>
        <v>#N/A</v>
      </c>
      <c r="F62" t="e">
        <f t="shared" ref="F62:AJ62" si="73">F61+12.5</f>
        <v>#N/A</v>
      </c>
      <c r="G62" t="e">
        <f t="shared" si="73"/>
        <v>#N/A</v>
      </c>
      <c r="H62">
        <f t="shared" si="73"/>
        <v>13</v>
      </c>
      <c r="I62">
        <f t="shared" si="73"/>
        <v>13</v>
      </c>
      <c r="J62">
        <f t="shared" si="73"/>
        <v>13</v>
      </c>
      <c r="K62">
        <f t="shared" si="73"/>
        <v>13</v>
      </c>
      <c r="L62">
        <f t="shared" si="73"/>
        <v>13</v>
      </c>
      <c r="M62">
        <f t="shared" si="73"/>
        <v>13</v>
      </c>
      <c r="N62">
        <f t="shared" si="73"/>
        <v>13</v>
      </c>
      <c r="O62">
        <f t="shared" si="73"/>
        <v>13</v>
      </c>
      <c r="P62">
        <f t="shared" si="73"/>
        <v>13</v>
      </c>
      <c r="Q62">
        <f t="shared" si="73"/>
        <v>13</v>
      </c>
      <c r="R62">
        <f t="shared" si="73"/>
        <v>13</v>
      </c>
      <c r="S62">
        <f t="shared" si="73"/>
        <v>13</v>
      </c>
      <c r="T62">
        <f t="shared" si="73"/>
        <v>13</v>
      </c>
      <c r="U62">
        <f t="shared" si="73"/>
        <v>13</v>
      </c>
      <c r="V62">
        <f t="shared" si="73"/>
        <v>13</v>
      </c>
      <c r="W62">
        <f t="shared" si="73"/>
        <v>13</v>
      </c>
      <c r="X62">
        <f t="shared" si="73"/>
        <v>13</v>
      </c>
      <c r="Y62">
        <f t="shared" si="73"/>
        <v>13</v>
      </c>
      <c r="Z62">
        <f t="shared" si="73"/>
        <v>13</v>
      </c>
      <c r="AA62">
        <f t="shared" si="73"/>
        <v>13</v>
      </c>
      <c r="AB62">
        <f t="shared" si="73"/>
        <v>13</v>
      </c>
      <c r="AC62">
        <f t="shared" si="73"/>
        <v>13</v>
      </c>
      <c r="AD62">
        <f t="shared" si="73"/>
        <v>13</v>
      </c>
      <c r="AE62">
        <f t="shared" si="73"/>
        <v>13</v>
      </c>
      <c r="AF62">
        <f t="shared" si="73"/>
        <v>13</v>
      </c>
      <c r="AG62">
        <f t="shared" si="73"/>
        <v>13</v>
      </c>
      <c r="AH62">
        <f t="shared" si="73"/>
        <v>13</v>
      </c>
      <c r="AI62">
        <f t="shared" si="73"/>
        <v>13</v>
      </c>
      <c r="AJ62">
        <f t="shared" si="73"/>
        <v>13</v>
      </c>
      <c r="AK62">
        <f t="shared" ref="AK62:AU62" si="74">AK61+12.5</f>
        <v>13</v>
      </c>
      <c r="AL62">
        <f t="shared" si="74"/>
        <v>13</v>
      </c>
      <c r="AM62" t="e">
        <f t="shared" si="74"/>
        <v>#N/A</v>
      </c>
      <c r="AN62" t="e">
        <f t="shared" si="74"/>
        <v>#N/A</v>
      </c>
      <c r="AO62" t="e">
        <f t="shared" si="74"/>
        <v>#N/A</v>
      </c>
      <c r="AP62" t="e">
        <f t="shared" si="74"/>
        <v>#N/A</v>
      </c>
      <c r="AQ62" t="e">
        <f t="shared" si="74"/>
        <v>#N/A</v>
      </c>
      <c r="AR62" t="e">
        <f t="shared" si="74"/>
        <v>#N/A</v>
      </c>
      <c r="AS62" t="e">
        <f t="shared" si="74"/>
        <v>#N/A</v>
      </c>
      <c r="AT62" t="e">
        <f t="shared" si="74"/>
        <v>#N/A</v>
      </c>
      <c r="AU62" t="e">
        <f t="shared" si="74"/>
        <v>#N/A</v>
      </c>
    </row>
    <row r="63" spans="3:47" x14ac:dyDescent="0.2">
      <c r="D63" s="3"/>
    </row>
    <row r="65" spans="4:47" x14ac:dyDescent="0.2">
      <c r="D65" s="3">
        <f>D58+1</f>
        <v>43253</v>
      </c>
      <c r="E65" t="e">
        <f>IF(MEDIAN($D65,E$55)=E$55,0.5,NA())</f>
        <v>#N/A</v>
      </c>
      <c r="F65" t="e">
        <f t="shared" ref="F65:AU66" si="75">IF(MEDIAN($D65,F$55)=F$55,0.5,NA())</f>
        <v>#N/A</v>
      </c>
      <c r="G65" t="e">
        <f t="shared" si="75"/>
        <v>#N/A</v>
      </c>
      <c r="H65" t="e">
        <f t="shared" si="75"/>
        <v>#N/A</v>
      </c>
      <c r="I65" t="e">
        <f t="shared" si="75"/>
        <v>#N/A</v>
      </c>
      <c r="J65" t="e">
        <f t="shared" si="75"/>
        <v>#N/A</v>
      </c>
      <c r="K65" t="e">
        <f t="shared" si="75"/>
        <v>#N/A</v>
      </c>
      <c r="L65" t="e">
        <f t="shared" si="75"/>
        <v>#N/A</v>
      </c>
      <c r="M65" t="e">
        <f t="shared" si="75"/>
        <v>#N/A</v>
      </c>
      <c r="N65" t="e">
        <f t="shared" si="75"/>
        <v>#N/A</v>
      </c>
      <c r="O65" t="e">
        <f t="shared" si="75"/>
        <v>#N/A</v>
      </c>
      <c r="P65" t="e">
        <f t="shared" si="75"/>
        <v>#N/A</v>
      </c>
      <c r="Q65" t="e">
        <f t="shared" si="75"/>
        <v>#N/A</v>
      </c>
      <c r="R65" t="e">
        <f t="shared" si="75"/>
        <v>#N/A</v>
      </c>
      <c r="S65" t="e">
        <f t="shared" si="75"/>
        <v>#N/A</v>
      </c>
      <c r="T65" t="e">
        <f t="shared" si="75"/>
        <v>#N/A</v>
      </c>
      <c r="U65" t="e">
        <f t="shared" si="75"/>
        <v>#N/A</v>
      </c>
      <c r="V65" t="e">
        <f t="shared" si="75"/>
        <v>#N/A</v>
      </c>
      <c r="W65" t="e">
        <f t="shared" si="75"/>
        <v>#N/A</v>
      </c>
      <c r="X65" t="e">
        <f t="shared" si="75"/>
        <v>#N/A</v>
      </c>
      <c r="Y65" t="e">
        <f t="shared" si="75"/>
        <v>#N/A</v>
      </c>
      <c r="Z65" t="e">
        <f t="shared" si="75"/>
        <v>#N/A</v>
      </c>
      <c r="AA65" t="e">
        <f t="shared" si="75"/>
        <v>#N/A</v>
      </c>
      <c r="AB65" t="e">
        <f t="shared" si="75"/>
        <v>#N/A</v>
      </c>
      <c r="AC65" t="e">
        <f t="shared" si="75"/>
        <v>#N/A</v>
      </c>
      <c r="AD65" t="e">
        <f t="shared" si="75"/>
        <v>#N/A</v>
      </c>
      <c r="AE65" t="e">
        <f t="shared" si="75"/>
        <v>#N/A</v>
      </c>
      <c r="AF65" t="e">
        <f t="shared" si="75"/>
        <v>#N/A</v>
      </c>
      <c r="AG65" t="e">
        <f t="shared" si="75"/>
        <v>#N/A</v>
      </c>
      <c r="AH65" t="e">
        <f t="shared" si="75"/>
        <v>#N/A</v>
      </c>
      <c r="AI65" t="e">
        <f t="shared" si="75"/>
        <v>#N/A</v>
      </c>
      <c r="AJ65" t="e">
        <f t="shared" si="75"/>
        <v>#N/A</v>
      </c>
      <c r="AK65" t="e">
        <f t="shared" si="75"/>
        <v>#N/A</v>
      </c>
      <c r="AL65" t="e">
        <f t="shared" si="75"/>
        <v>#N/A</v>
      </c>
      <c r="AM65" t="e">
        <f t="shared" si="75"/>
        <v>#N/A</v>
      </c>
      <c r="AN65" t="e">
        <f t="shared" si="75"/>
        <v>#N/A</v>
      </c>
      <c r="AO65" t="e">
        <f t="shared" si="75"/>
        <v>#N/A</v>
      </c>
      <c r="AP65" t="e">
        <f t="shared" si="75"/>
        <v>#N/A</v>
      </c>
      <c r="AQ65" t="e">
        <f t="shared" si="75"/>
        <v>#N/A</v>
      </c>
      <c r="AR65" t="e">
        <f t="shared" si="75"/>
        <v>#N/A</v>
      </c>
      <c r="AS65" t="e">
        <f t="shared" si="75"/>
        <v>#N/A</v>
      </c>
      <c r="AT65" t="e">
        <f t="shared" si="75"/>
        <v>#N/A</v>
      </c>
      <c r="AU65" t="e">
        <f t="shared" si="75"/>
        <v>#N/A</v>
      </c>
    </row>
    <row r="66" spans="4:47" x14ac:dyDescent="0.2">
      <c r="D66" s="3">
        <f>D61+1</f>
        <v>43283</v>
      </c>
      <c r="E66" t="e">
        <f>IF(MEDIAN($D66,E$55)=E$55,0.5,NA())</f>
        <v>#N/A</v>
      </c>
      <c r="F66" t="e">
        <f t="shared" si="75"/>
        <v>#N/A</v>
      </c>
      <c r="G66" t="e">
        <f t="shared" si="75"/>
        <v>#N/A</v>
      </c>
      <c r="H66" t="e">
        <f t="shared" si="75"/>
        <v>#N/A</v>
      </c>
      <c r="I66">
        <f t="shared" si="75"/>
        <v>0.5</v>
      </c>
      <c r="J66" t="e">
        <f t="shared" si="75"/>
        <v>#N/A</v>
      </c>
      <c r="K66" t="e">
        <f t="shared" si="75"/>
        <v>#N/A</v>
      </c>
      <c r="L66" t="e">
        <f t="shared" si="75"/>
        <v>#N/A</v>
      </c>
      <c r="M66" t="e">
        <f t="shared" si="75"/>
        <v>#N/A</v>
      </c>
      <c r="N66" t="e">
        <f t="shared" si="75"/>
        <v>#N/A</v>
      </c>
      <c r="O66" t="e">
        <f t="shared" si="75"/>
        <v>#N/A</v>
      </c>
      <c r="P66" t="e">
        <f t="shared" si="75"/>
        <v>#N/A</v>
      </c>
      <c r="Q66" t="e">
        <f t="shared" si="75"/>
        <v>#N/A</v>
      </c>
      <c r="R66" t="e">
        <f t="shared" si="75"/>
        <v>#N/A</v>
      </c>
      <c r="S66" t="e">
        <f t="shared" si="75"/>
        <v>#N/A</v>
      </c>
      <c r="T66" t="e">
        <f t="shared" si="75"/>
        <v>#N/A</v>
      </c>
      <c r="U66" t="e">
        <f t="shared" si="75"/>
        <v>#N/A</v>
      </c>
      <c r="V66" t="e">
        <f t="shared" si="75"/>
        <v>#N/A</v>
      </c>
      <c r="W66" t="e">
        <f t="shared" si="75"/>
        <v>#N/A</v>
      </c>
      <c r="X66" t="e">
        <f t="shared" si="75"/>
        <v>#N/A</v>
      </c>
      <c r="Y66" t="e">
        <f t="shared" si="75"/>
        <v>#N/A</v>
      </c>
      <c r="Z66" t="e">
        <f t="shared" si="75"/>
        <v>#N/A</v>
      </c>
      <c r="AA66" t="e">
        <f t="shared" si="75"/>
        <v>#N/A</v>
      </c>
      <c r="AB66" t="e">
        <f t="shared" si="75"/>
        <v>#N/A</v>
      </c>
      <c r="AC66" t="e">
        <f t="shared" si="75"/>
        <v>#N/A</v>
      </c>
      <c r="AD66" t="e">
        <f t="shared" si="75"/>
        <v>#N/A</v>
      </c>
      <c r="AE66" t="e">
        <f t="shared" si="75"/>
        <v>#N/A</v>
      </c>
      <c r="AF66" t="e">
        <f t="shared" si="75"/>
        <v>#N/A</v>
      </c>
      <c r="AG66" t="e">
        <f t="shared" si="75"/>
        <v>#N/A</v>
      </c>
      <c r="AH66" t="e">
        <f t="shared" si="75"/>
        <v>#N/A</v>
      </c>
      <c r="AI66" t="e">
        <f t="shared" si="75"/>
        <v>#N/A</v>
      </c>
      <c r="AJ66" t="e">
        <f t="shared" si="75"/>
        <v>#N/A</v>
      </c>
      <c r="AK66" t="e">
        <f t="shared" si="75"/>
        <v>#N/A</v>
      </c>
      <c r="AL66" t="e">
        <f t="shared" si="75"/>
        <v>#N/A</v>
      </c>
      <c r="AM66" t="e">
        <f t="shared" si="75"/>
        <v>#N/A</v>
      </c>
      <c r="AN66" t="e">
        <f t="shared" si="75"/>
        <v>#N/A</v>
      </c>
      <c r="AO66" t="e">
        <f t="shared" si="75"/>
        <v>#N/A</v>
      </c>
      <c r="AP66" t="e">
        <f t="shared" si="75"/>
        <v>#N/A</v>
      </c>
      <c r="AQ66" t="e">
        <f t="shared" si="75"/>
        <v>#N/A</v>
      </c>
      <c r="AR66" t="e">
        <f t="shared" si="75"/>
        <v>#N/A</v>
      </c>
      <c r="AS66" t="e">
        <f t="shared" si="75"/>
        <v>#N/A</v>
      </c>
      <c r="AT66" t="e">
        <f t="shared" si="75"/>
        <v>#N/A</v>
      </c>
      <c r="AU66" t="e">
        <f t="shared" si="75"/>
        <v>#N/A</v>
      </c>
    </row>
    <row r="69" spans="4:47" x14ac:dyDescent="0.2">
      <c r="E69">
        <v>2.2999999999999998</v>
      </c>
      <c r="F69">
        <f>E69</f>
        <v>2.2999999999999998</v>
      </c>
      <c r="G69">
        <f t="shared" ref="G69:AB71" si="76">F69</f>
        <v>2.2999999999999998</v>
      </c>
      <c r="H69">
        <f t="shared" si="76"/>
        <v>2.2999999999999998</v>
      </c>
      <c r="I69">
        <f t="shared" si="76"/>
        <v>2.2999999999999998</v>
      </c>
      <c r="J69">
        <f t="shared" si="76"/>
        <v>2.2999999999999998</v>
      </c>
      <c r="K69">
        <f t="shared" si="76"/>
        <v>2.2999999999999998</v>
      </c>
      <c r="L69">
        <f t="shared" si="76"/>
        <v>2.2999999999999998</v>
      </c>
      <c r="M69">
        <f t="shared" si="76"/>
        <v>2.2999999999999998</v>
      </c>
      <c r="N69">
        <f t="shared" si="76"/>
        <v>2.2999999999999998</v>
      </c>
      <c r="O69">
        <f t="shared" si="76"/>
        <v>2.2999999999999998</v>
      </c>
      <c r="P69">
        <f t="shared" si="76"/>
        <v>2.2999999999999998</v>
      </c>
      <c r="Q69">
        <f t="shared" si="76"/>
        <v>2.2999999999999998</v>
      </c>
      <c r="R69">
        <f t="shared" si="76"/>
        <v>2.2999999999999998</v>
      </c>
      <c r="S69">
        <f t="shared" si="76"/>
        <v>2.2999999999999998</v>
      </c>
      <c r="T69">
        <f t="shared" si="76"/>
        <v>2.2999999999999998</v>
      </c>
      <c r="U69">
        <f t="shared" si="76"/>
        <v>2.2999999999999998</v>
      </c>
      <c r="V69">
        <f t="shared" si="76"/>
        <v>2.2999999999999998</v>
      </c>
      <c r="W69">
        <f t="shared" si="76"/>
        <v>2.2999999999999998</v>
      </c>
      <c r="X69">
        <f t="shared" si="76"/>
        <v>2.2999999999999998</v>
      </c>
      <c r="Y69">
        <f t="shared" si="76"/>
        <v>2.2999999999999998</v>
      </c>
      <c r="Z69">
        <f t="shared" si="76"/>
        <v>2.2999999999999998</v>
      </c>
      <c r="AA69">
        <f t="shared" si="76"/>
        <v>2.2999999999999998</v>
      </c>
      <c r="AB69">
        <f t="shared" si="76"/>
        <v>2.2999999999999998</v>
      </c>
      <c r="AC69">
        <f t="shared" ref="AC69" si="77">AB69</f>
        <v>2.2999999999999998</v>
      </c>
      <c r="AD69">
        <f t="shared" ref="AD69" si="78">AC69</f>
        <v>2.2999999999999998</v>
      </c>
      <c r="AE69">
        <f t="shared" ref="AE69" si="79">AD69</f>
        <v>2.2999999999999998</v>
      </c>
      <c r="AF69">
        <f t="shared" ref="AF69" si="80">AE69</f>
        <v>2.2999999999999998</v>
      </c>
      <c r="AG69">
        <f t="shared" ref="AG69" si="81">AF69</f>
        <v>2.2999999999999998</v>
      </c>
      <c r="AH69">
        <f t="shared" ref="AH69" si="82">AG69</f>
        <v>2.2999999999999998</v>
      </c>
      <c r="AI69">
        <f t="shared" ref="AI69" si="83">AH69</f>
        <v>2.2999999999999998</v>
      </c>
      <c r="AJ69">
        <f t="shared" ref="AJ69" si="84">AI69</f>
        <v>2.2999999999999998</v>
      </c>
      <c r="AK69">
        <f t="shared" ref="AK69" si="85">AJ69</f>
        <v>2.2999999999999998</v>
      </c>
      <c r="AL69">
        <f t="shared" ref="AL69" si="86">AK69</f>
        <v>2.2999999999999998</v>
      </c>
      <c r="AM69">
        <f t="shared" ref="AM69" si="87">AL69</f>
        <v>2.2999999999999998</v>
      </c>
      <c r="AN69">
        <f t="shared" ref="AN69" si="88">AM69</f>
        <v>2.2999999999999998</v>
      </c>
      <c r="AO69">
        <f t="shared" ref="AO69" si="89">AN69</f>
        <v>2.2999999999999998</v>
      </c>
      <c r="AP69">
        <f t="shared" ref="AP69" si="90">AO69</f>
        <v>2.2999999999999998</v>
      </c>
      <c r="AQ69">
        <f t="shared" ref="AQ69" si="91">AP69</f>
        <v>2.2999999999999998</v>
      </c>
      <c r="AR69">
        <f t="shared" ref="AR69" si="92">AQ69</f>
        <v>2.2999999999999998</v>
      </c>
      <c r="AS69">
        <f t="shared" ref="AS69" si="93">AR69</f>
        <v>2.2999999999999998</v>
      </c>
      <c r="AT69">
        <f t="shared" ref="AT69" si="94">AS69</f>
        <v>2.2999999999999998</v>
      </c>
      <c r="AU69">
        <f t="shared" ref="AU69" si="95">AT69</f>
        <v>2.2999999999999998</v>
      </c>
    </row>
    <row r="70" spans="4:47" x14ac:dyDescent="0.2">
      <c r="D70">
        <v>3</v>
      </c>
      <c r="E70" t="str">
        <f t="shared" ref="E70:K70" si="96">LEFT(UPPER(TEXT(E55,"jjj")),$D70)</f>
        <v>JEU</v>
      </c>
      <c r="F70" t="str">
        <f t="shared" si="96"/>
        <v>VEN</v>
      </c>
      <c r="G70" t="str">
        <f t="shared" si="96"/>
        <v>SAM</v>
      </c>
      <c r="H70" t="str">
        <f t="shared" si="96"/>
        <v>DIM</v>
      </c>
      <c r="I70" t="str">
        <f t="shared" si="96"/>
        <v>LUN</v>
      </c>
      <c r="J70" t="str">
        <f t="shared" si="96"/>
        <v>MAR</v>
      </c>
      <c r="K70" t="str">
        <f t="shared" si="96"/>
        <v>MER</v>
      </c>
      <c r="L70" t="str">
        <f t="shared" ref="L70:AJ70" si="97">LEFT(UPPER(TEXT(L55,"jjj")),$D70)</f>
        <v>JEU</v>
      </c>
      <c r="M70" t="str">
        <f t="shared" si="97"/>
        <v>VEN</v>
      </c>
      <c r="N70" t="str">
        <f t="shared" si="97"/>
        <v>SAM</v>
      </c>
      <c r="O70" t="str">
        <f t="shared" si="97"/>
        <v>DIM</v>
      </c>
      <c r="P70" t="str">
        <f t="shared" si="97"/>
        <v>LUN</v>
      </c>
      <c r="Q70" t="str">
        <f t="shared" si="97"/>
        <v>MAR</v>
      </c>
      <c r="R70" t="str">
        <f t="shared" si="97"/>
        <v>MER</v>
      </c>
      <c r="S70" t="str">
        <f t="shared" si="97"/>
        <v>JEU</v>
      </c>
      <c r="T70" t="str">
        <f t="shared" si="97"/>
        <v>VEN</v>
      </c>
      <c r="U70" t="str">
        <f t="shared" si="97"/>
        <v>SAM</v>
      </c>
      <c r="V70" t="str">
        <f t="shared" si="97"/>
        <v>DIM</v>
      </c>
      <c r="W70" t="str">
        <f t="shared" si="97"/>
        <v>LUN</v>
      </c>
      <c r="X70" t="str">
        <f t="shared" si="97"/>
        <v>MAR</v>
      </c>
      <c r="Y70" t="str">
        <f t="shared" si="97"/>
        <v>MER</v>
      </c>
      <c r="Z70" t="str">
        <f t="shared" si="97"/>
        <v>JEU</v>
      </c>
      <c r="AA70" t="str">
        <f t="shared" si="97"/>
        <v>VEN</v>
      </c>
      <c r="AB70" t="str">
        <f t="shared" si="97"/>
        <v>SAM</v>
      </c>
      <c r="AC70" t="str">
        <f t="shared" si="97"/>
        <v>DIM</v>
      </c>
      <c r="AD70" t="str">
        <f t="shared" si="97"/>
        <v>LUN</v>
      </c>
      <c r="AE70" t="str">
        <f t="shared" si="97"/>
        <v>MAR</v>
      </c>
      <c r="AF70" t="str">
        <f t="shared" si="97"/>
        <v>MER</v>
      </c>
      <c r="AG70" t="str">
        <f t="shared" si="97"/>
        <v>JEU</v>
      </c>
      <c r="AH70" t="str">
        <f t="shared" si="97"/>
        <v>VEN</v>
      </c>
      <c r="AI70" t="str">
        <f t="shared" si="97"/>
        <v>SAM</v>
      </c>
      <c r="AJ70" t="str">
        <f t="shared" si="97"/>
        <v>DIM</v>
      </c>
      <c r="AK70" t="str">
        <f t="shared" ref="AK70:AU70" si="98">LEFT(UPPER(TEXT(AK55,"jjj")),$D70)</f>
        <v>LUN</v>
      </c>
      <c r="AL70" t="str">
        <f t="shared" si="98"/>
        <v>MAR</v>
      </c>
      <c r="AM70" t="str">
        <f t="shared" si="98"/>
        <v>MER</v>
      </c>
      <c r="AN70" t="str">
        <f t="shared" si="98"/>
        <v>JEU</v>
      </c>
      <c r="AO70" t="str">
        <f t="shared" si="98"/>
        <v>VEN</v>
      </c>
      <c r="AP70" t="str">
        <f t="shared" si="98"/>
        <v>SAM</v>
      </c>
      <c r="AQ70" t="str">
        <f t="shared" si="98"/>
        <v>DIM</v>
      </c>
      <c r="AR70" t="str">
        <f t="shared" si="98"/>
        <v>LUN</v>
      </c>
      <c r="AS70" t="str">
        <f t="shared" si="98"/>
        <v>MAR</v>
      </c>
      <c r="AT70" t="str">
        <f t="shared" si="98"/>
        <v>MER</v>
      </c>
      <c r="AU70" t="str">
        <f t="shared" si="98"/>
        <v>JEU</v>
      </c>
    </row>
    <row r="71" spans="4:47" x14ac:dyDescent="0.2">
      <c r="E71">
        <v>1.3</v>
      </c>
      <c r="F71">
        <f>E71</f>
        <v>1.3</v>
      </c>
      <c r="G71">
        <f t="shared" si="76"/>
        <v>1.3</v>
      </c>
      <c r="H71">
        <f t="shared" si="76"/>
        <v>1.3</v>
      </c>
      <c r="I71">
        <f t="shared" si="76"/>
        <v>1.3</v>
      </c>
      <c r="J71">
        <f t="shared" si="76"/>
        <v>1.3</v>
      </c>
      <c r="K71">
        <f t="shared" si="76"/>
        <v>1.3</v>
      </c>
      <c r="L71">
        <f t="shared" si="76"/>
        <v>1.3</v>
      </c>
      <c r="M71">
        <f t="shared" si="76"/>
        <v>1.3</v>
      </c>
      <c r="N71">
        <f t="shared" si="76"/>
        <v>1.3</v>
      </c>
      <c r="O71">
        <f t="shared" si="76"/>
        <v>1.3</v>
      </c>
      <c r="P71">
        <f t="shared" si="76"/>
        <v>1.3</v>
      </c>
      <c r="Q71">
        <f t="shared" si="76"/>
        <v>1.3</v>
      </c>
      <c r="R71">
        <f t="shared" si="76"/>
        <v>1.3</v>
      </c>
      <c r="S71">
        <f t="shared" si="76"/>
        <v>1.3</v>
      </c>
      <c r="T71">
        <f t="shared" si="76"/>
        <v>1.3</v>
      </c>
      <c r="U71">
        <f t="shared" si="76"/>
        <v>1.3</v>
      </c>
      <c r="V71">
        <f t="shared" si="76"/>
        <v>1.3</v>
      </c>
      <c r="W71">
        <f t="shared" si="76"/>
        <v>1.3</v>
      </c>
      <c r="X71">
        <f t="shared" si="76"/>
        <v>1.3</v>
      </c>
      <c r="Y71">
        <f t="shared" si="76"/>
        <v>1.3</v>
      </c>
      <c r="Z71">
        <f t="shared" si="76"/>
        <v>1.3</v>
      </c>
      <c r="AA71">
        <f t="shared" si="76"/>
        <v>1.3</v>
      </c>
      <c r="AB71">
        <f t="shared" si="76"/>
        <v>1.3</v>
      </c>
      <c r="AC71">
        <f t="shared" ref="AC71" si="99">AB71</f>
        <v>1.3</v>
      </c>
      <c r="AD71">
        <f t="shared" ref="AD71" si="100">AC71</f>
        <v>1.3</v>
      </c>
      <c r="AE71">
        <f t="shared" ref="AE71" si="101">AD71</f>
        <v>1.3</v>
      </c>
      <c r="AF71">
        <f t="shared" ref="AF71" si="102">AE71</f>
        <v>1.3</v>
      </c>
      <c r="AG71">
        <f t="shared" ref="AG71" si="103">AF71</f>
        <v>1.3</v>
      </c>
      <c r="AH71">
        <f t="shared" ref="AH71" si="104">AG71</f>
        <v>1.3</v>
      </c>
      <c r="AI71">
        <f t="shared" ref="AI71" si="105">AH71</f>
        <v>1.3</v>
      </c>
      <c r="AJ71">
        <f t="shared" ref="AJ71" si="106">AI71</f>
        <v>1.3</v>
      </c>
      <c r="AK71">
        <f t="shared" ref="AK71" si="107">AJ71</f>
        <v>1.3</v>
      </c>
      <c r="AL71">
        <f t="shared" ref="AL71" si="108">AK71</f>
        <v>1.3</v>
      </c>
      <c r="AM71">
        <f t="shared" ref="AM71" si="109">AL71</f>
        <v>1.3</v>
      </c>
      <c r="AN71">
        <f t="shared" ref="AN71" si="110">AM71</f>
        <v>1.3</v>
      </c>
      <c r="AO71">
        <f t="shared" ref="AO71" si="111">AN71</f>
        <v>1.3</v>
      </c>
      <c r="AP71">
        <f t="shared" ref="AP71" si="112">AO71</f>
        <v>1.3</v>
      </c>
      <c r="AQ71">
        <f t="shared" ref="AQ71" si="113">AP71</f>
        <v>1.3</v>
      </c>
      <c r="AR71">
        <f t="shared" ref="AR71" si="114">AQ71</f>
        <v>1.3</v>
      </c>
      <c r="AS71">
        <f t="shared" ref="AS71" si="115">AR71</f>
        <v>1.3</v>
      </c>
      <c r="AT71">
        <f t="shared" ref="AT71" si="116">AS71</f>
        <v>1.3</v>
      </c>
      <c r="AU71">
        <f t="shared" ref="AU71" si="117">AT71</f>
        <v>1.3</v>
      </c>
    </row>
    <row r="72" spans="4:47" x14ac:dyDescent="0.2">
      <c r="E72" t="str">
        <f>TEXT(E55,"jj")</f>
        <v>28</v>
      </c>
      <c r="F72" t="str">
        <f>TEXT(F55,"jj")</f>
        <v>29</v>
      </c>
      <c r="G72" t="str">
        <f t="shared" ref="G72:AJ72" si="118">TEXT(G55,"jj")</f>
        <v>30</v>
      </c>
      <c r="H72" t="str">
        <f t="shared" si="118"/>
        <v>01</v>
      </c>
      <c r="I72" t="str">
        <f t="shared" si="118"/>
        <v>02</v>
      </c>
      <c r="J72" t="str">
        <f t="shared" si="118"/>
        <v>03</v>
      </c>
      <c r="K72" t="str">
        <f t="shared" si="118"/>
        <v>04</v>
      </c>
      <c r="L72" t="str">
        <f t="shared" si="118"/>
        <v>05</v>
      </c>
      <c r="M72" t="str">
        <f t="shared" si="118"/>
        <v>06</v>
      </c>
      <c r="N72" t="str">
        <f t="shared" si="118"/>
        <v>07</v>
      </c>
      <c r="O72" t="str">
        <f t="shared" si="118"/>
        <v>08</v>
      </c>
      <c r="P72" t="str">
        <f t="shared" si="118"/>
        <v>09</v>
      </c>
      <c r="Q72" t="str">
        <f t="shared" si="118"/>
        <v>10</v>
      </c>
      <c r="R72" t="str">
        <f t="shared" si="118"/>
        <v>11</v>
      </c>
      <c r="S72" t="str">
        <f t="shared" si="118"/>
        <v>12</v>
      </c>
      <c r="T72" t="str">
        <f t="shared" si="118"/>
        <v>13</v>
      </c>
      <c r="U72" t="str">
        <f t="shared" si="118"/>
        <v>14</v>
      </c>
      <c r="V72" t="str">
        <f t="shared" si="118"/>
        <v>15</v>
      </c>
      <c r="W72" t="str">
        <f t="shared" si="118"/>
        <v>16</v>
      </c>
      <c r="X72" t="str">
        <f t="shared" si="118"/>
        <v>17</v>
      </c>
      <c r="Y72" t="str">
        <f t="shared" si="118"/>
        <v>18</v>
      </c>
      <c r="Z72" t="str">
        <f>TEXT(Z55,"jj")</f>
        <v>19</v>
      </c>
      <c r="AA72" t="str">
        <f t="shared" si="118"/>
        <v>20</v>
      </c>
      <c r="AB72" t="str">
        <f t="shared" si="118"/>
        <v>21</v>
      </c>
      <c r="AC72" t="str">
        <f t="shared" si="118"/>
        <v>22</v>
      </c>
      <c r="AD72" t="str">
        <f t="shared" si="118"/>
        <v>23</v>
      </c>
      <c r="AE72" t="str">
        <f t="shared" si="118"/>
        <v>24</v>
      </c>
      <c r="AF72" t="str">
        <f t="shared" si="118"/>
        <v>25</v>
      </c>
      <c r="AG72" t="str">
        <f t="shared" si="118"/>
        <v>26</v>
      </c>
      <c r="AH72" t="str">
        <f t="shared" si="118"/>
        <v>27</v>
      </c>
      <c r="AI72" t="str">
        <f t="shared" si="118"/>
        <v>28</v>
      </c>
      <c r="AJ72" t="str">
        <f t="shared" si="118"/>
        <v>29</v>
      </c>
      <c r="AK72" t="str">
        <f t="shared" ref="AK72:AU72" si="119">TEXT(AK55,"jj")</f>
        <v>30</v>
      </c>
      <c r="AL72" t="str">
        <f t="shared" si="119"/>
        <v>31</v>
      </c>
      <c r="AM72" t="str">
        <f t="shared" si="119"/>
        <v>01</v>
      </c>
      <c r="AN72" t="str">
        <f t="shared" si="119"/>
        <v>02</v>
      </c>
      <c r="AO72" t="str">
        <f t="shared" si="119"/>
        <v>03</v>
      </c>
      <c r="AP72" t="str">
        <f t="shared" si="119"/>
        <v>04</v>
      </c>
      <c r="AQ72" t="str">
        <f t="shared" si="119"/>
        <v>05</v>
      </c>
      <c r="AR72" t="str">
        <f t="shared" si="119"/>
        <v>06</v>
      </c>
      <c r="AS72" t="str">
        <f t="shared" si="119"/>
        <v>07</v>
      </c>
      <c r="AT72" t="str">
        <f t="shared" si="119"/>
        <v>08</v>
      </c>
      <c r="AU72" t="str">
        <f t="shared" si="119"/>
        <v>09</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845883</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2012-06-28T22:28:09+00:00</AssetStart>
    <FriendlyTitle xmlns="6d93d202-47fc-4405-873a-cab67cc5f1b2" xsi:nil="true"/>
    <MarketSpecific xmlns="6d93d202-47fc-4405-873a-cab67cc5f1b2">false</MarketSpecific>
    <TPNamespace xmlns="6d93d202-47fc-4405-873a-cab67cc5f1b2" xsi:nil="true"/>
    <PublishStatusLookup xmlns="6d93d202-47fc-4405-873a-cab67cc5f1b2">
      <Value>494452</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TP102929977</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D552CE-B979-4BDB-9FB1-264C1B806DC7}">
  <ds:schemaRefs>
    <ds:schemaRef ds:uri="http://schemas.microsoft.com/sharepoint/v3/contenttype/forms"/>
  </ds:schemaRefs>
</ds:datastoreItem>
</file>

<file path=customXml/itemProps2.xml><?xml version="1.0" encoding="utf-8"?>
<ds:datastoreItem xmlns:ds="http://schemas.openxmlformats.org/officeDocument/2006/customXml" ds:itemID="{A8480B7C-74B5-4356-BE3E-F349192742C6}">
  <ds:schemaRefs>
    <ds:schemaRef ds:uri="http://purl.org/dc/elements/1.1/"/>
    <ds:schemaRef ds:uri="http://schemas.microsoft.com/office/2006/documentManagement/types"/>
    <ds:schemaRef ds:uri="http://purl.org/dc/dcmitype/"/>
    <ds:schemaRef ds:uri="http://schemas.microsoft.com/office/2006/metadata/properties"/>
    <ds:schemaRef ds:uri="http://schemas.microsoft.com/office/infopath/2007/PartnerControls"/>
    <ds:schemaRef ds:uri="6d93d202-47fc-4405-873a-cab67cc5f1b2"/>
    <ds:schemaRef ds:uri="http://schemas.openxmlformats.org/package/2006/metadata/core-properties"/>
    <ds:schemaRef ds:uri="64acb2c5-0a2b-4bda-bd34-58e36cbb80d2"/>
    <ds:schemaRef ds:uri="http://www.w3.org/XML/1998/namespace"/>
    <ds:schemaRef ds:uri="http://purl.org/dc/terms/"/>
  </ds:schemaRefs>
</ds:datastoreItem>
</file>

<file path=customXml/itemProps3.xml><?xml version="1.0" encoding="utf-8"?>
<ds:datastoreItem xmlns:ds="http://schemas.openxmlformats.org/officeDocument/2006/customXml" ds:itemID="{8EA58A6E-2E90-4593-B4DC-28402E0A25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2018</vt:lpstr>
      <vt:lpstr>calculs</vt:lpstr>
      <vt:lpstr>DateDébut</vt:lpstr>
      <vt:lpstr>FenêtreDateDébut</vt:lpstr>
      <vt:lpstr>FenêtreDécalage</vt:lpstr>
      <vt:lpstr>FenêtreJours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2011-09-08T16:30:30Z</dcterms:created>
  <dcterms:modified xsi:type="dcterms:W3CDTF">2018-03-27T11:31:05Z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