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2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0" yWindow="1125" windowWidth="13770" windowHeight="8250" activeTab="5"/>
  </bookViews>
  <sheets>
    <sheet name="données" sheetId="1" r:id="rId1"/>
    <sheet name="perf" sheetId="2" r:id="rId2"/>
    <sheet name="réactifs" sheetId="3" r:id="rId3"/>
    <sheet name="objectifs et max" sheetId="4" r:id="rId4"/>
    <sheet name="janvier" sheetId="5" r:id="rId5"/>
    <sheet name="Février" sheetId="6" r:id="rId6"/>
    <sheet name="Mars" sheetId="7" r:id="rId7"/>
    <sheet name="Avril" sheetId="8" r:id="rId8"/>
    <sheet name="Mai" sheetId="9" r:id="rId9"/>
    <sheet name="juin" sheetId="10" r:id="rId10"/>
    <sheet name="juillet" sheetId="11" r:id="rId11"/>
    <sheet name="aout" sheetId="12" r:id="rId12"/>
    <sheet name="septembre" sheetId="13" r:id="rId13"/>
    <sheet name="octobre" sheetId="14" r:id="rId14"/>
    <sheet name="novembre" sheetId="15" r:id="rId15"/>
    <sheet name="décembre" sheetId="16" r:id="rId16"/>
  </sheets>
  <calcPr calcId="145621"/>
</workbook>
</file>

<file path=xl/calcChain.xml><?xml version="1.0" encoding="utf-8"?>
<calcChain xmlns="http://schemas.openxmlformats.org/spreadsheetml/2006/main">
  <c r="Z35" i="6" l="1"/>
  <c r="Z34" i="6"/>
  <c r="Z33" i="6"/>
  <c r="Z32" i="6"/>
  <c r="Z31" i="6"/>
  <c r="Z30" i="6"/>
  <c r="Z29" i="6"/>
  <c r="Z28" i="6"/>
  <c r="Z27" i="6"/>
  <c r="Z26" i="6"/>
  <c r="Z25" i="6"/>
  <c r="Z24" i="6"/>
  <c r="Z23" i="6"/>
  <c r="Z22" i="6"/>
  <c r="Z21" i="6"/>
  <c r="Z20" i="6"/>
  <c r="Z19" i="6"/>
  <c r="Z18" i="6"/>
  <c r="Z17" i="6"/>
  <c r="Z16" i="6"/>
  <c r="Z15" i="6"/>
  <c r="Z14" i="6"/>
  <c r="Z13" i="6"/>
  <c r="Z12" i="6"/>
  <c r="Z11" i="6"/>
  <c r="Z10" i="6"/>
  <c r="Z9" i="6"/>
  <c r="Z8" i="6"/>
  <c r="CB30" i="5"/>
  <c r="CB29" i="5"/>
  <c r="CB26" i="5"/>
  <c r="CB24" i="5"/>
  <c r="CB23" i="5"/>
  <c r="CB18" i="5"/>
  <c r="CB17" i="5"/>
  <c r="CB15" i="5"/>
  <c r="CB12" i="5"/>
  <c r="BZ12" i="5"/>
  <c r="BZ13" i="5"/>
  <c r="BZ14" i="5"/>
  <c r="BZ15" i="5"/>
  <c r="BZ16" i="5"/>
  <c r="BZ17" i="5"/>
  <c r="BZ18" i="5"/>
  <c r="BZ19" i="5"/>
  <c r="BZ20" i="5"/>
  <c r="BZ21" i="5"/>
  <c r="BZ22" i="5"/>
  <c r="BZ23" i="5"/>
  <c r="BZ24" i="5"/>
  <c r="BZ25" i="5"/>
  <c r="BZ26" i="5"/>
  <c r="BZ27" i="5"/>
  <c r="BZ28" i="5"/>
  <c r="BZ29" i="5"/>
  <c r="BZ30" i="5"/>
  <c r="BZ31" i="5"/>
  <c r="BZ32" i="5"/>
  <c r="BZ33" i="5"/>
  <c r="BZ34" i="5"/>
  <c r="BZ35" i="5"/>
  <c r="BZ36" i="5"/>
  <c r="BZ37" i="5"/>
  <c r="BZ38" i="5"/>
  <c r="BX12" i="5"/>
  <c r="BX13" i="5"/>
  <c r="BX14" i="5"/>
  <c r="BX15" i="5"/>
  <c r="BX16" i="5"/>
  <c r="BX17" i="5"/>
  <c r="BX18" i="5"/>
  <c r="BX19" i="5"/>
  <c r="BX20" i="5"/>
  <c r="BX21" i="5"/>
  <c r="BX22" i="5"/>
  <c r="BX23" i="5"/>
  <c r="BX24" i="5"/>
  <c r="BX25" i="5"/>
  <c r="BX26" i="5"/>
  <c r="BX27" i="5"/>
  <c r="BX28" i="5"/>
  <c r="BX29" i="5"/>
  <c r="BX30" i="5"/>
  <c r="BX31" i="5"/>
  <c r="BX32" i="5"/>
  <c r="BX33" i="5"/>
  <c r="BX34" i="5"/>
  <c r="BX35" i="5"/>
  <c r="BX36" i="5"/>
  <c r="BV9" i="5"/>
  <c r="BV10" i="5"/>
  <c r="BV11" i="5"/>
  <c r="BV12" i="5"/>
  <c r="BV13" i="5"/>
  <c r="BV14" i="5"/>
  <c r="BV15" i="5"/>
  <c r="BV16" i="5"/>
  <c r="BV17" i="5"/>
  <c r="BV18" i="5"/>
  <c r="BV19" i="5"/>
  <c r="BV20" i="5"/>
  <c r="BV21" i="5"/>
  <c r="BV22" i="5"/>
  <c r="BV23" i="5"/>
  <c r="BV24" i="5"/>
  <c r="BV25" i="5"/>
  <c r="BV26" i="5"/>
  <c r="BV27" i="5"/>
  <c r="BV28" i="5"/>
  <c r="BV29" i="5"/>
  <c r="BV30" i="5"/>
  <c r="BV31" i="5"/>
  <c r="BV32" i="5"/>
  <c r="BV33" i="5"/>
  <c r="BV34" i="5"/>
  <c r="BV35" i="5"/>
  <c r="BV36" i="5"/>
  <c r="BV37" i="5"/>
  <c r="BV38" i="5"/>
  <c r="BV8" i="5"/>
  <c r="BT12" i="5"/>
  <c r="BT13" i="5"/>
  <c r="BT14" i="5"/>
  <c r="BT15" i="5"/>
  <c r="BT16" i="5"/>
  <c r="BT17" i="5"/>
  <c r="BT18" i="5"/>
  <c r="BT19" i="5"/>
  <c r="BT20" i="5"/>
  <c r="BT21" i="5"/>
  <c r="BT22" i="5"/>
  <c r="BT23" i="5"/>
  <c r="BT24" i="5"/>
  <c r="BT25" i="5"/>
  <c r="BT26" i="5"/>
  <c r="BT27" i="5"/>
  <c r="BT28" i="5"/>
  <c r="BT29" i="5"/>
  <c r="BT30" i="5"/>
  <c r="BT31" i="5"/>
  <c r="BT32" i="5"/>
  <c r="BT33" i="5"/>
  <c r="BT34" i="5"/>
  <c r="BT35" i="5"/>
  <c r="BT36" i="5"/>
  <c r="BT37" i="5"/>
  <c r="BT38" i="5"/>
  <c r="BR12" i="5"/>
  <c r="BR13" i="5"/>
  <c r="BR14" i="5"/>
  <c r="BR15" i="5"/>
  <c r="BR16" i="5"/>
  <c r="BR17" i="5"/>
  <c r="BR18" i="5"/>
  <c r="BR19" i="5"/>
  <c r="BR20" i="5"/>
  <c r="BR21" i="5"/>
  <c r="BR22" i="5"/>
  <c r="BR23" i="5"/>
  <c r="BR24" i="5"/>
  <c r="BR25" i="5"/>
  <c r="BR26" i="5"/>
  <c r="BR27" i="5"/>
  <c r="BR28" i="5"/>
  <c r="BR29" i="5"/>
  <c r="BR30" i="5"/>
  <c r="BR31" i="5"/>
  <c r="BR32" i="5"/>
  <c r="BR33" i="5"/>
  <c r="BR34" i="5"/>
  <c r="BR35" i="5"/>
  <c r="BR36" i="5"/>
  <c r="BR37" i="5"/>
  <c r="BR38" i="5"/>
  <c r="BP12" i="5"/>
  <c r="BP13" i="5"/>
  <c r="BP14" i="5"/>
  <c r="BP15" i="5"/>
  <c r="BP16" i="5"/>
  <c r="BP17" i="5"/>
  <c r="BP18" i="5"/>
  <c r="BP19" i="5"/>
  <c r="BP20" i="5"/>
  <c r="BP21" i="5"/>
  <c r="BP22" i="5"/>
  <c r="BP23" i="5"/>
  <c r="BP24" i="5"/>
  <c r="BP25" i="5"/>
  <c r="BP26" i="5"/>
  <c r="BP27" i="5"/>
  <c r="BP28" i="5"/>
  <c r="BP29" i="5"/>
  <c r="BP30" i="5"/>
  <c r="BP31" i="5"/>
  <c r="BP32" i="5"/>
  <c r="BP33" i="5"/>
  <c r="BP34" i="5"/>
  <c r="BP35" i="5"/>
  <c r="BP36" i="5"/>
  <c r="BP37" i="5"/>
  <c r="BP3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8" i="5"/>
  <c r="CI42" i="16" l="1"/>
  <c r="CH42" i="16"/>
  <c r="CG42" i="16"/>
  <c r="CE42" i="16"/>
  <c r="CC42" i="16"/>
  <c r="CA42" i="16"/>
  <c r="BY42" i="16"/>
  <c r="BW42" i="16"/>
  <c r="BV42" i="16"/>
  <c r="BU42" i="16"/>
  <c r="BS42" i="16"/>
  <c r="BQ42" i="16"/>
  <c r="BO42" i="16"/>
  <c r="BN42" i="16"/>
  <c r="BM42" i="16"/>
  <c r="BL42" i="16"/>
  <c r="BK42" i="16"/>
  <c r="BJ42" i="16"/>
  <c r="BI42" i="16"/>
  <c r="BH42" i="16"/>
  <c r="BG42" i="16"/>
  <c r="BE42" i="16"/>
  <c r="BD42" i="16"/>
  <c r="BC42" i="16"/>
  <c r="BB42" i="16"/>
  <c r="BA42" i="16"/>
  <c r="AZ42" i="16"/>
  <c r="AY42" i="16"/>
  <c r="AX42" i="16"/>
  <c r="AW42" i="16"/>
  <c r="AV42" i="16"/>
  <c r="AU42" i="16"/>
  <c r="AT42" i="16"/>
  <c r="AS42" i="16"/>
  <c r="AR42" i="16"/>
  <c r="AQ42" i="16"/>
  <c r="AP42" i="16"/>
  <c r="AO42" i="16"/>
  <c r="AN42" i="16"/>
  <c r="AM42" i="16"/>
  <c r="AL42" i="16"/>
  <c r="AK42" i="16"/>
  <c r="AJ42" i="16"/>
  <c r="AI42" i="16"/>
  <c r="AH42" i="16"/>
  <c r="AG42" i="16"/>
  <c r="AF42" i="16"/>
  <c r="AE42" i="16"/>
  <c r="AD42" i="16"/>
  <c r="AC42" i="16"/>
  <c r="AB42" i="16"/>
  <c r="AA42" i="16"/>
  <c r="Z42" i="16"/>
  <c r="Y42" i="16"/>
  <c r="X42" i="16"/>
  <c r="W42" i="16"/>
  <c r="V42" i="16"/>
  <c r="U42" i="16"/>
  <c r="T42" i="16"/>
  <c r="S42" i="16"/>
  <c r="R42" i="16"/>
  <c r="Q42" i="16"/>
  <c r="P42" i="16"/>
  <c r="O42" i="16"/>
  <c r="N42" i="16"/>
  <c r="M42" i="16"/>
  <c r="L42" i="16"/>
  <c r="K42" i="16"/>
  <c r="J42" i="16"/>
  <c r="I42" i="16"/>
  <c r="H42" i="16"/>
  <c r="G42" i="16"/>
  <c r="F42" i="16"/>
  <c r="E42" i="16"/>
  <c r="D42" i="16"/>
  <c r="C42" i="16"/>
  <c r="B42" i="16"/>
  <c r="CI41" i="16"/>
  <c r="CI19" i="1" s="1"/>
  <c r="CH41" i="16"/>
  <c r="CH19" i="1" s="1"/>
  <c r="CG41" i="16"/>
  <c r="CG19" i="1" s="1"/>
  <c r="CE41" i="16"/>
  <c r="CE19" i="1" s="1"/>
  <c r="CC41" i="16"/>
  <c r="CC19" i="1" s="1"/>
  <c r="CA41" i="16"/>
  <c r="CA19" i="1" s="1"/>
  <c r="BY41" i="16"/>
  <c r="BY19" i="1" s="1"/>
  <c r="BW41" i="16"/>
  <c r="BV41" i="16"/>
  <c r="BV19" i="1" s="1"/>
  <c r="BU41" i="16"/>
  <c r="BU19" i="1" s="1"/>
  <c r="BS41" i="16"/>
  <c r="BS19" i="1" s="1"/>
  <c r="BQ41" i="16"/>
  <c r="BQ19" i="1" s="1"/>
  <c r="BO41" i="16"/>
  <c r="BO19" i="1" s="1"/>
  <c r="BN41" i="16"/>
  <c r="BN19" i="1" s="1"/>
  <c r="BM41" i="16"/>
  <c r="BM19" i="1" s="1"/>
  <c r="BL41" i="16"/>
  <c r="BL19" i="1" s="1"/>
  <c r="BK41" i="16"/>
  <c r="BK19" i="1" s="1"/>
  <c r="BJ41" i="16"/>
  <c r="BJ19" i="1" s="1"/>
  <c r="BI41" i="16"/>
  <c r="BI19" i="1" s="1"/>
  <c r="BH41" i="16"/>
  <c r="BH19" i="1" s="1"/>
  <c r="BG41" i="16"/>
  <c r="BG19" i="1" s="1"/>
  <c r="BE41" i="16"/>
  <c r="BE19" i="1" s="1"/>
  <c r="BD41" i="16"/>
  <c r="BD19" i="1" s="1"/>
  <c r="BC41" i="16"/>
  <c r="BC19" i="1" s="1"/>
  <c r="BB41" i="16"/>
  <c r="BB19" i="1" s="1"/>
  <c r="BA41" i="16"/>
  <c r="BA19" i="1" s="1"/>
  <c r="AZ41" i="16"/>
  <c r="AZ19" i="1" s="1"/>
  <c r="AY41" i="16"/>
  <c r="AY19" i="1" s="1"/>
  <c r="AX41" i="16"/>
  <c r="AX19" i="1" s="1"/>
  <c r="AW41" i="16"/>
  <c r="AV41" i="16"/>
  <c r="AV19" i="1" s="1"/>
  <c r="AU41" i="16"/>
  <c r="AU19" i="1" s="1"/>
  <c r="AT41" i="16"/>
  <c r="AS41" i="16"/>
  <c r="AS19" i="1" s="1"/>
  <c r="AR41" i="16"/>
  <c r="AQ41" i="16"/>
  <c r="AQ19" i="1" s="1"/>
  <c r="AP41" i="16"/>
  <c r="AP19" i="1" s="1"/>
  <c r="AO41" i="16"/>
  <c r="AO19" i="1" s="1"/>
  <c r="AN41" i="16"/>
  <c r="AN19" i="1" s="1"/>
  <c r="AM41" i="16"/>
  <c r="AM19" i="1" s="1"/>
  <c r="AL41" i="16"/>
  <c r="AL19" i="1" s="1"/>
  <c r="AK41" i="16"/>
  <c r="AK19" i="1" s="1"/>
  <c r="AJ41" i="16"/>
  <c r="AJ19" i="1" s="1"/>
  <c r="AI41" i="16"/>
  <c r="AI19" i="1" s="1"/>
  <c r="AH41" i="16"/>
  <c r="AH19" i="1" s="1"/>
  <c r="AG41" i="16"/>
  <c r="AG19" i="1" s="1"/>
  <c r="AF41" i="16"/>
  <c r="AF19" i="1" s="1"/>
  <c r="AE41" i="16"/>
  <c r="AD41" i="16"/>
  <c r="AD19" i="1" s="1"/>
  <c r="AC41" i="16"/>
  <c r="AB41" i="16"/>
  <c r="AB19" i="1" s="1"/>
  <c r="AA41" i="16"/>
  <c r="AA19" i="1" s="1"/>
  <c r="Z41" i="16"/>
  <c r="Z19" i="1" s="1"/>
  <c r="Y41" i="16"/>
  <c r="Y19" i="1" s="1"/>
  <c r="X41" i="16"/>
  <c r="W41" i="16"/>
  <c r="W19" i="1" s="1"/>
  <c r="V41" i="16"/>
  <c r="V19" i="1" s="1"/>
  <c r="U41" i="16"/>
  <c r="U19" i="1" s="1"/>
  <c r="T41" i="16"/>
  <c r="T19" i="1" s="1"/>
  <c r="S41" i="16"/>
  <c r="R41" i="16"/>
  <c r="R19" i="1" s="1"/>
  <c r="Q41" i="16"/>
  <c r="Q19" i="1" s="1"/>
  <c r="P41" i="16"/>
  <c r="P19" i="1" s="1"/>
  <c r="O41" i="16"/>
  <c r="O19" i="1" s="1"/>
  <c r="N41" i="16"/>
  <c r="M41" i="16"/>
  <c r="M19" i="1" s="1"/>
  <c r="L41" i="16"/>
  <c r="L19" i="1" s="1"/>
  <c r="K41" i="16"/>
  <c r="K19" i="1" s="1"/>
  <c r="J41" i="16"/>
  <c r="J19" i="1" s="1"/>
  <c r="I41" i="16"/>
  <c r="H41" i="16"/>
  <c r="H19" i="1" s="1"/>
  <c r="G41" i="16"/>
  <c r="G19" i="1" s="1"/>
  <c r="F41" i="16"/>
  <c r="F19" i="1" s="1"/>
  <c r="E41" i="16"/>
  <c r="E19" i="1" s="1"/>
  <c r="D41" i="16"/>
  <c r="C41" i="16"/>
  <c r="C19" i="1" s="1"/>
  <c r="B41" i="16"/>
  <c r="B19" i="1" s="1"/>
  <c r="CF39" i="16"/>
  <c r="CD39" i="16"/>
  <c r="CB39" i="16"/>
  <c r="BZ39" i="16"/>
  <c r="BT39" i="16"/>
  <c r="BR39" i="16"/>
  <c r="BP39" i="16"/>
  <c r="BF39" i="16"/>
  <c r="BX39" i="16" s="1"/>
  <c r="CF38" i="16"/>
  <c r="CD38" i="16"/>
  <c r="CB38" i="16"/>
  <c r="BZ38" i="16"/>
  <c r="BT38" i="16"/>
  <c r="BR38" i="16"/>
  <c r="BP38" i="16"/>
  <c r="BF38" i="16"/>
  <c r="BX38" i="16" s="1"/>
  <c r="CF37" i="16"/>
  <c r="CD37" i="16"/>
  <c r="CB37" i="16"/>
  <c r="BZ37" i="16"/>
  <c r="BT37" i="16"/>
  <c r="BR37" i="16"/>
  <c r="BP37" i="16"/>
  <c r="BF37" i="16"/>
  <c r="BX37" i="16" s="1"/>
  <c r="CF11" i="16"/>
  <c r="CD11" i="16"/>
  <c r="CB11" i="16"/>
  <c r="BZ11" i="16"/>
  <c r="BT11" i="16"/>
  <c r="BR11" i="16"/>
  <c r="BP11" i="16"/>
  <c r="BF11" i="16"/>
  <c r="BX11" i="16" s="1"/>
  <c r="CF10" i="16"/>
  <c r="CD10" i="16"/>
  <c r="CB10" i="16"/>
  <c r="BZ10" i="16"/>
  <c r="BT10" i="16"/>
  <c r="BR10" i="16"/>
  <c r="BP10" i="16"/>
  <c r="BF10" i="16"/>
  <c r="BX10" i="16" s="1"/>
  <c r="CF9" i="16"/>
  <c r="CD9" i="16"/>
  <c r="CB9" i="16"/>
  <c r="BZ9" i="16"/>
  <c r="BT9" i="16"/>
  <c r="BR9" i="16"/>
  <c r="BP9" i="16"/>
  <c r="BF9" i="16"/>
  <c r="BX9" i="16" s="1"/>
  <c r="A9" i="16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CF8" i="16"/>
  <c r="CF42" i="16" s="1"/>
  <c r="CD8" i="16"/>
  <c r="CD42" i="16" s="1"/>
  <c r="CB8" i="16"/>
  <c r="CB42" i="16" s="1"/>
  <c r="BZ8" i="16"/>
  <c r="BZ42" i="16" s="1"/>
  <c r="BT8" i="16"/>
  <c r="BT42" i="16" s="1"/>
  <c r="BR8" i="16"/>
  <c r="BR42" i="16" s="1"/>
  <c r="BP8" i="16"/>
  <c r="BP42" i="16" s="1"/>
  <c r="BF8" i="16"/>
  <c r="BX8" i="16" s="1"/>
  <c r="CI42" i="15"/>
  <c r="CH42" i="15"/>
  <c r="CG42" i="15"/>
  <c r="CE42" i="15"/>
  <c r="CC42" i="15"/>
  <c r="CA42" i="15"/>
  <c r="BY42" i="15"/>
  <c r="BW42" i="15"/>
  <c r="BV42" i="15"/>
  <c r="BU42" i="15"/>
  <c r="BS42" i="15"/>
  <c r="BQ42" i="15"/>
  <c r="BO42" i="15"/>
  <c r="BN42" i="15"/>
  <c r="BM42" i="15"/>
  <c r="BL42" i="15"/>
  <c r="BK42" i="15"/>
  <c r="BJ42" i="15"/>
  <c r="BI42" i="15"/>
  <c r="BH42" i="15"/>
  <c r="BG42" i="15"/>
  <c r="BE42" i="15"/>
  <c r="BD42" i="15"/>
  <c r="BC42" i="15"/>
  <c r="BB42" i="15"/>
  <c r="BA42" i="15"/>
  <c r="AZ42" i="15"/>
  <c r="AY42" i="15"/>
  <c r="AX42" i="15"/>
  <c r="AW42" i="15"/>
  <c r="AV42" i="15"/>
  <c r="AU42" i="15"/>
  <c r="AT42" i="15"/>
  <c r="AS42" i="15"/>
  <c r="AR42" i="15"/>
  <c r="AQ42" i="15"/>
  <c r="AP42" i="15"/>
  <c r="AO42" i="15"/>
  <c r="AN42" i="15"/>
  <c r="AM42" i="15"/>
  <c r="AL42" i="15"/>
  <c r="AK42" i="15"/>
  <c r="AJ42" i="15"/>
  <c r="AI42" i="15"/>
  <c r="AH42" i="15"/>
  <c r="AG42" i="15"/>
  <c r="AF42" i="15"/>
  <c r="AE42" i="15"/>
  <c r="AD42" i="15"/>
  <c r="AC42" i="15"/>
  <c r="AB42" i="15"/>
  <c r="AA42" i="15"/>
  <c r="Z42" i="15"/>
  <c r="Y42" i="15"/>
  <c r="X42" i="15"/>
  <c r="W42" i="15"/>
  <c r="V42" i="15"/>
  <c r="U42" i="15"/>
  <c r="T42" i="15"/>
  <c r="S42" i="15"/>
  <c r="R42" i="15"/>
  <c r="Q42" i="15"/>
  <c r="P42" i="15"/>
  <c r="O42" i="15"/>
  <c r="N42" i="15"/>
  <c r="M42" i="15"/>
  <c r="L42" i="15"/>
  <c r="K42" i="15"/>
  <c r="J42" i="15"/>
  <c r="I42" i="15"/>
  <c r="H42" i="15"/>
  <c r="G42" i="15"/>
  <c r="F42" i="15"/>
  <c r="E42" i="15"/>
  <c r="D42" i="15"/>
  <c r="C42" i="15"/>
  <c r="B42" i="15"/>
  <c r="CI41" i="15"/>
  <c r="CI18" i="1" s="1"/>
  <c r="CH41" i="15"/>
  <c r="CH18" i="1" s="1"/>
  <c r="CG41" i="15"/>
  <c r="CG18" i="1" s="1"/>
  <c r="CE41" i="15"/>
  <c r="CE18" i="1" s="1"/>
  <c r="CC41" i="15"/>
  <c r="CC18" i="1" s="1"/>
  <c r="CA41" i="15"/>
  <c r="CA18" i="1" s="1"/>
  <c r="BY41" i="15"/>
  <c r="BY18" i="1" s="1"/>
  <c r="BW41" i="15"/>
  <c r="BV41" i="15"/>
  <c r="BV18" i="1" s="1"/>
  <c r="BU41" i="15"/>
  <c r="BU18" i="1" s="1"/>
  <c r="BS41" i="15"/>
  <c r="BS18" i="1" s="1"/>
  <c r="BQ41" i="15"/>
  <c r="BQ18" i="1" s="1"/>
  <c r="BO41" i="15"/>
  <c r="BO18" i="1" s="1"/>
  <c r="BN41" i="15"/>
  <c r="BN18" i="1" s="1"/>
  <c r="BM41" i="15"/>
  <c r="BM18" i="1" s="1"/>
  <c r="BL41" i="15"/>
  <c r="BL18" i="1" s="1"/>
  <c r="BK41" i="15"/>
  <c r="BK18" i="1" s="1"/>
  <c r="BJ41" i="15"/>
  <c r="BJ18" i="1" s="1"/>
  <c r="BI41" i="15"/>
  <c r="BI18" i="1" s="1"/>
  <c r="BH41" i="15"/>
  <c r="BH18" i="1" s="1"/>
  <c r="BG41" i="15"/>
  <c r="BG18" i="1" s="1"/>
  <c r="BE41" i="15"/>
  <c r="BE18" i="1" s="1"/>
  <c r="BD41" i="15"/>
  <c r="BD18" i="1" s="1"/>
  <c r="BC41" i="15"/>
  <c r="BC18" i="1" s="1"/>
  <c r="BB41" i="15"/>
  <c r="BB18" i="1" s="1"/>
  <c r="BA41" i="15"/>
  <c r="BA18" i="1" s="1"/>
  <c r="AZ41" i="15"/>
  <c r="AZ18" i="1" s="1"/>
  <c r="AY41" i="15"/>
  <c r="AY18" i="1" s="1"/>
  <c r="AX41" i="15"/>
  <c r="AX18" i="1" s="1"/>
  <c r="AW41" i="15"/>
  <c r="AV41" i="15"/>
  <c r="AV18" i="1" s="1"/>
  <c r="AU41" i="15"/>
  <c r="AU18" i="1" s="1"/>
  <c r="AT41" i="15"/>
  <c r="AS41" i="15"/>
  <c r="AS18" i="1" s="1"/>
  <c r="AR41" i="15"/>
  <c r="AQ41" i="15"/>
  <c r="AQ18" i="1" s="1"/>
  <c r="AP41" i="15"/>
  <c r="AP18" i="1" s="1"/>
  <c r="AO41" i="15"/>
  <c r="AO18" i="1" s="1"/>
  <c r="AN41" i="15"/>
  <c r="AN18" i="1" s="1"/>
  <c r="AM41" i="15"/>
  <c r="AM18" i="1" s="1"/>
  <c r="AL41" i="15"/>
  <c r="AL18" i="1" s="1"/>
  <c r="AK41" i="15"/>
  <c r="AK18" i="1" s="1"/>
  <c r="AJ41" i="15"/>
  <c r="AJ18" i="1" s="1"/>
  <c r="AI41" i="15"/>
  <c r="AI18" i="1" s="1"/>
  <c r="AH41" i="15"/>
  <c r="AH18" i="1" s="1"/>
  <c r="AG41" i="15"/>
  <c r="AG18" i="1" s="1"/>
  <c r="AF41" i="15"/>
  <c r="AF18" i="1" s="1"/>
  <c r="AE41" i="15"/>
  <c r="AD41" i="15"/>
  <c r="AD18" i="1" s="1"/>
  <c r="AC41" i="15"/>
  <c r="AB41" i="15"/>
  <c r="AB18" i="1" s="1"/>
  <c r="AA41" i="15"/>
  <c r="AA18" i="1" s="1"/>
  <c r="Z41" i="15"/>
  <c r="Z18" i="1" s="1"/>
  <c r="Y41" i="15"/>
  <c r="Y18" i="1" s="1"/>
  <c r="X41" i="15"/>
  <c r="W41" i="15"/>
  <c r="W18" i="1" s="1"/>
  <c r="V41" i="15"/>
  <c r="V18" i="1" s="1"/>
  <c r="U41" i="15"/>
  <c r="U18" i="1" s="1"/>
  <c r="T41" i="15"/>
  <c r="T18" i="1" s="1"/>
  <c r="S41" i="15"/>
  <c r="R41" i="15"/>
  <c r="R18" i="1" s="1"/>
  <c r="Q41" i="15"/>
  <c r="Q18" i="1" s="1"/>
  <c r="P41" i="15"/>
  <c r="P18" i="1" s="1"/>
  <c r="O41" i="15"/>
  <c r="O18" i="1" s="1"/>
  <c r="N41" i="15"/>
  <c r="M41" i="15"/>
  <c r="M18" i="1" s="1"/>
  <c r="L41" i="15"/>
  <c r="L18" i="1" s="1"/>
  <c r="K41" i="15"/>
  <c r="K18" i="1" s="1"/>
  <c r="J41" i="15"/>
  <c r="J18" i="1" s="1"/>
  <c r="I41" i="15"/>
  <c r="H41" i="15"/>
  <c r="H18" i="1" s="1"/>
  <c r="G41" i="15"/>
  <c r="G18" i="1" s="1"/>
  <c r="F41" i="15"/>
  <c r="F18" i="1" s="1"/>
  <c r="E41" i="15"/>
  <c r="E18" i="1" s="1"/>
  <c r="D41" i="15"/>
  <c r="C41" i="15"/>
  <c r="C18" i="1" s="1"/>
  <c r="B41" i="15"/>
  <c r="B18" i="1" s="1"/>
  <c r="CF39" i="15"/>
  <c r="CD39" i="15"/>
  <c r="CB39" i="15"/>
  <c r="BZ39" i="15"/>
  <c r="BT39" i="15"/>
  <c r="BR39" i="15"/>
  <c r="BP39" i="15"/>
  <c r="BF39" i="15"/>
  <c r="BX39" i="15" s="1"/>
  <c r="CF38" i="15"/>
  <c r="CD38" i="15"/>
  <c r="CB38" i="15"/>
  <c r="BZ38" i="15"/>
  <c r="BT38" i="15"/>
  <c r="BR38" i="15"/>
  <c r="BP38" i="15"/>
  <c r="BF38" i="15"/>
  <c r="BX38" i="15" s="1"/>
  <c r="CF37" i="15"/>
  <c r="CD37" i="15"/>
  <c r="CB37" i="15"/>
  <c r="BZ37" i="15"/>
  <c r="BT37" i="15"/>
  <c r="BR37" i="15"/>
  <c r="BP37" i="15"/>
  <c r="BF37" i="15"/>
  <c r="BX37" i="15" s="1"/>
  <c r="CF11" i="15"/>
  <c r="CD11" i="15"/>
  <c r="CB11" i="15"/>
  <c r="BZ11" i="15"/>
  <c r="BT11" i="15"/>
  <c r="BR11" i="15"/>
  <c r="BP11" i="15"/>
  <c r="BF11" i="15"/>
  <c r="BX11" i="15" s="1"/>
  <c r="CF10" i="15"/>
  <c r="CD10" i="15"/>
  <c r="CB10" i="15"/>
  <c r="BZ10" i="15"/>
  <c r="BT10" i="15"/>
  <c r="BR10" i="15"/>
  <c r="BP10" i="15"/>
  <c r="BF10" i="15"/>
  <c r="BX10" i="15" s="1"/>
  <c r="CF9" i="15"/>
  <c r="CD9" i="15"/>
  <c r="CB9" i="15"/>
  <c r="BZ9" i="15"/>
  <c r="BT9" i="15"/>
  <c r="BR9" i="15"/>
  <c r="BP9" i="15"/>
  <c r="BF9" i="15"/>
  <c r="BX9" i="15" s="1"/>
  <c r="A9" i="15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CF8" i="15"/>
  <c r="CF42" i="15" s="1"/>
  <c r="CD8" i="15"/>
  <c r="CD42" i="15" s="1"/>
  <c r="CB8" i="15"/>
  <c r="CB42" i="15" s="1"/>
  <c r="BZ8" i="15"/>
  <c r="BZ42" i="15" s="1"/>
  <c r="BT8" i="15"/>
  <c r="BT42" i="15" s="1"/>
  <c r="BR8" i="15"/>
  <c r="BR42" i="15" s="1"/>
  <c r="BP8" i="15"/>
  <c r="BP42" i="15" s="1"/>
  <c r="BF8" i="15"/>
  <c r="BX8" i="15" s="1"/>
  <c r="CI42" i="14"/>
  <c r="CH42" i="14"/>
  <c r="CG42" i="14"/>
  <c r="CE42" i="14"/>
  <c r="CC42" i="14"/>
  <c r="CA42" i="14"/>
  <c r="BY42" i="14"/>
  <c r="BW42" i="14"/>
  <c r="BV42" i="14"/>
  <c r="BU42" i="14"/>
  <c r="BS42" i="14"/>
  <c r="BQ42" i="14"/>
  <c r="BO42" i="14"/>
  <c r="BN42" i="14"/>
  <c r="BM42" i="14"/>
  <c r="BL42" i="14"/>
  <c r="BK42" i="14"/>
  <c r="BJ42" i="14"/>
  <c r="BI42" i="14"/>
  <c r="BH42" i="14"/>
  <c r="BG42" i="14"/>
  <c r="BE42" i="14"/>
  <c r="BD42" i="14"/>
  <c r="BC42" i="14"/>
  <c r="BB42" i="14"/>
  <c r="BA42" i="14"/>
  <c r="AZ42" i="14"/>
  <c r="AY42" i="14"/>
  <c r="AX42" i="14"/>
  <c r="AW42" i="14"/>
  <c r="AV42" i="14"/>
  <c r="AU42" i="14"/>
  <c r="AT42" i="14"/>
  <c r="AS42" i="14"/>
  <c r="AR42" i="14"/>
  <c r="AQ42" i="14"/>
  <c r="AP42" i="14"/>
  <c r="AO42" i="14"/>
  <c r="AN42" i="14"/>
  <c r="AM42" i="14"/>
  <c r="AL42" i="14"/>
  <c r="AK42" i="14"/>
  <c r="AJ42" i="14"/>
  <c r="AI42" i="14"/>
  <c r="AH42" i="14"/>
  <c r="AG42" i="14"/>
  <c r="AF42" i="14"/>
  <c r="AE42" i="14"/>
  <c r="AD42" i="14"/>
  <c r="AC42" i="14"/>
  <c r="AB42" i="14"/>
  <c r="AA42" i="14"/>
  <c r="Z42" i="14"/>
  <c r="Y42" i="14"/>
  <c r="X42" i="14"/>
  <c r="W42" i="14"/>
  <c r="V42" i="14"/>
  <c r="U42" i="14"/>
  <c r="T42" i="14"/>
  <c r="S42" i="14"/>
  <c r="R42" i="14"/>
  <c r="Q42" i="14"/>
  <c r="P42" i="14"/>
  <c r="O42" i="14"/>
  <c r="N42" i="14"/>
  <c r="M42" i="14"/>
  <c r="L42" i="14"/>
  <c r="K42" i="14"/>
  <c r="J42" i="14"/>
  <c r="I42" i="14"/>
  <c r="H42" i="14"/>
  <c r="G42" i="14"/>
  <c r="F42" i="14"/>
  <c r="E42" i="14"/>
  <c r="D42" i="14"/>
  <c r="C42" i="14"/>
  <c r="B42" i="14"/>
  <c r="CI41" i="14"/>
  <c r="CI17" i="1" s="1"/>
  <c r="CH41" i="14"/>
  <c r="CH17" i="1" s="1"/>
  <c r="CG41" i="14"/>
  <c r="CG17" i="1" s="1"/>
  <c r="CE41" i="14"/>
  <c r="CE17" i="1" s="1"/>
  <c r="CC41" i="14"/>
  <c r="CC17" i="1" s="1"/>
  <c r="CA41" i="14"/>
  <c r="CA17" i="1" s="1"/>
  <c r="BY41" i="14"/>
  <c r="BY17" i="1" s="1"/>
  <c r="BW41" i="14"/>
  <c r="BV41" i="14"/>
  <c r="BV17" i="1" s="1"/>
  <c r="BU41" i="14"/>
  <c r="BU17" i="1" s="1"/>
  <c r="BS41" i="14"/>
  <c r="BS17" i="1" s="1"/>
  <c r="BQ41" i="14"/>
  <c r="BQ17" i="1" s="1"/>
  <c r="BO41" i="14"/>
  <c r="BO17" i="1" s="1"/>
  <c r="BN41" i="14"/>
  <c r="BN17" i="1" s="1"/>
  <c r="BM41" i="14"/>
  <c r="BM17" i="1" s="1"/>
  <c r="BL41" i="14"/>
  <c r="BL17" i="1" s="1"/>
  <c r="BK41" i="14"/>
  <c r="BK17" i="1" s="1"/>
  <c r="BJ41" i="14"/>
  <c r="BJ17" i="1" s="1"/>
  <c r="BI41" i="14"/>
  <c r="BI17" i="1" s="1"/>
  <c r="BH41" i="14"/>
  <c r="BH17" i="1" s="1"/>
  <c r="BG41" i="14"/>
  <c r="BG17" i="1" s="1"/>
  <c r="BE41" i="14"/>
  <c r="BE17" i="1" s="1"/>
  <c r="BD41" i="14"/>
  <c r="BD17" i="1" s="1"/>
  <c r="BC41" i="14"/>
  <c r="BC17" i="1" s="1"/>
  <c r="BB41" i="14"/>
  <c r="BB17" i="1" s="1"/>
  <c r="BA41" i="14"/>
  <c r="BA17" i="1" s="1"/>
  <c r="AZ41" i="14"/>
  <c r="AZ17" i="1" s="1"/>
  <c r="AY41" i="14"/>
  <c r="AY17" i="1" s="1"/>
  <c r="AX41" i="14"/>
  <c r="AX17" i="1" s="1"/>
  <c r="AW41" i="14"/>
  <c r="AV41" i="14"/>
  <c r="AV17" i="1" s="1"/>
  <c r="AU41" i="14"/>
  <c r="AU17" i="1" s="1"/>
  <c r="AT41" i="14"/>
  <c r="AS41" i="14"/>
  <c r="AS17" i="1" s="1"/>
  <c r="AR41" i="14"/>
  <c r="AQ41" i="14"/>
  <c r="AQ17" i="1" s="1"/>
  <c r="AP41" i="14"/>
  <c r="AP17" i="1" s="1"/>
  <c r="AO41" i="14"/>
  <c r="AO17" i="1" s="1"/>
  <c r="AN41" i="14"/>
  <c r="AN17" i="1" s="1"/>
  <c r="AM41" i="14"/>
  <c r="AM17" i="1" s="1"/>
  <c r="AL41" i="14"/>
  <c r="AL17" i="1" s="1"/>
  <c r="AK41" i="14"/>
  <c r="AK17" i="1" s="1"/>
  <c r="AJ41" i="14"/>
  <c r="AJ17" i="1" s="1"/>
  <c r="AI41" i="14"/>
  <c r="AI17" i="1" s="1"/>
  <c r="AH41" i="14"/>
  <c r="AH17" i="1" s="1"/>
  <c r="AG41" i="14"/>
  <c r="AG17" i="1" s="1"/>
  <c r="AF41" i="14"/>
  <c r="AF17" i="1" s="1"/>
  <c r="AE41" i="14"/>
  <c r="AD41" i="14"/>
  <c r="AD17" i="1" s="1"/>
  <c r="AC41" i="14"/>
  <c r="AB41" i="14"/>
  <c r="AB17" i="1" s="1"/>
  <c r="AA41" i="14"/>
  <c r="AA17" i="1" s="1"/>
  <c r="Z41" i="14"/>
  <c r="Z17" i="1" s="1"/>
  <c r="Y41" i="14"/>
  <c r="Y17" i="1" s="1"/>
  <c r="X41" i="14"/>
  <c r="W41" i="14"/>
  <c r="W17" i="1" s="1"/>
  <c r="V41" i="14"/>
  <c r="V17" i="1" s="1"/>
  <c r="U41" i="14"/>
  <c r="U17" i="1" s="1"/>
  <c r="T41" i="14"/>
  <c r="T17" i="1" s="1"/>
  <c r="S41" i="14"/>
  <c r="R41" i="14"/>
  <c r="R17" i="1" s="1"/>
  <c r="Q41" i="14"/>
  <c r="Q17" i="1" s="1"/>
  <c r="P41" i="14"/>
  <c r="P17" i="1" s="1"/>
  <c r="O41" i="14"/>
  <c r="O17" i="1" s="1"/>
  <c r="N41" i="14"/>
  <c r="M41" i="14"/>
  <c r="M17" i="1" s="1"/>
  <c r="L41" i="14"/>
  <c r="L17" i="1" s="1"/>
  <c r="K41" i="14"/>
  <c r="K17" i="1" s="1"/>
  <c r="J41" i="14"/>
  <c r="J17" i="1" s="1"/>
  <c r="I41" i="14"/>
  <c r="H41" i="14"/>
  <c r="H17" i="1" s="1"/>
  <c r="G41" i="14"/>
  <c r="G17" i="1" s="1"/>
  <c r="F41" i="14"/>
  <c r="F17" i="1" s="1"/>
  <c r="E41" i="14"/>
  <c r="E17" i="1" s="1"/>
  <c r="D41" i="14"/>
  <c r="C41" i="14"/>
  <c r="C17" i="1" s="1"/>
  <c r="B41" i="14"/>
  <c r="B17" i="1" s="1"/>
  <c r="CF39" i="14"/>
  <c r="CD39" i="14"/>
  <c r="CB39" i="14"/>
  <c r="BZ39" i="14"/>
  <c r="BT39" i="14"/>
  <c r="BR39" i="14"/>
  <c r="BP39" i="14"/>
  <c r="BF39" i="14"/>
  <c r="BX39" i="14" s="1"/>
  <c r="CF38" i="14"/>
  <c r="CD38" i="14"/>
  <c r="CB38" i="14"/>
  <c r="BZ38" i="14"/>
  <c r="BT38" i="14"/>
  <c r="BR38" i="14"/>
  <c r="BP38" i="14"/>
  <c r="BF38" i="14"/>
  <c r="BX38" i="14" s="1"/>
  <c r="CF37" i="14"/>
  <c r="CD37" i="14"/>
  <c r="CB37" i="14"/>
  <c r="BZ37" i="14"/>
  <c r="BT37" i="14"/>
  <c r="BR37" i="14"/>
  <c r="BP37" i="14"/>
  <c r="BF37" i="14"/>
  <c r="BX37" i="14" s="1"/>
  <c r="CF11" i="14"/>
  <c r="CD11" i="14"/>
  <c r="CB11" i="14"/>
  <c r="BZ11" i="14"/>
  <c r="BT11" i="14"/>
  <c r="BR11" i="14"/>
  <c r="BP11" i="14"/>
  <c r="BF11" i="14"/>
  <c r="BX11" i="14" s="1"/>
  <c r="CF10" i="14"/>
  <c r="CD10" i="14"/>
  <c r="CB10" i="14"/>
  <c r="BZ10" i="14"/>
  <c r="BT10" i="14"/>
  <c r="BR10" i="14"/>
  <c r="BP10" i="14"/>
  <c r="BF10" i="14"/>
  <c r="BX10" i="14" s="1"/>
  <c r="CF9" i="14"/>
  <c r="CD9" i="14"/>
  <c r="CB9" i="14"/>
  <c r="BZ9" i="14"/>
  <c r="BT9" i="14"/>
  <c r="BR9" i="14"/>
  <c r="BP9" i="14"/>
  <c r="BF9" i="14"/>
  <c r="BX9" i="14" s="1"/>
  <c r="A9" i="14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CF8" i="14"/>
  <c r="CF42" i="14" s="1"/>
  <c r="CD8" i="14"/>
  <c r="CD42" i="14" s="1"/>
  <c r="CB8" i="14"/>
  <c r="CB42" i="14" s="1"/>
  <c r="BZ8" i="14"/>
  <c r="BZ42" i="14" s="1"/>
  <c r="BT8" i="14"/>
  <c r="BT42" i="14" s="1"/>
  <c r="BR8" i="14"/>
  <c r="BR42" i="14" s="1"/>
  <c r="BP8" i="14"/>
  <c r="BP42" i="14" s="1"/>
  <c r="BF8" i="14"/>
  <c r="BX8" i="14" s="1"/>
  <c r="CI42" i="13"/>
  <c r="CH42" i="13"/>
  <c r="CG42" i="13"/>
  <c r="CE42" i="13"/>
  <c r="CC42" i="13"/>
  <c r="CA42" i="13"/>
  <c r="BY42" i="13"/>
  <c r="BW42" i="13"/>
  <c r="BV42" i="13"/>
  <c r="BU42" i="13"/>
  <c r="BS42" i="13"/>
  <c r="BQ42" i="13"/>
  <c r="BO42" i="13"/>
  <c r="BN42" i="13"/>
  <c r="BM42" i="13"/>
  <c r="BL42" i="13"/>
  <c r="BK42" i="13"/>
  <c r="BJ42" i="13"/>
  <c r="BI42" i="13"/>
  <c r="BH42" i="13"/>
  <c r="BG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Q42" i="13"/>
  <c r="P42" i="13"/>
  <c r="O42" i="13"/>
  <c r="N42" i="13"/>
  <c r="M42" i="13"/>
  <c r="L42" i="13"/>
  <c r="K42" i="13"/>
  <c r="J42" i="13"/>
  <c r="I42" i="13"/>
  <c r="H42" i="13"/>
  <c r="G42" i="13"/>
  <c r="F42" i="13"/>
  <c r="E42" i="13"/>
  <c r="D42" i="13"/>
  <c r="C42" i="13"/>
  <c r="B42" i="13"/>
  <c r="CI41" i="13"/>
  <c r="CI16" i="1" s="1"/>
  <c r="CH41" i="13"/>
  <c r="CH16" i="1" s="1"/>
  <c r="CG41" i="13"/>
  <c r="CG16" i="1" s="1"/>
  <c r="CE41" i="13"/>
  <c r="CE16" i="1" s="1"/>
  <c r="CC41" i="13"/>
  <c r="CC16" i="1" s="1"/>
  <c r="CA41" i="13"/>
  <c r="CA16" i="1" s="1"/>
  <c r="BY41" i="13"/>
  <c r="BY16" i="1" s="1"/>
  <c r="BW41" i="13"/>
  <c r="BV41" i="13"/>
  <c r="BV16" i="1" s="1"/>
  <c r="BU41" i="13"/>
  <c r="BU16" i="1" s="1"/>
  <c r="BS41" i="13"/>
  <c r="BS16" i="1" s="1"/>
  <c r="BQ41" i="13"/>
  <c r="BQ16" i="1" s="1"/>
  <c r="BO41" i="13"/>
  <c r="BO16" i="1" s="1"/>
  <c r="BN41" i="13"/>
  <c r="BN16" i="1" s="1"/>
  <c r="BM41" i="13"/>
  <c r="BM16" i="1" s="1"/>
  <c r="BL41" i="13"/>
  <c r="BL16" i="1" s="1"/>
  <c r="BK41" i="13"/>
  <c r="BK16" i="1" s="1"/>
  <c r="BJ41" i="13"/>
  <c r="BJ16" i="1" s="1"/>
  <c r="BI41" i="13"/>
  <c r="BI16" i="1" s="1"/>
  <c r="BH41" i="13"/>
  <c r="BH16" i="1" s="1"/>
  <c r="BG41" i="13"/>
  <c r="BG16" i="1" s="1"/>
  <c r="BE41" i="13"/>
  <c r="BE16" i="1" s="1"/>
  <c r="BD41" i="13"/>
  <c r="BD16" i="1" s="1"/>
  <c r="BC41" i="13"/>
  <c r="BC16" i="1" s="1"/>
  <c r="BB41" i="13"/>
  <c r="BB16" i="1" s="1"/>
  <c r="BA41" i="13"/>
  <c r="BA16" i="1" s="1"/>
  <c r="AZ41" i="13"/>
  <c r="AZ16" i="1" s="1"/>
  <c r="AY41" i="13"/>
  <c r="AY16" i="1" s="1"/>
  <c r="AX41" i="13"/>
  <c r="AX16" i="1" s="1"/>
  <c r="AW41" i="13"/>
  <c r="AV41" i="13"/>
  <c r="AV16" i="1" s="1"/>
  <c r="AU41" i="13"/>
  <c r="AU16" i="1" s="1"/>
  <c r="AT41" i="13"/>
  <c r="AS41" i="13"/>
  <c r="AS16" i="1" s="1"/>
  <c r="AR41" i="13"/>
  <c r="AQ41" i="13"/>
  <c r="AQ16" i="1" s="1"/>
  <c r="AP41" i="13"/>
  <c r="AP16" i="1" s="1"/>
  <c r="AO41" i="13"/>
  <c r="AO16" i="1" s="1"/>
  <c r="AN41" i="13"/>
  <c r="AN16" i="1" s="1"/>
  <c r="AM41" i="13"/>
  <c r="AM16" i="1" s="1"/>
  <c r="AL41" i="13"/>
  <c r="AL16" i="1" s="1"/>
  <c r="AK41" i="13"/>
  <c r="AK16" i="1" s="1"/>
  <c r="AJ41" i="13"/>
  <c r="AJ16" i="1" s="1"/>
  <c r="AI41" i="13"/>
  <c r="AI16" i="1" s="1"/>
  <c r="AH41" i="13"/>
  <c r="AH16" i="1" s="1"/>
  <c r="AG41" i="13"/>
  <c r="AG16" i="1" s="1"/>
  <c r="AF41" i="13"/>
  <c r="AF16" i="1" s="1"/>
  <c r="AE41" i="13"/>
  <c r="AD41" i="13"/>
  <c r="AD16" i="1" s="1"/>
  <c r="AC41" i="13"/>
  <c r="AB41" i="13"/>
  <c r="AB16" i="1" s="1"/>
  <c r="AA41" i="13"/>
  <c r="AA16" i="1" s="1"/>
  <c r="Z41" i="13"/>
  <c r="Z16" i="1" s="1"/>
  <c r="Y41" i="13"/>
  <c r="Y16" i="1" s="1"/>
  <c r="X41" i="13"/>
  <c r="W41" i="13"/>
  <c r="W16" i="1" s="1"/>
  <c r="V41" i="13"/>
  <c r="V16" i="1" s="1"/>
  <c r="U41" i="13"/>
  <c r="U16" i="1" s="1"/>
  <c r="T41" i="13"/>
  <c r="T16" i="1" s="1"/>
  <c r="S41" i="13"/>
  <c r="R41" i="13"/>
  <c r="R16" i="1" s="1"/>
  <c r="Q41" i="13"/>
  <c r="Q16" i="1" s="1"/>
  <c r="P41" i="13"/>
  <c r="P16" i="1" s="1"/>
  <c r="O41" i="13"/>
  <c r="O16" i="1" s="1"/>
  <c r="N41" i="13"/>
  <c r="M41" i="13"/>
  <c r="M16" i="1" s="1"/>
  <c r="L41" i="13"/>
  <c r="L16" i="1" s="1"/>
  <c r="K41" i="13"/>
  <c r="K16" i="1" s="1"/>
  <c r="J41" i="13"/>
  <c r="J16" i="1" s="1"/>
  <c r="I41" i="13"/>
  <c r="H41" i="13"/>
  <c r="H16" i="1" s="1"/>
  <c r="G41" i="13"/>
  <c r="G16" i="1" s="1"/>
  <c r="F41" i="13"/>
  <c r="F16" i="1" s="1"/>
  <c r="E41" i="13"/>
  <c r="E16" i="1" s="1"/>
  <c r="D41" i="13"/>
  <c r="C41" i="13"/>
  <c r="C16" i="1" s="1"/>
  <c r="B41" i="13"/>
  <c r="B16" i="1" s="1"/>
  <c r="CF39" i="13"/>
  <c r="CD39" i="13"/>
  <c r="CB39" i="13"/>
  <c r="BZ39" i="13"/>
  <c r="BT39" i="13"/>
  <c r="BR39" i="13"/>
  <c r="BP39" i="13"/>
  <c r="BF39" i="13"/>
  <c r="BX39" i="13" s="1"/>
  <c r="CF38" i="13"/>
  <c r="CD38" i="13"/>
  <c r="CB38" i="13"/>
  <c r="BZ38" i="13"/>
  <c r="BT38" i="13"/>
  <c r="BR38" i="13"/>
  <c r="BP38" i="13"/>
  <c r="BF38" i="13"/>
  <c r="BX38" i="13" s="1"/>
  <c r="CF37" i="13"/>
  <c r="CD37" i="13"/>
  <c r="CB37" i="13"/>
  <c r="BZ37" i="13"/>
  <c r="BT37" i="13"/>
  <c r="BR37" i="13"/>
  <c r="BP37" i="13"/>
  <c r="BF37" i="13"/>
  <c r="BX37" i="13" s="1"/>
  <c r="CF11" i="13"/>
  <c r="CD11" i="13"/>
  <c r="CB11" i="13"/>
  <c r="BZ11" i="13"/>
  <c r="BT11" i="13"/>
  <c r="BR11" i="13"/>
  <c r="BP11" i="13"/>
  <c r="BF11" i="13"/>
  <c r="BX11" i="13" s="1"/>
  <c r="CF10" i="13"/>
  <c r="CD10" i="13"/>
  <c r="CB10" i="13"/>
  <c r="BZ10" i="13"/>
  <c r="BT10" i="13"/>
  <c r="BR10" i="13"/>
  <c r="BP10" i="13"/>
  <c r="BF10" i="13"/>
  <c r="BX10" i="13" s="1"/>
  <c r="CF9" i="13"/>
  <c r="CD9" i="13"/>
  <c r="CB9" i="13"/>
  <c r="BZ9" i="13"/>
  <c r="BT9" i="13"/>
  <c r="BR9" i="13"/>
  <c r="BP9" i="13"/>
  <c r="BF9" i="13"/>
  <c r="BX9" i="13" s="1"/>
  <c r="A9" i="13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CF8" i="13"/>
  <c r="CF42" i="13" s="1"/>
  <c r="CD8" i="13"/>
  <c r="CD42" i="13" s="1"/>
  <c r="CB8" i="13"/>
  <c r="CB42" i="13" s="1"/>
  <c r="BZ8" i="13"/>
  <c r="BZ42" i="13" s="1"/>
  <c r="BT8" i="13"/>
  <c r="BT42" i="13" s="1"/>
  <c r="BR8" i="13"/>
  <c r="BR42" i="13" s="1"/>
  <c r="BP8" i="13"/>
  <c r="BP42" i="13" s="1"/>
  <c r="BF8" i="13"/>
  <c r="BX8" i="13" s="1"/>
  <c r="CI42" i="12"/>
  <c r="CH42" i="12"/>
  <c r="CG42" i="12"/>
  <c r="CE42" i="12"/>
  <c r="CC42" i="12"/>
  <c r="CA42" i="12"/>
  <c r="BY42" i="12"/>
  <c r="BW42" i="12"/>
  <c r="BV42" i="12"/>
  <c r="BU42" i="12"/>
  <c r="BS42" i="12"/>
  <c r="BQ42" i="12"/>
  <c r="BO42" i="12"/>
  <c r="BN42" i="12"/>
  <c r="BM42" i="12"/>
  <c r="BL42" i="12"/>
  <c r="BK42" i="12"/>
  <c r="BJ42" i="12"/>
  <c r="BI42" i="12"/>
  <c r="BH42" i="12"/>
  <c r="BG42" i="12"/>
  <c r="BE42" i="12"/>
  <c r="BD42" i="12"/>
  <c r="BC42" i="12"/>
  <c r="BB42" i="12"/>
  <c r="BA42" i="12"/>
  <c r="AZ42" i="12"/>
  <c r="AY42" i="12"/>
  <c r="AX42" i="12"/>
  <c r="AW42" i="12"/>
  <c r="AV42" i="12"/>
  <c r="AU42" i="12"/>
  <c r="AT42" i="12"/>
  <c r="AS42" i="12"/>
  <c r="AR42" i="12"/>
  <c r="AQ42" i="12"/>
  <c r="AP42" i="12"/>
  <c r="AO42" i="12"/>
  <c r="AN42" i="12"/>
  <c r="AM42" i="12"/>
  <c r="AL42" i="12"/>
  <c r="AK42" i="12"/>
  <c r="AJ42" i="12"/>
  <c r="AI42" i="12"/>
  <c r="AH42" i="12"/>
  <c r="AG42" i="12"/>
  <c r="AF42" i="12"/>
  <c r="AE42" i="12"/>
  <c r="AD42" i="12"/>
  <c r="AC42" i="12"/>
  <c r="AB42" i="12"/>
  <c r="AA42" i="12"/>
  <c r="Z42" i="12"/>
  <c r="Y42" i="12"/>
  <c r="X42" i="12"/>
  <c r="W42" i="12"/>
  <c r="V42" i="12"/>
  <c r="U42" i="12"/>
  <c r="T42" i="12"/>
  <c r="S42" i="12"/>
  <c r="R42" i="12"/>
  <c r="Q42" i="12"/>
  <c r="P42" i="12"/>
  <c r="O42" i="12"/>
  <c r="N42" i="12"/>
  <c r="M42" i="12"/>
  <c r="L42" i="12"/>
  <c r="K42" i="12"/>
  <c r="J42" i="12"/>
  <c r="I42" i="12"/>
  <c r="H42" i="12"/>
  <c r="G42" i="12"/>
  <c r="F42" i="12"/>
  <c r="E42" i="12"/>
  <c r="D42" i="12"/>
  <c r="C42" i="12"/>
  <c r="B42" i="12"/>
  <c r="CI41" i="12"/>
  <c r="CI15" i="1" s="1"/>
  <c r="CH41" i="12"/>
  <c r="CH15" i="1" s="1"/>
  <c r="CG41" i="12"/>
  <c r="CG15" i="1" s="1"/>
  <c r="CE41" i="12"/>
  <c r="CE15" i="1" s="1"/>
  <c r="CC41" i="12"/>
  <c r="CC15" i="1" s="1"/>
  <c r="CA41" i="12"/>
  <c r="CA15" i="1" s="1"/>
  <c r="BY41" i="12"/>
  <c r="BY15" i="1" s="1"/>
  <c r="BW41" i="12"/>
  <c r="BV41" i="12"/>
  <c r="BV15" i="1" s="1"/>
  <c r="BU41" i="12"/>
  <c r="BU15" i="1" s="1"/>
  <c r="BS41" i="12"/>
  <c r="BS15" i="1" s="1"/>
  <c r="BQ41" i="12"/>
  <c r="BQ15" i="1" s="1"/>
  <c r="BO41" i="12"/>
  <c r="BO15" i="1" s="1"/>
  <c r="BN41" i="12"/>
  <c r="BN15" i="1" s="1"/>
  <c r="BM41" i="12"/>
  <c r="BM15" i="1" s="1"/>
  <c r="BL41" i="12"/>
  <c r="BL15" i="1" s="1"/>
  <c r="BK41" i="12"/>
  <c r="BK15" i="1" s="1"/>
  <c r="BJ41" i="12"/>
  <c r="BJ15" i="1" s="1"/>
  <c r="BI41" i="12"/>
  <c r="BI15" i="1" s="1"/>
  <c r="BH41" i="12"/>
  <c r="BH15" i="1" s="1"/>
  <c r="BG41" i="12"/>
  <c r="BG15" i="1" s="1"/>
  <c r="BE41" i="12"/>
  <c r="BE15" i="1" s="1"/>
  <c r="BD41" i="12"/>
  <c r="BD15" i="1" s="1"/>
  <c r="BC41" i="12"/>
  <c r="BC15" i="1" s="1"/>
  <c r="BB41" i="12"/>
  <c r="BB15" i="1" s="1"/>
  <c r="BA41" i="12"/>
  <c r="BA15" i="1" s="1"/>
  <c r="AZ41" i="12"/>
  <c r="AZ15" i="1" s="1"/>
  <c r="AY41" i="12"/>
  <c r="AY15" i="1" s="1"/>
  <c r="AX41" i="12"/>
  <c r="AX15" i="1" s="1"/>
  <c r="AW41" i="12"/>
  <c r="AV41" i="12"/>
  <c r="AV15" i="1" s="1"/>
  <c r="AU41" i="12"/>
  <c r="AU15" i="1" s="1"/>
  <c r="AT41" i="12"/>
  <c r="AS41" i="12"/>
  <c r="AS15" i="1" s="1"/>
  <c r="AR41" i="12"/>
  <c r="AQ41" i="12"/>
  <c r="AQ15" i="1" s="1"/>
  <c r="AP41" i="12"/>
  <c r="AP15" i="1" s="1"/>
  <c r="AO41" i="12"/>
  <c r="AO15" i="1" s="1"/>
  <c r="AN41" i="12"/>
  <c r="AN15" i="1" s="1"/>
  <c r="AM41" i="12"/>
  <c r="AM15" i="1" s="1"/>
  <c r="AL41" i="12"/>
  <c r="AL15" i="1" s="1"/>
  <c r="AK41" i="12"/>
  <c r="AK15" i="1" s="1"/>
  <c r="AJ41" i="12"/>
  <c r="AJ15" i="1" s="1"/>
  <c r="AI41" i="12"/>
  <c r="AI15" i="1" s="1"/>
  <c r="AH41" i="12"/>
  <c r="AH15" i="1" s="1"/>
  <c r="AG41" i="12"/>
  <c r="AG15" i="1" s="1"/>
  <c r="AF41" i="12"/>
  <c r="AF15" i="1" s="1"/>
  <c r="AE41" i="12"/>
  <c r="AD41" i="12"/>
  <c r="AD15" i="1" s="1"/>
  <c r="AC41" i="12"/>
  <c r="AB41" i="12"/>
  <c r="AB15" i="1" s="1"/>
  <c r="AA41" i="12"/>
  <c r="AA15" i="1" s="1"/>
  <c r="Z41" i="12"/>
  <c r="Z15" i="1" s="1"/>
  <c r="Y41" i="12"/>
  <c r="Y15" i="1" s="1"/>
  <c r="X41" i="12"/>
  <c r="W41" i="12"/>
  <c r="W15" i="1" s="1"/>
  <c r="V41" i="12"/>
  <c r="V15" i="1" s="1"/>
  <c r="U41" i="12"/>
  <c r="U15" i="1" s="1"/>
  <c r="T41" i="12"/>
  <c r="T15" i="1" s="1"/>
  <c r="S41" i="12"/>
  <c r="R41" i="12"/>
  <c r="R15" i="1" s="1"/>
  <c r="Q41" i="12"/>
  <c r="Q15" i="1" s="1"/>
  <c r="P41" i="12"/>
  <c r="P15" i="1" s="1"/>
  <c r="O41" i="12"/>
  <c r="O15" i="1" s="1"/>
  <c r="N41" i="12"/>
  <c r="M41" i="12"/>
  <c r="M15" i="1" s="1"/>
  <c r="L41" i="12"/>
  <c r="L15" i="1" s="1"/>
  <c r="K41" i="12"/>
  <c r="K15" i="1" s="1"/>
  <c r="J41" i="12"/>
  <c r="J15" i="1" s="1"/>
  <c r="I41" i="12"/>
  <c r="H41" i="12"/>
  <c r="H15" i="1" s="1"/>
  <c r="G41" i="12"/>
  <c r="G15" i="1" s="1"/>
  <c r="F41" i="12"/>
  <c r="F15" i="1" s="1"/>
  <c r="E41" i="12"/>
  <c r="E15" i="1" s="1"/>
  <c r="D41" i="12"/>
  <c r="BP15" i="1" s="1"/>
  <c r="C41" i="12"/>
  <c r="C15" i="1" s="1"/>
  <c r="B41" i="12"/>
  <c r="B15" i="1" s="1"/>
  <c r="CF39" i="12"/>
  <c r="CD39" i="12"/>
  <c r="CB39" i="12"/>
  <c r="BZ39" i="12"/>
  <c r="BT39" i="12"/>
  <c r="BR39" i="12"/>
  <c r="BP39" i="12"/>
  <c r="BF39" i="12"/>
  <c r="BX39" i="12" s="1"/>
  <c r="CF38" i="12"/>
  <c r="CD38" i="12"/>
  <c r="CB38" i="12"/>
  <c r="BZ38" i="12"/>
  <c r="BT38" i="12"/>
  <c r="BR38" i="12"/>
  <c r="BP38" i="12"/>
  <c r="BF38" i="12"/>
  <c r="BX38" i="12" s="1"/>
  <c r="CF37" i="12"/>
  <c r="CD37" i="12"/>
  <c r="CB37" i="12"/>
  <c r="BZ37" i="12"/>
  <c r="BT37" i="12"/>
  <c r="BR37" i="12"/>
  <c r="BP37" i="12"/>
  <c r="BF37" i="12"/>
  <c r="BX37" i="12" s="1"/>
  <c r="CF11" i="12"/>
  <c r="CD11" i="12"/>
  <c r="CB11" i="12"/>
  <c r="BZ11" i="12"/>
  <c r="BT11" i="12"/>
  <c r="BR11" i="12"/>
  <c r="BP11" i="12"/>
  <c r="BF11" i="12"/>
  <c r="BX11" i="12" s="1"/>
  <c r="CF10" i="12"/>
  <c r="CD10" i="12"/>
  <c r="CB10" i="12"/>
  <c r="BZ10" i="12"/>
  <c r="BT10" i="12"/>
  <c r="BR10" i="12"/>
  <c r="BP10" i="12"/>
  <c r="BF10" i="12"/>
  <c r="BX10" i="12" s="1"/>
  <c r="CF9" i="12"/>
  <c r="CD9" i="12"/>
  <c r="CB9" i="12"/>
  <c r="BZ9" i="12"/>
  <c r="BT9" i="12"/>
  <c r="BR9" i="12"/>
  <c r="BP9" i="12"/>
  <c r="BF9" i="12"/>
  <c r="BX9" i="12" s="1"/>
  <c r="A9" i="12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CF8" i="12"/>
  <c r="CF42" i="12" s="1"/>
  <c r="CD8" i="12"/>
  <c r="CD42" i="12" s="1"/>
  <c r="CB8" i="12"/>
  <c r="CB42" i="12" s="1"/>
  <c r="BZ8" i="12"/>
  <c r="BZ42" i="12" s="1"/>
  <c r="BT8" i="12"/>
  <c r="BT42" i="12" s="1"/>
  <c r="BR8" i="12"/>
  <c r="BR42" i="12" s="1"/>
  <c r="BP8" i="12"/>
  <c r="BP42" i="12" s="1"/>
  <c r="BF8" i="12"/>
  <c r="BX8" i="12" s="1"/>
  <c r="CI42" i="11"/>
  <c r="CH42" i="11"/>
  <c r="CG42" i="11"/>
  <c r="CE42" i="11"/>
  <c r="CC42" i="11"/>
  <c r="CA42" i="11"/>
  <c r="BY42" i="11"/>
  <c r="BW42" i="11"/>
  <c r="BV42" i="11"/>
  <c r="BU42" i="11"/>
  <c r="BS42" i="11"/>
  <c r="BQ42" i="11"/>
  <c r="BO42" i="11"/>
  <c r="BN42" i="11"/>
  <c r="BM42" i="11"/>
  <c r="BL42" i="11"/>
  <c r="BK42" i="11"/>
  <c r="BJ42" i="11"/>
  <c r="BI42" i="11"/>
  <c r="BH42" i="11"/>
  <c r="BG42" i="11"/>
  <c r="BE42" i="11"/>
  <c r="BD42" i="11"/>
  <c r="BC42" i="11"/>
  <c r="BB42" i="11"/>
  <c r="BA42" i="11"/>
  <c r="AZ42" i="11"/>
  <c r="AY42" i="11"/>
  <c r="AX42" i="11"/>
  <c r="AW42" i="11"/>
  <c r="AV42" i="11"/>
  <c r="AU42" i="11"/>
  <c r="AT42" i="11"/>
  <c r="AS42" i="11"/>
  <c r="AR42" i="11"/>
  <c r="AQ42" i="11"/>
  <c r="AP42" i="11"/>
  <c r="AO42" i="11"/>
  <c r="AN42" i="11"/>
  <c r="AM42" i="11"/>
  <c r="AL42" i="11"/>
  <c r="AK42" i="11"/>
  <c r="AJ42" i="11"/>
  <c r="AI42" i="11"/>
  <c r="AH42" i="11"/>
  <c r="AG42" i="11"/>
  <c r="AF42" i="11"/>
  <c r="AE42" i="11"/>
  <c r="AD42" i="11"/>
  <c r="AC42" i="11"/>
  <c r="AB42" i="11"/>
  <c r="AA42" i="11"/>
  <c r="Z42" i="11"/>
  <c r="Y42" i="11"/>
  <c r="X42" i="11"/>
  <c r="W42" i="11"/>
  <c r="V42" i="11"/>
  <c r="U42" i="11"/>
  <c r="T42" i="11"/>
  <c r="S42" i="11"/>
  <c r="R42" i="11"/>
  <c r="Q42" i="11"/>
  <c r="P42" i="11"/>
  <c r="O42" i="11"/>
  <c r="N42" i="11"/>
  <c r="M42" i="11"/>
  <c r="L42" i="11"/>
  <c r="K42" i="11"/>
  <c r="J42" i="11"/>
  <c r="I42" i="11"/>
  <c r="H42" i="11"/>
  <c r="G42" i="11"/>
  <c r="F42" i="11"/>
  <c r="E42" i="11"/>
  <c r="D42" i="11"/>
  <c r="C42" i="11"/>
  <c r="B42" i="11"/>
  <c r="CI41" i="11"/>
  <c r="CI14" i="1" s="1"/>
  <c r="CH41" i="11"/>
  <c r="CH14" i="1" s="1"/>
  <c r="CG41" i="11"/>
  <c r="CG14" i="1" s="1"/>
  <c r="CE41" i="11"/>
  <c r="CE14" i="1" s="1"/>
  <c r="CC41" i="11"/>
  <c r="CC14" i="1" s="1"/>
  <c r="CA41" i="11"/>
  <c r="CA14" i="1" s="1"/>
  <c r="BY41" i="11"/>
  <c r="BY14" i="1" s="1"/>
  <c r="BW41" i="11"/>
  <c r="BV41" i="11"/>
  <c r="BV14" i="1" s="1"/>
  <c r="BU41" i="11"/>
  <c r="BU14" i="1" s="1"/>
  <c r="BS41" i="11"/>
  <c r="BS14" i="1" s="1"/>
  <c r="BQ41" i="11"/>
  <c r="BQ14" i="1" s="1"/>
  <c r="BO41" i="11"/>
  <c r="BO14" i="1" s="1"/>
  <c r="BN41" i="11"/>
  <c r="BN14" i="1" s="1"/>
  <c r="BM41" i="11"/>
  <c r="BM14" i="1" s="1"/>
  <c r="BL41" i="11"/>
  <c r="BL14" i="1" s="1"/>
  <c r="BK41" i="11"/>
  <c r="BK14" i="1" s="1"/>
  <c r="BJ41" i="11"/>
  <c r="BJ14" i="1" s="1"/>
  <c r="BI41" i="11"/>
  <c r="BI14" i="1" s="1"/>
  <c r="BH41" i="11"/>
  <c r="BH14" i="1" s="1"/>
  <c r="BG41" i="11"/>
  <c r="BG14" i="1" s="1"/>
  <c r="BE41" i="11"/>
  <c r="BE14" i="1" s="1"/>
  <c r="BD41" i="11"/>
  <c r="BD14" i="1" s="1"/>
  <c r="BC41" i="11"/>
  <c r="BC14" i="1" s="1"/>
  <c r="BB41" i="11"/>
  <c r="BB14" i="1" s="1"/>
  <c r="BA41" i="11"/>
  <c r="BA14" i="1" s="1"/>
  <c r="AZ41" i="11"/>
  <c r="AZ14" i="1" s="1"/>
  <c r="AY41" i="11"/>
  <c r="AY14" i="1" s="1"/>
  <c r="AX41" i="11"/>
  <c r="AX14" i="1" s="1"/>
  <c r="AW41" i="11"/>
  <c r="AV41" i="11"/>
  <c r="AV14" i="1" s="1"/>
  <c r="AU41" i="11"/>
  <c r="AU14" i="1" s="1"/>
  <c r="AT41" i="11"/>
  <c r="AS41" i="11"/>
  <c r="AS14" i="1" s="1"/>
  <c r="AR41" i="11"/>
  <c r="AQ41" i="11"/>
  <c r="AQ14" i="1" s="1"/>
  <c r="AP41" i="11"/>
  <c r="AP14" i="1" s="1"/>
  <c r="AO41" i="11"/>
  <c r="AO14" i="1" s="1"/>
  <c r="AN41" i="11"/>
  <c r="AN14" i="1" s="1"/>
  <c r="AM41" i="11"/>
  <c r="AM14" i="1" s="1"/>
  <c r="AL41" i="11"/>
  <c r="AL14" i="1" s="1"/>
  <c r="AK41" i="11"/>
  <c r="AK14" i="1" s="1"/>
  <c r="AJ41" i="11"/>
  <c r="AJ14" i="1" s="1"/>
  <c r="AI41" i="11"/>
  <c r="AI14" i="1" s="1"/>
  <c r="AH41" i="11"/>
  <c r="AH14" i="1" s="1"/>
  <c r="AG41" i="11"/>
  <c r="AG14" i="1" s="1"/>
  <c r="AF41" i="11"/>
  <c r="AF14" i="1" s="1"/>
  <c r="AE41" i="11"/>
  <c r="AD41" i="11"/>
  <c r="AD14" i="1" s="1"/>
  <c r="AC41" i="11"/>
  <c r="AB41" i="11"/>
  <c r="AB14" i="1" s="1"/>
  <c r="AA41" i="11"/>
  <c r="AA14" i="1" s="1"/>
  <c r="Z41" i="11"/>
  <c r="Z14" i="1" s="1"/>
  <c r="Y41" i="11"/>
  <c r="Y14" i="1" s="1"/>
  <c r="X41" i="11"/>
  <c r="W41" i="11"/>
  <c r="W14" i="1" s="1"/>
  <c r="V41" i="11"/>
  <c r="V14" i="1" s="1"/>
  <c r="U41" i="11"/>
  <c r="U14" i="1" s="1"/>
  <c r="T41" i="11"/>
  <c r="T14" i="1" s="1"/>
  <c r="S41" i="11"/>
  <c r="R41" i="11"/>
  <c r="R14" i="1" s="1"/>
  <c r="Q41" i="11"/>
  <c r="Q14" i="1" s="1"/>
  <c r="P41" i="11"/>
  <c r="P14" i="1" s="1"/>
  <c r="O41" i="11"/>
  <c r="O14" i="1" s="1"/>
  <c r="N41" i="11"/>
  <c r="M41" i="11"/>
  <c r="M14" i="1" s="1"/>
  <c r="L41" i="11"/>
  <c r="L14" i="1" s="1"/>
  <c r="K41" i="11"/>
  <c r="K14" i="1" s="1"/>
  <c r="J41" i="11"/>
  <c r="J14" i="1" s="1"/>
  <c r="I41" i="11"/>
  <c r="H41" i="11"/>
  <c r="H14" i="1" s="1"/>
  <c r="G41" i="11"/>
  <c r="G14" i="1" s="1"/>
  <c r="F41" i="11"/>
  <c r="F14" i="1" s="1"/>
  <c r="E41" i="11"/>
  <c r="E14" i="1" s="1"/>
  <c r="D41" i="11"/>
  <c r="C41" i="11"/>
  <c r="C14" i="1" s="1"/>
  <c r="B41" i="11"/>
  <c r="B14" i="1" s="1"/>
  <c r="CF39" i="11"/>
  <c r="CD39" i="11"/>
  <c r="CB39" i="11"/>
  <c r="BZ39" i="11"/>
  <c r="BT39" i="11"/>
  <c r="BR39" i="11"/>
  <c r="BP39" i="11"/>
  <c r="BF39" i="11"/>
  <c r="BX39" i="11" s="1"/>
  <c r="CF38" i="11"/>
  <c r="CD38" i="11"/>
  <c r="CB38" i="11"/>
  <c r="BZ38" i="11"/>
  <c r="BT38" i="11"/>
  <c r="BR38" i="11"/>
  <c r="BP38" i="11"/>
  <c r="BF38" i="11"/>
  <c r="BX38" i="11" s="1"/>
  <c r="CF37" i="11"/>
  <c r="CD37" i="11"/>
  <c r="CB37" i="11"/>
  <c r="BZ37" i="11"/>
  <c r="BT37" i="11"/>
  <c r="BR37" i="11"/>
  <c r="BP37" i="11"/>
  <c r="BF37" i="11"/>
  <c r="BX37" i="11" s="1"/>
  <c r="CF11" i="11"/>
  <c r="CD11" i="11"/>
  <c r="CB11" i="11"/>
  <c r="BZ11" i="11"/>
  <c r="BT11" i="11"/>
  <c r="BR11" i="11"/>
  <c r="BP11" i="11"/>
  <c r="BF11" i="11"/>
  <c r="BX11" i="11" s="1"/>
  <c r="CF10" i="11"/>
  <c r="CD10" i="11"/>
  <c r="CB10" i="11"/>
  <c r="BZ10" i="11"/>
  <c r="BT10" i="11"/>
  <c r="BR10" i="11"/>
  <c r="BP10" i="11"/>
  <c r="BF10" i="11"/>
  <c r="BX10" i="11" s="1"/>
  <c r="CF9" i="11"/>
  <c r="CD9" i="11"/>
  <c r="CB9" i="11"/>
  <c r="BZ9" i="11"/>
  <c r="BT9" i="11"/>
  <c r="BR9" i="11"/>
  <c r="BP9" i="11"/>
  <c r="BF9" i="11"/>
  <c r="BX9" i="11" s="1"/>
  <c r="A9" i="1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CF8" i="11"/>
  <c r="CF42" i="11" s="1"/>
  <c r="CD8" i="11"/>
  <c r="CD42" i="11" s="1"/>
  <c r="CB8" i="11"/>
  <c r="CB42" i="11" s="1"/>
  <c r="BZ8" i="11"/>
  <c r="BZ42" i="11" s="1"/>
  <c r="BT8" i="11"/>
  <c r="BT42" i="11" s="1"/>
  <c r="BR8" i="11"/>
  <c r="BR42" i="11" s="1"/>
  <c r="BP8" i="11"/>
  <c r="BP42" i="11" s="1"/>
  <c r="BF8" i="11"/>
  <c r="BX8" i="11" s="1"/>
  <c r="CI42" i="10"/>
  <c r="CH42" i="10"/>
  <c r="CG42" i="10"/>
  <c r="CE42" i="10"/>
  <c r="CC42" i="10"/>
  <c r="CA42" i="10"/>
  <c r="BY42" i="10"/>
  <c r="BW42" i="10"/>
  <c r="BV42" i="10"/>
  <c r="BU42" i="10"/>
  <c r="BS42" i="10"/>
  <c r="BQ42" i="10"/>
  <c r="BO42" i="10"/>
  <c r="BN42" i="10"/>
  <c r="BM42" i="10"/>
  <c r="BL42" i="10"/>
  <c r="BK42" i="10"/>
  <c r="BJ42" i="10"/>
  <c r="BI42" i="10"/>
  <c r="BH42" i="10"/>
  <c r="BG42" i="10"/>
  <c r="BE42" i="10"/>
  <c r="BD42" i="10"/>
  <c r="BC42" i="10"/>
  <c r="BB42" i="10"/>
  <c r="BA42" i="10"/>
  <c r="AZ42" i="10"/>
  <c r="AY42" i="10"/>
  <c r="AX42" i="10"/>
  <c r="AW42" i="10"/>
  <c r="AV42" i="10"/>
  <c r="AU42" i="10"/>
  <c r="AT42" i="10"/>
  <c r="AS42" i="10"/>
  <c r="AR42" i="10"/>
  <c r="AQ42" i="10"/>
  <c r="AP42" i="10"/>
  <c r="AO42" i="10"/>
  <c r="AN42" i="10"/>
  <c r="AM42" i="10"/>
  <c r="AL42" i="10"/>
  <c r="AK42" i="10"/>
  <c r="AJ42" i="10"/>
  <c r="AI42" i="10"/>
  <c r="AH42" i="10"/>
  <c r="AG42" i="10"/>
  <c r="AF42" i="10"/>
  <c r="AE42" i="10"/>
  <c r="AD42" i="10"/>
  <c r="AC42" i="10"/>
  <c r="AB42" i="10"/>
  <c r="AA42" i="10"/>
  <c r="Z42" i="10"/>
  <c r="Y42" i="10"/>
  <c r="X42" i="10"/>
  <c r="W42" i="10"/>
  <c r="V42" i="10"/>
  <c r="U42" i="10"/>
  <c r="T42" i="10"/>
  <c r="S42" i="10"/>
  <c r="R42" i="10"/>
  <c r="Q42" i="10"/>
  <c r="P42" i="10"/>
  <c r="O42" i="10"/>
  <c r="N42" i="10"/>
  <c r="M42" i="10"/>
  <c r="L42" i="10"/>
  <c r="K42" i="10"/>
  <c r="J42" i="10"/>
  <c r="I42" i="10"/>
  <c r="H42" i="10"/>
  <c r="G42" i="10"/>
  <c r="F42" i="10"/>
  <c r="E42" i="10"/>
  <c r="D42" i="10"/>
  <c r="C42" i="10"/>
  <c r="B42" i="10"/>
  <c r="CI41" i="10"/>
  <c r="CI13" i="1" s="1"/>
  <c r="CH41" i="10"/>
  <c r="CH13" i="1" s="1"/>
  <c r="CG41" i="10"/>
  <c r="CG13" i="1" s="1"/>
  <c r="CE41" i="10"/>
  <c r="CE13" i="1" s="1"/>
  <c r="CC41" i="10"/>
  <c r="CC13" i="1" s="1"/>
  <c r="CA41" i="10"/>
  <c r="CA13" i="1" s="1"/>
  <c r="BY41" i="10"/>
  <c r="BY13" i="1" s="1"/>
  <c r="BW41" i="10"/>
  <c r="BV41" i="10"/>
  <c r="BV13" i="1" s="1"/>
  <c r="BU41" i="10"/>
  <c r="BU13" i="1" s="1"/>
  <c r="BS41" i="10"/>
  <c r="BS13" i="1" s="1"/>
  <c r="BQ41" i="10"/>
  <c r="BQ13" i="1" s="1"/>
  <c r="BO41" i="10"/>
  <c r="BO13" i="1" s="1"/>
  <c r="BN41" i="10"/>
  <c r="BN13" i="1" s="1"/>
  <c r="BM41" i="10"/>
  <c r="BM13" i="1" s="1"/>
  <c r="BL41" i="10"/>
  <c r="BL13" i="1" s="1"/>
  <c r="BK41" i="10"/>
  <c r="BK13" i="1" s="1"/>
  <c r="BJ41" i="10"/>
  <c r="BJ13" i="1" s="1"/>
  <c r="BI41" i="10"/>
  <c r="BI13" i="1" s="1"/>
  <c r="BH41" i="10"/>
  <c r="BH13" i="1" s="1"/>
  <c r="BG41" i="10"/>
  <c r="BG13" i="1" s="1"/>
  <c r="BE41" i="10"/>
  <c r="BE13" i="1" s="1"/>
  <c r="BD41" i="10"/>
  <c r="BD13" i="1" s="1"/>
  <c r="BC41" i="10"/>
  <c r="BC13" i="1" s="1"/>
  <c r="BB41" i="10"/>
  <c r="BB13" i="1" s="1"/>
  <c r="BA41" i="10"/>
  <c r="BA13" i="1" s="1"/>
  <c r="AZ41" i="10"/>
  <c r="AZ13" i="1" s="1"/>
  <c r="AY41" i="10"/>
  <c r="AY13" i="1" s="1"/>
  <c r="AX41" i="10"/>
  <c r="AX13" i="1" s="1"/>
  <c r="AW41" i="10"/>
  <c r="AV41" i="10"/>
  <c r="AV13" i="1" s="1"/>
  <c r="AU41" i="10"/>
  <c r="AU13" i="1" s="1"/>
  <c r="AT41" i="10"/>
  <c r="AS41" i="10"/>
  <c r="AS13" i="1" s="1"/>
  <c r="AR41" i="10"/>
  <c r="AQ41" i="10"/>
  <c r="AQ13" i="1" s="1"/>
  <c r="AP41" i="10"/>
  <c r="AP13" i="1" s="1"/>
  <c r="AO41" i="10"/>
  <c r="AO13" i="1" s="1"/>
  <c r="AN41" i="10"/>
  <c r="AN13" i="1" s="1"/>
  <c r="AM41" i="10"/>
  <c r="AM13" i="1" s="1"/>
  <c r="AL41" i="10"/>
  <c r="AL13" i="1" s="1"/>
  <c r="AK41" i="10"/>
  <c r="AK13" i="1" s="1"/>
  <c r="AJ41" i="10"/>
  <c r="AJ13" i="1" s="1"/>
  <c r="AI41" i="10"/>
  <c r="AI13" i="1" s="1"/>
  <c r="AH41" i="10"/>
  <c r="AH13" i="1" s="1"/>
  <c r="AG41" i="10"/>
  <c r="AG13" i="1" s="1"/>
  <c r="AF41" i="10"/>
  <c r="AF13" i="1" s="1"/>
  <c r="AE41" i="10"/>
  <c r="AD41" i="10"/>
  <c r="AD13" i="1" s="1"/>
  <c r="AC41" i="10"/>
  <c r="AB41" i="10"/>
  <c r="AB13" i="1" s="1"/>
  <c r="AA41" i="10"/>
  <c r="AA13" i="1" s="1"/>
  <c r="Z41" i="10"/>
  <c r="Z13" i="1" s="1"/>
  <c r="Y41" i="10"/>
  <c r="Y13" i="1" s="1"/>
  <c r="X41" i="10"/>
  <c r="W41" i="10"/>
  <c r="W13" i="1" s="1"/>
  <c r="V41" i="10"/>
  <c r="V13" i="1" s="1"/>
  <c r="U41" i="10"/>
  <c r="U13" i="1" s="1"/>
  <c r="T41" i="10"/>
  <c r="T13" i="1" s="1"/>
  <c r="S41" i="10"/>
  <c r="R41" i="10"/>
  <c r="R13" i="1" s="1"/>
  <c r="Q41" i="10"/>
  <c r="Q13" i="1" s="1"/>
  <c r="P41" i="10"/>
  <c r="P13" i="1" s="1"/>
  <c r="O41" i="10"/>
  <c r="O13" i="1" s="1"/>
  <c r="N41" i="10"/>
  <c r="M41" i="10"/>
  <c r="M13" i="1" s="1"/>
  <c r="L41" i="10"/>
  <c r="L13" i="1" s="1"/>
  <c r="K41" i="10"/>
  <c r="K13" i="1" s="1"/>
  <c r="J41" i="10"/>
  <c r="J13" i="1" s="1"/>
  <c r="I41" i="10"/>
  <c r="H41" i="10"/>
  <c r="H13" i="1" s="1"/>
  <c r="G41" i="10"/>
  <c r="G13" i="1" s="1"/>
  <c r="F41" i="10"/>
  <c r="F13" i="1" s="1"/>
  <c r="E41" i="10"/>
  <c r="E13" i="1" s="1"/>
  <c r="D41" i="10"/>
  <c r="BP13" i="1" s="1"/>
  <c r="C41" i="10"/>
  <c r="C13" i="1" s="1"/>
  <c r="B41" i="10"/>
  <c r="B13" i="1" s="1"/>
  <c r="CF39" i="10"/>
  <c r="CD39" i="10"/>
  <c r="CB39" i="10"/>
  <c r="BZ39" i="10"/>
  <c r="BT39" i="10"/>
  <c r="BR39" i="10"/>
  <c r="BP39" i="10"/>
  <c r="BF39" i="10"/>
  <c r="BX39" i="10" s="1"/>
  <c r="CF38" i="10"/>
  <c r="CD38" i="10"/>
  <c r="CB38" i="10"/>
  <c r="BZ38" i="10"/>
  <c r="BT38" i="10"/>
  <c r="BR38" i="10"/>
  <c r="BP38" i="10"/>
  <c r="BF38" i="10"/>
  <c r="BX38" i="10" s="1"/>
  <c r="CF37" i="10"/>
  <c r="CD37" i="10"/>
  <c r="CB37" i="10"/>
  <c r="BZ37" i="10"/>
  <c r="BT37" i="10"/>
  <c r="BR37" i="10"/>
  <c r="BP37" i="10"/>
  <c r="BF37" i="10"/>
  <c r="BX37" i="10" s="1"/>
  <c r="CF11" i="10"/>
  <c r="CD11" i="10"/>
  <c r="CB11" i="10"/>
  <c r="BZ11" i="10"/>
  <c r="BT11" i="10"/>
  <c r="BR11" i="10"/>
  <c r="BP11" i="10"/>
  <c r="BF11" i="10"/>
  <c r="BX11" i="10" s="1"/>
  <c r="CF10" i="10"/>
  <c r="CD10" i="10"/>
  <c r="CB10" i="10"/>
  <c r="BZ10" i="10"/>
  <c r="BT10" i="10"/>
  <c r="BR10" i="10"/>
  <c r="BP10" i="10"/>
  <c r="BF10" i="10"/>
  <c r="BX10" i="10" s="1"/>
  <c r="CF9" i="10"/>
  <c r="CD9" i="10"/>
  <c r="CB9" i="10"/>
  <c r="BZ9" i="10"/>
  <c r="BT9" i="10"/>
  <c r="BR9" i="10"/>
  <c r="BP9" i="10"/>
  <c r="BF9" i="10"/>
  <c r="BX9" i="10" s="1"/>
  <c r="A9" i="10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CF8" i="10"/>
  <c r="CF42" i="10" s="1"/>
  <c r="CD8" i="10"/>
  <c r="CD42" i="10" s="1"/>
  <c r="CB8" i="10"/>
  <c r="CB42" i="10" s="1"/>
  <c r="BZ8" i="10"/>
  <c r="BZ42" i="10" s="1"/>
  <c r="BT8" i="10"/>
  <c r="BT42" i="10" s="1"/>
  <c r="BR8" i="10"/>
  <c r="BR42" i="10" s="1"/>
  <c r="BP8" i="10"/>
  <c r="BP42" i="10" s="1"/>
  <c r="BF8" i="10"/>
  <c r="BX8" i="10" s="1"/>
  <c r="CI42" i="9"/>
  <c r="CH42" i="9"/>
  <c r="CG42" i="9"/>
  <c r="CE42" i="9"/>
  <c r="CC42" i="9"/>
  <c r="CA42" i="9"/>
  <c r="BY42" i="9"/>
  <c r="BW42" i="9"/>
  <c r="BV42" i="9"/>
  <c r="BU42" i="9"/>
  <c r="BS42" i="9"/>
  <c r="BQ42" i="9"/>
  <c r="BO42" i="9"/>
  <c r="BN42" i="9"/>
  <c r="BM42" i="9"/>
  <c r="BL42" i="9"/>
  <c r="BK42" i="9"/>
  <c r="BJ42" i="9"/>
  <c r="BI42" i="9"/>
  <c r="BH42" i="9"/>
  <c r="BG42" i="9"/>
  <c r="BE42" i="9"/>
  <c r="BD42" i="9"/>
  <c r="BC42" i="9"/>
  <c r="BB42" i="9"/>
  <c r="BA42" i="9"/>
  <c r="AZ42" i="9"/>
  <c r="AY42" i="9"/>
  <c r="AX42" i="9"/>
  <c r="AW42" i="9"/>
  <c r="AV42" i="9"/>
  <c r="AU42" i="9"/>
  <c r="AT42" i="9"/>
  <c r="AS42" i="9"/>
  <c r="AR42" i="9"/>
  <c r="AQ42" i="9"/>
  <c r="AP42" i="9"/>
  <c r="AO42" i="9"/>
  <c r="AN42" i="9"/>
  <c r="AM42" i="9"/>
  <c r="AL42" i="9"/>
  <c r="AK42" i="9"/>
  <c r="AJ42" i="9"/>
  <c r="AI42" i="9"/>
  <c r="AH42" i="9"/>
  <c r="AG42" i="9"/>
  <c r="AF42" i="9"/>
  <c r="AE42" i="9"/>
  <c r="AD42" i="9"/>
  <c r="AC42" i="9"/>
  <c r="AB42" i="9"/>
  <c r="AA42" i="9"/>
  <c r="Z42" i="9"/>
  <c r="Y42" i="9"/>
  <c r="X42" i="9"/>
  <c r="W42" i="9"/>
  <c r="V42" i="9"/>
  <c r="U42" i="9"/>
  <c r="T42" i="9"/>
  <c r="S42" i="9"/>
  <c r="R42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D42" i="9"/>
  <c r="C42" i="9"/>
  <c r="B42" i="9"/>
  <c r="CI41" i="9"/>
  <c r="CI12" i="1" s="1"/>
  <c r="CH41" i="9"/>
  <c r="CH12" i="1" s="1"/>
  <c r="CG41" i="9"/>
  <c r="CG12" i="1" s="1"/>
  <c r="CE41" i="9"/>
  <c r="CE12" i="1" s="1"/>
  <c r="CC41" i="9"/>
  <c r="CC12" i="1" s="1"/>
  <c r="CA41" i="9"/>
  <c r="CA12" i="1" s="1"/>
  <c r="BY41" i="9"/>
  <c r="BY12" i="1" s="1"/>
  <c r="BW41" i="9"/>
  <c r="BV41" i="9"/>
  <c r="BV12" i="1" s="1"/>
  <c r="BU41" i="9"/>
  <c r="BU12" i="1" s="1"/>
  <c r="BS41" i="9"/>
  <c r="BS12" i="1" s="1"/>
  <c r="BQ41" i="9"/>
  <c r="BQ12" i="1" s="1"/>
  <c r="BO41" i="9"/>
  <c r="BO12" i="1" s="1"/>
  <c r="BN41" i="9"/>
  <c r="BN12" i="1" s="1"/>
  <c r="BM41" i="9"/>
  <c r="BM12" i="1" s="1"/>
  <c r="BL41" i="9"/>
  <c r="BL12" i="1" s="1"/>
  <c r="BK41" i="9"/>
  <c r="BK12" i="1" s="1"/>
  <c r="BJ41" i="9"/>
  <c r="BJ12" i="1" s="1"/>
  <c r="BI41" i="9"/>
  <c r="BI12" i="1" s="1"/>
  <c r="BH41" i="9"/>
  <c r="BH12" i="1" s="1"/>
  <c r="BG41" i="9"/>
  <c r="BG12" i="1" s="1"/>
  <c r="BE41" i="9"/>
  <c r="BE12" i="1" s="1"/>
  <c r="BD41" i="9"/>
  <c r="BD12" i="1" s="1"/>
  <c r="BC41" i="9"/>
  <c r="BC12" i="1" s="1"/>
  <c r="BB41" i="9"/>
  <c r="BB12" i="1" s="1"/>
  <c r="BA41" i="9"/>
  <c r="BA12" i="1" s="1"/>
  <c r="AZ41" i="9"/>
  <c r="AZ12" i="1" s="1"/>
  <c r="AY41" i="9"/>
  <c r="AY12" i="1" s="1"/>
  <c r="AX41" i="9"/>
  <c r="AX12" i="1" s="1"/>
  <c r="AW41" i="9"/>
  <c r="AV41" i="9"/>
  <c r="AV12" i="1" s="1"/>
  <c r="AU41" i="9"/>
  <c r="AU12" i="1" s="1"/>
  <c r="AT41" i="9"/>
  <c r="AS41" i="9"/>
  <c r="AS12" i="1" s="1"/>
  <c r="AR41" i="9"/>
  <c r="AQ41" i="9"/>
  <c r="AQ12" i="1" s="1"/>
  <c r="AP41" i="9"/>
  <c r="AP12" i="1" s="1"/>
  <c r="AO41" i="9"/>
  <c r="AO12" i="1" s="1"/>
  <c r="AN41" i="9"/>
  <c r="AN12" i="1" s="1"/>
  <c r="AM41" i="9"/>
  <c r="AM12" i="1" s="1"/>
  <c r="AL41" i="9"/>
  <c r="AL12" i="1" s="1"/>
  <c r="AK41" i="9"/>
  <c r="AK12" i="1" s="1"/>
  <c r="AJ41" i="9"/>
  <c r="AJ12" i="1" s="1"/>
  <c r="AI41" i="9"/>
  <c r="AI12" i="1" s="1"/>
  <c r="AH41" i="9"/>
  <c r="AH12" i="1" s="1"/>
  <c r="AG41" i="9"/>
  <c r="AG12" i="1" s="1"/>
  <c r="AF41" i="9"/>
  <c r="AF12" i="1" s="1"/>
  <c r="AE41" i="9"/>
  <c r="AD41" i="9"/>
  <c r="AD12" i="1" s="1"/>
  <c r="AC41" i="9"/>
  <c r="AB41" i="9"/>
  <c r="AB12" i="1" s="1"/>
  <c r="AA41" i="9"/>
  <c r="AA12" i="1" s="1"/>
  <c r="Z41" i="9"/>
  <c r="Z12" i="1" s="1"/>
  <c r="Y41" i="9"/>
  <c r="Y12" i="1" s="1"/>
  <c r="X41" i="9"/>
  <c r="W41" i="9"/>
  <c r="W12" i="1" s="1"/>
  <c r="V41" i="9"/>
  <c r="V12" i="1" s="1"/>
  <c r="U41" i="9"/>
  <c r="U12" i="1" s="1"/>
  <c r="T41" i="9"/>
  <c r="T12" i="1" s="1"/>
  <c r="S41" i="9"/>
  <c r="R41" i="9"/>
  <c r="R12" i="1" s="1"/>
  <c r="Q41" i="9"/>
  <c r="Q12" i="1" s="1"/>
  <c r="P41" i="9"/>
  <c r="P12" i="1" s="1"/>
  <c r="O41" i="9"/>
  <c r="O12" i="1" s="1"/>
  <c r="N41" i="9"/>
  <c r="M41" i="9"/>
  <c r="M12" i="1" s="1"/>
  <c r="L41" i="9"/>
  <c r="L12" i="1" s="1"/>
  <c r="K41" i="9"/>
  <c r="K12" i="1" s="1"/>
  <c r="J41" i="9"/>
  <c r="J12" i="1" s="1"/>
  <c r="I41" i="9"/>
  <c r="H41" i="9"/>
  <c r="H12" i="1" s="1"/>
  <c r="G41" i="9"/>
  <c r="G12" i="1" s="1"/>
  <c r="F41" i="9"/>
  <c r="F12" i="1" s="1"/>
  <c r="E41" i="9"/>
  <c r="E12" i="1" s="1"/>
  <c r="D41" i="9"/>
  <c r="C41" i="9"/>
  <c r="C12" i="1" s="1"/>
  <c r="B41" i="9"/>
  <c r="B12" i="1" s="1"/>
  <c r="CF39" i="9"/>
  <c r="CD39" i="9"/>
  <c r="CB39" i="9"/>
  <c r="BZ39" i="9"/>
  <c r="BT39" i="9"/>
  <c r="BR39" i="9"/>
  <c r="BP39" i="9"/>
  <c r="BF39" i="9"/>
  <c r="BX39" i="9" s="1"/>
  <c r="CF38" i="9"/>
  <c r="CD38" i="9"/>
  <c r="CB38" i="9"/>
  <c r="BZ38" i="9"/>
  <c r="BT38" i="9"/>
  <c r="BR38" i="9"/>
  <c r="BP38" i="9"/>
  <c r="BF38" i="9"/>
  <c r="BX38" i="9" s="1"/>
  <c r="CF37" i="9"/>
  <c r="CD37" i="9"/>
  <c r="CB37" i="9"/>
  <c r="BZ37" i="9"/>
  <c r="BT37" i="9"/>
  <c r="BR37" i="9"/>
  <c r="BP37" i="9"/>
  <c r="BF37" i="9"/>
  <c r="BX37" i="9" s="1"/>
  <c r="CF11" i="9"/>
  <c r="CD11" i="9"/>
  <c r="CB11" i="9"/>
  <c r="BZ11" i="9"/>
  <c r="BT11" i="9"/>
  <c r="BR11" i="9"/>
  <c r="BP11" i="9"/>
  <c r="BF11" i="9"/>
  <c r="BX11" i="9" s="1"/>
  <c r="CF10" i="9"/>
  <c r="CD10" i="9"/>
  <c r="CB10" i="9"/>
  <c r="BZ10" i="9"/>
  <c r="BT10" i="9"/>
  <c r="BR10" i="9"/>
  <c r="BP10" i="9"/>
  <c r="BF10" i="9"/>
  <c r="BX10" i="9" s="1"/>
  <c r="CF9" i="9"/>
  <c r="CD9" i="9"/>
  <c r="CB9" i="9"/>
  <c r="BZ9" i="9"/>
  <c r="BT9" i="9"/>
  <c r="BR9" i="9"/>
  <c r="BP9" i="9"/>
  <c r="BF9" i="9"/>
  <c r="BX9" i="9" s="1"/>
  <c r="A9" i="9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CF8" i="9"/>
  <c r="CF42" i="9" s="1"/>
  <c r="CD8" i="9"/>
  <c r="CD42" i="9" s="1"/>
  <c r="CB8" i="9"/>
  <c r="CB42" i="9" s="1"/>
  <c r="BZ8" i="9"/>
  <c r="BZ42" i="9" s="1"/>
  <c r="BT8" i="9"/>
  <c r="BT42" i="9" s="1"/>
  <c r="BR8" i="9"/>
  <c r="BR42" i="9" s="1"/>
  <c r="BP8" i="9"/>
  <c r="BP42" i="9" s="1"/>
  <c r="BF8" i="9"/>
  <c r="CI42" i="8"/>
  <c r="CH42" i="8"/>
  <c r="CG42" i="8"/>
  <c r="CE42" i="8"/>
  <c r="CC42" i="8"/>
  <c r="CA42" i="8"/>
  <c r="BY42" i="8"/>
  <c r="BW42" i="8"/>
  <c r="BV42" i="8"/>
  <c r="BU42" i="8"/>
  <c r="BS42" i="8"/>
  <c r="BQ42" i="8"/>
  <c r="BO42" i="8"/>
  <c r="BN42" i="8"/>
  <c r="BM42" i="8"/>
  <c r="BL42" i="8"/>
  <c r="BK42" i="8"/>
  <c r="BJ42" i="8"/>
  <c r="BI42" i="8"/>
  <c r="BH42" i="8"/>
  <c r="BG42" i="8"/>
  <c r="BE42" i="8"/>
  <c r="BD42" i="8"/>
  <c r="BC42" i="8"/>
  <c r="BB42" i="8"/>
  <c r="BA42" i="8"/>
  <c r="AZ42" i="8"/>
  <c r="AY42" i="8"/>
  <c r="AX42" i="8"/>
  <c r="AW42" i="8"/>
  <c r="AV42" i="8"/>
  <c r="AU42" i="8"/>
  <c r="AT42" i="8"/>
  <c r="AS42" i="8"/>
  <c r="AR42" i="8"/>
  <c r="AQ42" i="8"/>
  <c r="AP42" i="8"/>
  <c r="AO42" i="8"/>
  <c r="AN42" i="8"/>
  <c r="AM42" i="8"/>
  <c r="AL42" i="8"/>
  <c r="AK42" i="8"/>
  <c r="AJ42" i="8"/>
  <c r="AI42" i="8"/>
  <c r="AH42" i="8"/>
  <c r="AG42" i="8"/>
  <c r="AF42" i="8"/>
  <c r="AE42" i="8"/>
  <c r="AD42" i="8"/>
  <c r="AC42" i="8"/>
  <c r="AB42" i="8"/>
  <c r="AA42" i="8"/>
  <c r="Z42" i="8"/>
  <c r="Y42" i="8"/>
  <c r="X42" i="8"/>
  <c r="W42" i="8"/>
  <c r="V42" i="8"/>
  <c r="U42" i="8"/>
  <c r="T42" i="8"/>
  <c r="S42" i="8"/>
  <c r="R42" i="8"/>
  <c r="Q42" i="8"/>
  <c r="P42" i="8"/>
  <c r="O42" i="8"/>
  <c r="N42" i="8"/>
  <c r="M42" i="8"/>
  <c r="L42" i="8"/>
  <c r="K42" i="8"/>
  <c r="J42" i="8"/>
  <c r="I42" i="8"/>
  <c r="H42" i="8"/>
  <c r="G42" i="8"/>
  <c r="F42" i="8"/>
  <c r="E42" i="8"/>
  <c r="D42" i="8"/>
  <c r="C42" i="8"/>
  <c r="B42" i="8"/>
  <c r="CI41" i="8"/>
  <c r="CI11" i="1" s="1"/>
  <c r="CH41" i="8"/>
  <c r="CH11" i="1" s="1"/>
  <c r="CG41" i="8"/>
  <c r="CG11" i="1" s="1"/>
  <c r="CE41" i="8"/>
  <c r="CE11" i="1" s="1"/>
  <c r="CC41" i="8"/>
  <c r="CC11" i="1" s="1"/>
  <c r="CA41" i="8"/>
  <c r="CA11" i="1" s="1"/>
  <c r="BY41" i="8"/>
  <c r="BY11" i="1" s="1"/>
  <c r="BW41" i="8"/>
  <c r="BV41" i="8"/>
  <c r="BV11" i="1" s="1"/>
  <c r="BU41" i="8"/>
  <c r="BU11" i="1" s="1"/>
  <c r="BS41" i="8"/>
  <c r="BS11" i="1" s="1"/>
  <c r="BQ41" i="8"/>
  <c r="BQ11" i="1" s="1"/>
  <c r="BO41" i="8"/>
  <c r="BO11" i="1" s="1"/>
  <c r="BN41" i="8"/>
  <c r="BN11" i="1" s="1"/>
  <c r="BM41" i="8"/>
  <c r="BM11" i="1" s="1"/>
  <c r="BL41" i="8"/>
  <c r="BL11" i="1" s="1"/>
  <c r="BK41" i="8"/>
  <c r="BK11" i="1" s="1"/>
  <c r="BJ41" i="8"/>
  <c r="BJ11" i="1" s="1"/>
  <c r="BI41" i="8"/>
  <c r="BI11" i="1" s="1"/>
  <c r="BH41" i="8"/>
  <c r="BH11" i="1" s="1"/>
  <c r="BG41" i="8"/>
  <c r="BG11" i="1" s="1"/>
  <c r="BE41" i="8"/>
  <c r="BE11" i="1" s="1"/>
  <c r="BD41" i="8"/>
  <c r="BD11" i="1" s="1"/>
  <c r="BC41" i="8"/>
  <c r="BC11" i="1" s="1"/>
  <c r="BB41" i="8"/>
  <c r="BB11" i="1" s="1"/>
  <c r="BA41" i="8"/>
  <c r="BA11" i="1" s="1"/>
  <c r="AZ41" i="8"/>
  <c r="AZ11" i="1" s="1"/>
  <c r="AY41" i="8"/>
  <c r="AY11" i="1" s="1"/>
  <c r="AX41" i="8"/>
  <c r="AX11" i="1" s="1"/>
  <c r="AW41" i="8"/>
  <c r="AV41" i="8"/>
  <c r="AV11" i="1" s="1"/>
  <c r="AU41" i="8"/>
  <c r="AU11" i="1" s="1"/>
  <c r="AT41" i="8"/>
  <c r="AS41" i="8"/>
  <c r="AS11" i="1" s="1"/>
  <c r="AR41" i="8"/>
  <c r="AQ41" i="8"/>
  <c r="AQ11" i="1" s="1"/>
  <c r="AP41" i="8"/>
  <c r="AP11" i="1" s="1"/>
  <c r="AO41" i="8"/>
  <c r="AO11" i="1" s="1"/>
  <c r="AN41" i="8"/>
  <c r="AN11" i="1" s="1"/>
  <c r="AM41" i="8"/>
  <c r="AM11" i="1" s="1"/>
  <c r="AL41" i="8"/>
  <c r="AL11" i="1" s="1"/>
  <c r="AK41" i="8"/>
  <c r="AK11" i="1" s="1"/>
  <c r="AJ41" i="8"/>
  <c r="AJ11" i="1" s="1"/>
  <c r="AI41" i="8"/>
  <c r="AI11" i="1" s="1"/>
  <c r="AH41" i="8"/>
  <c r="AH11" i="1" s="1"/>
  <c r="AG41" i="8"/>
  <c r="AG11" i="1" s="1"/>
  <c r="AF41" i="8"/>
  <c r="AF11" i="1" s="1"/>
  <c r="AE41" i="8"/>
  <c r="AD41" i="8"/>
  <c r="AD11" i="1" s="1"/>
  <c r="AC41" i="8"/>
  <c r="AB41" i="8"/>
  <c r="AB11" i="1" s="1"/>
  <c r="AA41" i="8"/>
  <c r="AA11" i="1" s="1"/>
  <c r="Z41" i="8"/>
  <c r="Z11" i="1" s="1"/>
  <c r="Y41" i="8"/>
  <c r="Y11" i="1" s="1"/>
  <c r="X41" i="8"/>
  <c r="W41" i="8"/>
  <c r="W11" i="1" s="1"/>
  <c r="V41" i="8"/>
  <c r="V11" i="1" s="1"/>
  <c r="U41" i="8"/>
  <c r="U11" i="1" s="1"/>
  <c r="T41" i="8"/>
  <c r="T11" i="1" s="1"/>
  <c r="S41" i="8"/>
  <c r="R41" i="8"/>
  <c r="R11" i="1" s="1"/>
  <c r="Q41" i="8"/>
  <c r="Q11" i="1" s="1"/>
  <c r="P41" i="8"/>
  <c r="P11" i="1" s="1"/>
  <c r="O41" i="8"/>
  <c r="O11" i="1" s="1"/>
  <c r="N41" i="8"/>
  <c r="M41" i="8"/>
  <c r="M11" i="1" s="1"/>
  <c r="L41" i="8"/>
  <c r="L11" i="1" s="1"/>
  <c r="K41" i="8"/>
  <c r="K11" i="1" s="1"/>
  <c r="J41" i="8"/>
  <c r="J11" i="1" s="1"/>
  <c r="I41" i="8"/>
  <c r="H41" i="8"/>
  <c r="H11" i="1" s="1"/>
  <c r="G41" i="8"/>
  <c r="G11" i="1" s="1"/>
  <c r="F41" i="8"/>
  <c r="F11" i="1" s="1"/>
  <c r="E41" i="8"/>
  <c r="E11" i="1" s="1"/>
  <c r="D41" i="8"/>
  <c r="BP11" i="1" s="1"/>
  <c r="C41" i="8"/>
  <c r="C11" i="1" s="1"/>
  <c r="B41" i="8"/>
  <c r="B11" i="1" s="1"/>
  <c r="CF39" i="8"/>
  <c r="CD39" i="8"/>
  <c r="CB39" i="8"/>
  <c r="BZ39" i="8"/>
  <c r="BT39" i="8"/>
  <c r="BR39" i="8"/>
  <c r="BP39" i="8"/>
  <c r="BF39" i="8"/>
  <c r="BX39" i="8" s="1"/>
  <c r="CF38" i="8"/>
  <c r="CD38" i="8"/>
  <c r="CB38" i="8"/>
  <c r="BZ38" i="8"/>
  <c r="BT38" i="8"/>
  <c r="BR38" i="8"/>
  <c r="BP38" i="8"/>
  <c r="BF38" i="8"/>
  <c r="BX38" i="8" s="1"/>
  <c r="CF37" i="8"/>
  <c r="CD37" i="8"/>
  <c r="CB37" i="8"/>
  <c r="BZ37" i="8"/>
  <c r="BT37" i="8"/>
  <c r="BR37" i="8"/>
  <c r="BP37" i="8"/>
  <c r="BF37" i="8"/>
  <c r="BX37" i="8" s="1"/>
  <c r="CF11" i="8"/>
  <c r="CD11" i="8"/>
  <c r="CB11" i="8"/>
  <c r="BZ11" i="8"/>
  <c r="BT11" i="8"/>
  <c r="BR11" i="8"/>
  <c r="BP11" i="8"/>
  <c r="BF11" i="8"/>
  <c r="BX11" i="8" s="1"/>
  <c r="CF10" i="8"/>
  <c r="CD10" i="8"/>
  <c r="CB10" i="8"/>
  <c r="BZ10" i="8"/>
  <c r="BT10" i="8"/>
  <c r="BR10" i="8"/>
  <c r="BP10" i="8"/>
  <c r="BF10" i="8"/>
  <c r="BX10" i="8" s="1"/>
  <c r="CF9" i="8"/>
  <c r="CD9" i="8"/>
  <c r="CB9" i="8"/>
  <c r="BZ9" i="8"/>
  <c r="BT9" i="8"/>
  <c r="BR9" i="8"/>
  <c r="BP9" i="8"/>
  <c r="BF9" i="8"/>
  <c r="BX9" i="8" s="1"/>
  <c r="A9" i="8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CF8" i="8"/>
  <c r="CF42" i="8" s="1"/>
  <c r="CD8" i="8"/>
  <c r="CD42" i="8" s="1"/>
  <c r="CB8" i="8"/>
  <c r="CB42" i="8" s="1"/>
  <c r="BZ8" i="8"/>
  <c r="BZ42" i="8" s="1"/>
  <c r="BT8" i="8"/>
  <c r="BT42" i="8" s="1"/>
  <c r="BR8" i="8"/>
  <c r="BR42" i="8" s="1"/>
  <c r="BP8" i="8"/>
  <c r="BP42" i="8" s="1"/>
  <c r="BF8" i="8"/>
  <c r="BX8" i="8" s="1"/>
  <c r="CI42" i="7"/>
  <c r="CH42" i="7"/>
  <c r="CG42" i="7"/>
  <c r="CE42" i="7"/>
  <c r="CC42" i="7"/>
  <c r="CA42" i="7"/>
  <c r="BY42" i="7"/>
  <c r="BW42" i="7"/>
  <c r="BV42" i="7"/>
  <c r="BU42" i="7"/>
  <c r="BS42" i="7"/>
  <c r="BQ42" i="7"/>
  <c r="BO42" i="7"/>
  <c r="BN42" i="7"/>
  <c r="BM42" i="7"/>
  <c r="BL42" i="7"/>
  <c r="BK42" i="7"/>
  <c r="BJ42" i="7"/>
  <c r="BI42" i="7"/>
  <c r="BH42" i="7"/>
  <c r="BG42" i="7"/>
  <c r="BE42" i="7"/>
  <c r="BD42" i="7"/>
  <c r="BC42" i="7"/>
  <c r="BB42" i="7"/>
  <c r="BA42" i="7"/>
  <c r="AZ42" i="7"/>
  <c r="AY42" i="7"/>
  <c r="AX42" i="7"/>
  <c r="AW42" i="7"/>
  <c r="AV42" i="7"/>
  <c r="AU42" i="7"/>
  <c r="AT42" i="7"/>
  <c r="AS42" i="7"/>
  <c r="AR42" i="7"/>
  <c r="AQ42" i="7"/>
  <c r="AP42" i="7"/>
  <c r="AO42" i="7"/>
  <c r="AN42" i="7"/>
  <c r="AM42" i="7"/>
  <c r="AL42" i="7"/>
  <c r="AK42" i="7"/>
  <c r="AJ42" i="7"/>
  <c r="AI42" i="7"/>
  <c r="AH42" i="7"/>
  <c r="AG42" i="7"/>
  <c r="AF42" i="7"/>
  <c r="AE42" i="7"/>
  <c r="AD42" i="7"/>
  <c r="AC42" i="7"/>
  <c r="AB42" i="7"/>
  <c r="AA42" i="7"/>
  <c r="Z42" i="7"/>
  <c r="Y42" i="7"/>
  <c r="X42" i="7"/>
  <c r="W42" i="7"/>
  <c r="V42" i="7"/>
  <c r="U42" i="7"/>
  <c r="T42" i="7"/>
  <c r="S42" i="7"/>
  <c r="R42" i="7"/>
  <c r="Q42" i="7"/>
  <c r="P42" i="7"/>
  <c r="O42" i="7"/>
  <c r="N42" i="7"/>
  <c r="M42" i="7"/>
  <c r="L42" i="7"/>
  <c r="K42" i="7"/>
  <c r="J42" i="7"/>
  <c r="I42" i="7"/>
  <c r="H42" i="7"/>
  <c r="G42" i="7"/>
  <c r="F42" i="7"/>
  <c r="E42" i="7"/>
  <c r="D42" i="7"/>
  <c r="C42" i="7"/>
  <c r="B42" i="7"/>
  <c r="CI41" i="7"/>
  <c r="CI10" i="1" s="1"/>
  <c r="CH41" i="7"/>
  <c r="CH10" i="1" s="1"/>
  <c r="CG41" i="7"/>
  <c r="CG10" i="1" s="1"/>
  <c r="CE41" i="7"/>
  <c r="CE10" i="1" s="1"/>
  <c r="CC41" i="7"/>
  <c r="CC10" i="1" s="1"/>
  <c r="CA41" i="7"/>
  <c r="CA10" i="1" s="1"/>
  <c r="BY41" i="7"/>
  <c r="BY10" i="1" s="1"/>
  <c r="BW41" i="7"/>
  <c r="BV41" i="7"/>
  <c r="BV10" i="1" s="1"/>
  <c r="BU41" i="7"/>
  <c r="BU10" i="1" s="1"/>
  <c r="BS41" i="7"/>
  <c r="BS10" i="1" s="1"/>
  <c r="BQ41" i="7"/>
  <c r="BQ10" i="1" s="1"/>
  <c r="BO41" i="7"/>
  <c r="BO10" i="1" s="1"/>
  <c r="BN41" i="7"/>
  <c r="BN10" i="1" s="1"/>
  <c r="BM41" i="7"/>
  <c r="BM10" i="1" s="1"/>
  <c r="BL41" i="7"/>
  <c r="BL10" i="1" s="1"/>
  <c r="BK41" i="7"/>
  <c r="BK10" i="1" s="1"/>
  <c r="BJ41" i="7"/>
  <c r="BJ10" i="1" s="1"/>
  <c r="BI41" i="7"/>
  <c r="BI10" i="1" s="1"/>
  <c r="BH41" i="7"/>
  <c r="BH10" i="1" s="1"/>
  <c r="BG41" i="7"/>
  <c r="BG10" i="1" s="1"/>
  <c r="BE41" i="7"/>
  <c r="BE10" i="1" s="1"/>
  <c r="BD41" i="7"/>
  <c r="BD10" i="1" s="1"/>
  <c r="BC41" i="7"/>
  <c r="BC10" i="1" s="1"/>
  <c r="BB41" i="7"/>
  <c r="BB10" i="1" s="1"/>
  <c r="BA41" i="7"/>
  <c r="BA10" i="1" s="1"/>
  <c r="AZ41" i="7"/>
  <c r="AZ10" i="1" s="1"/>
  <c r="AY41" i="7"/>
  <c r="AY10" i="1" s="1"/>
  <c r="AX41" i="7"/>
  <c r="AX10" i="1" s="1"/>
  <c r="AW41" i="7"/>
  <c r="AV41" i="7"/>
  <c r="AV10" i="1" s="1"/>
  <c r="AU41" i="7"/>
  <c r="AU10" i="1" s="1"/>
  <c r="AT41" i="7"/>
  <c r="AS41" i="7"/>
  <c r="AS10" i="1" s="1"/>
  <c r="AR41" i="7"/>
  <c r="AQ41" i="7"/>
  <c r="AQ10" i="1" s="1"/>
  <c r="AP41" i="7"/>
  <c r="AP10" i="1" s="1"/>
  <c r="AO41" i="7"/>
  <c r="AO10" i="1" s="1"/>
  <c r="AN41" i="7"/>
  <c r="AN10" i="1" s="1"/>
  <c r="AM41" i="7"/>
  <c r="AM10" i="1" s="1"/>
  <c r="AL41" i="7"/>
  <c r="AL10" i="1" s="1"/>
  <c r="AK41" i="7"/>
  <c r="AK10" i="1" s="1"/>
  <c r="AJ41" i="7"/>
  <c r="AJ10" i="1" s="1"/>
  <c r="AI41" i="7"/>
  <c r="AI10" i="1" s="1"/>
  <c r="AH41" i="7"/>
  <c r="AH10" i="1" s="1"/>
  <c r="AG41" i="7"/>
  <c r="AG10" i="1" s="1"/>
  <c r="AF41" i="7"/>
  <c r="AF10" i="1" s="1"/>
  <c r="AE41" i="7"/>
  <c r="AD41" i="7"/>
  <c r="AD10" i="1" s="1"/>
  <c r="AC41" i="7"/>
  <c r="AB41" i="7"/>
  <c r="AB10" i="1" s="1"/>
  <c r="AA41" i="7"/>
  <c r="AA10" i="1" s="1"/>
  <c r="Z41" i="7"/>
  <c r="Z10" i="1" s="1"/>
  <c r="Y41" i="7"/>
  <c r="Y10" i="1" s="1"/>
  <c r="X41" i="7"/>
  <c r="W41" i="7"/>
  <c r="W10" i="1" s="1"/>
  <c r="V41" i="7"/>
  <c r="V10" i="1" s="1"/>
  <c r="U41" i="7"/>
  <c r="U10" i="1" s="1"/>
  <c r="T41" i="7"/>
  <c r="T10" i="1" s="1"/>
  <c r="S41" i="7"/>
  <c r="R41" i="7"/>
  <c r="R10" i="1" s="1"/>
  <c r="Q41" i="7"/>
  <c r="Q10" i="1" s="1"/>
  <c r="P41" i="7"/>
  <c r="P10" i="1" s="1"/>
  <c r="O41" i="7"/>
  <c r="O10" i="1" s="1"/>
  <c r="N41" i="7"/>
  <c r="M41" i="7"/>
  <c r="M10" i="1" s="1"/>
  <c r="L41" i="7"/>
  <c r="L10" i="1" s="1"/>
  <c r="K41" i="7"/>
  <c r="K10" i="1" s="1"/>
  <c r="J41" i="7"/>
  <c r="J10" i="1" s="1"/>
  <c r="I41" i="7"/>
  <c r="H41" i="7"/>
  <c r="H10" i="1" s="1"/>
  <c r="G41" i="7"/>
  <c r="G10" i="1" s="1"/>
  <c r="F41" i="7"/>
  <c r="F10" i="1" s="1"/>
  <c r="E41" i="7"/>
  <c r="E10" i="1" s="1"/>
  <c r="D41" i="7"/>
  <c r="C41" i="7"/>
  <c r="C10" i="1" s="1"/>
  <c r="B41" i="7"/>
  <c r="B10" i="1" s="1"/>
  <c r="CF39" i="7"/>
  <c r="CD39" i="7"/>
  <c r="CB39" i="7"/>
  <c r="BZ39" i="7"/>
  <c r="BT39" i="7"/>
  <c r="BR39" i="7"/>
  <c r="BP39" i="7"/>
  <c r="BF39" i="7"/>
  <c r="BX39" i="7" s="1"/>
  <c r="CF38" i="7"/>
  <c r="CD38" i="7"/>
  <c r="CB38" i="7"/>
  <c r="BZ38" i="7"/>
  <c r="BT38" i="7"/>
  <c r="BR38" i="7"/>
  <c r="BP38" i="7"/>
  <c r="BF38" i="7"/>
  <c r="BX38" i="7" s="1"/>
  <c r="CF37" i="7"/>
  <c r="CD37" i="7"/>
  <c r="CB37" i="7"/>
  <c r="BZ37" i="7"/>
  <c r="BT37" i="7"/>
  <c r="BR37" i="7"/>
  <c r="BP37" i="7"/>
  <c r="BF37" i="7"/>
  <c r="BX37" i="7" s="1"/>
  <c r="CF11" i="7"/>
  <c r="CD11" i="7"/>
  <c r="CB11" i="7"/>
  <c r="BZ11" i="7"/>
  <c r="BT11" i="7"/>
  <c r="BR11" i="7"/>
  <c r="BP11" i="7"/>
  <c r="BF11" i="7"/>
  <c r="BX11" i="7" s="1"/>
  <c r="CF10" i="7"/>
  <c r="CD10" i="7"/>
  <c r="CB10" i="7"/>
  <c r="BZ10" i="7"/>
  <c r="BT10" i="7"/>
  <c r="BR10" i="7"/>
  <c r="BP10" i="7"/>
  <c r="BF10" i="7"/>
  <c r="BX10" i="7" s="1"/>
  <c r="CF9" i="7"/>
  <c r="CD9" i="7"/>
  <c r="CB9" i="7"/>
  <c r="BZ9" i="7"/>
  <c r="BT9" i="7"/>
  <c r="BR9" i="7"/>
  <c r="BP9" i="7"/>
  <c r="BF9" i="7"/>
  <c r="BX9" i="7" s="1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CF8" i="7"/>
  <c r="CF42" i="7" s="1"/>
  <c r="CD8" i="7"/>
  <c r="CD42" i="7" s="1"/>
  <c r="CB8" i="7"/>
  <c r="CB42" i="7" s="1"/>
  <c r="BZ8" i="7"/>
  <c r="BZ42" i="7" s="1"/>
  <c r="BT8" i="7"/>
  <c r="BT42" i="7" s="1"/>
  <c r="BR8" i="7"/>
  <c r="BR42" i="7" s="1"/>
  <c r="BP8" i="7"/>
  <c r="BP42" i="7" s="1"/>
  <c r="BF8" i="7"/>
  <c r="CB11" i="1" l="1"/>
  <c r="CF11" i="1"/>
  <c r="BR12" i="1"/>
  <c r="BF12" i="1"/>
  <c r="BX12" i="1" s="1"/>
  <c r="BZ12" i="1"/>
  <c r="CB13" i="1"/>
  <c r="CF13" i="1"/>
  <c r="BR14" i="1"/>
  <c r="BF14" i="1"/>
  <c r="BX14" i="1" s="1"/>
  <c r="BZ14" i="1"/>
  <c r="CB15" i="1"/>
  <c r="CF15" i="1"/>
  <c r="BR16" i="1"/>
  <c r="BF16" i="1"/>
  <c r="BX16" i="1" s="1"/>
  <c r="BZ16" i="1"/>
  <c r="BP12" i="1"/>
  <c r="BT12" i="1"/>
  <c r="CD12" i="1"/>
  <c r="BP14" i="1"/>
  <c r="BT14" i="1"/>
  <c r="CD14" i="1"/>
  <c r="BP16" i="1"/>
  <c r="BT16" i="1"/>
  <c r="CD16" i="1"/>
  <c r="CB17" i="1"/>
  <c r="BF42" i="7"/>
  <c r="BF11" i="1"/>
  <c r="BX11" i="1" s="1"/>
  <c r="BT11" i="1"/>
  <c r="BZ11" i="1"/>
  <c r="CD11" i="1"/>
  <c r="BF42" i="9"/>
  <c r="CB12" i="1"/>
  <c r="CF12" i="1"/>
  <c r="BF13" i="1"/>
  <c r="BX13" i="1" s="1"/>
  <c r="BT13" i="1"/>
  <c r="BZ13" i="1"/>
  <c r="CD13" i="1"/>
  <c r="CB14" i="1"/>
  <c r="CF14" i="1"/>
  <c r="BF15" i="1"/>
  <c r="BX15" i="1" s="1"/>
  <c r="BT15" i="1"/>
  <c r="BZ15" i="1"/>
  <c r="CD15" i="1"/>
  <c r="CB16" i="1"/>
  <c r="CF16" i="1"/>
  <c r="BR11" i="1"/>
  <c r="BR13" i="1"/>
  <c r="BR15" i="1"/>
  <c r="BX42" i="16"/>
  <c r="BX41" i="16"/>
  <c r="BF41" i="16"/>
  <c r="BP41" i="16"/>
  <c r="BR41" i="16"/>
  <c r="BT41" i="16"/>
  <c r="BZ41" i="16"/>
  <c r="CB41" i="16"/>
  <c r="CD41" i="16"/>
  <c r="CF41" i="16"/>
  <c r="BF42" i="16"/>
  <c r="BX42" i="15"/>
  <c r="BX41" i="15"/>
  <c r="BF41" i="15"/>
  <c r="BP41" i="15"/>
  <c r="BR41" i="15"/>
  <c r="BT41" i="15"/>
  <c r="BZ41" i="15"/>
  <c r="CB41" i="15"/>
  <c r="CD41" i="15"/>
  <c r="CF41" i="15"/>
  <c r="BF42" i="15"/>
  <c r="BX42" i="14"/>
  <c r="BX41" i="14"/>
  <c r="BF41" i="14"/>
  <c r="BP41" i="14"/>
  <c r="BR41" i="14"/>
  <c r="BT41" i="14"/>
  <c r="BZ41" i="14"/>
  <c r="CB41" i="14"/>
  <c r="CD41" i="14"/>
  <c r="CF41" i="14"/>
  <c r="BF42" i="14"/>
  <c r="BX42" i="13"/>
  <c r="BX41" i="13"/>
  <c r="BF41" i="13"/>
  <c r="BP41" i="13"/>
  <c r="BR41" i="13"/>
  <c r="BT41" i="13"/>
  <c r="BZ41" i="13"/>
  <c r="CB41" i="13"/>
  <c r="CD41" i="13"/>
  <c r="CF41" i="13"/>
  <c r="BF42" i="13"/>
  <c r="BX42" i="12"/>
  <c r="BX41" i="12"/>
  <c r="BF41" i="12"/>
  <c r="BP41" i="12"/>
  <c r="BR41" i="12"/>
  <c r="BT41" i="12"/>
  <c r="BZ41" i="12"/>
  <c r="CB41" i="12"/>
  <c r="CD41" i="12"/>
  <c r="CF41" i="12"/>
  <c r="BF42" i="12"/>
  <c r="BX42" i="11"/>
  <c r="BX41" i="11"/>
  <c r="BF41" i="11"/>
  <c r="BP41" i="11"/>
  <c r="BR41" i="11"/>
  <c r="BT41" i="11"/>
  <c r="BZ41" i="11"/>
  <c r="CB41" i="11"/>
  <c r="CD41" i="11"/>
  <c r="CF41" i="11"/>
  <c r="BF42" i="11"/>
  <c r="BX42" i="10"/>
  <c r="BX41" i="10"/>
  <c r="BF41" i="10"/>
  <c r="BP41" i="10"/>
  <c r="BR41" i="10"/>
  <c r="BT41" i="10"/>
  <c r="BZ41" i="10"/>
  <c r="CB41" i="10"/>
  <c r="CD41" i="10"/>
  <c r="CF41" i="10"/>
  <c r="BF42" i="10"/>
  <c r="BX8" i="9"/>
  <c r="BF41" i="9"/>
  <c r="BP41" i="9"/>
  <c r="BR41" i="9"/>
  <c r="BT41" i="9"/>
  <c r="BZ41" i="9"/>
  <c r="CB41" i="9"/>
  <c r="CD41" i="9"/>
  <c r="CF41" i="9"/>
  <c r="BX42" i="8"/>
  <c r="BX41" i="8"/>
  <c r="BF41" i="8"/>
  <c r="BP41" i="8"/>
  <c r="BR41" i="8"/>
  <c r="BT41" i="8"/>
  <c r="BZ41" i="8"/>
  <c r="CB41" i="8"/>
  <c r="CD41" i="8"/>
  <c r="CF41" i="8"/>
  <c r="BF42" i="8"/>
  <c r="BX8" i="7"/>
  <c r="BF41" i="7"/>
  <c r="BP41" i="7"/>
  <c r="BR41" i="7"/>
  <c r="BT41" i="7"/>
  <c r="BZ41" i="7"/>
  <c r="CB41" i="7"/>
  <c r="CD41" i="7"/>
  <c r="CF41" i="7"/>
  <c r="BX42" i="9" l="1"/>
  <c r="BX41" i="9"/>
  <c r="BX42" i="7"/>
  <c r="BX41" i="7"/>
  <c r="CI42" i="6" l="1"/>
  <c r="CH42" i="6"/>
  <c r="CG42" i="6"/>
  <c r="CE42" i="6"/>
  <c r="CC42" i="6"/>
  <c r="CA42" i="6"/>
  <c r="BY42" i="6"/>
  <c r="BW42" i="6"/>
  <c r="BV42" i="6"/>
  <c r="BU42" i="6"/>
  <c r="BS42" i="6"/>
  <c r="BQ42" i="6"/>
  <c r="BO42" i="6"/>
  <c r="BN42" i="6"/>
  <c r="BM42" i="6"/>
  <c r="BL42" i="6"/>
  <c r="BK42" i="6"/>
  <c r="BJ42" i="6"/>
  <c r="BI42" i="6"/>
  <c r="BH42" i="6"/>
  <c r="BG42" i="6"/>
  <c r="BE42" i="6"/>
  <c r="BD42" i="6"/>
  <c r="BC42" i="6"/>
  <c r="BB42" i="6"/>
  <c r="BA42" i="6"/>
  <c r="AZ42" i="6"/>
  <c r="AY42" i="6"/>
  <c r="AX42" i="6"/>
  <c r="AW42" i="6"/>
  <c r="AV42" i="6"/>
  <c r="AU42" i="6"/>
  <c r="AT42" i="6"/>
  <c r="AS42" i="6"/>
  <c r="AR42" i="6"/>
  <c r="AQ42" i="6"/>
  <c r="AP42" i="6"/>
  <c r="AO42" i="6"/>
  <c r="AN42" i="6"/>
  <c r="AM42" i="6"/>
  <c r="AL42" i="6"/>
  <c r="AK42" i="6"/>
  <c r="AJ42" i="6"/>
  <c r="AI42" i="6"/>
  <c r="AH42" i="6"/>
  <c r="AG42" i="6"/>
  <c r="AF42" i="6"/>
  <c r="AE42" i="6"/>
  <c r="AD42" i="6"/>
  <c r="AC42" i="6"/>
  <c r="AB42" i="6"/>
  <c r="AA42" i="6"/>
  <c r="Z42" i="6"/>
  <c r="Y42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E42" i="6"/>
  <c r="D42" i="6"/>
  <c r="C42" i="6"/>
  <c r="B42" i="6"/>
  <c r="CI41" i="6"/>
  <c r="CI9" i="1" s="1"/>
  <c r="CH41" i="6"/>
  <c r="CH9" i="1" s="1"/>
  <c r="CG41" i="6"/>
  <c r="CG9" i="1" s="1"/>
  <c r="CE41" i="6"/>
  <c r="CE9" i="1" s="1"/>
  <c r="CC41" i="6"/>
  <c r="CC9" i="1" s="1"/>
  <c r="CA41" i="6"/>
  <c r="CA9" i="1" s="1"/>
  <c r="BY41" i="6"/>
  <c r="BY9" i="1" s="1"/>
  <c r="BZ9" i="1" s="1"/>
  <c r="BW41" i="6"/>
  <c r="BV41" i="6"/>
  <c r="BV9" i="1" s="1"/>
  <c r="BU41" i="6"/>
  <c r="BU9" i="1" s="1"/>
  <c r="BS41" i="6"/>
  <c r="BS9" i="1" s="1"/>
  <c r="BQ41" i="6"/>
  <c r="BQ9" i="1" s="1"/>
  <c r="BO41" i="6"/>
  <c r="BO9" i="1" s="1"/>
  <c r="BN41" i="6"/>
  <c r="BN9" i="1" s="1"/>
  <c r="BM41" i="6"/>
  <c r="BM9" i="1" s="1"/>
  <c r="BL41" i="6"/>
  <c r="BL9" i="1" s="1"/>
  <c r="BK41" i="6"/>
  <c r="BK9" i="1" s="1"/>
  <c r="BJ41" i="6"/>
  <c r="BJ9" i="1" s="1"/>
  <c r="BI41" i="6"/>
  <c r="BI9" i="1" s="1"/>
  <c r="BH41" i="6"/>
  <c r="BH9" i="1" s="1"/>
  <c r="BG41" i="6"/>
  <c r="BG9" i="1" s="1"/>
  <c r="BE41" i="6"/>
  <c r="BE9" i="1" s="1"/>
  <c r="BD41" i="6"/>
  <c r="BD9" i="1" s="1"/>
  <c r="BC41" i="6"/>
  <c r="BC9" i="1" s="1"/>
  <c r="BB41" i="6"/>
  <c r="BB9" i="1" s="1"/>
  <c r="BA41" i="6"/>
  <c r="BA9" i="1" s="1"/>
  <c r="AZ41" i="6"/>
  <c r="AZ9" i="1" s="1"/>
  <c r="AY41" i="6"/>
  <c r="AY9" i="1" s="1"/>
  <c r="AX41" i="6"/>
  <c r="AX9" i="1" s="1"/>
  <c r="AW41" i="6"/>
  <c r="AW9" i="1" s="1"/>
  <c r="AV41" i="6"/>
  <c r="AV9" i="1" s="1"/>
  <c r="AU41" i="6"/>
  <c r="AU9" i="1" s="1"/>
  <c r="AT41" i="6"/>
  <c r="AT9" i="1" s="1"/>
  <c r="AS41" i="6"/>
  <c r="AS9" i="1" s="1"/>
  <c r="AR41" i="6"/>
  <c r="AR9" i="1" s="1"/>
  <c r="AQ41" i="6"/>
  <c r="AQ9" i="1" s="1"/>
  <c r="AP41" i="6"/>
  <c r="AP9" i="1" s="1"/>
  <c r="AO41" i="6"/>
  <c r="AO9" i="1" s="1"/>
  <c r="AN41" i="6"/>
  <c r="AN9" i="1" s="1"/>
  <c r="AM41" i="6"/>
  <c r="AM9" i="1" s="1"/>
  <c r="AL41" i="6"/>
  <c r="AL9" i="1" s="1"/>
  <c r="AK41" i="6"/>
  <c r="AK9" i="1" s="1"/>
  <c r="AJ41" i="6"/>
  <c r="AJ9" i="1" s="1"/>
  <c r="AI41" i="6"/>
  <c r="AI9" i="1" s="1"/>
  <c r="AH41" i="6"/>
  <c r="AH9" i="1" s="1"/>
  <c r="AG41" i="6"/>
  <c r="AG9" i="1" s="1"/>
  <c r="AF41" i="6"/>
  <c r="AF9" i="1" s="1"/>
  <c r="AE41" i="6"/>
  <c r="AE9" i="1" s="1"/>
  <c r="AD41" i="6"/>
  <c r="AD9" i="1" s="1"/>
  <c r="AC41" i="6"/>
  <c r="AC9" i="1" s="1"/>
  <c r="AB41" i="6"/>
  <c r="AB9" i="1" s="1"/>
  <c r="AA41" i="6"/>
  <c r="AA9" i="1" s="1"/>
  <c r="Z41" i="6"/>
  <c r="Z9" i="1" s="1"/>
  <c r="Y41" i="6"/>
  <c r="Y9" i="1" s="1"/>
  <c r="X41" i="6"/>
  <c r="X9" i="1" s="1"/>
  <c r="W41" i="6"/>
  <c r="W9" i="1" s="1"/>
  <c r="V41" i="6"/>
  <c r="V9" i="1" s="1"/>
  <c r="U41" i="6"/>
  <c r="U9" i="1" s="1"/>
  <c r="T41" i="6"/>
  <c r="T9" i="1" s="1"/>
  <c r="S41" i="6"/>
  <c r="S9" i="1" s="1"/>
  <c r="R41" i="6"/>
  <c r="R9" i="1" s="1"/>
  <c r="Q41" i="6"/>
  <c r="Q9" i="1" s="1"/>
  <c r="P41" i="6"/>
  <c r="P9" i="1" s="1"/>
  <c r="O41" i="6"/>
  <c r="O9" i="1" s="1"/>
  <c r="N41" i="6"/>
  <c r="N9" i="1" s="1"/>
  <c r="M41" i="6"/>
  <c r="M9" i="1" s="1"/>
  <c r="L41" i="6"/>
  <c r="L9" i="1" s="1"/>
  <c r="K41" i="6"/>
  <c r="K9" i="1" s="1"/>
  <c r="J41" i="6"/>
  <c r="J9" i="1" s="1"/>
  <c r="I41" i="6"/>
  <c r="I9" i="1" s="1"/>
  <c r="H41" i="6"/>
  <c r="H9" i="1" s="1"/>
  <c r="G41" i="6"/>
  <c r="G9" i="1" s="1"/>
  <c r="F41" i="6"/>
  <c r="F9" i="1" s="1"/>
  <c r="E41" i="6"/>
  <c r="E9" i="1" s="1"/>
  <c r="D41" i="6"/>
  <c r="C41" i="6"/>
  <c r="C9" i="1" s="1"/>
  <c r="B41" i="6"/>
  <c r="B9" i="1" s="1"/>
  <c r="CF39" i="6"/>
  <c r="CD39" i="6"/>
  <c r="CB39" i="6"/>
  <c r="BZ39" i="6"/>
  <c r="BT39" i="6"/>
  <c r="BR39" i="6"/>
  <c r="BP39" i="6"/>
  <c r="BF39" i="6"/>
  <c r="BX39" i="6" s="1"/>
  <c r="CF38" i="6"/>
  <c r="CD38" i="6"/>
  <c r="CB38" i="6"/>
  <c r="BZ38" i="6"/>
  <c r="BT38" i="6"/>
  <c r="BR38" i="6"/>
  <c r="BP38" i="6"/>
  <c r="BF38" i="6"/>
  <c r="BX38" i="6" s="1"/>
  <c r="CF37" i="6"/>
  <c r="CD37" i="6"/>
  <c r="CB37" i="6"/>
  <c r="BZ37" i="6"/>
  <c r="BT37" i="6"/>
  <c r="BR37" i="6"/>
  <c r="BP37" i="6"/>
  <c r="BF37" i="6"/>
  <c r="BX37" i="6" s="1"/>
  <c r="CF11" i="6"/>
  <c r="CD11" i="6"/>
  <c r="CB11" i="6"/>
  <c r="BZ11" i="6"/>
  <c r="BT11" i="6"/>
  <c r="BR11" i="6"/>
  <c r="BP11" i="6"/>
  <c r="BF11" i="6"/>
  <c r="BX11" i="6" s="1"/>
  <c r="CF10" i="6"/>
  <c r="CD10" i="6"/>
  <c r="CB10" i="6"/>
  <c r="BZ10" i="6"/>
  <c r="BT10" i="6"/>
  <c r="BR10" i="6"/>
  <c r="BP10" i="6"/>
  <c r="BF10" i="6"/>
  <c r="BX10" i="6" s="1"/>
  <c r="CF9" i="6"/>
  <c r="CD9" i="6"/>
  <c r="CB9" i="6"/>
  <c r="BZ9" i="6"/>
  <c r="BT9" i="6"/>
  <c r="BR9" i="6"/>
  <c r="BP9" i="6"/>
  <c r="BF9" i="6"/>
  <c r="BX9" i="6" s="1"/>
  <c r="CF8" i="6"/>
  <c r="CF42" i="6" s="1"/>
  <c r="CD8" i="6"/>
  <c r="CD42" i="6" s="1"/>
  <c r="CB8" i="6"/>
  <c r="CB42" i="6" s="1"/>
  <c r="BZ8" i="6"/>
  <c r="BZ42" i="6" s="1"/>
  <c r="BT8" i="6"/>
  <c r="BT42" i="6" s="1"/>
  <c r="BR8" i="6"/>
  <c r="BR42" i="6" s="1"/>
  <c r="BP8" i="6"/>
  <c r="BP42" i="6" s="1"/>
  <c r="BF8" i="6"/>
  <c r="BX8" i="6" s="1"/>
  <c r="CI42" i="5"/>
  <c r="CH42" i="5"/>
  <c r="CG42" i="5"/>
  <c r="CG22" i="1" s="1"/>
  <c r="CE42" i="5"/>
  <c r="CC42" i="5"/>
  <c r="CC22" i="1" s="1"/>
  <c r="CA42" i="5"/>
  <c r="BY42" i="5"/>
  <c r="BY22" i="1" s="1"/>
  <c r="BW42" i="5"/>
  <c r="BV42" i="5"/>
  <c r="BV22" i="1" s="1"/>
  <c r="BU42" i="5"/>
  <c r="BS42" i="5"/>
  <c r="BS22" i="1" s="1"/>
  <c r="BQ42" i="5"/>
  <c r="BO42" i="5"/>
  <c r="BO22" i="1" s="1"/>
  <c r="BN42" i="5"/>
  <c r="BM42" i="5"/>
  <c r="BM22" i="1" s="1"/>
  <c r="BL42" i="5"/>
  <c r="BK42" i="5"/>
  <c r="BK22" i="1" s="1"/>
  <c r="BJ42" i="5"/>
  <c r="BI42" i="5"/>
  <c r="BI22" i="1" s="1"/>
  <c r="BH42" i="5"/>
  <c r="BG42" i="5"/>
  <c r="BG22" i="1" s="1"/>
  <c r="BE42" i="5"/>
  <c r="BD42" i="5"/>
  <c r="BD22" i="1" s="1"/>
  <c r="BC42" i="5"/>
  <c r="BB42" i="5"/>
  <c r="BB22" i="1" s="1"/>
  <c r="BA42" i="5"/>
  <c r="AZ42" i="5"/>
  <c r="AZ22" i="1" s="1"/>
  <c r="AY42" i="5"/>
  <c r="AX42" i="5"/>
  <c r="AX22" i="1" s="1"/>
  <c r="AW42" i="5"/>
  <c r="AV42" i="5"/>
  <c r="AV22" i="1" s="1"/>
  <c r="AU42" i="5"/>
  <c r="AT42" i="5"/>
  <c r="AT22" i="1" s="1"/>
  <c r="AS42" i="5"/>
  <c r="AR42" i="5"/>
  <c r="AR22" i="1" s="1"/>
  <c r="AQ42" i="5"/>
  <c r="AP42" i="5"/>
  <c r="AP22" i="1" s="1"/>
  <c r="AO42" i="5"/>
  <c r="AN42" i="5"/>
  <c r="AN22" i="1" s="1"/>
  <c r="AM42" i="5"/>
  <c r="AL42" i="5"/>
  <c r="AL22" i="1" s="1"/>
  <c r="AK42" i="5"/>
  <c r="AJ42" i="5"/>
  <c r="AJ22" i="1" s="1"/>
  <c r="AI42" i="5"/>
  <c r="AH42" i="5"/>
  <c r="AH22" i="1" s="1"/>
  <c r="AG42" i="5"/>
  <c r="AF42" i="5"/>
  <c r="AF22" i="1" s="1"/>
  <c r="AE42" i="5"/>
  <c r="AD42" i="5"/>
  <c r="AD22" i="1" s="1"/>
  <c r="AC42" i="5"/>
  <c r="AB42" i="5"/>
  <c r="AB22" i="1" s="1"/>
  <c r="AA42" i="5"/>
  <c r="Z42" i="5"/>
  <c r="Z22" i="1" s="1"/>
  <c r="Y42" i="5"/>
  <c r="X42" i="5"/>
  <c r="X22" i="1" s="1"/>
  <c r="W42" i="5"/>
  <c r="V42" i="5"/>
  <c r="V22" i="1" s="1"/>
  <c r="U42" i="5"/>
  <c r="T42" i="5"/>
  <c r="T22" i="1" s="1"/>
  <c r="S42" i="5"/>
  <c r="R42" i="5"/>
  <c r="R22" i="1" s="1"/>
  <c r="Q42" i="5"/>
  <c r="P42" i="5"/>
  <c r="P22" i="1" s="1"/>
  <c r="O42" i="5"/>
  <c r="N42" i="5"/>
  <c r="N22" i="1" s="1"/>
  <c r="M42" i="5"/>
  <c r="L42" i="5"/>
  <c r="L22" i="1" s="1"/>
  <c r="K42" i="5"/>
  <c r="J42" i="5"/>
  <c r="J22" i="1" s="1"/>
  <c r="I42" i="5"/>
  <c r="H42" i="5"/>
  <c r="H22" i="1" s="1"/>
  <c r="G42" i="5"/>
  <c r="F42" i="5"/>
  <c r="F22" i="1" s="1"/>
  <c r="E42" i="5"/>
  <c r="D42" i="5"/>
  <c r="D22" i="1" s="1"/>
  <c r="C42" i="5"/>
  <c r="B42" i="5"/>
  <c r="B22" i="1" s="1"/>
  <c r="CI41" i="5"/>
  <c r="CI8" i="1" s="1"/>
  <c r="CI21" i="1" s="1"/>
  <c r="CH41" i="5"/>
  <c r="CH8" i="1" s="1"/>
  <c r="CH21" i="1" s="1"/>
  <c r="CG41" i="5"/>
  <c r="CG8" i="1" s="1"/>
  <c r="CE41" i="5"/>
  <c r="CE8" i="1" s="1"/>
  <c r="CE21" i="1" s="1"/>
  <c r="CC41" i="5"/>
  <c r="CC8" i="1" s="1"/>
  <c r="CC21" i="1" s="1"/>
  <c r="CA41" i="5"/>
  <c r="CA8" i="1" s="1"/>
  <c r="CA21" i="1" s="1"/>
  <c r="BY41" i="5"/>
  <c r="BY8" i="1" s="1"/>
  <c r="BY21" i="1" s="1"/>
  <c r="BW41" i="5"/>
  <c r="BV41" i="5"/>
  <c r="BV8" i="1" s="1"/>
  <c r="BU41" i="5"/>
  <c r="BU8" i="1" s="1"/>
  <c r="BU21" i="1" s="1"/>
  <c r="BS41" i="5"/>
  <c r="BS8" i="1" s="1"/>
  <c r="BQ41" i="5"/>
  <c r="BQ8" i="1" s="1"/>
  <c r="BQ21" i="1" s="1"/>
  <c r="BO41" i="5"/>
  <c r="BO8" i="1" s="1"/>
  <c r="BN41" i="5"/>
  <c r="BN8" i="1" s="1"/>
  <c r="BN21" i="1" s="1"/>
  <c r="BM41" i="5"/>
  <c r="BM8" i="1" s="1"/>
  <c r="BL41" i="5"/>
  <c r="BL8" i="1" s="1"/>
  <c r="BL21" i="1" s="1"/>
  <c r="BK41" i="5"/>
  <c r="BK8" i="1" s="1"/>
  <c r="BJ41" i="5"/>
  <c r="BJ8" i="1" s="1"/>
  <c r="BJ21" i="1" s="1"/>
  <c r="BI41" i="5"/>
  <c r="BI8" i="1" s="1"/>
  <c r="BH41" i="5"/>
  <c r="BH8" i="1" s="1"/>
  <c r="BH21" i="1" s="1"/>
  <c r="BG41" i="5"/>
  <c r="BG8" i="1" s="1"/>
  <c r="BG21" i="1" s="1"/>
  <c r="BE41" i="5"/>
  <c r="BE8" i="1" s="1"/>
  <c r="BE21" i="1" s="1"/>
  <c r="BD41" i="5"/>
  <c r="BD8" i="1" s="1"/>
  <c r="BD21" i="1" s="1"/>
  <c r="BC41" i="5"/>
  <c r="BC8" i="1" s="1"/>
  <c r="BC21" i="1" s="1"/>
  <c r="BB41" i="5"/>
  <c r="BB8" i="1" s="1"/>
  <c r="BB21" i="1" s="1"/>
  <c r="BA41" i="5"/>
  <c r="BA8" i="1" s="1"/>
  <c r="BA21" i="1" s="1"/>
  <c r="AZ41" i="5"/>
  <c r="AZ8" i="1" s="1"/>
  <c r="AZ21" i="1" s="1"/>
  <c r="AY41" i="5"/>
  <c r="AY8" i="1" s="1"/>
  <c r="AY21" i="1" s="1"/>
  <c r="AX41" i="5"/>
  <c r="AX8" i="1" s="1"/>
  <c r="AW41" i="5"/>
  <c r="AW8" i="1" s="1"/>
  <c r="AW21" i="1" s="1"/>
  <c r="AV41" i="5"/>
  <c r="AV8" i="1" s="1"/>
  <c r="AU41" i="5"/>
  <c r="AU8" i="1" s="1"/>
  <c r="AU21" i="1" s="1"/>
  <c r="AT41" i="5"/>
  <c r="AT8" i="1" s="1"/>
  <c r="AS41" i="5"/>
  <c r="AS8" i="1" s="1"/>
  <c r="AS21" i="1" s="1"/>
  <c r="AR41" i="5"/>
  <c r="AR8" i="1" s="1"/>
  <c r="AR21" i="1" s="1"/>
  <c r="AQ41" i="5"/>
  <c r="AQ8" i="1" s="1"/>
  <c r="AQ21" i="1" s="1"/>
  <c r="AP41" i="5"/>
  <c r="AP8" i="1" s="1"/>
  <c r="AO41" i="5"/>
  <c r="AO8" i="1" s="1"/>
  <c r="AO21" i="1" s="1"/>
  <c r="AN41" i="5"/>
  <c r="AN8" i="1" s="1"/>
  <c r="AM41" i="5"/>
  <c r="AM8" i="1" s="1"/>
  <c r="AM21" i="1" s="1"/>
  <c r="AL41" i="5"/>
  <c r="AL8" i="1" s="1"/>
  <c r="AK41" i="5"/>
  <c r="AK8" i="1" s="1"/>
  <c r="AK21" i="1" s="1"/>
  <c r="AJ41" i="5"/>
  <c r="AJ8" i="1" s="1"/>
  <c r="AJ21" i="1" s="1"/>
  <c r="AI41" i="5"/>
  <c r="AI8" i="1" s="1"/>
  <c r="AI21" i="1" s="1"/>
  <c r="AH41" i="5"/>
  <c r="AH8" i="1" s="1"/>
  <c r="AG41" i="5"/>
  <c r="AG8" i="1" s="1"/>
  <c r="AG21" i="1" s="1"/>
  <c r="AF41" i="5"/>
  <c r="AF8" i="1" s="1"/>
  <c r="AE41" i="5"/>
  <c r="AE8" i="1" s="1"/>
  <c r="AE21" i="1" s="1"/>
  <c r="AD41" i="5"/>
  <c r="AD8" i="1" s="1"/>
  <c r="AC41" i="5"/>
  <c r="AC8" i="1" s="1"/>
  <c r="AC21" i="1" s="1"/>
  <c r="AB41" i="5"/>
  <c r="AB8" i="1" s="1"/>
  <c r="AA41" i="5"/>
  <c r="AA8" i="1" s="1"/>
  <c r="AA21" i="1" s="1"/>
  <c r="Z41" i="5"/>
  <c r="Z8" i="1" s="1"/>
  <c r="Y41" i="5"/>
  <c r="Y8" i="1" s="1"/>
  <c r="Y21" i="1" s="1"/>
  <c r="X41" i="5"/>
  <c r="X8" i="1" s="1"/>
  <c r="X21" i="1" s="1"/>
  <c r="W41" i="5"/>
  <c r="W8" i="1" s="1"/>
  <c r="W21" i="1" s="1"/>
  <c r="V41" i="5"/>
  <c r="V8" i="1" s="1"/>
  <c r="U41" i="5"/>
  <c r="U8" i="1" s="1"/>
  <c r="U21" i="1" s="1"/>
  <c r="T41" i="5"/>
  <c r="T8" i="1" s="1"/>
  <c r="S41" i="5"/>
  <c r="S8" i="1" s="1"/>
  <c r="S21" i="1" s="1"/>
  <c r="R41" i="5"/>
  <c r="R8" i="1" s="1"/>
  <c r="Q41" i="5"/>
  <c r="Q8" i="1" s="1"/>
  <c r="Q21" i="1" s="1"/>
  <c r="P41" i="5"/>
  <c r="P8" i="1" s="1"/>
  <c r="O41" i="5"/>
  <c r="O8" i="1" s="1"/>
  <c r="O21" i="1" s="1"/>
  <c r="N41" i="5"/>
  <c r="N8" i="1" s="1"/>
  <c r="N21" i="1" s="1"/>
  <c r="M41" i="5"/>
  <c r="M8" i="1" s="1"/>
  <c r="M21" i="1" s="1"/>
  <c r="L41" i="5"/>
  <c r="L8" i="1" s="1"/>
  <c r="K41" i="5"/>
  <c r="K8" i="1" s="1"/>
  <c r="K21" i="1" s="1"/>
  <c r="J41" i="5"/>
  <c r="J8" i="1" s="1"/>
  <c r="I41" i="5"/>
  <c r="I8" i="1" s="1"/>
  <c r="I21" i="1" s="1"/>
  <c r="H41" i="5"/>
  <c r="H8" i="1" s="1"/>
  <c r="G41" i="5"/>
  <c r="G8" i="1" s="1"/>
  <c r="G21" i="1" s="1"/>
  <c r="F41" i="5"/>
  <c r="F8" i="1" s="1"/>
  <c r="E41" i="5"/>
  <c r="E8" i="1" s="1"/>
  <c r="E21" i="1" s="1"/>
  <c r="D41" i="5"/>
  <c r="D8" i="1" s="1"/>
  <c r="D21" i="1" s="1"/>
  <c r="C41" i="5"/>
  <c r="C8" i="1" s="1"/>
  <c r="C21" i="1" s="1"/>
  <c r="B41" i="5"/>
  <c r="B8" i="1" s="1"/>
  <c r="BF39" i="5"/>
  <c r="BX39" i="5" s="1"/>
  <c r="CF38" i="5"/>
  <c r="CD38" i="5"/>
  <c r="BF38" i="5"/>
  <c r="BX38" i="5" s="1"/>
  <c r="CF37" i="5"/>
  <c r="CD37" i="5"/>
  <c r="BF37" i="5"/>
  <c r="BX37" i="5" s="1"/>
  <c r="CF11" i="5"/>
  <c r="CD11" i="5"/>
  <c r="BZ11" i="5"/>
  <c r="BT11" i="5"/>
  <c r="BR11" i="5"/>
  <c r="BP11" i="5"/>
  <c r="BF11" i="5"/>
  <c r="BX11" i="5" s="1"/>
  <c r="CF10" i="5"/>
  <c r="CD10" i="5"/>
  <c r="BZ10" i="5"/>
  <c r="BT10" i="5"/>
  <c r="BR10" i="5"/>
  <c r="BP10" i="5"/>
  <c r="BF10" i="5"/>
  <c r="BX10" i="5" s="1"/>
  <c r="CF9" i="5"/>
  <c r="CD9" i="5"/>
  <c r="CB9" i="5"/>
  <c r="BZ9" i="5"/>
  <c r="BT9" i="5"/>
  <c r="BR9" i="5"/>
  <c r="BP9" i="5"/>
  <c r="BF9" i="5"/>
  <c r="BX9" i="5" s="1"/>
  <c r="CF8" i="5"/>
  <c r="CD8" i="5"/>
  <c r="CB42" i="5"/>
  <c r="BZ8" i="5"/>
  <c r="BT8" i="5"/>
  <c r="BR8" i="5"/>
  <c r="BP8" i="5"/>
  <c r="BF8" i="5"/>
  <c r="AF10" i="4"/>
  <c r="AF11" i="4"/>
  <c r="AF12" i="4"/>
  <c r="AF13" i="4"/>
  <c r="BZ10" i="1"/>
  <c r="BZ17" i="1"/>
  <c r="BZ18" i="1"/>
  <c r="BZ19" i="1"/>
  <c r="B36" i="3" l="1"/>
  <c r="N32" i="3"/>
  <c r="CB22" i="1"/>
  <c r="B21" i="1"/>
  <c r="F21" i="1"/>
  <c r="H21" i="1"/>
  <c r="J21" i="1"/>
  <c r="L21" i="1"/>
  <c r="P21" i="1"/>
  <c r="R21" i="1"/>
  <c r="T21" i="1"/>
  <c r="V21" i="1"/>
  <c r="Z21" i="1"/>
  <c r="AB21" i="1"/>
  <c r="AD21" i="1"/>
  <c r="AF21" i="1"/>
  <c r="AH21" i="1"/>
  <c r="AL21" i="1"/>
  <c r="AN21" i="1"/>
  <c r="AP21" i="1"/>
  <c r="AT21" i="1"/>
  <c r="AV21" i="1"/>
  <c r="AX21" i="1"/>
  <c r="BI21" i="1"/>
  <c r="BK21" i="1"/>
  <c r="BM21" i="1"/>
  <c r="BO21" i="1"/>
  <c r="BS21" i="1"/>
  <c r="BV21" i="1"/>
  <c r="CG21" i="1"/>
  <c r="C22" i="1"/>
  <c r="E22" i="1"/>
  <c r="G22" i="1"/>
  <c r="I22" i="1"/>
  <c r="K22" i="1"/>
  <c r="M22" i="1"/>
  <c r="O22" i="1"/>
  <c r="Q22" i="1"/>
  <c r="S22" i="1"/>
  <c r="U22" i="1"/>
  <c r="W22" i="1"/>
  <c r="Y22" i="1"/>
  <c r="AA22" i="1"/>
  <c r="AC22" i="1"/>
  <c r="AE22" i="1"/>
  <c r="AG22" i="1"/>
  <c r="AI22" i="1"/>
  <c r="AK22" i="1"/>
  <c r="AM22" i="1"/>
  <c r="AO22" i="1"/>
  <c r="AQ22" i="1"/>
  <c r="AS22" i="1"/>
  <c r="AU22" i="1"/>
  <c r="AW22" i="1"/>
  <c r="AY22" i="1"/>
  <c r="BA22" i="1"/>
  <c r="BC22" i="1"/>
  <c r="BE22" i="1"/>
  <c r="BH22" i="1"/>
  <c r="BJ22" i="1"/>
  <c r="BL22" i="1"/>
  <c r="BN22" i="1"/>
  <c r="BQ22" i="1"/>
  <c r="BU22" i="1"/>
  <c r="CA22" i="1"/>
  <c r="CE22" i="1"/>
  <c r="CH22" i="1"/>
  <c r="BF42" i="5"/>
  <c r="BR42" i="5"/>
  <c r="BR22" i="1" s="1"/>
  <c r="CI22" i="1"/>
  <c r="BP42" i="5"/>
  <c r="BP22" i="1" s="1"/>
  <c r="CD42" i="5"/>
  <c r="CD22" i="1" s="1"/>
  <c r="BT42" i="5"/>
  <c r="BT22" i="1" s="1"/>
  <c r="CF42" i="5"/>
  <c r="CF22" i="1" s="1"/>
  <c r="BZ42" i="5"/>
  <c r="BZ22" i="1" s="1"/>
  <c r="BZ8" i="1"/>
  <c r="BX42" i="6"/>
  <c r="BX41" i="6"/>
  <c r="BF41" i="6"/>
  <c r="BP41" i="6"/>
  <c r="BR41" i="6"/>
  <c r="BT41" i="6"/>
  <c r="BZ41" i="6"/>
  <c r="CB41" i="6"/>
  <c r="CD41" i="6"/>
  <c r="CF41" i="6"/>
  <c r="BF42" i="6"/>
  <c r="BX8" i="5"/>
  <c r="BF41" i="5"/>
  <c r="BP41" i="5"/>
  <c r="BR41" i="5"/>
  <c r="BT41" i="5"/>
  <c r="BZ41" i="5"/>
  <c r="CB41" i="5"/>
  <c r="CD41" i="5"/>
  <c r="CF41" i="5"/>
  <c r="C36" i="3" l="1"/>
  <c r="N17" i="3"/>
  <c r="BF22" i="1"/>
  <c r="A36" i="3"/>
  <c r="N3" i="3"/>
  <c r="N33" i="3"/>
  <c r="BX42" i="5"/>
  <c r="BX22" i="1" s="1"/>
  <c r="BX41" i="5"/>
  <c r="BP8" i="1" l="1"/>
  <c r="BR8" i="1"/>
  <c r="BT8" i="1"/>
  <c r="CB8" i="1"/>
  <c r="CD8" i="1"/>
  <c r="CF8" i="1"/>
  <c r="BP9" i="1"/>
  <c r="BP21" i="1" s="1"/>
  <c r="BR9" i="1"/>
  <c r="BT9" i="1"/>
  <c r="CB9" i="1"/>
  <c r="CD9" i="1"/>
  <c r="CF9" i="1"/>
  <c r="BP10" i="1"/>
  <c r="BR10" i="1"/>
  <c r="BT10" i="1"/>
  <c r="CB10" i="1"/>
  <c r="CD10" i="1"/>
  <c r="CF10" i="1"/>
  <c r="BP17" i="1"/>
  <c r="BR17" i="1"/>
  <c r="BT17" i="1"/>
  <c r="CD17" i="1"/>
  <c r="CF17" i="1"/>
  <c r="BP18" i="1"/>
  <c r="BR18" i="1"/>
  <c r="BT18" i="1"/>
  <c r="CB18" i="1"/>
  <c r="CD18" i="1"/>
  <c r="CF18" i="1"/>
  <c r="BP19" i="1"/>
  <c r="BR19" i="1"/>
  <c r="BT19" i="1"/>
  <c r="CB19" i="1"/>
  <c r="CD19" i="1"/>
  <c r="CF19" i="1"/>
  <c r="BH21" i="4"/>
  <c r="BG21" i="4"/>
  <c r="BF21" i="4"/>
  <c r="BD21" i="4"/>
  <c r="BB21" i="4"/>
  <c r="AZ21" i="4"/>
  <c r="AX21" i="4"/>
  <c r="AV21" i="4"/>
  <c r="AU21" i="4"/>
  <c r="AT21" i="4"/>
  <c r="AR21" i="4"/>
  <c r="AP21" i="4"/>
  <c r="AN21" i="4"/>
  <c r="AM21" i="4"/>
  <c r="AL21" i="4"/>
  <c r="AK21" i="4"/>
  <c r="AJ21" i="4"/>
  <c r="AI21" i="4"/>
  <c r="AH21" i="4"/>
  <c r="AG21" i="4"/>
  <c r="AE21" i="4"/>
  <c r="AD21" i="4"/>
  <c r="AC21" i="4"/>
  <c r="AB21" i="4"/>
  <c r="AA21" i="4"/>
  <c r="Z21" i="4"/>
  <c r="Y21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B21" i="4"/>
  <c r="BH20" i="4"/>
  <c r="BG20" i="4"/>
  <c r="BF20" i="4"/>
  <c r="BD20" i="4"/>
  <c r="BB20" i="4"/>
  <c r="AZ20" i="4"/>
  <c r="AX20" i="4"/>
  <c r="AV20" i="4"/>
  <c r="AU20" i="4"/>
  <c r="AT20" i="4"/>
  <c r="AR20" i="4"/>
  <c r="AP20" i="4"/>
  <c r="AN20" i="4"/>
  <c r="AM20" i="4"/>
  <c r="AL20" i="4"/>
  <c r="AK20" i="4"/>
  <c r="AJ20" i="4"/>
  <c r="AI20" i="4"/>
  <c r="AH20" i="4"/>
  <c r="AG20" i="4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B20" i="4"/>
  <c r="AF18" i="4"/>
  <c r="AF17" i="4"/>
  <c r="AF16" i="4"/>
  <c r="AF15" i="4"/>
  <c r="AF14" i="4"/>
  <c r="AF9" i="4"/>
  <c r="BE8" i="4"/>
  <c r="BE20" i="4" s="1"/>
  <c r="BC8" i="4"/>
  <c r="BC20" i="4" s="1"/>
  <c r="BA8" i="4"/>
  <c r="BA20" i="4" s="1"/>
  <c r="AY8" i="4"/>
  <c r="AY20" i="4" s="1"/>
  <c r="AS8" i="4"/>
  <c r="AS20" i="4" s="1"/>
  <c r="AQ8" i="4"/>
  <c r="AQ20" i="4" s="1"/>
  <c r="AO8" i="4"/>
  <c r="AO20" i="4" s="1"/>
  <c r="AF8" i="4"/>
  <c r="CF21" i="1"/>
  <c r="CD21" i="1"/>
  <c r="BR21" i="1"/>
  <c r="BF8" i="1"/>
  <c r="BX8" i="1" s="1"/>
  <c r="BX21" i="1" s="1"/>
  <c r="BF9" i="1"/>
  <c r="BX9" i="1" s="1"/>
  <c r="BF10" i="1"/>
  <c r="BX10" i="1" s="1"/>
  <c r="BF17" i="1"/>
  <c r="BX17" i="1" s="1"/>
  <c r="BF18" i="1"/>
  <c r="BX18" i="1" s="1"/>
  <c r="BF19" i="1"/>
  <c r="BX19" i="1" s="1"/>
  <c r="B17" i="2"/>
  <c r="H17" i="2"/>
  <c r="N17" i="2"/>
  <c r="B32" i="2"/>
  <c r="H32" i="2"/>
  <c r="N32" i="2"/>
  <c r="N3" i="2"/>
  <c r="BZ21" i="1"/>
  <c r="B3" i="3"/>
  <c r="A20" i="3"/>
  <c r="B20" i="3"/>
  <c r="C20" i="3"/>
  <c r="CB21" i="1" l="1"/>
  <c r="BT21" i="1"/>
  <c r="BF21" i="1"/>
  <c r="AF21" i="4"/>
  <c r="AF20" i="4"/>
  <c r="AO21" i="4"/>
  <c r="AQ21" i="4"/>
  <c r="AS21" i="4"/>
  <c r="AY21" i="4"/>
  <c r="BA21" i="4"/>
  <c r="BC21" i="4"/>
  <c r="BE21" i="4"/>
  <c r="AW8" i="4"/>
  <c r="AW20" i="4" l="1"/>
  <c r="AW21" i="4"/>
</calcChain>
</file>

<file path=xl/sharedStrings.xml><?xml version="1.0" encoding="utf-8"?>
<sst xmlns="http://schemas.openxmlformats.org/spreadsheetml/2006/main" count="2337" uniqueCount="133">
  <si>
    <t xml:space="preserve">au </t>
  </si>
  <si>
    <t>Date</t>
  </si>
  <si>
    <t xml:space="preserve">Pluvio. </t>
  </si>
  <si>
    <t>MES</t>
  </si>
  <si>
    <t>DCO</t>
  </si>
  <si>
    <t>DBO5</t>
  </si>
  <si>
    <t>NTK</t>
  </si>
  <si>
    <t>N-NO2</t>
  </si>
  <si>
    <t>N-NO3</t>
  </si>
  <si>
    <t>NGL</t>
  </si>
  <si>
    <t>PT</t>
  </si>
  <si>
    <t>pH</t>
  </si>
  <si>
    <t>Temp.</t>
  </si>
  <si>
    <t>en mm</t>
  </si>
  <si>
    <t>m³</t>
  </si>
  <si>
    <t>mg/l</t>
  </si>
  <si>
    <t>kg/j</t>
  </si>
  <si>
    <t>unité pH</t>
  </si>
  <si>
    <t>°C</t>
  </si>
  <si>
    <t xml:space="preserve"> entrée A3</t>
  </si>
  <si>
    <t>Volume</t>
  </si>
  <si>
    <t>Sortie A 4</t>
  </si>
  <si>
    <t>Deversement A2</t>
  </si>
  <si>
    <t>By pass A5</t>
  </si>
  <si>
    <t>entrée</t>
  </si>
  <si>
    <t>sortie</t>
  </si>
  <si>
    <t>Rendement</t>
  </si>
  <si>
    <t>NH4</t>
  </si>
  <si>
    <t>Qualité</t>
  </si>
  <si>
    <t xml:space="preserve">boues </t>
  </si>
  <si>
    <t>Flottation</t>
  </si>
  <si>
    <t>m³ /j</t>
  </si>
  <si>
    <t>T4</t>
  </si>
  <si>
    <t>T3</t>
  </si>
  <si>
    <t>Total</t>
  </si>
  <si>
    <t>Deshydratation</t>
  </si>
  <si>
    <t>Boues epandues</t>
  </si>
  <si>
    <t>T</t>
  </si>
  <si>
    <t>Boues incinérées</t>
  </si>
  <si>
    <t>siccité</t>
  </si>
  <si>
    <t>Quantité</t>
  </si>
  <si>
    <t>quantités</t>
  </si>
  <si>
    <t>FeCl</t>
  </si>
  <si>
    <t>Kg/j</t>
  </si>
  <si>
    <t>Kg/m³ eau traitée</t>
  </si>
  <si>
    <t>Ferrapac</t>
  </si>
  <si>
    <t>Polymère Floc</t>
  </si>
  <si>
    <t>Méthanol</t>
  </si>
  <si>
    <t>réactifs-file eau</t>
  </si>
  <si>
    <t>Réactifs -file Boues</t>
  </si>
  <si>
    <t>Polymère flottation</t>
  </si>
  <si>
    <t>Polymère déhydratation</t>
  </si>
  <si>
    <t>Kg/m³de boues traitée</t>
  </si>
  <si>
    <t>Kg/T de boues</t>
  </si>
  <si>
    <t>Chaux</t>
  </si>
  <si>
    <t>CAP</t>
  </si>
  <si>
    <t>Bicarbonate</t>
  </si>
  <si>
    <t>Kg/T de boues épandues</t>
  </si>
  <si>
    <t>Kg/T de boues incinérées</t>
  </si>
  <si>
    <t>Energie</t>
  </si>
  <si>
    <t>Electricité</t>
  </si>
  <si>
    <t>Temps incinération</t>
  </si>
  <si>
    <t>h/J</t>
  </si>
  <si>
    <t>KW/h</t>
  </si>
  <si>
    <t xml:space="preserve">Gaz </t>
  </si>
  <si>
    <t xml:space="preserve">Moyenne </t>
  </si>
  <si>
    <t>Cumulé</t>
  </si>
  <si>
    <t>temps sec</t>
  </si>
  <si>
    <t>temps de pluie</t>
  </si>
  <si>
    <t>sortie mg/l</t>
  </si>
  <si>
    <t>Temps sec</t>
  </si>
  <si>
    <t>Temps pluie</t>
  </si>
  <si>
    <t>Rendement TS</t>
  </si>
  <si>
    <t>Annuel</t>
  </si>
  <si>
    <t>8 mg/L</t>
  </si>
  <si>
    <t>4 mg/L</t>
  </si>
  <si>
    <t>15 mg/L</t>
  </si>
  <si>
    <t>1 mg/L</t>
  </si>
  <si>
    <t>Volume m3/ jour</t>
  </si>
  <si>
    <t>MES (mg/L)</t>
  </si>
  <si>
    <t>DCO (mg/L)</t>
  </si>
  <si>
    <t>DBO5 (mg/L)</t>
  </si>
  <si>
    <t>NH4 (mg/L)</t>
  </si>
  <si>
    <t>NTK (mg/L)</t>
  </si>
  <si>
    <t>NGL (mg/L)</t>
  </si>
  <si>
    <t>Pt (mg/L)</t>
  </si>
  <si>
    <t>Total an</t>
  </si>
  <si>
    <t>Ferrapac (kg/J)</t>
  </si>
  <si>
    <t>Méthanol (kg/J)</t>
  </si>
  <si>
    <t>Polymères (kg/J)</t>
  </si>
  <si>
    <t>FeCl (kg/J)</t>
  </si>
  <si>
    <t>Traitement final des boues</t>
  </si>
  <si>
    <t>Total semaine</t>
  </si>
  <si>
    <t>Polymères Floc.</t>
  </si>
  <si>
    <t>Polymères Flot.</t>
  </si>
  <si>
    <t>Polymères Des.</t>
  </si>
  <si>
    <t>Total Mois</t>
  </si>
  <si>
    <t>Tonnage MS</t>
  </si>
  <si>
    <t>FecCl</t>
  </si>
  <si>
    <t>Polymères - Floc</t>
  </si>
  <si>
    <t>Polymères - FloT</t>
  </si>
  <si>
    <t>Polymères - Des.</t>
  </si>
  <si>
    <t>Gaz (Nm3)</t>
  </si>
  <si>
    <t>Electricité (Kwh)</t>
  </si>
  <si>
    <t>Nm3</t>
  </si>
  <si>
    <t>janvier</t>
  </si>
  <si>
    <t xml:space="preserve">février </t>
  </si>
  <si>
    <t>mars</t>
  </si>
  <si>
    <t>avril</t>
  </si>
  <si>
    <t xml:space="preserve">mai </t>
  </si>
  <si>
    <t>novembre</t>
  </si>
  <si>
    <t>décembre</t>
  </si>
  <si>
    <t>octobre</t>
  </si>
  <si>
    <t>septembre</t>
  </si>
  <si>
    <t>aout</t>
  </si>
  <si>
    <t>juillet</t>
  </si>
  <si>
    <t>juin</t>
  </si>
  <si>
    <t>Janvier</t>
  </si>
  <si>
    <t>Février</t>
  </si>
  <si>
    <t>Mars</t>
  </si>
  <si>
    <t>Avril</t>
  </si>
  <si>
    <t>mai</t>
  </si>
  <si>
    <t>aout 2018</t>
  </si>
  <si>
    <t>decembre</t>
  </si>
  <si>
    <t xml:space="preserve">Tendance </t>
  </si>
  <si>
    <t>Moyenne</t>
  </si>
  <si>
    <t>Min</t>
  </si>
  <si>
    <t>Max</t>
  </si>
  <si>
    <t xml:space="preserve">Suivi des performances : 2018     </t>
  </si>
  <si>
    <t xml:space="preserve">Suivi consommation : 2018     </t>
  </si>
  <si>
    <t xml:space="preserve">Total </t>
  </si>
  <si>
    <t>Total :</t>
  </si>
  <si>
    <t>Total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</si>
</sst>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.0"/>
    <numFmt numFmtId="165" formatCode="ddd\ dd"/>
    <numFmt numFmtId="166" formatCode="0.0"/>
    <numFmt numFmtId="167" formatCode="#,##0.000"/>
    <numFmt numFmtId="168" formatCode="0.000"/>
    <numFmt numFmtId="169" formatCode="_-* #,##0\ _€_-;\-* #,##0\ _€_-;_-* &quot;-&quot;??\ _€_-;_-@_-"/>
  </numFmts>
  <fonts count="17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6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DAD8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5F7B7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ck">
        <color theme="4"/>
      </bottom>
      <diagonal/>
    </border>
    <border>
      <left/>
      <right style="medium">
        <color theme="0"/>
      </right>
      <top style="medium">
        <color theme="0"/>
      </top>
      <bottom style="thick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2"/>
      </bottom>
      <diagonal/>
    </border>
    <border>
      <left style="medium">
        <color theme="0"/>
      </left>
      <right style="medium">
        <color theme="0"/>
      </right>
      <top style="thin">
        <color theme="2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thin">
        <color theme="2"/>
      </right>
      <top style="thin">
        <color theme="2"/>
      </top>
      <bottom style="medium">
        <color theme="0"/>
      </bottom>
      <diagonal/>
    </border>
    <border>
      <left style="medium">
        <color theme="0"/>
      </left>
      <right style="thin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2"/>
      </right>
      <top style="medium">
        <color theme="0"/>
      </top>
      <bottom style="thin">
        <color theme="2"/>
      </bottom>
      <diagonal/>
    </border>
    <border>
      <left style="thin">
        <color theme="2"/>
      </left>
      <right/>
      <top style="medium">
        <color theme="0"/>
      </top>
      <bottom style="thick">
        <color theme="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  <xf numFmtId="43" fontId="16" fillId="0" borderId="0" applyFont="0" applyFill="0" applyBorder="0" applyAlignment="0" applyProtection="0"/>
  </cellStyleXfs>
  <cellXfs count="123">
    <xf numFmtId="0" fontId="0" fillId="0" borderId="0" xfId="0"/>
    <xf numFmtId="0" fontId="1" fillId="0" borderId="0" xfId="1"/>
    <xf numFmtId="0" fontId="0" fillId="0" borderId="3" xfId="0" applyBorder="1"/>
    <xf numFmtId="0" fontId="5" fillId="0" borderId="3" xfId="0" applyFont="1" applyBorder="1"/>
    <xf numFmtId="0" fontId="4" fillId="2" borderId="3" xfId="0" applyFont="1" applyFill="1" applyBorder="1" applyAlignment="1">
      <alignment horizontal="center" wrapText="1"/>
    </xf>
    <xf numFmtId="0" fontId="0" fillId="2" borderId="3" xfId="0" applyFill="1" applyBorder="1"/>
    <xf numFmtId="0" fontId="4" fillId="3" borderId="3" xfId="0" applyFont="1" applyFill="1" applyBorder="1" applyAlignment="1">
      <alignment horizontal="centerContinuous"/>
    </xf>
    <xf numFmtId="164" fontId="4" fillId="3" borderId="3" xfId="0" applyNumberFormat="1" applyFont="1" applyFill="1" applyBorder="1" applyAlignment="1">
      <alignment horizontal="centerContinuous"/>
    </xf>
    <xf numFmtId="164" fontId="4" fillId="3" borderId="6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0" fillId="3" borderId="3" xfId="0" applyFill="1" applyBorder="1"/>
    <xf numFmtId="164" fontId="4" fillId="4" borderId="3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wrapText="1"/>
    </xf>
    <xf numFmtId="0" fontId="0" fillId="4" borderId="3" xfId="0" applyFill="1" applyBorder="1"/>
    <xf numFmtId="0" fontId="4" fillId="5" borderId="3" xfId="0" applyFont="1" applyFill="1" applyBorder="1" applyAlignment="1">
      <alignment horizontal="center" wrapText="1"/>
    </xf>
    <xf numFmtId="0" fontId="0" fillId="5" borderId="3" xfId="0" applyFill="1" applyBorder="1"/>
    <xf numFmtId="0" fontId="4" fillId="6" borderId="3" xfId="0" applyFont="1" applyFill="1" applyBorder="1" applyAlignment="1">
      <alignment horizontal="center" wrapText="1"/>
    </xf>
    <xf numFmtId="0" fontId="0" fillId="6" borderId="3" xfId="0" applyFill="1" applyBorder="1"/>
    <xf numFmtId="0" fontId="6" fillId="7" borderId="3" xfId="0" applyFont="1" applyFill="1" applyBorder="1"/>
    <xf numFmtId="0" fontId="0" fillId="7" borderId="3" xfId="0" applyFill="1" applyBorder="1"/>
    <xf numFmtId="3" fontId="0" fillId="0" borderId="3" xfId="0" applyNumberFormat="1" applyBorder="1"/>
    <xf numFmtId="9" fontId="0" fillId="0" borderId="3" xfId="0" applyNumberFormat="1" applyBorder="1"/>
    <xf numFmtId="0" fontId="0" fillId="0" borderId="8" xfId="0" applyBorder="1"/>
    <xf numFmtId="0" fontId="1" fillId="0" borderId="8" xfId="1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8" fillId="0" borderId="23" xfId="0" applyFont="1" applyBorder="1"/>
    <xf numFmtId="0" fontId="9" fillId="0" borderId="8" xfId="0" applyFont="1" applyBorder="1"/>
    <xf numFmtId="0" fontId="2" fillId="0" borderId="13" xfId="2" applyBorder="1" applyAlignment="1">
      <alignment horizontal="center" vertical="center"/>
    </xf>
    <xf numFmtId="0" fontId="2" fillId="0" borderId="25" xfId="2" applyBorder="1" applyAlignment="1">
      <alignment horizontal="center" vertical="center"/>
    </xf>
    <xf numFmtId="0" fontId="10" fillId="0" borderId="8" xfId="0" applyFont="1" applyBorder="1"/>
    <xf numFmtId="0" fontId="2" fillId="0" borderId="12" xfId="2" applyBorder="1" applyAlignment="1">
      <alignment vertical="center"/>
    </xf>
    <xf numFmtId="0" fontId="12" fillId="0" borderId="8" xfId="3" applyFont="1" applyBorder="1"/>
    <xf numFmtId="0" fontId="12" fillId="0" borderId="23" xfId="3" applyFont="1" applyBorder="1"/>
    <xf numFmtId="0" fontId="13" fillId="0" borderId="8" xfId="3" applyFont="1" applyBorder="1"/>
    <xf numFmtId="0" fontId="14" fillId="0" borderId="0" xfId="0" applyFont="1"/>
    <xf numFmtId="0" fontId="15" fillId="0" borderId="0" xfId="0" applyFont="1"/>
    <xf numFmtId="17" fontId="1" fillId="0" borderId="0" xfId="1" applyNumberFormat="1"/>
    <xf numFmtId="165" fontId="4" fillId="0" borderId="26" xfId="0" applyNumberFormat="1" applyFont="1" applyBorder="1" applyAlignment="1">
      <alignment horizontal="center"/>
    </xf>
    <xf numFmtId="166" fontId="4" fillId="0" borderId="27" xfId="0" applyNumberFormat="1" applyFont="1" applyBorder="1" applyAlignment="1">
      <alignment horizontal="center"/>
    </xf>
    <xf numFmtId="3" fontId="4" fillId="0" borderId="28" xfId="0" applyNumberFormat="1" applyFont="1" applyBorder="1" applyAlignment="1">
      <alignment horizontal="center"/>
    </xf>
    <xf numFmtId="2" fontId="4" fillId="0" borderId="28" xfId="0" applyNumberFormat="1" applyFont="1" applyBorder="1" applyAlignment="1">
      <alignment horizontal="center"/>
    </xf>
    <xf numFmtId="164" fontId="4" fillId="0" borderId="28" xfId="0" applyNumberFormat="1" applyFont="1" applyBorder="1" applyAlignment="1">
      <alignment horizontal="center"/>
    </xf>
    <xf numFmtId="2" fontId="4" fillId="0" borderId="29" xfId="0" applyNumberFormat="1" applyFont="1" applyBorder="1" applyAlignment="1">
      <alignment horizontal="center"/>
    </xf>
    <xf numFmtId="164" fontId="4" fillId="0" borderId="29" xfId="0" applyNumberFormat="1" applyFont="1" applyBorder="1" applyAlignment="1">
      <alignment horizontal="center"/>
    </xf>
    <xf numFmtId="167" fontId="4" fillId="0" borderId="30" xfId="0" applyNumberFormat="1" applyFont="1" applyFill="1" applyBorder="1" applyAlignment="1">
      <alignment horizontal="center" vertical="center"/>
    </xf>
    <xf numFmtId="167" fontId="4" fillId="0" borderId="28" xfId="0" applyNumberFormat="1" applyFont="1" applyFill="1" applyBorder="1" applyAlignment="1">
      <alignment horizontal="center" vertical="center"/>
    </xf>
    <xf numFmtId="167" fontId="4" fillId="0" borderId="31" xfId="0" applyNumberFormat="1" applyFont="1" applyFill="1" applyBorder="1" applyAlignment="1">
      <alignment horizontal="center" vertical="center"/>
    </xf>
    <xf numFmtId="2" fontId="4" fillId="0" borderId="30" xfId="0" applyNumberFormat="1" applyFont="1" applyFill="1" applyBorder="1" applyAlignment="1">
      <alignment horizontal="center" vertical="center"/>
    </xf>
    <xf numFmtId="2" fontId="4" fillId="0" borderId="28" xfId="0" applyNumberFormat="1" applyFont="1" applyFill="1" applyBorder="1" applyAlignment="1">
      <alignment horizontal="center" vertical="center"/>
    </xf>
    <xf numFmtId="2" fontId="4" fillId="0" borderId="31" xfId="0" applyNumberFormat="1" applyFont="1" applyFill="1" applyBorder="1" applyAlignment="1">
      <alignment horizontal="center" vertical="center"/>
    </xf>
    <xf numFmtId="168" fontId="4" fillId="0" borderId="32" xfId="0" applyNumberFormat="1" applyFont="1" applyBorder="1" applyAlignment="1">
      <alignment horizontal="center"/>
    </xf>
    <xf numFmtId="168" fontId="4" fillId="0" borderId="33" xfId="0" applyNumberFormat="1" applyFont="1" applyBorder="1" applyAlignment="1">
      <alignment horizontal="center"/>
    </xf>
    <xf numFmtId="168" fontId="4" fillId="0" borderId="34" xfId="0" applyNumberFormat="1" applyFont="1" applyBorder="1" applyAlignment="1">
      <alignment horizontal="center"/>
    </xf>
    <xf numFmtId="168" fontId="4" fillId="0" borderId="35" xfId="0" applyNumberFormat="1" applyFont="1" applyBorder="1" applyAlignment="1">
      <alignment horizontal="center"/>
    </xf>
    <xf numFmtId="168" fontId="4" fillId="0" borderId="36" xfId="0" applyNumberFormat="1" applyFont="1" applyBorder="1" applyAlignment="1">
      <alignment horizontal="center"/>
    </xf>
    <xf numFmtId="168" fontId="4" fillId="0" borderId="37" xfId="0" applyNumberFormat="1" applyFont="1" applyBorder="1" applyAlignment="1">
      <alignment horizontal="center"/>
    </xf>
    <xf numFmtId="3" fontId="4" fillId="0" borderId="38" xfId="0" applyNumberFormat="1" applyFont="1" applyFill="1" applyBorder="1" applyAlignment="1">
      <alignment horizontal="center" vertical="center"/>
    </xf>
    <xf numFmtId="3" fontId="4" fillId="0" borderId="28" xfId="0" applyNumberFormat="1" applyFont="1" applyFill="1" applyBorder="1" applyAlignment="1">
      <alignment horizontal="center" vertical="center"/>
    </xf>
    <xf numFmtId="3" fontId="4" fillId="0" borderId="39" xfId="0" applyNumberFormat="1" applyFont="1" applyFill="1" applyBorder="1" applyAlignment="1">
      <alignment horizontal="center" vertical="center"/>
    </xf>
    <xf numFmtId="3" fontId="4" fillId="0" borderId="40" xfId="0" applyNumberFormat="1" applyFont="1" applyFill="1" applyBorder="1" applyAlignment="1">
      <alignment horizontal="center" vertical="center"/>
    </xf>
    <xf numFmtId="3" fontId="4" fillId="0" borderId="41" xfId="0" applyNumberFormat="1" applyFont="1" applyFill="1" applyBorder="1" applyAlignment="1">
      <alignment horizontal="center" vertical="center"/>
    </xf>
    <xf numFmtId="3" fontId="4" fillId="0" borderId="29" xfId="0" applyNumberFormat="1" applyFont="1" applyFill="1" applyBorder="1" applyAlignment="1">
      <alignment horizontal="center" vertical="center"/>
    </xf>
    <xf numFmtId="3" fontId="4" fillId="0" borderId="42" xfId="0" applyNumberFormat="1" applyFont="1" applyFill="1" applyBorder="1" applyAlignment="1">
      <alignment horizontal="center" vertical="center"/>
    </xf>
    <xf numFmtId="43" fontId="0" fillId="0" borderId="3" xfId="4" applyFont="1" applyBorder="1"/>
    <xf numFmtId="43" fontId="0" fillId="2" borderId="3" xfId="4" applyFont="1" applyFill="1" applyBorder="1"/>
    <xf numFmtId="43" fontId="0" fillId="3" borderId="3" xfId="4" applyFont="1" applyFill="1" applyBorder="1"/>
    <xf numFmtId="43" fontId="0" fillId="4" borderId="3" xfId="4" applyFont="1" applyFill="1" applyBorder="1"/>
    <xf numFmtId="43" fontId="0" fillId="5" borderId="3" xfId="4" applyFont="1" applyFill="1" applyBorder="1"/>
    <xf numFmtId="43" fontId="0" fillId="6" borderId="3" xfId="4" applyFont="1" applyFill="1" applyBorder="1"/>
    <xf numFmtId="43" fontId="0" fillId="7" borderId="3" xfId="4" applyFont="1" applyFill="1" applyBorder="1"/>
    <xf numFmtId="165" fontId="4" fillId="0" borderId="43" xfId="0" applyNumberFormat="1" applyFont="1" applyBorder="1" applyAlignment="1">
      <alignment horizontal="center"/>
    </xf>
    <xf numFmtId="0" fontId="9" fillId="0" borderId="8" xfId="0" applyFont="1" applyBorder="1" applyAlignment="1">
      <alignment horizontal="center" vertical="center"/>
    </xf>
    <xf numFmtId="43" fontId="9" fillId="0" borderId="8" xfId="4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169" fontId="9" fillId="0" borderId="8" xfId="4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64" fontId="4" fillId="6" borderId="6" xfId="0" applyNumberFormat="1" applyFont="1" applyFill="1" applyBorder="1" applyAlignment="1">
      <alignment horizontal="center"/>
    </xf>
    <xf numFmtId="164" fontId="4" fillId="6" borderId="4" xfId="0" applyNumberFormat="1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/>
    </xf>
    <xf numFmtId="164" fontId="4" fillId="5" borderId="6" xfId="0" applyNumberFormat="1" applyFont="1" applyFill="1" applyBorder="1" applyAlignment="1">
      <alignment horizontal="center"/>
    </xf>
    <xf numFmtId="164" fontId="4" fillId="5" borderId="4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/>
    </xf>
    <xf numFmtId="164" fontId="4" fillId="4" borderId="3" xfId="0" applyNumberFormat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4" fillId="4" borderId="6" xfId="0" applyNumberFormat="1" applyFont="1" applyFill="1" applyBorder="1" applyAlignment="1">
      <alignment horizontal="center"/>
    </xf>
    <xf numFmtId="164" fontId="4" fillId="4" borderId="7" xfId="0" applyNumberFormat="1" applyFont="1" applyFill="1" applyBorder="1" applyAlignment="1">
      <alignment horizontal="center"/>
    </xf>
    <xf numFmtId="164" fontId="4" fillId="4" borderId="4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0" borderId="12" xfId="2" applyBorder="1" applyAlignment="1">
      <alignment horizontal="center" vertical="center"/>
    </xf>
    <xf numFmtId="0" fontId="2" fillId="0" borderId="13" xfId="2" applyBorder="1" applyAlignment="1">
      <alignment horizontal="center" vertical="center"/>
    </xf>
    <xf numFmtId="0" fontId="11" fillId="0" borderId="9" xfId="1" applyFont="1" applyBorder="1" applyAlignment="1">
      <alignment horizontal="center"/>
    </xf>
    <xf numFmtId="0" fontId="11" fillId="0" borderId="10" xfId="1" applyFont="1" applyBorder="1" applyAlignment="1">
      <alignment horizontal="center"/>
    </xf>
    <xf numFmtId="0" fontId="11" fillId="0" borderId="11" xfId="1" applyFont="1" applyBorder="1" applyAlignment="1">
      <alignment horizont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2" fillId="0" borderId="1" xfId="2" applyAlignment="1">
      <alignment horizontal="center"/>
    </xf>
    <xf numFmtId="164" fontId="4" fillId="3" borderId="7" xfId="0" applyNumberFormat="1" applyFont="1" applyFill="1" applyBorder="1" applyAlignment="1">
      <alignment horizontal="center"/>
    </xf>
  </cellXfs>
  <cellStyles count="5">
    <cellStyle name="Milliers" xfId="4" builtinId="3"/>
    <cellStyle name="Normal" xfId="0" builtinId="0"/>
    <cellStyle name="Titre" xfId="1" builtinId="15"/>
    <cellStyle name="Titre 1" xfId="2" builtinId="16"/>
    <cellStyle name="Titre 4" xfId="3" builtinId="19"/>
  </cellStyles>
  <dxfs count="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mruColors>
      <color rgb="FFF5F7B7"/>
      <color rgb="FFBDAD8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1024982833739112"/>
          <c:w val="0.80071213241425621"/>
          <c:h val="0.65907677295603928"/>
        </c:manualLayout>
      </c:layout>
      <c:barChart>
        <c:barDir val="col"/>
        <c:grouping val="clustered"/>
        <c:varyColors val="0"/>
        <c:ser>
          <c:idx val="0"/>
          <c:order val="0"/>
          <c:tx>
            <c:v>entrée A3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données!$C$8:$C$19</c:f>
              <c:numCache>
                <c:formatCode>_(* #,##0.00_);_(* \(#,##0.00\);_(* "-"??_);_(@_)</c:formatCode>
                <c:ptCount val="12"/>
                <c:pt idx="0">
                  <c:v>73089.29806451613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 sortie A 4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données!$D$8:$D$19</c:f>
              <c:numCache>
                <c:formatCode>_(* #,##0.00_);_(* \(#,##0.00\);_(* "-"??_);_(@_)</c:formatCode>
                <c:ptCount val="12"/>
                <c:pt idx="0">
                  <c:v>66022.774193548394</c:v>
                </c:pt>
              </c:numCache>
            </c:numRef>
          </c:val>
        </c:ser>
        <c:ser>
          <c:idx val="2"/>
          <c:order val="2"/>
          <c:tx>
            <c:v>Déversement A2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données!$E$8:$E$19</c:f>
              <c:numCache>
                <c:formatCode>_(* #,##0.00_);_(* \(#,##0.00\);_(* "-"??_);_(@_)</c:formatCode>
                <c:ptCount val="12"/>
                <c:pt idx="0">
                  <c:v>3515.0648387096767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v>by pass A5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données!$F$8:$F$19</c:f>
              <c:numCache>
                <c:formatCode>_(* #,##0.00_);_(* \(#,##0.00\);_(* "-"??_);_(@_)</c:formatCode>
                <c:ptCount val="12"/>
                <c:pt idx="0">
                  <c:v>5024.0322580645161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455744"/>
        <c:axId val="103465728"/>
      </c:barChart>
      <c:lineChart>
        <c:grouping val="standard"/>
        <c:varyColors val="0"/>
        <c:ser>
          <c:idx val="4"/>
          <c:order val="4"/>
          <c:tx>
            <c:v>pluviométrie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données!$B$8:$B$19</c:f>
              <c:numCache>
                <c:formatCode>_(* #,##0.00_);_(* \(#,##0.00\);_(* "-"??_);_(@_)</c:formatCode>
                <c:ptCount val="12"/>
                <c:pt idx="0">
                  <c:v>4.2938709677419356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469056"/>
        <c:axId val="103467264"/>
      </c:lineChart>
      <c:catAx>
        <c:axId val="103455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3465728"/>
        <c:crosses val="autoZero"/>
        <c:auto val="1"/>
        <c:lblAlgn val="ctr"/>
        <c:lblOffset val="100"/>
        <c:noMultiLvlLbl val="0"/>
      </c:catAx>
      <c:valAx>
        <c:axId val="103465728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3455744"/>
        <c:crosses val="autoZero"/>
        <c:crossBetween val="between"/>
      </c:valAx>
      <c:valAx>
        <c:axId val="103467264"/>
        <c:scaling>
          <c:orientation val="minMax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3469056"/>
        <c:crosses val="max"/>
        <c:crossBetween val="between"/>
      </c:valAx>
      <c:catAx>
        <c:axId val="1034690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3467264"/>
        <c:crosses val="autoZero"/>
        <c:auto val="1"/>
        <c:lblAlgn val="ctr"/>
        <c:lblOffset val="100"/>
        <c:noMultiLvlLbl val="0"/>
      </c:cat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32334290422497"/>
          <c:y val="0.12294682985662288"/>
          <c:w val="0.69648269070308322"/>
          <c:h val="0.6186432755225109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MES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données!$I$8:$I$19</c:f>
              <c:numCache>
                <c:formatCode>_(* #,##0.00_);_(* \(#,##0.00\);_(* "-"??_);_(@_)</c:formatCode>
                <c:ptCount val="12"/>
                <c:pt idx="0">
                  <c:v>10.859713209677418</c:v>
                </c:pt>
                <c:pt idx="1">
                  <c:v>17.112756532142857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557184"/>
        <c:axId val="104575360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max'!$E$8:$E$18</c:f>
              <c:numCache>
                <c:formatCode>General</c:formatCode>
                <c:ptCount val="11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557184"/>
        <c:axId val="104575360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données!$K$8:$K$20</c:f>
              <c:numCache>
                <c:formatCode>_(* #,##0.00_);_(* \(#,##0.00\);_(* "-"??_);_(@_)</c:formatCode>
                <c:ptCount val="13"/>
                <c:pt idx="0">
                  <c:v>98.660845531483886</c:v>
                </c:pt>
                <c:pt idx="1">
                  <c:v>91.045043258700019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578432"/>
        <c:axId val="104576896"/>
      </c:lineChart>
      <c:catAx>
        <c:axId val="104557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575360"/>
        <c:crosses val="autoZero"/>
        <c:auto val="1"/>
        <c:lblAlgn val="ctr"/>
        <c:lblOffset val="100"/>
        <c:noMultiLvlLbl val="0"/>
      </c:catAx>
      <c:valAx>
        <c:axId val="104575360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4557184"/>
        <c:crosses val="autoZero"/>
        <c:crossBetween val="between"/>
      </c:valAx>
      <c:valAx>
        <c:axId val="104576896"/>
        <c:scaling>
          <c:orientation val="minMax"/>
          <c:max val="100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4578432"/>
        <c:crosses val="max"/>
        <c:crossBetween val="between"/>
      </c:valAx>
      <c:catAx>
        <c:axId val="1045784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4576896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"/>
          <c:y val="2.9437238802452949E-2"/>
          <c:w val="1"/>
          <c:h val="4.2516335349642539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659643717093165"/>
          <c:y val="0.11364863885375188"/>
          <c:w val="0.69311968257440126"/>
          <c:h val="0.62711162965786049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DCO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données!$N$8:$N$19</c:f>
              <c:numCache>
                <c:formatCode>_(* #,##0.00_);_(* \(#,##0.00\);_(* "-"??_);_(@_)</c:formatCode>
                <c:ptCount val="12"/>
                <c:pt idx="0">
                  <c:v>45.419180141935477</c:v>
                </c:pt>
                <c:pt idx="1">
                  <c:v>58.198631860714279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912576"/>
        <c:axId val="105926656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max'!$H$8:$H$18</c:f>
              <c:numCache>
                <c:formatCode>General</c:formatCode>
                <c:ptCount val="11"/>
                <c:pt idx="0">
                  <c:v>50</c:v>
                </c:pt>
                <c:pt idx="1">
                  <c:v>50</c:v>
                </c:pt>
                <c:pt idx="2">
                  <c:v>50</c:v>
                </c:pt>
                <c:pt idx="3">
                  <c:v>50</c:v>
                </c:pt>
                <c:pt idx="4">
                  <c:v>50</c:v>
                </c:pt>
                <c:pt idx="5">
                  <c:v>50</c:v>
                </c:pt>
                <c:pt idx="6">
                  <c:v>50</c:v>
                </c:pt>
                <c:pt idx="7">
                  <c:v>50</c:v>
                </c:pt>
                <c:pt idx="8">
                  <c:v>50</c:v>
                </c:pt>
                <c:pt idx="9">
                  <c:v>50</c:v>
                </c:pt>
                <c:pt idx="10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912576"/>
        <c:axId val="105926656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données!$P$8:$P$19</c:f>
              <c:numCache>
                <c:formatCode>_(* #,##0.00_);_(* \(#,##0.00\);_(* "-"??_);_(@_)</c:formatCode>
                <c:ptCount val="12"/>
                <c:pt idx="0">
                  <c:v>92.118675603638707</c:v>
                </c:pt>
                <c:pt idx="1">
                  <c:v>83.949904477850012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929728"/>
        <c:axId val="105928192"/>
      </c:lineChart>
      <c:catAx>
        <c:axId val="105912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926656"/>
        <c:crosses val="autoZero"/>
        <c:auto val="1"/>
        <c:lblAlgn val="ctr"/>
        <c:lblOffset val="100"/>
        <c:noMultiLvlLbl val="0"/>
      </c:catAx>
      <c:valAx>
        <c:axId val="10592665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5912576"/>
        <c:crosses val="autoZero"/>
        <c:crossBetween val="between"/>
      </c:valAx>
      <c:valAx>
        <c:axId val="105928192"/>
        <c:scaling>
          <c:orientation val="minMax"/>
          <c:max val="100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5929728"/>
        <c:crosses val="max"/>
        <c:crossBetween val="between"/>
      </c:valAx>
      <c:catAx>
        <c:axId val="1059297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5928192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2.5084862994491312E-3"/>
          <c:y val="2.9694335396349233E-2"/>
          <c:w val="0.99161975446863004"/>
          <c:h val="5.7734828805531706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0846282988787333"/>
          <c:w val="0.69648269070308322"/>
          <c:h val="0.63271426149231413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DBO5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données!$I$8:$I$19</c:f>
              <c:numCache>
                <c:formatCode>_(* #,##0.00_);_(* \(#,##0.00\);_(* "-"??_);_(@_)</c:formatCode>
                <c:ptCount val="12"/>
                <c:pt idx="0">
                  <c:v>10.859713209677418</c:v>
                </c:pt>
                <c:pt idx="1">
                  <c:v>17.112756532142857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953152"/>
        <c:axId val="105954688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max'!$K$8:$K$18</c:f>
              <c:numCache>
                <c:formatCode>General</c:formatCode>
                <c:ptCount val="11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953152"/>
        <c:axId val="105954688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données!$U$8:$U$19</c:f>
              <c:numCache>
                <c:formatCode>_(* #,##0.00_);_(* \(#,##0.00\);_(* "-"??_);_(@_)</c:formatCode>
                <c:ptCount val="12"/>
                <c:pt idx="0">
                  <c:v>97.56532062236775</c:v>
                </c:pt>
                <c:pt idx="1">
                  <c:v>88.534858000892868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970304"/>
        <c:axId val="105968768"/>
      </c:lineChart>
      <c:catAx>
        <c:axId val="1059531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954688"/>
        <c:crosses val="autoZero"/>
        <c:auto val="1"/>
        <c:lblAlgn val="ctr"/>
        <c:lblOffset val="100"/>
        <c:noMultiLvlLbl val="0"/>
      </c:catAx>
      <c:valAx>
        <c:axId val="105954688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5953152"/>
        <c:crosses val="autoZero"/>
        <c:crossBetween val="between"/>
      </c:valAx>
      <c:valAx>
        <c:axId val="105968768"/>
        <c:scaling>
          <c:orientation val="minMax"/>
          <c:max val="100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5970304"/>
        <c:crosses val="max"/>
        <c:crossBetween val="between"/>
      </c:valAx>
      <c:catAx>
        <c:axId val="1059703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596876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"/>
          <c:y val="9.8550722388434948E-3"/>
          <c:w val="1"/>
          <c:h val="7.719392725792702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2753575803966899"/>
          <c:w val="0.71353314191550055"/>
          <c:h val="0.6355039782441874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NH4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données!$X$8:$X$19</c:f>
              <c:numCache>
                <c:formatCode>_(* #,##0.00_);_(* \(#,##0.00\);_(* "-"??_);_(@_)</c:formatCode>
                <c:ptCount val="12"/>
                <c:pt idx="0">
                  <c:v>3.639508832258064</c:v>
                </c:pt>
                <c:pt idx="1">
                  <c:v>5.6853969642857143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638144"/>
        <c:axId val="107652224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max'!$N$8:$N$18</c:f>
              <c:numCache>
                <c:formatCode>General</c:formatCode>
                <c:ptCount val="11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638144"/>
        <c:axId val="107652224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données!$Z$8:$Z$19</c:f>
              <c:numCache>
                <c:formatCode>_(* #,##0.00_);_(* \(#,##0.00\);_(* "-"??_);_(@_)</c:formatCode>
                <c:ptCount val="12"/>
                <c:pt idx="0">
                  <c:v>83.661487157800892</c:v>
                </c:pt>
                <c:pt idx="1">
                  <c:v>76.533565428639662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655552"/>
        <c:axId val="107653760"/>
      </c:lineChart>
      <c:catAx>
        <c:axId val="1076381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652224"/>
        <c:crosses val="autoZero"/>
        <c:auto val="1"/>
        <c:lblAlgn val="ctr"/>
        <c:lblOffset val="100"/>
        <c:noMultiLvlLbl val="0"/>
      </c:catAx>
      <c:valAx>
        <c:axId val="107652224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7638144"/>
        <c:crosses val="autoZero"/>
        <c:crossBetween val="between"/>
      </c:valAx>
      <c:valAx>
        <c:axId val="107653760"/>
        <c:scaling>
          <c:orientation val="minMax"/>
          <c:max val="100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7655552"/>
        <c:crosses val="max"/>
        <c:crossBetween val="between"/>
      </c:valAx>
      <c:catAx>
        <c:axId val="1076555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7653760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"/>
          <c:y val="2.9310341511636629E-2"/>
          <c:w val="0.99938856804967502"/>
          <c:h val="6.6758341619338663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2324548606476725"/>
          <c:w val="0.71353314191550055"/>
          <c:h val="0.63915406199851632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NTK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données!$AC$8:$AC$19</c:f>
              <c:numCache>
                <c:formatCode>_(* #,##0.00_);_(* \(#,##0.00\);_(* "-"??_);_(@_)</c:formatCode>
                <c:ptCount val="12"/>
                <c:pt idx="0">
                  <c:v>5.9481494064516136</c:v>
                </c:pt>
                <c:pt idx="1">
                  <c:v>8.5676337642857145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699200"/>
        <c:axId val="107705088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max'!$Q$8:$Q$18</c:f>
              <c:numCache>
                <c:formatCode>General</c:formatCode>
                <c:ptCount val="11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699200"/>
        <c:axId val="107705088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données!$AE$8:$AE$19</c:f>
              <c:numCache>
                <c:formatCode>_(* #,##0.00_);_(* \(#,##0.00\);_(* "-"??_);_(@_)</c:formatCode>
                <c:ptCount val="12"/>
                <c:pt idx="0">
                  <c:v>90.815573961764514</c:v>
                </c:pt>
                <c:pt idx="1">
                  <c:v>78.4919076348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08416"/>
        <c:axId val="107706624"/>
      </c:lineChart>
      <c:catAx>
        <c:axId val="1076992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705088"/>
        <c:crosses val="autoZero"/>
        <c:auto val="1"/>
        <c:lblAlgn val="ctr"/>
        <c:lblOffset val="100"/>
        <c:noMultiLvlLbl val="0"/>
      </c:catAx>
      <c:valAx>
        <c:axId val="107705088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7699200"/>
        <c:crosses val="autoZero"/>
        <c:crossBetween val="between"/>
      </c:valAx>
      <c:valAx>
        <c:axId val="107706624"/>
        <c:scaling>
          <c:orientation val="minMax"/>
          <c:max val="100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7708416"/>
        <c:crosses val="max"/>
        <c:crossBetween val="between"/>
      </c:valAx>
      <c:catAx>
        <c:axId val="1077084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7706624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1.1167835025120611E-2"/>
          <c:y val="9.8550760625634379E-3"/>
          <c:w val="0.981027073274651"/>
          <c:h val="7.7193957208794128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32334290422497"/>
          <c:y val="0.12753570898303926"/>
          <c:w val="0.69648269070308322"/>
          <c:h val="0.61446453257716271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NGL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données!$AR$8:$AR$19</c:f>
              <c:numCache>
                <c:formatCode>_(* #,##0.00_);_(* \(#,##0.00\);_(* "-"??_);_(@_)</c:formatCode>
                <c:ptCount val="12"/>
                <c:pt idx="0">
                  <c:v>15.739170722580646</c:v>
                </c:pt>
                <c:pt idx="1">
                  <c:v>17.056082475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736064"/>
        <c:axId val="107737856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max'!$T$8:$T$18</c:f>
              <c:numCache>
                <c:formatCode>General</c:formatCode>
                <c:ptCount val="11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36064"/>
        <c:axId val="107737856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données!$AT$8:$AT$19</c:f>
              <c:numCache>
                <c:formatCode>_(* #,##0.00_);_(* \(#,##0.00\);_(* "-"??_);_(@_)</c:formatCode>
                <c:ptCount val="12"/>
                <c:pt idx="0">
                  <c:v>66.572032658545169</c:v>
                </c:pt>
                <c:pt idx="1">
                  <c:v>57.59050276057858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41184"/>
        <c:axId val="107739392"/>
      </c:lineChart>
      <c:catAx>
        <c:axId val="1077360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737856"/>
        <c:crosses val="autoZero"/>
        <c:auto val="1"/>
        <c:lblAlgn val="ctr"/>
        <c:lblOffset val="100"/>
        <c:noMultiLvlLbl val="0"/>
      </c:catAx>
      <c:valAx>
        <c:axId val="10773785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7736064"/>
        <c:crosses val="autoZero"/>
        <c:crossBetween val="between"/>
      </c:valAx>
      <c:valAx>
        <c:axId val="107739392"/>
        <c:scaling>
          <c:orientation val="minMax"/>
          <c:max val="100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7741184"/>
        <c:crosses val="max"/>
        <c:crossBetween val="between"/>
      </c:valAx>
      <c:catAx>
        <c:axId val="1077411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7739392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2.9454125523881184E-3"/>
          <c:y val="2.9310330237413675E-2"/>
          <c:w val="0.98065687757670628"/>
          <c:h val="7.6528426019880233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4065767048126163"/>
          <c:w val="0.71353314191550055"/>
          <c:h val="0.60808408142586912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Pt sortie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données!$AW$8:$AW$19</c:f>
              <c:numCache>
                <c:formatCode>_(* #,##0.00_);_(* \(#,##0.00\);_(* "-"??_);_(@_)</c:formatCode>
                <c:ptCount val="12"/>
                <c:pt idx="0">
                  <c:v>0.57646598064516119</c:v>
                </c:pt>
                <c:pt idx="1">
                  <c:v>0.88634162857142851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774336"/>
        <c:axId val="107775872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max'!$W$8:$W$18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74336"/>
        <c:axId val="107775872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données!$AY$8:$AY$19</c:f>
              <c:numCache>
                <c:formatCode>_(* #,##0.00_);_(* \(#,##0.00\);_(* "-"??_);_(@_)</c:formatCode>
                <c:ptCount val="12"/>
                <c:pt idx="0">
                  <c:v>91.140339277387099</c:v>
                </c:pt>
                <c:pt idx="1">
                  <c:v>80.174751343803564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91488"/>
        <c:axId val="107777408"/>
      </c:lineChart>
      <c:catAx>
        <c:axId val="107774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775872"/>
        <c:crosses val="autoZero"/>
        <c:auto val="1"/>
        <c:lblAlgn val="ctr"/>
        <c:lblOffset val="100"/>
        <c:noMultiLvlLbl val="0"/>
      </c:catAx>
      <c:valAx>
        <c:axId val="107775872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7774336"/>
        <c:crosses val="autoZero"/>
        <c:crossBetween val="between"/>
      </c:valAx>
      <c:valAx>
        <c:axId val="107777408"/>
        <c:scaling>
          <c:orientation val="minMax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07791488"/>
        <c:crosses val="max"/>
        <c:crossBetween val="between"/>
      </c:valAx>
      <c:catAx>
        <c:axId val="1077914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777740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"/>
          <c:y val="3.0493282874019922E-2"/>
          <c:w val="0.99441131601922572"/>
          <c:h val="6.4370439763560994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516757116979924"/>
          <c:y val="0.10798380971609318"/>
          <c:w val="0.69052151244534421"/>
          <c:h val="0.65184621153125089"/>
        </c:manualLayout>
      </c:layout>
      <c:lineChart>
        <c:grouping val="standard"/>
        <c:varyColors val="0"/>
        <c:ser>
          <c:idx val="0"/>
          <c:order val="0"/>
          <c:tx>
            <c:v>consommation électricité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données!$CG$8:$CG$19</c:f>
              <c:numCache>
                <c:formatCode>_(* #,##0.00_);_(* \(#,##0.00\);_(* "-"??_);_(@_)</c:formatCode>
                <c:ptCount val="12"/>
                <c:pt idx="0">
                  <c:v>50114.322580645159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022080"/>
        <c:axId val="111023616"/>
      </c:lineChart>
      <c:lineChart>
        <c:grouping val="standard"/>
        <c:varyColors val="0"/>
        <c:ser>
          <c:idx val="1"/>
          <c:order val="1"/>
          <c:tx>
            <c:v>consommation gaz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données!$CI$8:$CI$19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039232"/>
        <c:axId val="111025152"/>
      </c:lineChart>
      <c:catAx>
        <c:axId val="111022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1023616"/>
        <c:crosses val="autoZero"/>
        <c:auto val="1"/>
        <c:lblAlgn val="ctr"/>
        <c:lblOffset val="100"/>
        <c:noMultiLvlLbl val="0"/>
      </c:catAx>
      <c:valAx>
        <c:axId val="11102361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11022080"/>
        <c:crosses val="autoZero"/>
        <c:crossBetween val="between"/>
      </c:valAx>
      <c:valAx>
        <c:axId val="111025152"/>
        <c:scaling>
          <c:orientation val="minMax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11039232"/>
        <c:crosses val="max"/>
        <c:crossBetween val="between"/>
      </c:valAx>
      <c:catAx>
        <c:axId val="1110392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1025152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8.2858532159698239E-2"/>
          <c:y val="2.9304029304029304E-2"/>
          <c:w val="0.83428269579116376"/>
          <c:h val="3.9476988453366398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2101710458534866"/>
          <c:w val="0.71510754123639497"/>
          <c:h val="0.62850314054452283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données!$BO$8:$BO$19</c:f>
              <c:numCache>
                <c:formatCode>_(* #,##0.00_);_(* \(#,##0.00\);_(* "-"??_);_(@_)</c:formatCode>
                <c:ptCount val="12"/>
                <c:pt idx="0">
                  <c:v>1339.9574193548387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062400"/>
        <c:axId val="111072384"/>
      </c:barChart>
      <c:lineChart>
        <c:grouping val="standard"/>
        <c:varyColors val="0"/>
        <c:ser>
          <c:idx val="2"/>
          <c:order val="2"/>
          <c:tx>
            <c:v>objectif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max'!$AO$8:$AO$18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062400"/>
        <c:axId val="111072384"/>
      </c:lineChart>
      <c:lineChart>
        <c:grouping val="standard"/>
        <c:varyColors val="0"/>
        <c:ser>
          <c:idx val="1"/>
          <c:order val="1"/>
          <c:tx>
            <c:v>Ratio/kg de m3 d'eau traitée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données!$BP$8:$BP$19</c:f>
              <c:numCache>
                <c:formatCode>_(* #,##0.00_);_(* \(#,##0.00\);_(* "-"??_);_(@_)</c:formatCode>
                <c:ptCount val="12"/>
                <c:pt idx="0">
                  <c:v>2.029538194542841E-2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083904"/>
        <c:axId val="111073920"/>
      </c:lineChart>
      <c:catAx>
        <c:axId val="111062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1072384"/>
        <c:crosses val="autoZero"/>
        <c:auto val="1"/>
        <c:lblAlgn val="ctr"/>
        <c:lblOffset val="100"/>
        <c:noMultiLvlLbl val="0"/>
      </c:catAx>
      <c:valAx>
        <c:axId val="111072384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11062400"/>
        <c:crosses val="autoZero"/>
        <c:crossBetween val="between"/>
      </c:valAx>
      <c:valAx>
        <c:axId val="111073920"/>
        <c:scaling>
          <c:orientation val="minMax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11083904"/>
        <c:crosses val="max"/>
        <c:crossBetween val="between"/>
      </c:valAx>
      <c:catAx>
        <c:axId val="1110839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1073920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4.9999916038696086E-2"/>
          <c:y val="3.0811058663123531E-2"/>
          <c:w val="0.89999992803316808"/>
          <c:h val="6.2047892192024869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3128745747305651"/>
          <c:w val="0.70901434946661779"/>
          <c:h val="0.618232787656815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données!$BQ$8:$BQ$19</c:f>
              <c:numCache>
                <c:formatCode>_(* #,##0.00_);_(* \(#,##0.00\);_(* "-"??_);_(@_)</c:formatCode>
                <c:ptCount val="12"/>
                <c:pt idx="0">
                  <c:v>3040.7938709677428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111168"/>
        <c:axId val="111117056"/>
      </c:barChart>
      <c:lineChart>
        <c:grouping val="standard"/>
        <c:varyColors val="0"/>
        <c:ser>
          <c:idx val="2"/>
          <c:order val="2"/>
          <c:tx>
            <c:v>objectif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max'!$AQ$8:$AQ$18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111168"/>
        <c:axId val="111117056"/>
      </c:lineChart>
      <c:lineChart>
        <c:grouping val="standard"/>
        <c:varyColors val="0"/>
        <c:ser>
          <c:idx val="1"/>
          <c:order val="1"/>
          <c:tx>
            <c:v>Ratio/kg de m3 d'eau traitée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données!$BR$8:$BR$19</c:f>
              <c:numCache>
                <c:formatCode>_(* #,##0.00_);_(* \(#,##0.00\);_(* "-"??_);_(@_)</c:formatCode>
                <c:ptCount val="12"/>
                <c:pt idx="0">
                  <c:v>4.6056741906263049E-2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124480"/>
        <c:axId val="111118592"/>
      </c:lineChart>
      <c:catAx>
        <c:axId val="1111111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1117056"/>
        <c:crosses val="autoZero"/>
        <c:auto val="1"/>
        <c:lblAlgn val="ctr"/>
        <c:lblOffset val="100"/>
        <c:noMultiLvlLbl val="0"/>
      </c:catAx>
      <c:valAx>
        <c:axId val="11111705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11111168"/>
        <c:crosses val="autoZero"/>
        <c:crossBetween val="between"/>
      </c:valAx>
      <c:valAx>
        <c:axId val="111118592"/>
        <c:scaling>
          <c:orientation val="minMax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11124480"/>
        <c:crosses val="max"/>
        <c:crossBetween val="between"/>
      </c:valAx>
      <c:catAx>
        <c:axId val="1111244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1118592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4.9999916038696086E-2"/>
          <c:y val="3.0811058663123531E-2"/>
          <c:w val="0.89999992803316808"/>
          <c:h val="5.17775393043170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0.12101710458534866"/>
          <c:w val="0.71815413712128351"/>
          <c:h val="0.62850314054452283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</c:v>
          </c:tx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données!$BQ$8:$BQ$19</c:f>
              <c:numCache>
                <c:formatCode>_(* #,##0.00_);_(* \(#,##0.00\);_(* "-"??_);_(@_)</c:formatCode>
                <c:ptCount val="12"/>
                <c:pt idx="0">
                  <c:v>3040.7938709677428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143552"/>
        <c:axId val="111157632"/>
      </c:barChart>
      <c:lineChart>
        <c:grouping val="standard"/>
        <c:varyColors val="0"/>
        <c:ser>
          <c:idx val="2"/>
          <c:order val="2"/>
          <c:tx>
            <c:v>objectif</c:v>
          </c:tx>
          <c:spPr>
            <a:ln w="41275"/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max'!$AU$8:$AU$18</c:f>
              <c:numCache>
                <c:formatCode>General</c:formatCode>
                <c:ptCount val="1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143552"/>
        <c:axId val="111157632"/>
      </c:lineChart>
      <c:lineChart>
        <c:grouping val="standard"/>
        <c:varyColors val="0"/>
        <c:ser>
          <c:idx val="1"/>
          <c:order val="1"/>
          <c:tx>
            <c:v>Ratio/kg de m3 d'eau traitée</c:v>
          </c:tx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données!$BR$8:$BR$19</c:f>
              <c:numCache>
                <c:formatCode>_(* #,##0.00_);_(* \(#,##0.00\);_(* "-"??_);_(@_)</c:formatCode>
                <c:ptCount val="12"/>
                <c:pt idx="0">
                  <c:v>4.6056741906263049E-2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160704"/>
        <c:axId val="111159168"/>
      </c:lineChart>
      <c:catAx>
        <c:axId val="111143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1157632"/>
        <c:crosses val="autoZero"/>
        <c:auto val="1"/>
        <c:lblAlgn val="ctr"/>
        <c:lblOffset val="100"/>
        <c:noMultiLvlLbl val="0"/>
      </c:catAx>
      <c:valAx>
        <c:axId val="111157632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11143552"/>
        <c:crosses val="autoZero"/>
        <c:crossBetween val="between"/>
      </c:valAx>
      <c:valAx>
        <c:axId val="111159168"/>
        <c:scaling>
          <c:orientation val="minMax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11160704"/>
        <c:crosses val="max"/>
        <c:crossBetween val="between"/>
      </c:valAx>
      <c:catAx>
        <c:axId val="1111607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115916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4.9999916038696086E-2"/>
          <c:y val="3.0811058663123531E-2"/>
          <c:w val="0.89999992803316808"/>
          <c:h val="5.17775393043170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5838653889194085"/>
          <c:y val="7.3000756261399527E-2"/>
          <c:w val="0.66405094711998214"/>
          <c:h val="0.75075154588727255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floculation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données!$BS$8:$BS$19</c:f>
              <c:numCache>
                <c:formatCode>_(* #,##0.00_);_(* \(#,##0.00\);_(* "-"??_);_(@_)</c:formatCode>
                <c:ptCount val="12"/>
                <c:pt idx="0">
                  <c:v>65.262258064516132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2"/>
          <c:tx>
            <c:v>Consommation réactifs flottation</c:v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données!$BW$8:$BW$19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4"/>
          <c:tx>
            <c:v>Consommation deshydratation</c:v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invertIfNegative val="0"/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données!$BY$8:$BY$19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233664"/>
        <c:axId val="111243648"/>
      </c:barChart>
      <c:lineChart>
        <c:grouping val="standard"/>
        <c:varyColors val="0"/>
        <c:ser>
          <c:idx val="1"/>
          <c:order val="1"/>
          <c:tx>
            <c:v>Ratio Floc. Kg/ m3 d'eau traitée</c:v>
          </c:tx>
          <c:spPr>
            <a:ln>
              <a:solidFill>
                <a:schemeClr val="tx2">
                  <a:lumMod val="75000"/>
                </a:schemeClr>
              </a:solidFill>
            </a:ln>
          </c:spPr>
          <c:marker>
            <c:spPr>
              <a:solidFill>
                <a:schemeClr val="accent1">
                  <a:lumMod val="50000"/>
                </a:schemeClr>
              </a:solidFill>
              <a:ln>
                <a:solidFill>
                  <a:schemeClr val="tx2">
                    <a:lumMod val="75000"/>
                  </a:schemeClr>
                </a:solidFill>
              </a:ln>
            </c:spPr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données!$BT$8:$BT$19</c:f>
              <c:numCache>
                <c:formatCode>_(* #,##0.00_);_(* \(#,##0.00\);_(* "-"??_);_(@_)</c:formatCode>
                <c:ptCount val="12"/>
                <c:pt idx="0">
                  <c:v>9.8848100313381594E-4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4"/>
          <c:order val="3"/>
          <c:tx>
            <c:v>Ratio flot. Kg/m3 de boue traitée</c:v>
          </c:tx>
          <c:spPr>
            <a:ln>
              <a:solidFill>
                <a:schemeClr val="accent3">
                  <a:lumMod val="5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3">
                  <a:lumMod val="50000"/>
                </a:schemeClr>
              </a:solidFill>
            </c:spPr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données!$BX$8:$BX$19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5"/>
          <c:tx>
            <c:v>Ratio desh. Kg/ T de boue traitée</c:v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diamond"/>
            <c:size val="7"/>
            <c:spPr>
              <a:solidFill>
                <a:schemeClr val="accent6">
                  <a:lumMod val="50000"/>
                </a:schemeClr>
              </a:solidFill>
            </c:spPr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données!$BZ$8:$BZ$19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6"/>
          <c:tx>
            <c:v>objectif floculation</c:v>
          </c:tx>
          <c:spPr>
            <a:ln>
              <a:solidFill>
                <a:schemeClr val="tx2"/>
              </a:solidFill>
            </a:ln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max'!$AS$8:$AS$18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ser>
          <c:idx val="5"/>
          <c:order val="7"/>
          <c:tx>
            <c:v>objectif flottation</c:v>
          </c:tx>
          <c:spPr>
            <a:ln>
              <a:solidFill>
                <a:schemeClr val="accent3"/>
              </a:solidFill>
            </a:ln>
          </c:spPr>
          <c:marker>
            <c:symbol val="none"/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'objectifs et max'!$AW$8:$AW$18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v>objectif deshydratation</c:v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'objectifs et max'!$AY$8:$AY$18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246720"/>
        <c:axId val="111245184"/>
      </c:lineChart>
      <c:catAx>
        <c:axId val="1112336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1243648"/>
        <c:crosses val="autoZero"/>
        <c:auto val="1"/>
        <c:lblAlgn val="ctr"/>
        <c:lblOffset val="100"/>
        <c:noMultiLvlLbl val="0"/>
      </c:catAx>
      <c:valAx>
        <c:axId val="111243648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11233664"/>
        <c:crosses val="autoZero"/>
        <c:crossBetween val="between"/>
      </c:valAx>
      <c:valAx>
        <c:axId val="111245184"/>
        <c:scaling>
          <c:orientation val="minMax"/>
          <c:max val="1.2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crossAx val="111246720"/>
        <c:crosses val="max"/>
        <c:crossBetween val="between"/>
      </c:valAx>
      <c:catAx>
        <c:axId val="1112467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1245184"/>
        <c:crosses val="autoZero"/>
        <c:auto val="1"/>
        <c:lblAlgn val="ctr"/>
        <c:lblOffset val="100"/>
        <c:noMultiLvlLbl val="0"/>
      </c:catAx>
    </c:plotArea>
    <c:legend>
      <c:legendPos val="b"/>
      <c:layout>
        <c:manualLayout>
          <c:xMode val="edge"/>
          <c:yMode val="edge"/>
          <c:x val="0"/>
          <c:y val="1.0902976111036952E-2"/>
          <c:w val="0.18347050804695925"/>
          <c:h val="0.984577249877663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105387810775624"/>
          <c:y val="8.6360276394022176E-2"/>
          <c:w val="0.63016215099096862"/>
          <c:h val="0.73679254378916925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chaux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données!$CA$8:$CA$19</c:f>
              <c:numCache>
                <c:formatCode>_(* #,##0.00_);_(* \(#,##0.00\);_(* "-"??_);_(@_)</c:formatCode>
                <c:ptCount val="12"/>
                <c:pt idx="0">
                  <c:v>2532.6240000000003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2"/>
          <c:tx>
            <c:v>Consommation CAP</c:v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données!$CC$8:$CC$19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4"/>
          <c:tx>
            <c:v>Consommation bicarbonate</c:v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invertIfNegative val="0"/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données!$CE$8:$CE$19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877952"/>
        <c:axId val="116883840"/>
      </c:barChart>
      <c:lineChart>
        <c:grouping val="standard"/>
        <c:varyColors val="0"/>
        <c:ser>
          <c:idx val="1"/>
          <c:order val="1"/>
          <c:tx>
            <c:v>Ratio chaux. Kg/T boues épandage</c:v>
          </c:tx>
          <c:spPr>
            <a:ln>
              <a:solidFill>
                <a:schemeClr val="tx2">
                  <a:lumMod val="75000"/>
                </a:schemeClr>
              </a:solidFill>
            </a:ln>
          </c:spPr>
          <c:marker>
            <c:spPr>
              <a:solidFill>
                <a:schemeClr val="accent1">
                  <a:lumMod val="50000"/>
                </a:schemeClr>
              </a:solidFill>
              <a:ln>
                <a:solidFill>
                  <a:schemeClr val="tx2">
                    <a:lumMod val="75000"/>
                  </a:schemeClr>
                </a:solidFill>
              </a:ln>
            </c:spPr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données!$CB$8:$CB$19</c:f>
              <c:numCache>
                <c:formatCode>_(* #,##0.00_);_(* \(#,##0.00\);_(* "-"??_);_(@_)</c:formatCode>
                <c:ptCount val="12"/>
                <c:pt idx="0">
                  <c:v>185.19964238657968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4"/>
          <c:order val="3"/>
          <c:tx>
            <c:v>Ratio CAP. Kg/T de boue incinérée</c:v>
          </c:tx>
          <c:spPr>
            <a:ln>
              <a:solidFill>
                <a:schemeClr val="accent3">
                  <a:lumMod val="5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3">
                  <a:lumMod val="50000"/>
                </a:schemeClr>
              </a:solidFill>
            </c:spPr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données!$BX$8:$BX$19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5"/>
          <c:tx>
            <c:v>Ratio bica. Kg/ T de boue incinérée</c:v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diamond"/>
            <c:size val="7"/>
            <c:spPr>
              <a:solidFill>
                <a:schemeClr val="accent6">
                  <a:lumMod val="50000"/>
                </a:schemeClr>
              </a:solidFill>
            </c:spPr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données!$CF$8:$CF$19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6"/>
          <c:tx>
            <c:v>objectif chaux</c:v>
          </c:tx>
          <c:spPr>
            <a:ln>
              <a:solidFill>
                <a:schemeClr val="tx2"/>
              </a:solidFill>
            </a:ln>
          </c:spPr>
          <c:marker>
            <c:symbol val="none"/>
          </c:marker>
          <c:cat>
            <c:strRef>
              <c:f>données!$A$8:$A$19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'objectifs et max'!$BA$8:$BA$18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ser>
          <c:idx val="5"/>
          <c:order val="7"/>
          <c:tx>
            <c:v>objectif CAP</c:v>
          </c:tx>
          <c:spPr>
            <a:ln>
              <a:solidFill>
                <a:schemeClr val="accent3"/>
              </a:solidFill>
            </a:ln>
          </c:spPr>
          <c:marker>
            <c:symbol val="none"/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'objectifs et max'!$BC$8:$BC$18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v>objectif bicarbonate</c:v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numRef>
              <c:f>'objectifs et max'!$A$8:$A$18</c:f>
              <c:numCache>
                <c:formatCode>General</c:formatCode>
                <c:ptCount val="11"/>
              </c:numCache>
            </c:numRef>
          </c:cat>
          <c:val>
            <c:numRef>
              <c:f>'objectifs et max'!$BE$8:$BE$18</c:f>
              <c:numCache>
                <c:formatCode>General</c:formatCode>
                <c:ptCount val="1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886912"/>
        <c:axId val="116885376"/>
      </c:lineChart>
      <c:catAx>
        <c:axId val="116877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6883840"/>
        <c:crosses val="autoZero"/>
        <c:auto val="1"/>
        <c:lblAlgn val="ctr"/>
        <c:lblOffset val="100"/>
        <c:noMultiLvlLbl val="0"/>
      </c:catAx>
      <c:valAx>
        <c:axId val="116883840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6877952"/>
        <c:crosses val="autoZero"/>
        <c:crossBetween val="between"/>
      </c:valAx>
      <c:valAx>
        <c:axId val="116885376"/>
        <c:scaling>
          <c:orientation val="minMax"/>
          <c:max val="1.2"/>
        </c:scaling>
        <c:delete val="0"/>
        <c:axPos val="r"/>
        <c:numFmt formatCode="_(* #,##0.00_);_(* \(#,##0.00\);_(* &quot;-&quot;??_);_(@_)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6886912"/>
        <c:crosses val="max"/>
        <c:crossBetween val="between"/>
      </c:valAx>
      <c:catAx>
        <c:axId val="1168869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6885376"/>
        <c:crosses val="autoZero"/>
        <c:auto val="1"/>
        <c:lblAlgn val="ctr"/>
        <c:lblOffset val="100"/>
        <c:noMultiLvlLbl val="0"/>
      </c:catAx>
    </c:plotArea>
    <c:legend>
      <c:legendPos val="b"/>
      <c:layout>
        <c:manualLayout>
          <c:xMode val="edge"/>
          <c:yMode val="edge"/>
          <c:x val="0"/>
          <c:y val="1.0902976111036952E-2"/>
          <c:w val="0.18553769150949154"/>
          <c:h val="0.984577249877663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112059</xdr:colOff>
      <xdr:row>2</xdr:row>
      <xdr:rowOff>1119</xdr:rowOff>
    </xdr:from>
    <xdr:to>
      <xdr:col>11</xdr:col>
      <xdr:colOff>369793</xdr:colOff>
      <xdr:row>14</xdr:row>
      <xdr:rowOff>145676</xdr:rowOff>
    </xdr:to>
    <xdr:graphicFrame macro="">
      <xdr:nvGraphicFramePr>
        <xdr:cNvPr id="3" name="Volum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56030</xdr:colOff>
      <xdr:row>16</xdr:row>
      <xdr:rowOff>201707</xdr:rowOff>
    </xdr:from>
    <xdr:to>
      <xdr:col>5</xdr:col>
      <xdr:colOff>414617</xdr:colOff>
      <xdr:row>29</xdr:row>
      <xdr:rowOff>156883</xdr:rowOff>
    </xdr:to>
    <xdr:graphicFrame macro="">
      <xdr:nvGraphicFramePr>
        <xdr:cNvPr id="4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56029</xdr:colOff>
      <xdr:row>17</xdr:row>
      <xdr:rowOff>11207</xdr:rowOff>
    </xdr:from>
    <xdr:to>
      <xdr:col>11</xdr:col>
      <xdr:colOff>414616</xdr:colOff>
      <xdr:row>29</xdr:row>
      <xdr:rowOff>156882</xdr:rowOff>
    </xdr:to>
    <xdr:graphicFrame macro="">
      <xdr:nvGraphicFramePr>
        <xdr:cNvPr id="7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17</xdr:row>
      <xdr:rowOff>11206</xdr:rowOff>
    </xdr:from>
    <xdr:to>
      <xdr:col>17</xdr:col>
      <xdr:colOff>358587</xdr:colOff>
      <xdr:row>29</xdr:row>
      <xdr:rowOff>168088</xdr:rowOff>
    </xdr:to>
    <xdr:graphicFrame macro="">
      <xdr:nvGraphicFramePr>
        <xdr:cNvPr id="8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32</xdr:row>
      <xdr:rowOff>0</xdr:rowOff>
    </xdr:from>
    <xdr:to>
      <xdr:col>5</xdr:col>
      <xdr:colOff>358587</xdr:colOff>
      <xdr:row>44</xdr:row>
      <xdr:rowOff>179294</xdr:rowOff>
    </xdr:to>
    <xdr:graphicFrame macro="">
      <xdr:nvGraphicFramePr>
        <xdr:cNvPr id="9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56029</xdr:colOff>
      <xdr:row>32</xdr:row>
      <xdr:rowOff>1</xdr:rowOff>
    </xdr:from>
    <xdr:to>
      <xdr:col>11</xdr:col>
      <xdr:colOff>414616</xdr:colOff>
      <xdr:row>44</xdr:row>
      <xdr:rowOff>156882</xdr:rowOff>
    </xdr:to>
    <xdr:graphicFrame macro="">
      <xdr:nvGraphicFramePr>
        <xdr:cNvPr id="10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12</xdr:col>
      <xdr:colOff>56029</xdr:colOff>
      <xdr:row>31</xdr:row>
      <xdr:rowOff>201707</xdr:rowOff>
    </xdr:from>
    <xdr:to>
      <xdr:col>17</xdr:col>
      <xdr:colOff>414616</xdr:colOff>
      <xdr:row>44</xdr:row>
      <xdr:rowOff>168090</xdr:rowOff>
    </xdr:to>
    <xdr:graphicFrame macro="">
      <xdr:nvGraphicFramePr>
        <xdr:cNvPr id="11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12</xdr:col>
      <xdr:colOff>11206</xdr:colOff>
      <xdr:row>3</xdr:row>
      <xdr:rowOff>33618</xdr:rowOff>
    </xdr:from>
    <xdr:to>
      <xdr:col>17</xdr:col>
      <xdr:colOff>369793</xdr:colOff>
      <xdr:row>15</xdr:row>
      <xdr:rowOff>11206</xdr:rowOff>
    </xdr:to>
    <xdr:graphicFrame macro="">
      <xdr:nvGraphicFramePr>
        <xdr:cNvPr id="13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19</xdr:col>
      <xdr:colOff>112058</xdr:colOff>
      <xdr:row>3</xdr:row>
      <xdr:rowOff>22411</xdr:rowOff>
    </xdr:from>
    <xdr:to>
      <xdr:col>20</xdr:col>
      <xdr:colOff>0</xdr:colOff>
      <xdr:row>3</xdr:row>
      <xdr:rowOff>145677</xdr:rowOff>
    </xdr:to>
    <xdr:cxnSp macro="">
      <xdr:nvCxnSpPr>
        <xdr:cNvPr id="31" name="Connecteur droit avec flèche 30"/>
        <xdr:cNvCxnSpPr/>
      </xdr:nvCxnSpPr>
      <xdr:spPr>
        <a:xfrm flipV="1">
          <a:off x="13066058" y="896470"/>
          <a:ext cx="537883" cy="123266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0</xdr:colOff>
      <xdr:row>5</xdr:row>
      <xdr:rowOff>0</xdr:rowOff>
    </xdr:from>
    <xdr:to>
      <xdr:col>19</xdr:col>
      <xdr:colOff>589430</xdr:colOff>
      <xdr:row>5</xdr:row>
      <xdr:rowOff>15688</xdr:rowOff>
    </xdr:to>
    <xdr:cxnSp macro="">
      <xdr:nvCxnSpPr>
        <xdr:cNvPr id="32" name="Connecteur droit avec flèche 31"/>
        <xdr:cNvCxnSpPr/>
      </xdr:nvCxnSpPr>
      <xdr:spPr>
        <a:xfrm flipV="1">
          <a:off x="12954000" y="1299882"/>
          <a:ext cx="589430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80682</xdr:colOff>
      <xdr:row>6</xdr:row>
      <xdr:rowOff>0</xdr:rowOff>
    </xdr:from>
    <xdr:to>
      <xdr:col>20</xdr:col>
      <xdr:colOff>0</xdr:colOff>
      <xdr:row>7</xdr:row>
      <xdr:rowOff>20168</xdr:rowOff>
    </xdr:to>
    <xdr:cxnSp macro="">
      <xdr:nvCxnSpPr>
        <xdr:cNvPr id="33" name="Connecteur droit avec flèche 32"/>
        <xdr:cNvCxnSpPr/>
      </xdr:nvCxnSpPr>
      <xdr:spPr>
        <a:xfrm>
          <a:off x="13034682" y="1512794"/>
          <a:ext cx="569259" cy="23308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231963</xdr:colOff>
      <xdr:row>33</xdr:row>
      <xdr:rowOff>200024</xdr:rowOff>
    </xdr:from>
    <xdr:to>
      <xdr:col>17</xdr:col>
      <xdr:colOff>590550</xdr:colOff>
      <xdr:row>46</xdr:row>
      <xdr:rowOff>200024</xdr:rowOff>
    </xdr:to>
    <xdr:graphicFrame macro="">
      <xdr:nvGraphicFramePr>
        <xdr:cNvPr id="8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224117</xdr:colOff>
      <xdr:row>5</xdr:row>
      <xdr:rowOff>99171</xdr:rowOff>
    </xdr:from>
    <xdr:to>
      <xdr:col>8</xdr:col>
      <xdr:colOff>0</xdr:colOff>
      <xdr:row>6</xdr:row>
      <xdr:rowOff>9525</xdr:rowOff>
    </xdr:to>
    <xdr:cxnSp macro="">
      <xdr:nvCxnSpPr>
        <xdr:cNvPr id="10" name="Connecteur droit avec flèche 9"/>
        <xdr:cNvCxnSpPr/>
      </xdr:nvCxnSpPr>
      <xdr:spPr>
        <a:xfrm flipV="1">
          <a:off x="5558117" y="1318371"/>
          <a:ext cx="537883" cy="11990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266700</xdr:colOff>
      <xdr:row>8</xdr:row>
      <xdr:rowOff>142875</xdr:rowOff>
    </xdr:from>
    <xdr:to>
      <xdr:col>8</xdr:col>
      <xdr:colOff>136711</xdr:colOff>
      <xdr:row>9</xdr:row>
      <xdr:rowOff>115982</xdr:rowOff>
    </xdr:to>
    <xdr:cxnSp macro="">
      <xdr:nvCxnSpPr>
        <xdr:cNvPr id="11" name="Connecteur droit avec flèche 10"/>
        <xdr:cNvCxnSpPr/>
      </xdr:nvCxnSpPr>
      <xdr:spPr>
        <a:xfrm flipV="1">
          <a:off x="5600700" y="1990725"/>
          <a:ext cx="632011" cy="18265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58271</xdr:colOff>
      <xdr:row>5</xdr:row>
      <xdr:rowOff>91891</xdr:rowOff>
    </xdr:from>
    <xdr:to>
      <xdr:col>9</xdr:col>
      <xdr:colOff>627530</xdr:colOff>
      <xdr:row>6</xdr:row>
      <xdr:rowOff>112059</xdr:rowOff>
    </xdr:to>
    <xdr:cxnSp macro="">
      <xdr:nvCxnSpPr>
        <xdr:cNvPr id="12" name="Connecteur droit avec flèche 11"/>
        <xdr:cNvCxnSpPr/>
      </xdr:nvCxnSpPr>
      <xdr:spPr>
        <a:xfrm>
          <a:off x="6916271" y="1387291"/>
          <a:ext cx="569259" cy="229718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126627</xdr:colOff>
      <xdr:row>8</xdr:row>
      <xdr:rowOff>121026</xdr:rowOff>
    </xdr:from>
    <xdr:to>
      <xdr:col>10</xdr:col>
      <xdr:colOff>12327</xdr:colOff>
      <xdr:row>9</xdr:row>
      <xdr:rowOff>141194</xdr:rowOff>
    </xdr:to>
    <xdr:cxnSp macro="">
      <xdr:nvCxnSpPr>
        <xdr:cNvPr id="13" name="Connecteur droit avec flèche 12"/>
        <xdr:cNvCxnSpPr/>
      </xdr:nvCxnSpPr>
      <xdr:spPr>
        <a:xfrm>
          <a:off x="6984627" y="2035551"/>
          <a:ext cx="571500" cy="220193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194982</xdr:colOff>
      <xdr:row>11</xdr:row>
      <xdr:rowOff>105338</xdr:rowOff>
    </xdr:from>
    <xdr:to>
      <xdr:col>10</xdr:col>
      <xdr:colOff>80682</xdr:colOff>
      <xdr:row>12</xdr:row>
      <xdr:rowOff>125506</xdr:rowOff>
    </xdr:to>
    <xdr:cxnSp macro="">
      <xdr:nvCxnSpPr>
        <xdr:cNvPr id="14" name="Connecteur droit avec flèche 13"/>
        <xdr:cNvCxnSpPr/>
      </xdr:nvCxnSpPr>
      <xdr:spPr>
        <a:xfrm>
          <a:off x="7052982" y="2638988"/>
          <a:ext cx="571500" cy="229718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151279</xdr:colOff>
      <xdr:row>11</xdr:row>
      <xdr:rowOff>193862</xdr:rowOff>
    </xdr:from>
    <xdr:to>
      <xdr:col>8</xdr:col>
      <xdr:colOff>57150</xdr:colOff>
      <xdr:row>12</xdr:row>
      <xdr:rowOff>0</xdr:rowOff>
    </xdr:to>
    <xdr:cxnSp macro="">
      <xdr:nvCxnSpPr>
        <xdr:cNvPr id="16" name="Connecteur droit avec flèche 15"/>
        <xdr:cNvCxnSpPr/>
      </xdr:nvCxnSpPr>
      <xdr:spPr>
        <a:xfrm flipV="1">
          <a:off x="5485279" y="2670362"/>
          <a:ext cx="667871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11206</xdr:colOff>
      <xdr:row>3</xdr:row>
      <xdr:rowOff>33618</xdr:rowOff>
    </xdr:from>
    <xdr:to>
      <xdr:col>5</xdr:col>
      <xdr:colOff>369793</xdr:colOff>
      <xdr:row>15</xdr:row>
      <xdr:rowOff>11206</xdr:rowOff>
    </xdr:to>
    <xdr:graphicFrame macro="">
      <xdr:nvGraphicFramePr>
        <xdr:cNvPr id="17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0</xdr:colOff>
      <xdr:row>3</xdr:row>
      <xdr:rowOff>0</xdr:rowOff>
    </xdr:from>
    <xdr:to>
      <xdr:col>17</xdr:col>
      <xdr:colOff>358587</xdr:colOff>
      <xdr:row>14</xdr:row>
      <xdr:rowOff>177613</xdr:rowOff>
    </xdr:to>
    <xdr:graphicFrame macro="">
      <xdr:nvGraphicFramePr>
        <xdr:cNvPr id="19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17</xdr:row>
      <xdr:rowOff>47625</xdr:rowOff>
    </xdr:from>
    <xdr:to>
      <xdr:col>17</xdr:col>
      <xdr:colOff>358587</xdr:colOff>
      <xdr:row>29</xdr:row>
      <xdr:rowOff>120463</xdr:rowOff>
    </xdr:to>
    <xdr:graphicFrame macro="">
      <xdr:nvGraphicFramePr>
        <xdr:cNvPr id="20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371475</xdr:colOff>
      <xdr:row>16</xdr:row>
      <xdr:rowOff>9525</xdr:rowOff>
    </xdr:from>
    <xdr:to>
      <xdr:col>11</xdr:col>
      <xdr:colOff>419100</xdr:colOff>
      <xdr:row>30</xdr:row>
      <xdr:rowOff>9525</xdr:rowOff>
    </xdr:to>
    <xdr:graphicFrame macro="">
      <xdr:nvGraphicFramePr>
        <xdr:cNvPr id="21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752475</xdr:colOff>
      <xdr:row>32</xdr:row>
      <xdr:rowOff>9525</xdr:rowOff>
    </xdr:from>
    <xdr:to>
      <xdr:col>10</xdr:col>
      <xdr:colOff>704850</xdr:colOff>
      <xdr:row>46</xdr:row>
      <xdr:rowOff>9525</xdr:rowOff>
    </xdr:to>
    <xdr:graphicFrame macro="">
      <xdr:nvGraphicFramePr>
        <xdr:cNvPr id="22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33617</xdr:colOff>
      <xdr:row>5</xdr:row>
      <xdr:rowOff>112059</xdr:rowOff>
    </xdr:from>
    <xdr:to>
      <xdr:col>6</xdr:col>
      <xdr:colOff>571500</xdr:colOff>
      <xdr:row>6</xdr:row>
      <xdr:rowOff>22413</xdr:rowOff>
    </xdr:to>
    <xdr:cxnSp macro="">
      <xdr:nvCxnSpPr>
        <xdr:cNvPr id="23" name="Connecteur droit avec flèche 22"/>
        <xdr:cNvCxnSpPr/>
      </xdr:nvCxnSpPr>
      <xdr:spPr>
        <a:xfrm flipV="1">
          <a:off x="5367617" y="1331259"/>
          <a:ext cx="537883" cy="11990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8</xdr:row>
      <xdr:rowOff>161925</xdr:rowOff>
    </xdr:from>
    <xdr:to>
      <xdr:col>6</xdr:col>
      <xdr:colOff>632011</xdr:colOff>
      <xdr:row>9</xdr:row>
      <xdr:rowOff>135032</xdr:rowOff>
    </xdr:to>
    <xdr:cxnSp macro="">
      <xdr:nvCxnSpPr>
        <xdr:cNvPr id="24" name="Connecteur droit avec flèche 23"/>
        <xdr:cNvCxnSpPr/>
      </xdr:nvCxnSpPr>
      <xdr:spPr>
        <a:xfrm flipV="1">
          <a:off x="4572000" y="2009775"/>
          <a:ext cx="632011" cy="18265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11</xdr:row>
      <xdr:rowOff>180975</xdr:rowOff>
    </xdr:from>
    <xdr:to>
      <xdr:col>6</xdr:col>
      <xdr:colOff>667871</xdr:colOff>
      <xdr:row>11</xdr:row>
      <xdr:rowOff>196663</xdr:rowOff>
    </xdr:to>
    <xdr:cxnSp macro="">
      <xdr:nvCxnSpPr>
        <xdr:cNvPr id="25" name="Connecteur droit avec flèche 24"/>
        <xdr:cNvCxnSpPr/>
      </xdr:nvCxnSpPr>
      <xdr:spPr>
        <a:xfrm flipV="1">
          <a:off x="4572000" y="2657475"/>
          <a:ext cx="667871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126627</xdr:colOff>
      <xdr:row>8</xdr:row>
      <xdr:rowOff>121026</xdr:rowOff>
    </xdr:from>
    <xdr:to>
      <xdr:col>11</xdr:col>
      <xdr:colOff>12327</xdr:colOff>
      <xdr:row>9</xdr:row>
      <xdr:rowOff>141194</xdr:rowOff>
    </xdr:to>
    <xdr:cxnSp macro="">
      <xdr:nvCxnSpPr>
        <xdr:cNvPr id="26" name="Connecteur droit avec flèche 25"/>
        <xdr:cNvCxnSpPr/>
      </xdr:nvCxnSpPr>
      <xdr:spPr>
        <a:xfrm>
          <a:off x="6984627" y="1968876"/>
          <a:ext cx="647700" cy="229718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23"/>
  <sheetViews>
    <sheetView zoomScaleNormal="100" workbookViewId="0">
      <selection activeCell="J28" sqref="J28"/>
    </sheetView>
  </sheetViews>
  <sheetFormatPr baseColWidth="10" defaultRowHeight="15" x14ac:dyDescent="0.25"/>
  <cols>
    <col min="2" max="2" width="11.5703125" bestFit="1" customWidth="1"/>
    <col min="3" max="4" width="14.28515625" bestFit="1" customWidth="1"/>
    <col min="5" max="5" width="12.7109375" customWidth="1"/>
    <col min="6" max="6" width="12.85546875" bestFit="1" customWidth="1"/>
    <col min="7" max="7" width="11.5703125" bestFit="1" customWidth="1"/>
    <col min="8" max="8" width="12.85546875" bestFit="1" customWidth="1"/>
    <col min="9" max="9" width="11.5703125" bestFit="1" customWidth="1"/>
    <col min="10" max="10" width="11.85546875" bestFit="1" customWidth="1"/>
    <col min="11" max="11" width="11.5703125" bestFit="1" customWidth="1"/>
    <col min="12" max="12" width="11.85546875" bestFit="1" customWidth="1"/>
    <col min="13" max="13" width="12.85546875" bestFit="1" customWidth="1"/>
    <col min="14" max="14" width="11.5703125" bestFit="1" customWidth="1"/>
    <col min="15" max="15" width="12.85546875" bestFit="1" customWidth="1"/>
    <col min="16" max="17" width="11.5703125" bestFit="1" customWidth="1"/>
    <col min="18" max="18" width="12.85546875" bestFit="1" customWidth="1"/>
    <col min="19" max="19" width="11.5703125" bestFit="1" customWidth="1"/>
    <col min="20" max="20" width="11.85546875" bestFit="1" customWidth="1"/>
    <col min="21" max="22" width="11.5703125" bestFit="1" customWidth="1"/>
    <col min="23" max="23" width="11.85546875" bestFit="1" customWidth="1"/>
    <col min="24" max="27" width="11.5703125" bestFit="1" customWidth="1"/>
    <col min="28" max="28" width="11.85546875" bestFit="1" customWidth="1"/>
    <col min="29" max="29" width="11.5703125" bestFit="1" customWidth="1"/>
    <col min="30" max="30" width="11.85546875" bestFit="1" customWidth="1"/>
    <col min="31" max="39" width="11.5703125" bestFit="1" customWidth="1"/>
    <col min="40" max="40" width="11.85546875" bestFit="1" customWidth="1"/>
    <col min="41" max="42" width="11.5703125" bestFit="1" customWidth="1"/>
    <col min="43" max="43" width="11.85546875" bestFit="1" customWidth="1"/>
    <col min="44" max="44" width="11.5703125" bestFit="1" customWidth="1"/>
    <col min="45" max="45" width="11.85546875" bestFit="1" customWidth="1"/>
    <col min="46" max="59" width="11.5703125" bestFit="1" customWidth="1"/>
    <col min="60" max="60" width="11.85546875" bestFit="1" customWidth="1"/>
    <col min="61" max="66" width="11.5703125" bestFit="1" customWidth="1"/>
    <col min="67" max="67" width="11.85546875" bestFit="1" customWidth="1"/>
    <col min="68" max="68" width="11.5703125" bestFit="1" customWidth="1"/>
    <col min="69" max="69" width="11.85546875" bestFit="1" customWidth="1"/>
    <col min="70" max="72" width="11.5703125" bestFit="1" customWidth="1"/>
    <col min="73" max="73" width="11.85546875" bestFit="1" customWidth="1"/>
    <col min="74" max="78" width="11.5703125" bestFit="1" customWidth="1"/>
    <col min="79" max="79" width="11.85546875" bestFit="1" customWidth="1"/>
    <col min="80" max="84" width="11.5703125" bestFit="1" customWidth="1"/>
    <col min="85" max="85" width="14.28515625" bestFit="1" customWidth="1"/>
    <col min="86" max="87" width="11.5703125" bestFit="1" customWidth="1"/>
  </cols>
  <sheetData>
    <row r="2" spans="1:87" ht="22.5" x14ac:dyDescent="0.3">
      <c r="G2" s="1">
        <v>2018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/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 t="s">
        <v>105</v>
      </c>
      <c r="B8" s="71">
        <f>janvier!B41</f>
        <v>4.2938709677419356</v>
      </c>
      <c r="C8" s="71">
        <f>janvier!C41</f>
        <v>73089.29806451613</v>
      </c>
      <c r="D8" s="71">
        <f>janvier!D41</f>
        <v>66022.774193548394</v>
      </c>
      <c r="E8" s="71">
        <f>janvier!E41</f>
        <v>3515.0648387096767</v>
      </c>
      <c r="F8" s="71">
        <f>janvier!F41</f>
        <v>5024.0322580645161</v>
      </c>
      <c r="G8" s="71">
        <f>janvier!G41</f>
        <v>203.04030919354841</v>
      </c>
      <c r="H8" s="71">
        <f>janvier!H41</f>
        <v>15148.125551607169</v>
      </c>
      <c r="I8" s="71">
        <f>janvier!I41</f>
        <v>10.859713209677418</v>
      </c>
      <c r="J8" s="71">
        <f>janvier!J41</f>
        <v>1046.3572919297483</v>
      </c>
      <c r="K8" s="71">
        <f>janvier!K41</f>
        <v>98.660845531483886</v>
      </c>
      <c r="L8" s="71">
        <f>janvier!L41</f>
        <v>394.91976110322582</v>
      </c>
      <c r="M8" s="71">
        <f>janvier!M41</f>
        <v>28976.799565726451</v>
      </c>
      <c r="N8" s="71">
        <f>janvier!N41</f>
        <v>45.419180141935477</v>
      </c>
      <c r="O8" s="71">
        <f>janvier!O41</f>
        <v>3726.6223976619385</v>
      </c>
      <c r="P8" s="71">
        <f>janvier!P41</f>
        <v>92.118675603638707</v>
      </c>
      <c r="Q8" s="71">
        <f>janvier!Q41</f>
        <v>151.78210921612907</v>
      </c>
      <c r="R8" s="71">
        <f>janvier!R41</f>
        <v>11143.137080337792</v>
      </c>
      <c r="S8" s="71">
        <f>janvier!S41</f>
        <v>9.4229062064516125</v>
      </c>
      <c r="T8" s="71">
        <f>janvier!T41</f>
        <v>848.16574937005169</v>
      </c>
      <c r="U8" s="71">
        <f>janvier!U41</f>
        <v>97.56532062236775</v>
      </c>
      <c r="V8" s="71">
        <f>janvier!V41</f>
        <v>23.836591977419353</v>
      </c>
      <c r="W8" s="71">
        <f>janvier!W41</f>
        <v>1731.5263560884255</v>
      </c>
      <c r="X8" s="71">
        <f>janvier!X41</f>
        <v>3.639508832258064</v>
      </c>
      <c r="Y8" s="71">
        <f>janvier!Y41</f>
        <v>276.92869721745808</v>
      </c>
      <c r="Z8" s="71">
        <f>janvier!Z41</f>
        <v>83.661487157800892</v>
      </c>
      <c r="AA8" s="71">
        <f>janvier!AA41</f>
        <v>40.654821135483871</v>
      </c>
      <c r="AB8" s="71">
        <f>janvier!AB41</f>
        <v>2981.0671454362355</v>
      </c>
      <c r="AC8" s="71">
        <f>janvier!AC41</f>
        <v>5.9481494064516136</v>
      </c>
      <c r="AD8" s="71">
        <f>janvier!AD41</f>
        <v>466.21175062978381</v>
      </c>
      <c r="AE8" s="71">
        <f>janvier!AE41</f>
        <v>90.815573961764514</v>
      </c>
      <c r="AF8" s="71">
        <f>janvier!AF41</f>
        <v>0.28462230645161291</v>
      </c>
      <c r="AG8" s="71">
        <f>janvier!AG41</f>
        <v>22.918612767741937</v>
      </c>
      <c r="AH8" s="71">
        <f>janvier!AH41</f>
        <v>0.25420577741935479</v>
      </c>
      <c r="AI8" s="71">
        <f>janvier!AI41</f>
        <v>19.471863909677417</v>
      </c>
      <c r="AJ8" s="71" t="e">
        <f>janvier!AJ41</f>
        <v>#DIV/0!</v>
      </c>
      <c r="AK8" s="71">
        <f>janvier!AK41</f>
        <v>2.4005286258064507</v>
      </c>
      <c r="AL8" s="71">
        <f>janvier!AL41</f>
        <v>198.32085033298387</v>
      </c>
      <c r="AM8" s="71">
        <f>janvier!AM41</f>
        <v>9.5806101806451611</v>
      </c>
      <c r="AN8" s="71">
        <f>janvier!AN41</f>
        <v>697.69680388211918</v>
      </c>
      <c r="AO8" s="71" t="e">
        <f>janvier!AO41</f>
        <v>#DIV/0!</v>
      </c>
      <c r="AP8" s="71">
        <f>janvier!AP41</f>
        <v>43.339972067741932</v>
      </c>
      <c r="AQ8" s="71">
        <f>janvier!AQ41</f>
        <v>2966.7703282580642</v>
      </c>
      <c r="AR8" s="71">
        <f>janvier!AR41</f>
        <v>15.739170722580646</v>
      </c>
      <c r="AS8" s="71">
        <f>janvier!AS41</f>
        <v>1177.6876510322579</v>
      </c>
      <c r="AT8" s="71">
        <f>janvier!AT41</f>
        <v>66.572032658545169</v>
      </c>
      <c r="AU8" s="71">
        <f>janvier!AU41</f>
        <v>4.3288494387096783</v>
      </c>
      <c r="AV8" s="71">
        <f>janvier!AV41</f>
        <v>319.74217671522263</v>
      </c>
      <c r="AW8" s="71">
        <f>janvier!AW41</f>
        <v>0.57646598064516119</v>
      </c>
      <c r="AX8" s="71">
        <f>janvier!AX41</f>
        <v>46.07350919909355</v>
      </c>
      <c r="AY8" s="71">
        <f>janvier!AY41</f>
        <v>91.140339277387099</v>
      </c>
      <c r="AZ8" s="71" t="e">
        <f>janvier!AZ41</f>
        <v>#DIV/0!</v>
      </c>
      <c r="BA8" s="71" t="e">
        <f>janvier!BA41</f>
        <v>#DIV/0!</v>
      </c>
      <c r="BB8" s="71" t="e">
        <f>janvier!BB41</f>
        <v>#DIV/0!</v>
      </c>
      <c r="BC8" s="71" t="e">
        <f>janvier!BC41</f>
        <v>#DIV/0!</v>
      </c>
      <c r="BD8" s="71" t="e">
        <f>janvier!BD41</f>
        <v>#DIV/0!</v>
      </c>
      <c r="BE8" s="71" t="e">
        <f>janvier!BE41</f>
        <v>#DIV/0!</v>
      </c>
      <c r="BF8" s="71" t="e">
        <f t="shared" ref="BF8:BF19" si="0">BD8+BE8</f>
        <v>#DIV/0!</v>
      </c>
      <c r="BG8" s="71" t="e">
        <f>janvier!BG41</f>
        <v>#DIV/0!</v>
      </c>
      <c r="BH8" s="71">
        <f>janvier!BH41</f>
        <v>491.48709677419356</v>
      </c>
      <c r="BI8" s="71">
        <f>janvier!BI41</f>
        <v>34.854838709677416</v>
      </c>
      <c r="BJ8" s="71">
        <f>janvier!BJ41</f>
        <v>17.070884677419357</v>
      </c>
      <c r="BK8" s="71">
        <f>janvier!BK41</f>
        <v>13.675101999999999</v>
      </c>
      <c r="BL8" s="71" t="e">
        <f>janvier!BL41</f>
        <v>#DIV/0!</v>
      </c>
      <c r="BM8" s="71">
        <f>janvier!BM41</f>
        <v>11.347334193548386</v>
      </c>
      <c r="BN8" s="71" t="e">
        <f>janvier!BN41</f>
        <v>#DIV/0!</v>
      </c>
      <c r="BO8" s="71">
        <f>janvier!BO41</f>
        <v>1339.9574193548387</v>
      </c>
      <c r="BP8" s="71">
        <f t="shared" ref="BP8:BP19" si="1">BO8/D8</f>
        <v>2.029538194542841E-2</v>
      </c>
      <c r="BQ8" s="71">
        <f>janvier!BQ41</f>
        <v>3040.7938709677428</v>
      </c>
      <c r="BR8" s="71">
        <f t="shared" ref="BR8:BR19" si="2">BQ8/D8</f>
        <v>4.6056741906263049E-2</v>
      </c>
      <c r="BS8" s="71">
        <f>janvier!BS41</f>
        <v>65.262258064516132</v>
      </c>
      <c r="BT8" s="71">
        <f t="shared" ref="BT8:BT19" si="3">BS8/D8</f>
        <v>9.8848100313381594E-4</v>
      </c>
      <c r="BU8" s="71">
        <f>janvier!BU41</f>
        <v>886.39064516129031</v>
      </c>
      <c r="BV8" s="71">
        <f>janvier!BV41</f>
        <v>1.3457265206898321E-2</v>
      </c>
      <c r="BW8" s="71" t="e">
        <v>#DIV/0!</v>
      </c>
      <c r="BX8" s="71" t="e">
        <f t="shared" ref="BX8:BX19" si="4">BW8/BF8</f>
        <v>#DIV/0!</v>
      </c>
      <c r="BY8" s="71" t="e">
        <f>janvier!BY41</f>
        <v>#DIV/0!</v>
      </c>
      <c r="BZ8" s="71" t="e">
        <f t="shared" ref="BZ8:BZ19" si="5">BY8/BJ8</f>
        <v>#DIV/0!</v>
      </c>
      <c r="CA8" s="71">
        <f>janvier!CA41</f>
        <v>2532.6240000000003</v>
      </c>
      <c r="CB8" s="71">
        <f t="shared" ref="CB8:CB19" si="6">CA8/BK8</f>
        <v>185.19964238657968</v>
      </c>
      <c r="CC8" s="71" t="e">
        <f>janvier!CC41</f>
        <v>#DIV/0!</v>
      </c>
      <c r="CD8" s="71" t="e">
        <f t="shared" ref="CD8:CD19" si="7">CC8/BM8</f>
        <v>#DIV/0!</v>
      </c>
      <c r="CE8" s="71" t="e">
        <f>janvier!CE41</f>
        <v>#DIV/0!</v>
      </c>
      <c r="CF8" s="71" t="e">
        <f t="shared" ref="CF8:CF19" si="8">CE8/BM8</f>
        <v>#DIV/0!</v>
      </c>
      <c r="CG8" s="71">
        <f>janvier!CG41</f>
        <v>50114.322580645159</v>
      </c>
      <c r="CH8" s="71" t="e">
        <f>janvier!CH41</f>
        <v>#DIV/0!</v>
      </c>
      <c r="CI8" s="71" t="e">
        <f>janvier!CI41</f>
        <v>#DIV/0!</v>
      </c>
    </row>
    <row r="9" spans="1:87" x14ac:dyDescent="0.25">
      <c r="A9" s="2" t="s">
        <v>106</v>
      </c>
      <c r="B9" s="71" t="e">
        <f>Février!B41</f>
        <v>#DIV/0!</v>
      </c>
      <c r="C9" s="71" t="e">
        <f>Février!C41</f>
        <v>#DIV/0!</v>
      </c>
      <c r="D9" s="71"/>
      <c r="E9" s="71" t="e">
        <f>Février!E41</f>
        <v>#DIV/0!</v>
      </c>
      <c r="F9" s="71" t="e">
        <f>Février!F41</f>
        <v>#DIV/0!</v>
      </c>
      <c r="G9" s="71">
        <f>Février!G41</f>
        <v>196.06195965714284</v>
      </c>
      <c r="H9" s="71">
        <f>Février!H41</f>
        <v>14805.028607499999</v>
      </c>
      <c r="I9" s="71">
        <f>Février!I41</f>
        <v>17.112756532142857</v>
      </c>
      <c r="J9" s="71">
        <f>Février!J41</f>
        <v>1873.8238071428573</v>
      </c>
      <c r="K9" s="71">
        <f>Février!K41</f>
        <v>91.045043258700019</v>
      </c>
      <c r="L9" s="71">
        <f>Février!L41</f>
        <v>399.84842754285717</v>
      </c>
      <c r="M9" s="71">
        <f>Février!M41</f>
        <v>29231.42407928572</v>
      </c>
      <c r="N9" s="71">
        <f>Février!N41</f>
        <v>58.198631860714279</v>
      </c>
      <c r="O9" s="71">
        <f>Février!O41</f>
        <v>5493.3735828571434</v>
      </c>
      <c r="P9" s="71">
        <f>Février!P41</f>
        <v>83.949904477850012</v>
      </c>
      <c r="Q9" s="71">
        <f>Février!Q41</f>
        <v>171.25218165357143</v>
      </c>
      <c r="R9" s="71">
        <f>Février!R41</f>
        <v>12611.596627142859</v>
      </c>
      <c r="S9" s="71">
        <f>Février!S41</f>
        <v>17.720265392857144</v>
      </c>
      <c r="T9" s="71">
        <f>Février!T41</f>
        <v>1866.7086707142857</v>
      </c>
      <c r="U9" s="71">
        <f>Février!U41</f>
        <v>88.534858000892868</v>
      </c>
      <c r="V9" s="71">
        <f>Février!V41</f>
        <v>25.385214864285711</v>
      </c>
      <c r="W9" s="71">
        <f>Février!W41</f>
        <v>1863.7458703571426</v>
      </c>
      <c r="X9" s="71">
        <f>Février!X41</f>
        <v>5.6853969642857143</v>
      </c>
      <c r="Y9" s="71">
        <f>Février!Y41</f>
        <v>513.64925392857151</v>
      </c>
      <c r="Z9" s="71">
        <f>Février!Z41</f>
        <v>76.533565428639662</v>
      </c>
      <c r="AA9" s="71">
        <f>Février!AA41</f>
        <v>41.178213542857137</v>
      </c>
      <c r="AB9" s="71">
        <f>Février!AB41</f>
        <v>3048.050001471428</v>
      </c>
      <c r="AC9" s="71">
        <f>Février!AC41</f>
        <v>8.5676337642857145</v>
      </c>
      <c r="AD9" s="71">
        <f>Février!AD41</f>
        <v>791.26789135714296</v>
      </c>
      <c r="AE9" s="71">
        <f>Février!AE41</f>
        <v>78.4919076348</v>
      </c>
      <c r="AF9" s="71">
        <f>Février!AF41</f>
        <v>0.32704714285714287</v>
      </c>
      <c r="AG9" s="71">
        <f>Février!AG41</f>
        <v>27.120815453571428</v>
      </c>
      <c r="AH9" s="71">
        <f>Février!AH41</f>
        <v>0.17470175357142845</v>
      </c>
      <c r="AI9" s="71">
        <f>Février!AI41</f>
        <v>15.48785417142857</v>
      </c>
      <c r="AJ9" s="71" t="e">
        <f>Février!AJ41</f>
        <v>#DIV/0!</v>
      </c>
      <c r="AK9" s="71">
        <f>Février!AK41</f>
        <v>2.177512010714286</v>
      </c>
      <c r="AL9" s="71">
        <f>Février!AL41</f>
        <v>179.84548526967143</v>
      </c>
      <c r="AM9" s="71">
        <f>Février!AM41</f>
        <v>8.3877979249999974</v>
      </c>
      <c r="AN9" s="71">
        <f>Février!AN41</f>
        <v>612.95075730501412</v>
      </c>
      <c r="AO9" s="71" t="e">
        <f>Février!AO41</f>
        <v>#DIV/0!</v>
      </c>
      <c r="AP9" s="71">
        <f>Février!AP41</f>
        <v>43.682772696428572</v>
      </c>
      <c r="AQ9" s="71">
        <f>Février!AQ41</f>
        <v>3058.8766176499994</v>
      </c>
      <c r="AR9" s="71">
        <f>Février!AR41</f>
        <v>17.056082475</v>
      </c>
      <c r="AS9" s="71">
        <f>Février!AS41</f>
        <v>1411.891267714286</v>
      </c>
      <c r="AT9" s="71">
        <f>Février!AT41</f>
        <v>57.59050276057858</v>
      </c>
      <c r="AU9" s="71">
        <f>Février!AU41</f>
        <v>4.4971223035714285</v>
      </c>
      <c r="AV9" s="71">
        <f>Février!AV41</f>
        <v>333.69589696428568</v>
      </c>
      <c r="AW9" s="71">
        <f>Février!AW41</f>
        <v>0.88634162857142851</v>
      </c>
      <c r="AX9" s="71">
        <f>Février!AX41</f>
        <v>77.489015928571447</v>
      </c>
      <c r="AY9" s="71">
        <f>Février!AY41</f>
        <v>80.174751343803564</v>
      </c>
      <c r="AZ9" s="71" t="e">
        <f>Février!AZ41</f>
        <v>#DIV/0!</v>
      </c>
      <c r="BA9" s="71" t="e">
        <f>Février!BA41</f>
        <v>#DIV/0!</v>
      </c>
      <c r="BB9" s="71" t="e">
        <f>Février!BB41</f>
        <v>#DIV/0!</v>
      </c>
      <c r="BC9" s="71" t="e">
        <f>Février!BC41</f>
        <v>#DIV/0!</v>
      </c>
      <c r="BD9" s="71" t="e">
        <f>Février!BD41</f>
        <v>#DIV/0!</v>
      </c>
      <c r="BE9" s="71" t="e">
        <f>Février!BE41</f>
        <v>#DIV/0!</v>
      </c>
      <c r="BF9" s="71" t="e">
        <f t="shared" si="0"/>
        <v>#DIV/0!</v>
      </c>
      <c r="BG9" s="71" t="e">
        <f>Février!BG41</f>
        <v>#DIV/0!</v>
      </c>
      <c r="BH9" s="71" t="e">
        <f>Février!BH41</f>
        <v>#DIV/0!</v>
      </c>
      <c r="BI9" s="71" t="e">
        <f>Février!BI41</f>
        <v>#DIV/0!</v>
      </c>
      <c r="BJ9" s="71" t="e">
        <f>Février!BJ41</f>
        <v>#DIV/0!</v>
      </c>
      <c r="BK9" s="71" t="e">
        <f>Février!BK41</f>
        <v>#DIV/0!</v>
      </c>
      <c r="BL9" s="71" t="e">
        <f>Février!BL41</f>
        <v>#DIV/0!</v>
      </c>
      <c r="BM9" s="71" t="e">
        <f>Février!BM41</f>
        <v>#DIV/0!</v>
      </c>
      <c r="BN9" s="71" t="e">
        <f>Février!BN41</f>
        <v>#DIV/0!</v>
      </c>
      <c r="BO9" s="71" t="e">
        <f>Février!BO41</f>
        <v>#DIV/0!</v>
      </c>
      <c r="BP9" s="71" t="e">
        <f t="shared" si="1"/>
        <v>#DIV/0!</v>
      </c>
      <c r="BQ9" s="71" t="e">
        <f>Février!BQ41</f>
        <v>#DIV/0!</v>
      </c>
      <c r="BR9" s="71" t="e">
        <f t="shared" si="2"/>
        <v>#DIV/0!</v>
      </c>
      <c r="BS9" s="71" t="e">
        <f>Février!BS41</f>
        <v>#DIV/0!</v>
      </c>
      <c r="BT9" s="71" t="e">
        <f t="shared" si="3"/>
        <v>#DIV/0!</v>
      </c>
      <c r="BU9" s="71" t="e">
        <f>Février!BU41</f>
        <v>#DIV/0!</v>
      </c>
      <c r="BV9" s="71" t="e">
        <f>Février!BV41</f>
        <v>#DIV/0!</v>
      </c>
      <c r="BW9" s="71" t="e">
        <v>#DIV/0!</v>
      </c>
      <c r="BX9" s="71" t="e">
        <f t="shared" si="4"/>
        <v>#DIV/0!</v>
      </c>
      <c r="BY9" s="71" t="e">
        <f>Février!BY41</f>
        <v>#DIV/0!</v>
      </c>
      <c r="BZ9" s="71" t="e">
        <f t="shared" si="5"/>
        <v>#DIV/0!</v>
      </c>
      <c r="CA9" s="71" t="e">
        <f>Février!CA41</f>
        <v>#DIV/0!</v>
      </c>
      <c r="CB9" s="71" t="e">
        <f t="shared" si="6"/>
        <v>#DIV/0!</v>
      </c>
      <c r="CC9" s="71" t="e">
        <f>Février!CC41</f>
        <v>#DIV/0!</v>
      </c>
      <c r="CD9" s="71" t="e">
        <f t="shared" si="7"/>
        <v>#DIV/0!</v>
      </c>
      <c r="CE9" s="71" t="e">
        <f>Février!CE41</f>
        <v>#DIV/0!</v>
      </c>
      <c r="CF9" s="71" t="e">
        <f t="shared" si="8"/>
        <v>#DIV/0!</v>
      </c>
      <c r="CG9" s="71" t="e">
        <f>Février!CG41</f>
        <v>#DIV/0!</v>
      </c>
      <c r="CH9" s="71" t="e">
        <f>Février!CH41</f>
        <v>#DIV/0!</v>
      </c>
      <c r="CI9" s="71" t="e">
        <f>Février!CI41</f>
        <v>#DIV/0!</v>
      </c>
    </row>
    <row r="10" spans="1:87" x14ac:dyDescent="0.25">
      <c r="A10" s="2" t="s">
        <v>107</v>
      </c>
      <c r="B10" s="71" t="e">
        <f>Mars!B41</f>
        <v>#DIV/0!</v>
      </c>
      <c r="C10" s="71" t="e">
        <f>Mars!C41</f>
        <v>#DIV/0!</v>
      </c>
      <c r="D10" s="71"/>
      <c r="E10" s="71" t="e">
        <f>Mars!E41</f>
        <v>#DIV/0!</v>
      </c>
      <c r="F10" s="71" t="e">
        <f>Mars!F41</f>
        <v>#DIV/0!</v>
      </c>
      <c r="G10" s="71" t="e">
        <f>Mars!G41</f>
        <v>#DIV/0!</v>
      </c>
      <c r="H10" s="71" t="e">
        <f>Mars!H41</f>
        <v>#DIV/0!</v>
      </c>
      <c r="I10" s="71"/>
      <c r="J10" s="71" t="e">
        <f>Mars!J41</f>
        <v>#DIV/0!</v>
      </c>
      <c r="K10" s="71" t="e">
        <f>Mars!K41</f>
        <v>#DIV/0!</v>
      </c>
      <c r="L10" s="71" t="e">
        <f>Mars!L41</f>
        <v>#DIV/0!</v>
      </c>
      <c r="M10" s="71" t="e">
        <f>Mars!M41</f>
        <v>#DIV/0!</v>
      </c>
      <c r="N10" s="71"/>
      <c r="O10" s="71" t="e">
        <f>Mars!O41</f>
        <v>#DIV/0!</v>
      </c>
      <c r="P10" s="71" t="e">
        <f>Mars!P41</f>
        <v>#DIV/0!</v>
      </c>
      <c r="Q10" s="71" t="e">
        <f>Mars!Q41</f>
        <v>#DIV/0!</v>
      </c>
      <c r="R10" s="71" t="e">
        <f>Mars!R41</f>
        <v>#DIV/0!</v>
      </c>
      <c r="S10" s="71"/>
      <c r="T10" s="71" t="e">
        <f>Mars!T41</f>
        <v>#DIV/0!</v>
      </c>
      <c r="U10" s="71" t="e">
        <f>Mars!U41</f>
        <v>#DIV/0!</v>
      </c>
      <c r="V10" s="71" t="e">
        <f>Mars!V41</f>
        <v>#DIV/0!</v>
      </c>
      <c r="W10" s="71" t="e">
        <f>Mars!W41</f>
        <v>#DIV/0!</v>
      </c>
      <c r="X10" s="71"/>
      <c r="Y10" s="71" t="e">
        <f>Mars!Y41</f>
        <v>#DIV/0!</v>
      </c>
      <c r="Z10" s="71" t="e">
        <f>Mars!Z41</f>
        <v>#DIV/0!</v>
      </c>
      <c r="AA10" s="71" t="e">
        <f>Mars!AA41</f>
        <v>#DIV/0!</v>
      </c>
      <c r="AB10" s="71" t="e">
        <f>Mars!AB41</f>
        <v>#DIV/0!</v>
      </c>
      <c r="AC10" s="71"/>
      <c r="AD10" s="71" t="e">
        <f>Mars!AD41</f>
        <v>#DIV/0!</v>
      </c>
      <c r="AE10" s="71"/>
      <c r="AF10" s="71" t="e">
        <f>Mars!AF41</f>
        <v>#DIV/0!</v>
      </c>
      <c r="AG10" s="71" t="e">
        <f>Mars!AG41</f>
        <v>#DIV/0!</v>
      </c>
      <c r="AH10" s="71" t="e">
        <f>Mars!AH41</f>
        <v>#DIV/0!</v>
      </c>
      <c r="AI10" s="71" t="e">
        <f>Mars!AI41</f>
        <v>#DIV/0!</v>
      </c>
      <c r="AJ10" s="71" t="e">
        <f>Mars!AJ41</f>
        <v>#DIV/0!</v>
      </c>
      <c r="AK10" s="71" t="e">
        <f>Mars!AK41</f>
        <v>#DIV/0!</v>
      </c>
      <c r="AL10" s="71" t="e">
        <f>Mars!AL41</f>
        <v>#DIV/0!</v>
      </c>
      <c r="AM10" s="71" t="e">
        <f>Mars!AM41</f>
        <v>#DIV/0!</v>
      </c>
      <c r="AN10" s="71" t="e">
        <f>Mars!AN41</f>
        <v>#DIV/0!</v>
      </c>
      <c r="AO10" s="71" t="e">
        <f>Mars!AO41</f>
        <v>#DIV/0!</v>
      </c>
      <c r="AP10" s="71" t="e">
        <f>Mars!AP41</f>
        <v>#DIV/0!</v>
      </c>
      <c r="AQ10" s="71" t="e">
        <f>Mars!AQ41</f>
        <v>#DIV/0!</v>
      </c>
      <c r="AR10" s="71"/>
      <c r="AS10" s="71" t="e">
        <f>Mars!AS41</f>
        <v>#DIV/0!</v>
      </c>
      <c r="AT10" s="71"/>
      <c r="AU10" s="71" t="e">
        <f>Mars!AU41</f>
        <v>#DIV/0!</v>
      </c>
      <c r="AV10" s="71" t="e">
        <f>Mars!AV41</f>
        <v>#DIV/0!</v>
      </c>
      <c r="AW10" s="71"/>
      <c r="AX10" s="71" t="e">
        <f>Mars!AX41</f>
        <v>#DIV/0!</v>
      </c>
      <c r="AY10" s="71" t="e">
        <f>Mars!AY41</f>
        <v>#DIV/0!</v>
      </c>
      <c r="AZ10" s="71" t="e">
        <f>Mars!AZ41</f>
        <v>#DIV/0!</v>
      </c>
      <c r="BA10" s="71" t="e">
        <f>Mars!BA41</f>
        <v>#DIV/0!</v>
      </c>
      <c r="BB10" s="71" t="e">
        <f>Mars!BB41</f>
        <v>#DIV/0!</v>
      </c>
      <c r="BC10" s="71" t="e">
        <f>Mars!BC41</f>
        <v>#DIV/0!</v>
      </c>
      <c r="BD10" s="71" t="e">
        <f>Mars!BD41</f>
        <v>#DIV/0!</v>
      </c>
      <c r="BE10" s="71" t="e">
        <f>Mars!BE41</f>
        <v>#DIV/0!</v>
      </c>
      <c r="BF10" s="71" t="e">
        <f t="shared" si="0"/>
        <v>#DIV/0!</v>
      </c>
      <c r="BG10" s="71" t="e">
        <f>Mars!BG41</f>
        <v>#DIV/0!</v>
      </c>
      <c r="BH10" s="71" t="e">
        <f>Mars!BH41</f>
        <v>#DIV/0!</v>
      </c>
      <c r="BI10" s="71" t="e">
        <f>Mars!BI41</f>
        <v>#DIV/0!</v>
      </c>
      <c r="BJ10" s="71" t="e">
        <f>Mars!BJ41</f>
        <v>#DIV/0!</v>
      </c>
      <c r="BK10" s="71" t="e">
        <f>Mars!BK41</f>
        <v>#DIV/0!</v>
      </c>
      <c r="BL10" s="71" t="e">
        <f>Mars!BL41</f>
        <v>#DIV/0!</v>
      </c>
      <c r="BM10" s="71" t="e">
        <f>Mars!BM41</f>
        <v>#DIV/0!</v>
      </c>
      <c r="BN10" s="71" t="e">
        <f>Mars!BN41</f>
        <v>#DIV/0!</v>
      </c>
      <c r="BO10" s="71" t="e">
        <f>Mars!BO41</f>
        <v>#DIV/0!</v>
      </c>
      <c r="BP10" s="71" t="e">
        <f t="shared" si="1"/>
        <v>#DIV/0!</v>
      </c>
      <c r="BQ10" s="71" t="e">
        <f>Mars!BQ41</f>
        <v>#DIV/0!</v>
      </c>
      <c r="BR10" s="71" t="e">
        <f t="shared" si="2"/>
        <v>#DIV/0!</v>
      </c>
      <c r="BS10" s="71" t="e">
        <f>Mars!BS41</f>
        <v>#DIV/0!</v>
      </c>
      <c r="BT10" s="71" t="e">
        <f t="shared" si="3"/>
        <v>#DIV/0!</v>
      </c>
      <c r="BU10" s="71" t="e">
        <f>Mars!BU41</f>
        <v>#DIV/0!</v>
      </c>
      <c r="BV10" s="71" t="e">
        <f>Mars!BV41</f>
        <v>#DIV/0!</v>
      </c>
      <c r="BW10" s="71" t="e">
        <v>#DIV/0!</v>
      </c>
      <c r="BX10" s="71" t="e">
        <f t="shared" si="4"/>
        <v>#DIV/0!</v>
      </c>
      <c r="BY10" s="71" t="e">
        <f>Mars!BY41</f>
        <v>#DIV/0!</v>
      </c>
      <c r="BZ10" s="71" t="e">
        <f t="shared" si="5"/>
        <v>#DIV/0!</v>
      </c>
      <c r="CA10" s="71" t="e">
        <f>Mars!CA41</f>
        <v>#DIV/0!</v>
      </c>
      <c r="CB10" s="71" t="e">
        <f t="shared" si="6"/>
        <v>#DIV/0!</v>
      </c>
      <c r="CC10" s="71" t="e">
        <f>Mars!CC41</f>
        <v>#DIV/0!</v>
      </c>
      <c r="CD10" s="71" t="e">
        <f t="shared" si="7"/>
        <v>#DIV/0!</v>
      </c>
      <c r="CE10" s="71" t="e">
        <f>Mars!CE41</f>
        <v>#DIV/0!</v>
      </c>
      <c r="CF10" s="71" t="e">
        <f t="shared" si="8"/>
        <v>#DIV/0!</v>
      </c>
      <c r="CG10" s="71" t="e">
        <f>Mars!CG41</f>
        <v>#DIV/0!</v>
      </c>
      <c r="CH10" s="71" t="e">
        <f>Mars!CH41</f>
        <v>#DIV/0!</v>
      </c>
      <c r="CI10" s="71" t="e">
        <f>Mars!CI41</f>
        <v>#DIV/0!</v>
      </c>
    </row>
    <row r="11" spans="1:87" x14ac:dyDescent="0.25">
      <c r="A11" s="2" t="s">
        <v>108</v>
      </c>
      <c r="B11" s="71" t="e">
        <f>Avril!B41</f>
        <v>#DIV/0!</v>
      </c>
      <c r="C11" s="71" t="e">
        <f>Avril!C41</f>
        <v>#DIV/0!</v>
      </c>
      <c r="D11" s="71"/>
      <c r="E11" s="71" t="e">
        <f>Avril!E41</f>
        <v>#DIV/0!</v>
      </c>
      <c r="F11" s="71" t="e">
        <f>Avril!F41</f>
        <v>#DIV/0!</v>
      </c>
      <c r="G11" s="71" t="e">
        <f>Avril!G41</f>
        <v>#DIV/0!</v>
      </c>
      <c r="H11" s="71" t="e">
        <f>Avril!H41</f>
        <v>#DIV/0!</v>
      </c>
      <c r="I11" s="71"/>
      <c r="J11" s="71" t="e">
        <f>Avril!J41</f>
        <v>#DIV/0!</v>
      </c>
      <c r="K11" s="71" t="e">
        <f>Avril!K41</f>
        <v>#DIV/0!</v>
      </c>
      <c r="L11" s="71" t="e">
        <f>Avril!L41</f>
        <v>#DIV/0!</v>
      </c>
      <c r="M11" s="71" t="e">
        <f>Avril!M41</f>
        <v>#DIV/0!</v>
      </c>
      <c r="N11" s="71"/>
      <c r="O11" s="71" t="e">
        <f>Avril!O41</f>
        <v>#DIV/0!</v>
      </c>
      <c r="P11" s="71" t="e">
        <f>Avril!P41</f>
        <v>#DIV/0!</v>
      </c>
      <c r="Q11" s="71" t="e">
        <f>Avril!Q41</f>
        <v>#DIV/0!</v>
      </c>
      <c r="R11" s="71" t="e">
        <f>Avril!R41</f>
        <v>#DIV/0!</v>
      </c>
      <c r="S11" s="71"/>
      <c r="T11" s="71" t="e">
        <f>Avril!T41</f>
        <v>#DIV/0!</v>
      </c>
      <c r="U11" s="71" t="e">
        <f>Avril!U41</f>
        <v>#DIV/0!</v>
      </c>
      <c r="V11" s="71" t="e">
        <f>Avril!V41</f>
        <v>#DIV/0!</v>
      </c>
      <c r="W11" s="71" t="e">
        <f>Avril!W41</f>
        <v>#DIV/0!</v>
      </c>
      <c r="X11" s="71"/>
      <c r="Y11" s="71" t="e">
        <f>Avril!Y41</f>
        <v>#DIV/0!</v>
      </c>
      <c r="Z11" s="71" t="e">
        <f>Avril!Z41</f>
        <v>#DIV/0!</v>
      </c>
      <c r="AA11" s="71" t="e">
        <f>Avril!AA41</f>
        <v>#DIV/0!</v>
      </c>
      <c r="AB11" s="71" t="e">
        <f>Avril!AB41</f>
        <v>#DIV/0!</v>
      </c>
      <c r="AC11" s="71"/>
      <c r="AD11" s="71" t="e">
        <f>Avril!AD41</f>
        <v>#DIV/0!</v>
      </c>
      <c r="AE11" s="71"/>
      <c r="AF11" s="71" t="e">
        <f>Avril!AF41</f>
        <v>#DIV/0!</v>
      </c>
      <c r="AG11" s="71" t="e">
        <f>Avril!AG41</f>
        <v>#DIV/0!</v>
      </c>
      <c r="AH11" s="71" t="e">
        <f>Avril!AH41</f>
        <v>#DIV/0!</v>
      </c>
      <c r="AI11" s="71" t="e">
        <f>Avril!AI41</f>
        <v>#DIV/0!</v>
      </c>
      <c r="AJ11" s="71" t="e">
        <f>Avril!AJ41</f>
        <v>#DIV/0!</v>
      </c>
      <c r="AK11" s="71" t="e">
        <f>Avril!AK41</f>
        <v>#DIV/0!</v>
      </c>
      <c r="AL11" s="71" t="e">
        <f>Avril!AL41</f>
        <v>#DIV/0!</v>
      </c>
      <c r="AM11" s="71" t="e">
        <f>Avril!AM41</f>
        <v>#DIV/0!</v>
      </c>
      <c r="AN11" s="71" t="e">
        <f>Avril!AN41</f>
        <v>#DIV/0!</v>
      </c>
      <c r="AO11" s="71" t="e">
        <f>Avril!AO41</f>
        <v>#DIV/0!</v>
      </c>
      <c r="AP11" s="71" t="e">
        <f>Avril!AP41</f>
        <v>#DIV/0!</v>
      </c>
      <c r="AQ11" s="71" t="e">
        <f>Avril!AQ41</f>
        <v>#DIV/0!</v>
      </c>
      <c r="AR11" s="71"/>
      <c r="AS11" s="71" t="e">
        <f>Avril!AS41</f>
        <v>#DIV/0!</v>
      </c>
      <c r="AT11" s="71"/>
      <c r="AU11" s="71" t="e">
        <f>Avril!AU41</f>
        <v>#DIV/0!</v>
      </c>
      <c r="AV11" s="71" t="e">
        <f>Avril!AV41</f>
        <v>#DIV/0!</v>
      </c>
      <c r="AW11" s="71"/>
      <c r="AX11" s="71" t="e">
        <f>Avril!AX41</f>
        <v>#DIV/0!</v>
      </c>
      <c r="AY11" s="71" t="e">
        <f>Avril!AY41</f>
        <v>#DIV/0!</v>
      </c>
      <c r="AZ11" s="71" t="e">
        <f>Avril!AZ41</f>
        <v>#DIV/0!</v>
      </c>
      <c r="BA11" s="71" t="e">
        <f>Avril!BA41</f>
        <v>#DIV/0!</v>
      </c>
      <c r="BB11" s="71" t="e">
        <f>Avril!BB41</f>
        <v>#DIV/0!</v>
      </c>
      <c r="BC11" s="71" t="e">
        <f>Avril!BC41</f>
        <v>#DIV/0!</v>
      </c>
      <c r="BD11" s="71" t="e">
        <f>Avril!BD41</f>
        <v>#DIV/0!</v>
      </c>
      <c r="BE11" s="71" t="e">
        <f>Avril!BE41</f>
        <v>#DIV/0!</v>
      </c>
      <c r="BF11" s="71" t="e">
        <f t="shared" si="0"/>
        <v>#DIV/0!</v>
      </c>
      <c r="BG11" s="71" t="e">
        <f>Avril!BG41</f>
        <v>#DIV/0!</v>
      </c>
      <c r="BH11" s="71" t="e">
        <f>Avril!BH41</f>
        <v>#DIV/0!</v>
      </c>
      <c r="BI11" s="71" t="e">
        <f>Avril!BI41</f>
        <v>#DIV/0!</v>
      </c>
      <c r="BJ11" s="71" t="e">
        <f>Avril!BJ41</f>
        <v>#DIV/0!</v>
      </c>
      <c r="BK11" s="71" t="e">
        <f>Avril!BK41</f>
        <v>#DIV/0!</v>
      </c>
      <c r="BL11" s="71" t="e">
        <f>Avril!BL41</f>
        <v>#DIV/0!</v>
      </c>
      <c r="BM11" s="71" t="e">
        <f>Avril!BM41</f>
        <v>#DIV/0!</v>
      </c>
      <c r="BN11" s="71" t="e">
        <f>Avril!BN41</f>
        <v>#DIV/0!</v>
      </c>
      <c r="BO11" s="71" t="e">
        <f>Avril!BO41</f>
        <v>#DIV/0!</v>
      </c>
      <c r="BP11" s="71" t="e">
        <f t="shared" si="1"/>
        <v>#DIV/0!</v>
      </c>
      <c r="BQ11" s="71" t="e">
        <f>Avril!BQ41</f>
        <v>#DIV/0!</v>
      </c>
      <c r="BR11" s="71" t="e">
        <f t="shared" si="2"/>
        <v>#DIV/0!</v>
      </c>
      <c r="BS11" s="71" t="e">
        <f>Avril!BS41</f>
        <v>#DIV/0!</v>
      </c>
      <c r="BT11" s="71" t="e">
        <f t="shared" si="3"/>
        <v>#DIV/0!</v>
      </c>
      <c r="BU11" s="71" t="e">
        <f>Avril!BU41</f>
        <v>#DIV/0!</v>
      </c>
      <c r="BV11" s="71" t="e">
        <f>Avril!BV41</f>
        <v>#DIV/0!</v>
      </c>
      <c r="BW11" s="71" t="e">
        <v>#DIV/0!</v>
      </c>
      <c r="BX11" s="71" t="e">
        <f t="shared" si="4"/>
        <v>#DIV/0!</v>
      </c>
      <c r="BY11" s="71" t="e">
        <f>Avril!BY41</f>
        <v>#DIV/0!</v>
      </c>
      <c r="BZ11" s="71" t="e">
        <f t="shared" si="5"/>
        <v>#DIV/0!</v>
      </c>
      <c r="CA11" s="71" t="e">
        <f>Avril!CA41</f>
        <v>#DIV/0!</v>
      </c>
      <c r="CB11" s="71" t="e">
        <f t="shared" si="6"/>
        <v>#DIV/0!</v>
      </c>
      <c r="CC11" s="71" t="e">
        <f>Avril!CC41</f>
        <v>#DIV/0!</v>
      </c>
      <c r="CD11" s="71" t="e">
        <f t="shared" si="7"/>
        <v>#DIV/0!</v>
      </c>
      <c r="CE11" s="71" t="e">
        <f>Avril!CE41</f>
        <v>#DIV/0!</v>
      </c>
      <c r="CF11" s="71" t="e">
        <f t="shared" si="8"/>
        <v>#DIV/0!</v>
      </c>
      <c r="CG11" s="71" t="e">
        <f>Avril!CG41</f>
        <v>#DIV/0!</v>
      </c>
      <c r="CH11" s="71" t="e">
        <f>Avril!CH41</f>
        <v>#DIV/0!</v>
      </c>
      <c r="CI11" s="71" t="e">
        <f>Avril!CI41</f>
        <v>#DIV/0!</v>
      </c>
    </row>
    <row r="12" spans="1:87" x14ac:dyDescent="0.25">
      <c r="A12" s="2" t="s">
        <v>109</v>
      </c>
      <c r="B12" s="71" t="e">
        <f>Mai!B41</f>
        <v>#DIV/0!</v>
      </c>
      <c r="C12" s="71" t="e">
        <f>Mai!C41</f>
        <v>#DIV/0!</v>
      </c>
      <c r="D12" s="71"/>
      <c r="E12" s="71" t="e">
        <f>Mai!E41</f>
        <v>#DIV/0!</v>
      </c>
      <c r="F12" s="71" t="e">
        <f>Mai!F41</f>
        <v>#DIV/0!</v>
      </c>
      <c r="G12" s="71" t="e">
        <f>Mai!G41</f>
        <v>#DIV/0!</v>
      </c>
      <c r="H12" s="71" t="e">
        <f>Mai!H41</f>
        <v>#DIV/0!</v>
      </c>
      <c r="I12" s="71"/>
      <c r="J12" s="71" t="e">
        <f>Mai!J41</f>
        <v>#DIV/0!</v>
      </c>
      <c r="K12" s="71" t="e">
        <f>Mai!K41</f>
        <v>#DIV/0!</v>
      </c>
      <c r="L12" s="71" t="e">
        <f>Mai!L41</f>
        <v>#DIV/0!</v>
      </c>
      <c r="M12" s="71" t="e">
        <f>Mai!M41</f>
        <v>#DIV/0!</v>
      </c>
      <c r="N12" s="71"/>
      <c r="O12" s="71" t="e">
        <f>Mai!O41</f>
        <v>#DIV/0!</v>
      </c>
      <c r="P12" s="71" t="e">
        <f>Mai!P41</f>
        <v>#DIV/0!</v>
      </c>
      <c r="Q12" s="71" t="e">
        <f>Mai!Q41</f>
        <v>#DIV/0!</v>
      </c>
      <c r="R12" s="71" t="e">
        <f>Mai!R41</f>
        <v>#DIV/0!</v>
      </c>
      <c r="S12" s="71"/>
      <c r="T12" s="71" t="e">
        <f>Mai!T41</f>
        <v>#DIV/0!</v>
      </c>
      <c r="U12" s="71" t="e">
        <f>Mai!U41</f>
        <v>#DIV/0!</v>
      </c>
      <c r="V12" s="71" t="e">
        <f>Mai!V41</f>
        <v>#DIV/0!</v>
      </c>
      <c r="W12" s="71" t="e">
        <f>Mai!W41</f>
        <v>#DIV/0!</v>
      </c>
      <c r="X12" s="71"/>
      <c r="Y12" s="71" t="e">
        <f>Mai!Y41</f>
        <v>#DIV/0!</v>
      </c>
      <c r="Z12" s="71" t="e">
        <f>Mai!Z41</f>
        <v>#DIV/0!</v>
      </c>
      <c r="AA12" s="71" t="e">
        <f>Mai!AA41</f>
        <v>#DIV/0!</v>
      </c>
      <c r="AB12" s="71" t="e">
        <f>Mai!AB41</f>
        <v>#DIV/0!</v>
      </c>
      <c r="AC12" s="71"/>
      <c r="AD12" s="71" t="e">
        <f>Mai!AD41</f>
        <v>#DIV/0!</v>
      </c>
      <c r="AE12" s="71"/>
      <c r="AF12" s="71" t="e">
        <f>Mai!AF41</f>
        <v>#DIV/0!</v>
      </c>
      <c r="AG12" s="71" t="e">
        <f>Mai!AG41</f>
        <v>#DIV/0!</v>
      </c>
      <c r="AH12" s="71" t="e">
        <f>Mai!AH41</f>
        <v>#DIV/0!</v>
      </c>
      <c r="AI12" s="71" t="e">
        <f>Mai!AI41</f>
        <v>#DIV/0!</v>
      </c>
      <c r="AJ12" s="71" t="e">
        <f>Mai!AJ41</f>
        <v>#DIV/0!</v>
      </c>
      <c r="AK12" s="71" t="e">
        <f>Mai!AK41</f>
        <v>#DIV/0!</v>
      </c>
      <c r="AL12" s="71" t="e">
        <f>Mai!AL41</f>
        <v>#DIV/0!</v>
      </c>
      <c r="AM12" s="71" t="e">
        <f>Mai!AM41</f>
        <v>#DIV/0!</v>
      </c>
      <c r="AN12" s="71" t="e">
        <f>Mai!AN41</f>
        <v>#DIV/0!</v>
      </c>
      <c r="AO12" s="71" t="e">
        <f>Mai!AO41</f>
        <v>#DIV/0!</v>
      </c>
      <c r="AP12" s="71" t="e">
        <f>Mai!AP41</f>
        <v>#DIV/0!</v>
      </c>
      <c r="AQ12" s="71" t="e">
        <f>Mai!AQ41</f>
        <v>#DIV/0!</v>
      </c>
      <c r="AR12" s="71"/>
      <c r="AS12" s="71" t="e">
        <f>Mai!AS41</f>
        <v>#DIV/0!</v>
      </c>
      <c r="AT12" s="71"/>
      <c r="AU12" s="71" t="e">
        <f>Mai!AU41</f>
        <v>#DIV/0!</v>
      </c>
      <c r="AV12" s="71" t="e">
        <f>Mai!AV41</f>
        <v>#DIV/0!</v>
      </c>
      <c r="AW12" s="71"/>
      <c r="AX12" s="71" t="e">
        <f>Mai!AX41</f>
        <v>#DIV/0!</v>
      </c>
      <c r="AY12" s="71" t="e">
        <f>Mai!AY41</f>
        <v>#DIV/0!</v>
      </c>
      <c r="AZ12" s="71" t="e">
        <f>Mai!AZ41</f>
        <v>#DIV/0!</v>
      </c>
      <c r="BA12" s="71" t="e">
        <f>Mai!BA41</f>
        <v>#DIV/0!</v>
      </c>
      <c r="BB12" s="71" t="e">
        <f>Mai!BB41</f>
        <v>#DIV/0!</v>
      </c>
      <c r="BC12" s="71" t="e">
        <f>Mai!BC41</f>
        <v>#DIV/0!</v>
      </c>
      <c r="BD12" s="71" t="e">
        <f>Mai!BD41</f>
        <v>#DIV/0!</v>
      </c>
      <c r="BE12" s="71" t="e">
        <f>Mai!BE41</f>
        <v>#DIV/0!</v>
      </c>
      <c r="BF12" s="71" t="e">
        <f t="shared" si="0"/>
        <v>#DIV/0!</v>
      </c>
      <c r="BG12" s="71" t="e">
        <f>Mai!BG41</f>
        <v>#DIV/0!</v>
      </c>
      <c r="BH12" s="71" t="e">
        <f>Mai!BH41</f>
        <v>#DIV/0!</v>
      </c>
      <c r="BI12" s="71" t="e">
        <f>Mai!BI41</f>
        <v>#DIV/0!</v>
      </c>
      <c r="BJ12" s="71" t="e">
        <f>Mai!BJ41</f>
        <v>#DIV/0!</v>
      </c>
      <c r="BK12" s="71" t="e">
        <f>Mai!BK41</f>
        <v>#DIV/0!</v>
      </c>
      <c r="BL12" s="71" t="e">
        <f>Mai!BL41</f>
        <v>#DIV/0!</v>
      </c>
      <c r="BM12" s="71" t="e">
        <f>Mai!BM41</f>
        <v>#DIV/0!</v>
      </c>
      <c r="BN12" s="71" t="e">
        <f>Mai!BN41</f>
        <v>#DIV/0!</v>
      </c>
      <c r="BO12" s="71" t="e">
        <f>Mai!BO41</f>
        <v>#DIV/0!</v>
      </c>
      <c r="BP12" s="71" t="e">
        <f t="shared" si="1"/>
        <v>#DIV/0!</v>
      </c>
      <c r="BQ12" s="71" t="e">
        <f>Mai!BQ41</f>
        <v>#DIV/0!</v>
      </c>
      <c r="BR12" s="71" t="e">
        <f t="shared" si="2"/>
        <v>#DIV/0!</v>
      </c>
      <c r="BS12" s="71" t="e">
        <f>Mai!BS41</f>
        <v>#DIV/0!</v>
      </c>
      <c r="BT12" s="71" t="e">
        <f t="shared" si="3"/>
        <v>#DIV/0!</v>
      </c>
      <c r="BU12" s="71" t="e">
        <f>Mai!BU41</f>
        <v>#DIV/0!</v>
      </c>
      <c r="BV12" s="71" t="e">
        <f>Mai!BV41</f>
        <v>#DIV/0!</v>
      </c>
      <c r="BW12" s="71" t="e">
        <v>#DIV/0!</v>
      </c>
      <c r="BX12" s="71" t="e">
        <f t="shared" si="4"/>
        <v>#DIV/0!</v>
      </c>
      <c r="BY12" s="71" t="e">
        <f>Mai!BY41</f>
        <v>#DIV/0!</v>
      </c>
      <c r="BZ12" s="71" t="e">
        <f t="shared" si="5"/>
        <v>#DIV/0!</v>
      </c>
      <c r="CA12" s="71" t="e">
        <f>Mai!CA41</f>
        <v>#DIV/0!</v>
      </c>
      <c r="CB12" s="71" t="e">
        <f t="shared" si="6"/>
        <v>#DIV/0!</v>
      </c>
      <c r="CC12" s="71" t="e">
        <f>Mai!CC41</f>
        <v>#DIV/0!</v>
      </c>
      <c r="CD12" s="71" t="e">
        <f t="shared" si="7"/>
        <v>#DIV/0!</v>
      </c>
      <c r="CE12" s="71" t="e">
        <f>Mai!CE41</f>
        <v>#DIV/0!</v>
      </c>
      <c r="CF12" s="71" t="e">
        <f t="shared" si="8"/>
        <v>#DIV/0!</v>
      </c>
      <c r="CG12" s="71" t="e">
        <f>Mai!CG41</f>
        <v>#DIV/0!</v>
      </c>
      <c r="CH12" s="71" t="e">
        <f>Mai!CH41</f>
        <v>#DIV/0!</v>
      </c>
      <c r="CI12" s="71" t="e">
        <f>Mai!CI41</f>
        <v>#DIV/0!</v>
      </c>
    </row>
    <row r="13" spans="1:87" x14ac:dyDescent="0.25">
      <c r="A13" s="2" t="s">
        <v>116</v>
      </c>
      <c r="B13" s="71" t="e">
        <f>juin!B41</f>
        <v>#DIV/0!</v>
      </c>
      <c r="C13" s="71" t="e">
        <f>juin!C41</f>
        <v>#DIV/0!</v>
      </c>
      <c r="D13" s="71"/>
      <c r="E13" s="71" t="e">
        <f>juin!E41</f>
        <v>#DIV/0!</v>
      </c>
      <c r="F13" s="71" t="e">
        <f>juin!F41</f>
        <v>#DIV/0!</v>
      </c>
      <c r="G13" s="71" t="e">
        <f>juin!G41</f>
        <v>#DIV/0!</v>
      </c>
      <c r="H13" s="71" t="e">
        <f>juin!H41</f>
        <v>#DIV/0!</v>
      </c>
      <c r="I13" s="71"/>
      <c r="J13" s="71" t="e">
        <f>juin!J41</f>
        <v>#DIV/0!</v>
      </c>
      <c r="K13" s="71" t="e">
        <f>juin!K41</f>
        <v>#DIV/0!</v>
      </c>
      <c r="L13" s="71" t="e">
        <f>juin!L41</f>
        <v>#DIV/0!</v>
      </c>
      <c r="M13" s="71" t="e">
        <f>juin!M41</f>
        <v>#DIV/0!</v>
      </c>
      <c r="N13" s="71"/>
      <c r="O13" s="71" t="e">
        <f>juin!O41</f>
        <v>#DIV/0!</v>
      </c>
      <c r="P13" s="71" t="e">
        <f>juin!P41</f>
        <v>#DIV/0!</v>
      </c>
      <c r="Q13" s="71" t="e">
        <f>juin!Q41</f>
        <v>#DIV/0!</v>
      </c>
      <c r="R13" s="71" t="e">
        <f>juin!R41</f>
        <v>#DIV/0!</v>
      </c>
      <c r="S13" s="71"/>
      <c r="T13" s="71" t="e">
        <f>juin!T41</f>
        <v>#DIV/0!</v>
      </c>
      <c r="U13" s="71" t="e">
        <f>juin!U41</f>
        <v>#DIV/0!</v>
      </c>
      <c r="V13" s="71" t="e">
        <f>juin!V41</f>
        <v>#DIV/0!</v>
      </c>
      <c r="W13" s="71" t="e">
        <f>juin!W41</f>
        <v>#DIV/0!</v>
      </c>
      <c r="X13" s="71"/>
      <c r="Y13" s="71" t="e">
        <f>juin!Y41</f>
        <v>#DIV/0!</v>
      </c>
      <c r="Z13" s="71" t="e">
        <f>juin!Z41</f>
        <v>#DIV/0!</v>
      </c>
      <c r="AA13" s="71" t="e">
        <f>juin!AA41</f>
        <v>#DIV/0!</v>
      </c>
      <c r="AB13" s="71" t="e">
        <f>juin!AB41</f>
        <v>#DIV/0!</v>
      </c>
      <c r="AC13" s="71"/>
      <c r="AD13" s="71" t="e">
        <f>juin!AD41</f>
        <v>#DIV/0!</v>
      </c>
      <c r="AE13" s="71"/>
      <c r="AF13" s="71" t="e">
        <f>juin!AF41</f>
        <v>#DIV/0!</v>
      </c>
      <c r="AG13" s="71" t="e">
        <f>juin!AG41</f>
        <v>#DIV/0!</v>
      </c>
      <c r="AH13" s="71" t="e">
        <f>juin!AH41</f>
        <v>#DIV/0!</v>
      </c>
      <c r="AI13" s="71" t="e">
        <f>juin!AI41</f>
        <v>#DIV/0!</v>
      </c>
      <c r="AJ13" s="71" t="e">
        <f>juin!AJ41</f>
        <v>#DIV/0!</v>
      </c>
      <c r="AK13" s="71" t="e">
        <f>juin!AK41</f>
        <v>#DIV/0!</v>
      </c>
      <c r="AL13" s="71" t="e">
        <f>juin!AL41</f>
        <v>#DIV/0!</v>
      </c>
      <c r="AM13" s="71" t="e">
        <f>juin!AM41</f>
        <v>#DIV/0!</v>
      </c>
      <c r="AN13" s="71" t="e">
        <f>juin!AN41</f>
        <v>#DIV/0!</v>
      </c>
      <c r="AO13" s="71" t="e">
        <f>juin!AO41</f>
        <v>#DIV/0!</v>
      </c>
      <c r="AP13" s="71" t="e">
        <f>juin!AP41</f>
        <v>#DIV/0!</v>
      </c>
      <c r="AQ13" s="71" t="e">
        <f>juin!AQ41</f>
        <v>#DIV/0!</v>
      </c>
      <c r="AR13" s="71"/>
      <c r="AS13" s="71" t="e">
        <f>juin!AS41</f>
        <v>#DIV/0!</v>
      </c>
      <c r="AT13" s="71"/>
      <c r="AU13" s="71" t="e">
        <f>juin!AU41</f>
        <v>#DIV/0!</v>
      </c>
      <c r="AV13" s="71" t="e">
        <f>juin!AV41</f>
        <v>#DIV/0!</v>
      </c>
      <c r="AW13" s="71"/>
      <c r="AX13" s="71" t="e">
        <f>juin!AX41</f>
        <v>#DIV/0!</v>
      </c>
      <c r="AY13" s="71" t="e">
        <f>juin!AY41</f>
        <v>#DIV/0!</v>
      </c>
      <c r="AZ13" s="71" t="e">
        <f>juin!AZ41</f>
        <v>#DIV/0!</v>
      </c>
      <c r="BA13" s="71" t="e">
        <f>juin!BA41</f>
        <v>#DIV/0!</v>
      </c>
      <c r="BB13" s="71" t="e">
        <f>juin!BB41</f>
        <v>#DIV/0!</v>
      </c>
      <c r="BC13" s="71" t="e">
        <f>juin!BC41</f>
        <v>#DIV/0!</v>
      </c>
      <c r="BD13" s="71" t="e">
        <f>juin!BD41</f>
        <v>#DIV/0!</v>
      </c>
      <c r="BE13" s="71" t="e">
        <f>juin!BE41</f>
        <v>#DIV/0!</v>
      </c>
      <c r="BF13" s="71" t="e">
        <f t="shared" si="0"/>
        <v>#DIV/0!</v>
      </c>
      <c r="BG13" s="71" t="e">
        <f>juin!BG41</f>
        <v>#DIV/0!</v>
      </c>
      <c r="BH13" s="71" t="e">
        <f>juin!BH41</f>
        <v>#DIV/0!</v>
      </c>
      <c r="BI13" s="71" t="e">
        <f>juin!BI41</f>
        <v>#DIV/0!</v>
      </c>
      <c r="BJ13" s="71" t="e">
        <f>juin!BJ41</f>
        <v>#DIV/0!</v>
      </c>
      <c r="BK13" s="71" t="e">
        <f>juin!BK41</f>
        <v>#DIV/0!</v>
      </c>
      <c r="BL13" s="71" t="e">
        <f>juin!BL41</f>
        <v>#DIV/0!</v>
      </c>
      <c r="BM13" s="71" t="e">
        <f>juin!BM41</f>
        <v>#DIV/0!</v>
      </c>
      <c r="BN13" s="71" t="e">
        <f>juin!BN41</f>
        <v>#DIV/0!</v>
      </c>
      <c r="BO13" s="71" t="e">
        <f>juin!BO41</f>
        <v>#DIV/0!</v>
      </c>
      <c r="BP13" s="71" t="e">
        <f t="shared" si="1"/>
        <v>#DIV/0!</v>
      </c>
      <c r="BQ13" s="71" t="e">
        <f>juin!BQ41</f>
        <v>#DIV/0!</v>
      </c>
      <c r="BR13" s="71" t="e">
        <f t="shared" si="2"/>
        <v>#DIV/0!</v>
      </c>
      <c r="BS13" s="71" t="e">
        <f>juin!BS41</f>
        <v>#DIV/0!</v>
      </c>
      <c r="BT13" s="71" t="e">
        <f t="shared" si="3"/>
        <v>#DIV/0!</v>
      </c>
      <c r="BU13" s="71" t="e">
        <f>juin!BU41</f>
        <v>#DIV/0!</v>
      </c>
      <c r="BV13" s="71" t="e">
        <f>juin!BV41</f>
        <v>#DIV/0!</v>
      </c>
      <c r="BW13" s="71" t="e">
        <v>#DIV/0!</v>
      </c>
      <c r="BX13" s="71" t="e">
        <f t="shared" si="4"/>
        <v>#DIV/0!</v>
      </c>
      <c r="BY13" s="71" t="e">
        <f>juin!BY41</f>
        <v>#DIV/0!</v>
      </c>
      <c r="BZ13" s="71" t="e">
        <f t="shared" si="5"/>
        <v>#DIV/0!</v>
      </c>
      <c r="CA13" s="71" t="e">
        <f>juin!CA41</f>
        <v>#DIV/0!</v>
      </c>
      <c r="CB13" s="71" t="e">
        <f t="shared" si="6"/>
        <v>#DIV/0!</v>
      </c>
      <c r="CC13" s="71" t="e">
        <f>juin!CC41</f>
        <v>#DIV/0!</v>
      </c>
      <c r="CD13" s="71" t="e">
        <f t="shared" si="7"/>
        <v>#DIV/0!</v>
      </c>
      <c r="CE13" s="71" t="e">
        <f>juin!CE41</f>
        <v>#DIV/0!</v>
      </c>
      <c r="CF13" s="71" t="e">
        <f t="shared" si="8"/>
        <v>#DIV/0!</v>
      </c>
      <c r="CG13" s="71" t="e">
        <f>juin!CG41</f>
        <v>#DIV/0!</v>
      </c>
      <c r="CH13" s="71" t="e">
        <f>juin!CH41</f>
        <v>#DIV/0!</v>
      </c>
      <c r="CI13" s="71" t="e">
        <f>juin!CI41</f>
        <v>#DIV/0!</v>
      </c>
    </row>
    <row r="14" spans="1:87" x14ac:dyDescent="0.25">
      <c r="A14" s="2" t="s">
        <v>115</v>
      </c>
      <c r="B14" s="71" t="e">
        <f>juillet!B41</f>
        <v>#DIV/0!</v>
      </c>
      <c r="C14" s="71" t="e">
        <f>juillet!C41</f>
        <v>#DIV/0!</v>
      </c>
      <c r="D14" s="71"/>
      <c r="E14" s="71" t="e">
        <f>juillet!E41</f>
        <v>#DIV/0!</v>
      </c>
      <c r="F14" s="71" t="e">
        <f>juillet!F41</f>
        <v>#DIV/0!</v>
      </c>
      <c r="G14" s="71" t="e">
        <f>juillet!G41</f>
        <v>#DIV/0!</v>
      </c>
      <c r="H14" s="71" t="e">
        <f>juillet!H41</f>
        <v>#DIV/0!</v>
      </c>
      <c r="I14" s="71"/>
      <c r="J14" s="71" t="e">
        <f>juillet!J41</f>
        <v>#DIV/0!</v>
      </c>
      <c r="K14" s="71" t="e">
        <f>juillet!K41</f>
        <v>#DIV/0!</v>
      </c>
      <c r="L14" s="71" t="e">
        <f>juillet!L41</f>
        <v>#DIV/0!</v>
      </c>
      <c r="M14" s="71" t="e">
        <f>juillet!M41</f>
        <v>#DIV/0!</v>
      </c>
      <c r="N14" s="71"/>
      <c r="O14" s="71" t="e">
        <f>juillet!O41</f>
        <v>#DIV/0!</v>
      </c>
      <c r="P14" s="71" t="e">
        <f>juillet!P41</f>
        <v>#DIV/0!</v>
      </c>
      <c r="Q14" s="71" t="e">
        <f>juillet!Q41</f>
        <v>#DIV/0!</v>
      </c>
      <c r="R14" s="71" t="e">
        <f>juillet!R41</f>
        <v>#DIV/0!</v>
      </c>
      <c r="S14" s="71"/>
      <c r="T14" s="71" t="e">
        <f>juillet!T41</f>
        <v>#DIV/0!</v>
      </c>
      <c r="U14" s="71" t="e">
        <f>juillet!U41</f>
        <v>#DIV/0!</v>
      </c>
      <c r="V14" s="71" t="e">
        <f>juillet!V41</f>
        <v>#DIV/0!</v>
      </c>
      <c r="W14" s="71" t="e">
        <f>juillet!W41</f>
        <v>#DIV/0!</v>
      </c>
      <c r="X14" s="71"/>
      <c r="Y14" s="71" t="e">
        <f>juillet!Y41</f>
        <v>#DIV/0!</v>
      </c>
      <c r="Z14" s="71" t="e">
        <f>juillet!Z41</f>
        <v>#DIV/0!</v>
      </c>
      <c r="AA14" s="71" t="e">
        <f>juillet!AA41</f>
        <v>#DIV/0!</v>
      </c>
      <c r="AB14" s="71" t="e">
        <f>juillet!AB41</f>
        <v>#DIV/0!</v>
      </c>
      <c r="AC14" s="71"/>
      <c r="AD14" s="71" t="e">
        <f>juillet!AD41</f>
        <v>#DIV/0!</v>
      </c>
      <c r="AE14" s="71"/>
      <c r="AF14" s="71" t="e">
        <f>juillet!AF41</f>
        <v>#DIV/0!</v>
      </c>
      <c r="AG14" s="71" t="e">
        <f>juillet!AG41</f>
        <v>#DIV/0!</v>
      </c>
      <c r="AH14" s="71" t="e">
        <f>juillet!AH41</f>
        <v>#DIV/0!</v>
      </c>
      <c r="AI14" s="71" t="e">
        <f>juillet!AI41</f>
        <v>#DIV/0!</v>
      </c>
      <c r="AJ14" s="71" t="e">
        <f>juillet!AJ41</f>
        <v>#DIV/0!</v>
      </c>
      <c r="AK14" s="71" t="e">
        <f>juillet!AK41</f>
        <v>#DIV/0!</v>
      </c>
      <c r="AL14" s="71" t="e">
        <f>juillet!AL41</f>
        <v>#DIV/0!</v>
      </c>
      <c r="AM14" s="71" t="e">
        <f>juillet!AM41</f>
        <v>#DIV/0!</v>
      </c>
      <c r="AN14" s="71" t="e">
        <f>juillet!AN41</f>
        <v>#DIV/0!</v>
      </c>
      <c r="AO14" s="71" t="e">
        <f>juillet!AO41</f>
        <v>#DIV/0!</v>
      </c>
      <c r="AP14" s="71" t="e">
        <f>juillet!AP41</f>
        <v>#DIV/0!</v>
      </c>
      <c r="AQ14" s="71" t="e">
        <f>juillet!AQ41</f>
        <v>#DIV/0!</v>
      </c>
      <c r="AR14" s="71"/>
      <c r="AS14" s="71" t="e">
        <f>juillet!AS41</f>
        <v>#DIV/0!</v>
      </c>
      <c r="AT14" s="71"/>
      <c r="AU14" s="71" t="e">
        <f>juillet!AU41</f>
        <v>#DIV/0!</v>
      </c>
      <c r="AV14" s="71" t="e">
        <f>juillet!AV41</f>
        <v>#DIV/0!</v>
      </c>
      <c r="AW14" s="71"/>
      <c r="AX14" s="71" t="e">
        <f>juillet!AX41</f>
        <v>#DIV/0!</v>
      </c>
      <c r="AY14" s="71" t="e">
        <f>juillet!AY41</f>
        <v>#DIV/0!</v>
      </c>
      <c r="AZ14" s="71" t="e">
        <f>juillet!AZ41</f>
        <v>#DIV/0!</v>
      </c>
      <c r="BA14" s="71" t="e">
        <f>juillet!BA41</f>
        <v>#DIV/0!</v>
      </c>
      <c r="BB14" s="71" t="e">
        <f>juillet!BB41</f>
        <v>#DIV/0!</v>
      </c>
      <c r="BC14" s="71" t="e">
        <f>juillet!BC41</f>
        <v>#DIV/0!</v>
      </c>
      <c r="BD14" s="71" t="e">
        <f>juillet!BD41</f>
        <v>#DIV/0!</v>
      </c>
      <c r="BE14" s="71" t="e">
        <f>juillet!BE41</f>
        <v>#DIV/0!</v>
      </c>
      <c r="BF14" s="71" t="e">
        <f t="shared" si="0"/>
        <v>#DIV/0!</v>
      </c>
      <c r="BG14" s="71" t="e">
        <f>juillet!BG41</f>
        <v>#DIV/0!</v>
      </c>
      <c r="BH14" s="71" t="e">
        <f>juillet!BH41</f>
        <v>#DIV/0!</v>
      </c>
      <c r="BI14" s="71" t="e">
        <f>juillet!BI41</f>
        <v>#DIV/0!</v>
      </c>
      <c r="BJ14" s="71" t="e">
        <f>juillet!BJ41</f>
        <v>#DIV/0!</v>
      </c>
      <c r="BK14" s="71" t="e">
        <f>juillet!BK41</f>
        <v>#DIV/0!</v>
      </c>
      <c r="BL14" s="71" t="e">
        <f>juillet!BL41</f>
        <v>#DIV/0!</v>
      </c>
      <c r="BM14" s="71" t="e">
        <f>juillet!BM41</f>
        <v>#DIV/0!</v>
      </c>
      <c r="BN14" s="71" t="e">
        <f>juillet!BN41</f>
        <v>#DIV/0!</v>
      </c>
      <c r="BO14" s="71" t="e">
        <f>juillet!BO41</f>
        <v>#DIV/0!</v>
      </c>
      <c r="BP14" s="71" t="e">
        <f t="shared" si="1"/>
        <v>#DIV/0!</v>
      </c>
      <c r="BQ14" s="71" t="e">
        <f>juillet!BQ41</f>
        <v>#DIV/0!</v>
      </c>
      <c r="BR14" s="71" t="e">
        <f t="shared" si="2"/>
        <v>#DIV/0!</v>
      </c>
      <c r="BS14" s="71" t="e">
        <f>juillet!BS41</f>
        <v>#DIV/0!</v>
      </c>
      <c r="BT14" s="71" t="e">
        <f t="shared" si="3"/>
        <v>#DIV/0!</v>
      </c>
      <c r="BU14" s="71" t="e">
        <f>juillet!BU41</f>
        <v>#DIV/0!</v>
      </c>
      <c r="BV14" s="71" t="e">
        <f>juillet!BV41</f>
        <v>#DIV/0!</v>
      </c>
      <c r="BW14" s="71" t="e">
        <v>#DIV/0!</v>
      </c>
      <c r="BX14" s="71" t="e">
        <f t="shared" si="4"/>
        <v>#DIV/0!</v>
      </c>
      <c r="BY14" s="71" t="e">
        <f>juillet!BY41</f>
        <v>#DIV/0!</v>
      </c>
      <c r="BZ14" s="71" t="e">
        <f t="shared" si="5"/>
        <v>#DIV/0!</v>
      </c>
      <c r="CA14" s="71" t="e">
        <f>juillet!CA41</f>
        <v>#DIV/0!</v>
      </c>
      <c r="CB14" s="71" t="e">
        <f t="shared" si="6"/>
        <v>#DIV/0!</v>
      </c>
      <c r="CC14" s="71" t="e">
        <f>juillet!CC41</f>
        <v>#DIV/0!</v>
      </c>
      <c r="CD14" s="71" t="e">
        <f t="shared" si="7"/>
        <v>#DIV/0!</v>
      </c>
      <c r="CE14" s="71" t="e">
        <f>juillet!CE41</f>
        <v>#DIV/0!</v>
      </c>
      <c r="CF14" s="71" t="e">
        <f t="shared" si="8"/>
        <v>#DIV/0!</v>
      </c>
      <c r="CG14" s="71" t="e">
        <f>juillet!CG41</f>
        <v>#DIV/0!</v>
      </c>
      <c r="CH14" s="71" t="e">
        <f>juillet!CH41</f>
        <v>#DIV/0!</v>
      </c>
      <c r="CI14" s="71" t="e">
        <f>juillet!CI41</f>
        <v>#DIV/0!</v>
      </c>
    </row>
    <row r="15" spans="1:87" x14ac:dyDescent="0.25">
      <c r="A15" s="2" t="s">
        <v>114</v>
      </c>
      <c r="B15" s="71" t="e">
        <f>aout!B41</f>
        <v>#DIV/0!</v>
      </c>
      <c r="C15" s="71" t="e">
        <f>aout!C41</f>
        <v>#DIV/0!</v>
      </c>
      <c r="D15" s="71"/>
      <c r="E15" s="71" t="e">
        <f>aout!E41</f>
        <v>#DIV/0!</v>
      </c>
      <c r="F15" s="71" t="e">
        <f>aout!F41</f>
        <v>#DIV/0!</v>
      </c>
      <c r="G15" s="71" t="e">
        <f>aout!G41</f>
        <v>#DIV/0!</v>
      </c>
      <c r="H15" s="71" t="e">
        <f>aout!H41</f>
        <v>#DIV/0!</v>
      </c>
      <c r="I15" s="71"/>
      <c r="J15" s="71" t="e">
        <f>aout!J41</f>
        <v>#DIV/0!</v>
      </c>
      <c r="K15" s="71" t="e">
        <f>aout!K41</f>
        <v>#DIV/0!</v>
      </c>
      <c r="L15" s="71" t="e">
        <f>aout!L41</f>
        <v>#DIV/0!</v>
      </c>
      <c r="M15" s="71" t="e">
        <f>aout!M41</f>
        <v>#DIV/0!</v>
      </c>
      <c r="N15" s="71"/>
      <c r="O15" s="71" t="e">
        <f>aout!O41</f>
        <v>#DIV/0!</v>
      </c>
      <c r="P15" s="71" t="e">
        <f>aout!P41</f>
        <v>#DIV/0!</v>
      </c>
      <c r="Q15" s="71" t="e">
        <f>aout!Q41</f>
        <v>#DIV/0!</v>
      </c>
      <c r="R15" s="71" t="e">
        <f>aout!R41</f>
        <v>#DIV/0!</v>
      </c>
      <c r="S15" s="71"/>
      <c r="T15" s="71" t="e">
        <f>aout!T41</f>
        <v>#DIV/0!</v>
      </c>
      <c r="U15" s="71" t="e">
        <f>aout!U41</f>
        <v>#DIV/0!</v>
      </c>
      <c r="V15" s="71" t="e">
        <f>aout!V41</f>
        <v>#DIV/0!</v>
      </c>
      <c r="W15" s="71" t="e">
        <f>aout!W41</f>
        <v>#DIV/0!</v>
      </c>
      <c r="X15" s="71"/>
      <c r="Y15" s="71" t="e">
        <f>aout!Y41</f>
        <v>#DIV/0!</v>
      </c>
      <c r="Z15" s="71" t="e">
        <f>aout!Z41</f>
        <v>#DIV/0!</v>
      </c>
      <c r="AA15" s="71" t="e">
        <f>aout!AA41</f>
        <v>#DIV/0!</v>
      </c>
      <c r="AB15" s="71" t="e">
        <f>aout!AB41</f>
        <v>#DIV/0!</v>
      </c>
      <c r="AC15" s="71"/>
      <c r="AD15" s="71" t="e">
        <f>aout!AD41</f>
        <v>#DIV/0!</v>
      </c>
      <c r="AE15" s="71"/>
      <c r="AF15" s="71" t="e">
        <f>aout!AF41</f>
        <v>#DIV/0!</v>
      </c>
      <c r="AG15" s="71" t="e">
        <f>aout!AG41</f>
        <v>#DIV/0!</v>
      </c>
      <c r="AH15" s="71" t="e">
        <f>aout!AH41</f>
        <v>#DIV/0!</v>
      </c>
      <c r="AI15" s="71" t="e">
        <f>aout!AI41</f>
        <v>#DIV/0!</v>
      </c>
      <c r="AJ15" s="71" t="e">
        <f>aout!AJ41</f>
        <v>#DIV/0!</v>
      </c>
      <c r="AK15" s="71" t="e">
        <f>aout!AK41</f>
        <v>#DIV/0!</v>
      </c>
      <c r="AL15" s="71" t="e">
        <f>aout!AL41</f>
        <v>#DIV/0!</v>
      </c>
      <c r="AM15" s="71" t="e">
        <f>aout!AM41</f>
        <v>#DIV/0!</v>
      </c>
      <c r="AN15" s="71" t="e">
        <f>aout!AN41</f>
        <v>#DIV/0!</v>
      </c>
      <c r="AO15" s="71" t="e">
        <f>aout!AO41</f>
        <v>#DIV/0!</v>
      </c>
      <c r="AP15" s="71" t="e">
        <f>aout!AP41</f>
        <v>#DIV/0!</v>
      </c>
      <c r="AQ15" s="71" t="e">
        <f>aout!AQ41</f>
        <v>#DIV/0!</v>
      </c>
      <c r="AR15" s="71"/>
      <c r="AS15" s="71" t="e">
        <f>aout!AS41</f>
        <v>#DIV/0!</v>
      </c>
      <c r="AT15" s="71"/>
      <c r="AU15" s="71" t="e">
        <f>aout!AU41</f>
        <v>#DIV/0!</v>
      </c>
      <c r="AV15" s="71" t="e">
        <f>aout!AV41</f>
        <v>#DIV/0!</v>
      </c>
      <c r="AW15" s="71"/>
      <c r="AX15" s="71" t="e">
        <f>aout!AX41</f>
        <v>#DIV/0!</v>
      </c>
      <c r="AY15" s="71" t="e">
        <f>aout!AY41</f>
        <v>#DIV/0!</v>
      </c>
      <c r="AZ15" s="71" t="e">
        <f>aout!AZ41</f>
        <v>#DIV/0!</v>
      </c>
      <c r="BA15" s="71" t="e">
        <f>aout!BA41</f>
        <v>#DIV/0!</v>
      </c>
      <c r="BB15" s="71" t="e">
        <f>aout!BB41</f>
        <v>#DIV/0!</v>
      </c>
      <c r="BC15" s="71" t="e">
        <f>aout!BC41</f>
        <v>#DIV/0!</v>
      </c>
      <c r="BD15" s="71" t="e">
        <f>aout!BD41</f>
        <v>#DIV/0!</v>
      </c>
      <c r="BE15" s="71" t="e">
        <f>aout!BE41</f>
        <v>#DIV/0!</v>
      </c>
      <c r="BF15" s="71" t="e">
        <f t="shared" si="0"/>
        <v>#DIV/0!</v>
      </c>
      <c r="BG15" s="71" t="e">
        <f>aout!BG41</f>
        <v>#DIV/0!</v>
      </c>
      <c r="BH15" s="71" t="e">
        <f>aout!BH41</f>
        <v>#DIV/0!</v>
      </c>
      <c r="BI15" s="71" t="e">
        <f>aout!BI41</f>
        <v>#DIV/0!</v>
      </c>
      <c r="BJ15" s="71" t="e">
        <f>aout!BJ41</f>
        <v>#DIV/0!</v>
      </c>
      <c r="BK15" s="71" t="e">
        <f>aout!BK41</f>
        <v>#DIV/0!</v>
      </c>
      <c r="BL15" s="71" t="e">
        <f>aout!BL41</f>
        <v>#DIV/0!</v>
      </c>
      <c r="BM15" s="71" t="e">
        <f>aout!BM41</f>
        <v>#DIV/0!</v>
      </c>
      <c r="BN15" s="71" t="e">
        <f>aout!BN41</f>
        <v>#DIV/0!</v>
      </c>
      <c r="BO15" s="71" t="e">
        <f>aout!BO41</f>
        <v>#DIV/0!</v>
      </c>
      <c r="BP15" s="71" t="e">
        <f t="shared" si="1"/>
        <v>#DIV/0!</v>
      </c>
      <c r="BQ15" s="71" t="e">
        <f>aout!BQ41</f>
        <v>#DIV/0!</v>
      </c>
      <c r="BR15" s="71" t="e">
        <f t="shared" si="2"/>
        <v>#DIV/0!</v>
      </c>
      <c r="BS15" s="71" t="e">
        <f>aout!BS41</f>
        <v>#DIV/0!</v>
      </c>
      <c r="BT15" s="71" t="e">
        <f t="shared" si="3"/>
        <v>#DIV/0!</v>
      </c>
      <c r="BU15" s="71" t="e">
        <f>aout!BU41</f>
        <v>#DIV/0!</v>
      </c>
      <c r="BV15" s="71" t="e">
        <f>aout!BV41</f>
        <v>#DIV/0!</v>
      </c>
      <c r="BW15" s="71" t="e">
        <v>#DIV/0!</v>
      </c>
      <c r="BX15" s="71" t="e">
        <f t="shared" si="4"/>
        <v>#DIV/0!</v>
      </c>
      <c r="BY15" s="71" t="e">
        <f>aout!BY41</f>
        <v>#DIV/0!</v>
      </c>
      <c r="BZ15" s="71" t="e">
        <f t="shared" si="5"/>
        <v>#DIV/0!</v>
      </c>
      <c r="CA15" s="71" t="e">
        <f>aout!CA41</f>
        <v>#DIV/0!</v>
      </c>
      <c r="CB15" s="71" t="e">
        <f t="shared" si="6"/>
        <v>#DIV/0!</v>
      </c>
      <c r="CC15" s="71" t="e">
        <f>aout!CC41</f>
        <v>#DIV/0!</v>
      </c>
      <c r="CD15" s="71" t="e">
        <f t="shared" si="7"/>
        <v>#DIV/0!</v>
      </c>
      <c r="CE15" s="71" t="e">
        <f>aout!CE41</f>
        <v>#DIV/0!</v>
      </c>
      <c r="CF15" s="71" t="e">
        <f t="shared" si="8"/>
        <v>#DIV/0!</v>
      </c>
      <c r="CG15" s="71" t="e">
        <f>aout!CG41</f>
        <v>#DIV/0!</v>
      </c>
      <c r="CH15" s="71" t="e">
        <f>aout!CH41</f>
        <v>#DIV/0!</v>
      </c>
      <c r="CI15" s="71" t="e">
        <f>aout!CI41</f>
        <v>#DIV/0!</v>
      </c>
    </row>
    <row r="16" spans="1:87" x14ac:dyDescent="0.25">
      <c r="A16" s="2" t="s">
        <v>113</v>
      </c>
      <c r="B16" s="71" t="e">
        <f>septembre!B41</f>
        <v>#DIV/0!</v>
      </c>
      <c r="C16" s="71" t="e">
        <f>septembre!C41</f>
        <v>#DIV/0!</v>
      </c>
      <c r="D16" s="71"/>
      <c r="E16" s="71" t="e">
        <f>septembre!E41</f>
        <v>#DIV/0!</v>
      </c>
      <c r="F16" s="71" t="e">
        <f>septembre!F41</f>
        <v>#DIV/0!</v>
      </c>
      <c r="G16" s="71" t="e">
        <f>septembre!G41</f>
        <v>#DIV/0!</v>
      </c>
      <c r="H16" s="71" t="e">
        <f>septembre!H41</f>
        <v>#DIV/0!</v>
      </c>
      <c r="I16" s="71"/>
      <c r="J16" s="71" t="e">
        <f>septembre!J41</f>
        <v>#DIV/0!</v>
      </c>
      <c r="K16" s="71" t="e">
        <f>septembre!K41</f>
        <v>#DIV/0!</v>
      </c>
      <c r="L16" s="71" t="e">
        <f>septembre!L41</f>
        <v>#DIV/0!</v>
      </c>
      <c r="M16" s="71" t="e">
        <f>septembre!M41</f>
        <v>#DIV/0!</v>
      </c>
      <c r="N16" s="71"/>
      <c r="O16" s="71" t="e">
        <f>septembre!O41</f>
        <v>#DIV/0!</v>
      </c>
      <c r="P16" s="71" t="e">
        <f>septembre!P41</f>
        <v>#DIV/0!</v>
      </c>
      <c r="Q16" s="71" t="e">
        <f>septembre!Q41</f>
        <v>#DIV/0!</v>
      </c>
      <c r="R16" s="71" t="e">
        <f>septembre!R41</f>
        <v>#DIV/0!</v>
      </c>
      <c r="S16" s="71"/>
      <c r="T16" s="71" t="e">
        <f>septembre!T41</f>
        <v>#DIV/0!</v>
      </c>
      <c r="U16" s="71" t="e">
        <f>septembre!U41</f>
        <v>#DIV/0!</v>
      </c>
      <c r="V16" s="71" t="e">
        <f>septembre!V41</f>
        <v>#DIV/0!</v>
      </c>
      <c r="W16" s="71" t="e">
        <f>septembre!W41</f>
        <v>#DIV/0!</v>
      </c>
      <c r="X16" s="71"/>
      <c r="Y16" s="71" t="e">
        <f>septembre!Y41</f>
        <v>#DIV/0!</v>
      </c>
      <c r="Z16" s="71" t="e">
        <f>septembre!Z41</f>
        <v>#DIV/0!</v>
      </c>
      <c r="AA16" s="71" t="e">
        <f>septembre!AA41</f>
        <v>#DIV/0!</v>
      </c>
      <c r="AB16" s="71" t="e">
        <f>septembre!AB41</f>
        <v>#DIV/0!</v>
      </c>
      <c r="AC16" s="71"/>
      <c r="AD16" s="71" t="e">
        <f>septembre!AD41</f>
        <v>#DIV/0!</v>
      </c>
      <c r="AE16" s="71"/>
      <c r="AF16" s="71" t="e">
        <f>septembre!AF41</f>
        <v>#DIV/0!</v>
      </c>
      <c r="AG16" s="71" t="e">
        <f>septembre!AG41</f>
        <v>#DIV/0!</v>
      </c>
      <c r="AH16" s="71" t="e">
        <f>septembre!AH41</f>
        <v>#DIV/0!</v>
      </c>
      <c r="AI16" s="71" t="e">
        <f>septembre!AI41</f>
        <v>#DIV/0!</v>
      </c>
      <c r="AJ16" s="71" t="e">
        <f>septembre!AJ41</f>
        <v>#DIV/0!</v>
      </c>
      <c r="AK16" s="71" t="e">
        <f>septembre!AK41</f>
        <v>#DIV/0!</v>
      </c>
      <c r="AL16" s="71" t="e">
        <f>septembre!AL41</f>
        <v>#DIV/0!</v>
      </c>
      <c r="AM16" s="71" t="e">
        <f>septembre!AM41</f>
        <v>#DIV/0!</v>
      </c>
      <c r="AN16" s="71" t="e">
        <f>septembre!AN41</f>
        <v>#DIV/0!</v>
      </c>
      <c r="AO16" s="71" t="e">
        <f>septembre!AO41</f>
        <v>#DIV/0!</v>
      </c>
      <c r="AP16" s="71" t="e">
        <f>septembre!AP41</f>
        <v>#DIV/0!</v>
      </c>
      <c r="AQ16" s="71" t="e">
        <f>septembre!AQ41</f>
        <v>#DIV/0!</v>
      </c>
      <c r="AR16" s="71"/>
      <c r="AS16" s="71" t="e">
        <f>septembre!AS41</f>
        <v>#DIV/0!</v>
      </c>
      <c r="AT16" s="71"/>
      <c r="AU16" s="71" t="e">
        <f>septembre!AU41</f>
        <v>#DIV/0!</v>
      </c>
      <c r="AV16" s="71" t="e">
        <f>septembre!AV41</f>
        <v>#DIV/0!</v>
      </c>
      <c r="AW16" s="71"/>
      <c r="AX16" s="71" t="e">
        <f>septembre!AX41</f>
        <v>#DIV/0!</v>
      </c>
      <c r="AY16" s="71" t="e">
        <f>septembre!AY41</f>
        <v>#DIV/0!</v>
      </c>
      <c r="AZ16" s="71" t="e">
        <f>septembre!AZ41</f>
        <v>#DIV/0!</v>
      </c>
      <c r="BA16" s="71" t="e">
        <f>septembre!BA41</f>
        <v>#DIV/0!</v>
      </c>
      <c r="BB16" s="71" t="e">
        <f>septembre!BB41</f>
        <v>#DIV/0!</v>
      </c>
      <c r="BC16" s="71" t="e">
        <f>septembre!BC41</f>
        <v>#DIV/0!</v>
      </c>
      <c r="BD16" s="71" t="e">
        <f>septembre!BD41</f>
        <v>#DIV/0!</v>
      </c>
      <c r="BE16" s="71" t="e">
        <f>septembre!BE41</f>
        <v>#DIV/0!</v>
      </c>
      <c r="BF16" s="71" t="e">
        <f t="shared" si="0"/>
        <v>#DIV/0!</v>
      </c>
      <c r="BG16" s="71" t="e">
        <f>septembre!BG41</f>
        <v>#DIV/0!</v>
      </c>
      <c r="BH16" s="71" t="e">
        <f>septembre!BH41</f>
        <v>#DIV/0!</v>
      </c>
      <c r="BI16" s="71" t="e">
        <f>septembre!BI41</f>
        <v>#DIV/0!</v>
      </c>
      <c r="BJ16" s="71" t="e">
        <f>septembre!BJ41</f>
        <v>#DIV/0!</v>
      </c>
      <c r="BK16" s="71" t="e">
        <f>septembre!BK41</f>
        <v>#DIV/0!</v>
      </c>
      <c r="BL16" s="71" t="e">
        <f>septembre!BL41</f>
        <v>#DIV/0!</v>
      </c>
      <c r="BM16" s="71" t="e">
        <f>septembre!BM41</f>
        <v>#DIV/0!</v>
      </c>
      <c r="BN16" s="71" t="e">
        <f>septembre!BN41</f>
        <v>#DIV/0!</v>
      </c>
      <c r="BO16" s="71" t="e">
        <f>septembre!BO41</f>
        <v>#DIV/0!</v>
      </c>
      <c r="BP16" s="71" t="e">
        <f t="shared" si="1"/>
        <v>#DIV/0!</v>
      </c>
      <c r="BQ16" s="71" t="e">
        <f>septembre!BQ41</f>
        <v>#DIV/0!</v>
      </c>
      <c r="BR16" s="71" t="e">
        <f t="shared" si="2"/>
        <v>#DIV/0!</v>
      </c>
      <c r="BS16" s="71" t="e">
        <f>septembre!BS41</f>
        <v>#DIV/0!</v>
      </c>
      <c r="BT16" s="71" t="e">
        <f t="shared" si="3"/>
        <v>#DIV/0!</v>
      </c>
      <c r="BU16" s="71" t="e">
        <f>septembre!BU41</f>
        <v>#DIV/0!</v>
      </c>
      <c r="BV16" s="71" t="e">
        <f>septembre!BV41</f>
        <v>#DIV/0!</v>
      </c>
      <c r="BW16" s="71" t="e">
        <v>#DIV/0!</v>
      </c>
      <c r="BX16" s="71" t="e">
        <f t="shared" si="4"/>
        <v>#DIV/0!</v>
      </c>
      <c r="BY16" s="71" t="e">
        <f>septembre!BY41</f>
        <v>#DIV/0!</v>
      </c>
      <c r="BZ16" s="71" t="e">
        <f t="shared" si="5"/>
        <v>#DIV/0!</v>
      </c>
      <c r="CA16" s="71" t="e">
        <f>septembre!CA41</f>
        <v>#DIV/0!</v>
      </c>
      <c r="CB16" s="71" t="e">
        <f t="shared" si="6"/>
        <v>#DIV/0!</v>
      </c>
      <c r="CC16" s="71" t="e">
        <f>septembre!CC41</f>
        <v>#DIV/0!</v>
      </c>
      <c r="CD16" s="71" t="e">
        <f t="shared" si="7"/>
        <v>#DIV/0!</v>
      </c>
      <c r="CE16" s="71" t="e">
        <f>septembre!CE41</f>
        <v>#DIV/0!</v>
      </c>
      <c r="CF16" s="71" t="e">
        <f t="shared" si="8"/>
        <v>#DIV/0!</v>
      </c>
      <c r="CG16" s="71" t="e">
        <f>septembre!CG41</f>
        <v>#DIV/0!</v>
      </c>
      <c r="CH16" s="71" t="e">
        <f>septembre!CH41</f>
        <v>#DIV/0!</v>
      </c>
      <c r="CI16" s="71" t="e">
        <f>septembre!CI41</f>
        <v>#DIV/0!</v>
      </c>
    </row>
    <row r="17" spans="1:87" x14ac:dyDescent="0.25">
      <c r="A17" s="2" t="s">
        <v>112</v>
      </c>
      <c r="B17" s="71" t="e">
        <f>octobre!B41</f>
        <v>#DIV/0!</v>
      </c>
      <c r="C17" s="71" t="e">
        <f>octobre!C41</f>
        <v>#DIV/0!</v>
      </c>
      <c r="D17" s="71"/>
      <c r="E17" s="71" t="e">
        <f>octobre!E41</f>
        <v>#DIV/0!</v>
      </c>
      <c r="F17" s="71" t="e">
        <f>octobre!F41</f>
        <v>#DIV/0!</v>
      </c>
      <c r="G17" s="71" t="e">
        <f>octobre!G41</f>
        <v>#DIV/0!</v>
      </c>
      <c r="H17" s="71" t="e">
        <f>octobre!H41</f>
        <v>#DIV/0!</v>
      </c>
      <c r="I17" s="71"/>
      <c r="J17" s="71" t="e">
        <f>octobre!J41</f>
        <v>#DIV/0!</v>
      </c>
      <c r="K17" s="71" t="e">
        <f>octobre!K41</f>
        <v>#DIV/0!</v>
      </c>
      <c r="L17" s="71" t="e">
        <f>octobre!L41</f>
        <v>#DIV/0!</v>
      </c>
      <c r="M17" s="71" t="e">
        <f>octobre!M41</f>
        <v>#DIV/0!</v>
      </c>
      <c r="N17" s="71"/>
      <c r="O17" s="71" t="e">
        <f>octobre!O41</f>
        <v>#DIV/0!</v>
      </c>
      <c r="P17" s="71" t="e">
        <f>octobre!P41</f>
        <v>#DIV/0!</v>
      </c>
      <c r="Q17" s="71" t="e">
        <f>octobre!Q41</f>
        <v>#DIV/0!</v>
      </c>
      <c r="R17" s="71" t="e">
        <f>octobre!R41</f>
        <v>#DIV/0!</v>
      </c>
      <c r="S17" s="71"/>
      <c r="T17" s="71" t="e">
        <f>octobre!T41</f>
        <v>#DIV/0!</v>
      </c>
      <c r="U17" s="71" t="e">
        <f>octobre!U41</f>
        <v>#DIV/0!</v>
      </c>
      <c r="V17" s="71" t="e">
        <f>octobre!V41</f>
        <v>#DIV/0!</v>
      </c>
      <c r="W17" s="71" t="e">
        <f>octobre!W41</f>
        <v>#DIV/0!</v>
      </c>
      <c r="X17" s="71"/>
      <c r="Y17" s="71" t="e">
        <f>octobre!Y41</f>
        <v>#DIV/0!</v>
      </c>
      <c r="Z17" s="71" t="e">
        <f>octobre!Z41</f>
        <v>#DIV/0!</v>
      </c>
      <c r="AA17" s="71" t="e">
        <f>octobre!AA41</f>
        <v>#DIV/0!</v>
      </c>
      <c r="AB17" s="71" t="e">
        <f>octobre!AB41</f>
        <v>#DIV/0!</v>
      </c>
      <c r="AC17" s="71"/>
      <c r="AD17" s="71" t="e">
        <f>octobre!AD41</f>
        <v>#DIV/0!</v>
      </c>
      <c r="AE17" s="71"/>
      <c r="AF17" s="71" t="e">
        <f>octobre!AF41</f>
        <v>#DIV/0!</v>
      </c>
      <c r="AG17" s="71" t="e">
        <f>octobre!AG41</f>
        <v>#DIV/0!</v>
      </c>
      <c r="AH17" s="71" t="e">
        <f>octobre!AH41</f>
        <v>#DIV/0!</v>
      </c>
      <c r="AI17" s="71" t="e">
        <f>octobre!AI41</f>
        <v>#DIV/0!</v>
      </c>
      <c r="AJ17" s="71" t="e">
        <f>octobre!AJ41</f>
        <v>#DIV/0!</v>
      </c>
      <c r="AK17" s="71" t="e">
        <f>octobre!AK41</f>
        <v>#DIV/0!</v>
      </c>
      <c r="AL17" s="71" t="e">
        <f>octobre!AL41</f>
        <v>#DIV/0!</v>
      </c>
      <c r="AM17" s="71" t="e">
        <f>octobre!AM41</f>
        <v>#DIV/0!</v>
      </c>
      <c r="AN17" s="71" t="e">
        <f>octobre!AN41</f>
        <v>#DIV/0!</v>
      </c>
      <c r="AO17" s="71" t="e">
        <f>octobre!AO41</f>
        <v>#DIV/0!</v>
      </c>
      <c r="AP17" s="71" t="e">
        <f>octobre!AP41</f>
        <v>#DIV/0!</v>
      </c>
      <c r="AQ17" s="71" t="e">
        <f>octobre!AQ41</f>
        <v>#DIV/0!</v>
      </c>
      <c r="AR17" s="71"/>
      <c r="AS17" s="71" t="e">
        <f>octobre!AS41</f>
        <v>#DIV/0!</v>
      </c>
      <c r="AT17" s="71"/>
      <c r="AU17" s="71" t="e">
        <f>octobre!AU41</f>
        <v>#DIV/0!</v>
      </c>
      <c r="AV17" s="71" t="e">
        <f>octobre!AV41</f>
        <v>#DIV/0!</v>
      </c>
      <c r="AW17" s="71"/>
      <c r="AX17" s="71" t="e">
        <f>octobre!AX41</f>
        <v>#DIV/0!</v>
      </c>
      <c r="AY17" s="71" t="e">
        <f>octobre!AY41</f>
        <v>#DIV/0!</v>
      </c>
      <c r="AZ17" s="71" t="e">
        <f>octobre!AZ41</f>
        <v>#DIV/0!</v>
      </c>
      <c r="BA17" s="71" t="e">
        <f>octobre!BA41</f>
        <v>#DIV/0!</v>
      </c>
      <c r="BB17" s="71" t="e">
        <f>octobre!BB41</f>
        <v>#DIV/0!</v>
      </c>
      <c r="BC17" s="71" t="e">
        <f>octobre!BC41</f>
        <v>#DIV/0!</v>
      </c>
      <c r="BD17" s="71" t="e">
        <f>octobre!BD41</f>
        <v>#DIV/0!</v>
      </c>
      <c r="BE17" s="71" t="e">
        <f>octobre!BE41</f>
        <v>#DIV/0!</v>
      </c>
      <c r="BF17" s="71" t="e">
        <f t="shared" si="0"/>
        <v>#DIV/0!</v>
      </c>
      <c r="BG17" s="71" t="e">
        <f>octobre!BG41</f>
        <v>#DIV/0!</v>
      </c>
      <c r="BH17" s="71" t="e">
        <f>octobre!BH41</f>
        <v>#DIV/0!</v>
      </c>
      <c r="BI17" s="71" t="e">
        <f>octobre!BI41</f>
        <v>#DIV/0!</v>
      </c>
      <c r="BJ17" s="71" t="e">
        <f>octobre!BJ41</f>
        <v>#DIV/0!</v>
      </c>
      <c r="BK17" s="71" t="e">
        <f>octobre!BK41</f>
        <v>#DIV/0!</v>
      </c>
      <c r="BL17" s="71" t="e">
        <f>octobre!BL41</f>
        <v>#DIV/0!</v>
      </c>
      <c r="BM17" s="71" t="e">
        <f>octobre!BM41</f>
        <v>#DIV/0!</v>
      </c>
      <c r="BN17" s="71" t="e">
        <f>octobre!BN41</f>
        <v>#DIV/0!</v>
      </c>
      <c r="BO17" s="71" t="e">
        <f>octobre!BO41</f>
        <v>#DIV/0!</v>
      </c>
      <c r="BP17" s="71" t="e">
        <f t="shared" si="1"/>
        <v>#DIV/0!</v>
      </c>
      <c r="BQ17" s="71" t="e">
        <f>octobre!BQ41</f>
        <v>#DIV/0!</v>
      </c>
      <c r="BR17" s="71" t="e">
        <f t="shared" si="2"/>
        <v>#DIV/0!</v>
      </c>
      <c r="BS17" s="71" t="e">
        <f>octobre!BS41</f>
        <v>#DIV/0!</v>
      </c>
      <c r="BT17" s="71" t="e">
        <f t="shared" si="3"/>
        <v>#DIV/0!</v>
      </c>
      <c r="BU17" s="71" t="e">
        <f>octobre!BU41</f>
        <v>#DIV/0!</v>
      </c>
      <c r="BV17" s="71" t="e">
        <f>octobre!BV41</f>
        <v>#DIV/0!</v>
      </c>
      <c r="BW17" s="71" t="e">
        <v>#DIV/0!</v>
      </c>
      <c r="BX17" s="71" t="e">
        <f t="shared" si="4"/>
        <v>#DIV/0!</v>
      </c>
      <c r="BY17" s="71" t="e">
        <f>octobre!BY41</f>
        <v>#DIV/0!</v>
      </c>
      <c r="BZ17" s="71" t="e">
        <f t="shared" si="5"/>
        <v>#DIV/0!</v>
      </c>
      <c r="CA17" s="71" t="e">
        <f>octobre!CA41</f>
        <v>#DIV/0!</v>
      </c>
      <c r="CB17" s="71" t="e">
        <f t="shared" si="6"/>
        <v>#DIV/0!</v>
      </c>
      <c r="CC17" s="71" t="e">
        <f>octobre!CC41</f>
        <v>#DIV/0!</v>
      </c>
      <c r="CD17" s="71" t="e">
        <f t="shared" si="7"/>
        <v>#DIV/0!</v>
      </c>
      <c r="CE17" s="71" t="e">
        <f>octobre!CE41</f>
        <v>#DIV/0!</v>
      </c>
      <c r="CF17" s="71" t="e">
        <f t="shared" si="8"/>
        <v>#DIV/0!</v>
      </c>
      <c r="CG17" s="71" t="e">
        <f>octobre!CG41</f>
        <v>#DIV/0!</v>
      </c>
      <c r="CH17" s="71" t="e">
        <f>octobre!CH41</f>
        <v>#DIV/0!</v>
      </c>
      <c r="CI17" s="71" t="e">
        <f>octobre!CI41</f>
        <v>#DIV/0!</v>
      </c>
    </row>
    <row r="18" spans="1:87" x14ac:dyDescent="0.25">
      <c r="A18" s="2" t="s">
        <v>110</v>
      </c>
      <c r="B18" s="71" t="e">
        <f>novembre!B41</f>
        <v>#DIV/0!</v>
      </c>
      <c r="C18" s="71" t="e">
        <f>novembre!C41</f>
        <v>#DIV/0!</v>
      </c>
      <c r="D18" s="71"/>
      <c r="E18" s="71" t="e">
        <f>novembre!E41</f>
        <v>#DIV/0!</v>
      </c>
      <c r="F18" s="71" t="e">
        <f>novembre!F41</f>
        <v>#DIV/0!</v>
      </c>
      <c r="G18" s="71" t="e">
        <f>novembre!G41</f>
        <v>#DIV/0!</v>
      </c>
      <c r="H18" s="71" t="e">
        <f>novembre!H41</f>
        <v>#DIV/0!</v>
      </c>
      <c r="I18" s="71"/>
      <c r="J18" s="71" t="e">
        <f>novembre!J41</f>
        <v>#DIV/0!</v>
      </c>
      <c r="K18" s="71" t="e">
        <f>novembre!K41</f>
        <v>#DIV/0!</v>
      </c>
      <c r="L18" s="71" t="e">
        <f>novembre!L41</f>
        <v>#DIV/0!</v>
      </c>
      <c r="M18" s="71" t="e">
        <f>novembre!M41</f>
        <v>#DIV/0!</v>
      </c>
      <c r="N18" s="71"/>
      <c r="O18" s="71" t="e">
        <f>novembre!O41</f>
        <v>#DIV/0!</v>
      </c>
      <c r="P18" s="71" t="e">
        <f>novembre!P41</f>
        <v>#DIV/0!</v>
      </c>
      <c r="Q18" s="71" t="e">
        <f>novembre!Q41</f>
        <v>#DIV/0!</v>
      </c>
      <c r="R18" s="71" t="e">
        <f>novembre!R41</f>
        <v>#DIV/0!</v>
      </c>
      <c r="S18" s="71"/>
      <c r="T18" s="71" t="e">
        <f>novembre!T41</f>
        <v>#DIV/0!</v>
      </c>
      <c r="U18" s="71" t="e">
        <f>novembre!U41</f>
        <v>#DIV/0!</v>
      </c>
      <c r="V18" s="71" t="e">
        <f>novembre!V41</f>
        <v>#DIV/0!</v>
      </c>
      <c r="W18" s="71" t="e">
        <f>novembre!W41</f>
        <v>#DIV/0!</v>
      </c>
      <c r="X18" s="71"/>
      <c r="Y18" s="71" t="e">
        <f>novembre!Y41</f>
        <v>#DIV/0!</v>
      </c>
      <c r="Z18" s="71" t="e">
        <f>novembre!Z41</f>
        <v>#DIV/0!</v>
      </c>
      <c r="AA18" s="71" t="e">
        <f>novembre!AA41</f>
        <v>#DIV/0!</v>
      </c>
      <c r="AB18" s="71" t="e">
        <f>novembre!AB41</f>
        <v>#DIV/0!</v>
      </c>
      <c r="AC18" s="71"/>
      <c r="AD18" s="71" t="e">
        <f>novembre!AD41</f>
        <v>#DIV/0!</v>
      </c>
      <c r="AE18" s="71"/>
      <c r="AF18" s="71" t="e">
        <f>novembre!AF41</f>
        <v>#DIV/0!</v>
      </c>
      <c r="AG18" s="71" t="e">
        <f>novembre!AG41</f>
        <v>#DIV/0!</v>
      </c>
      <c r="AH18" s="71" t="e">
        <f>novembre!AH41</f>
        <v>#DIV/0!</v>
      </c>
      <c r="AI18" s="71" t="e">
        <f>novembre!AI41</f>
        <v>#DIV/0!</v>
      </c>
      <c r="AJ18" s="71" t="e">
        <f>novembre!AJ41</f>
        <v>#DIV/0!</v>
      </c>
      <c r="AK18" s="71" t="e">
        <f>novembre!AK41</f>
        <v>#DIV/0!</v>
      </c>
      <c r="AL18" s="71" t="e">
        <f>novembre!AL41</f>
        <v>#DIV/0!</v>
      </c>
      <c r="AM18" s="71" t="e">
        <f>novembre!AM41</f>
        <v>#DIV/0!</v>
      </c>
      <c r="AN18" s="71" t="e">
        <f>novembre!AN41</f>
        <v>#DIV/0!</v>
      </c>
      <c r="AO18" s="71" t="e">
        <f>novembre!AO41</f>
        <v>#DIV/0!</v>
      </c>
      <c r="AP18" s="71" t="e">
        <f>novembre!AP41</f>
        <v>#DIV/0!</v>
      </c>
      <c r="AQ18" s="71" t="e">
        <f>novembre!AQ41</f>
        <v>#DIV/0!</v>
      </c>
      <c r="AR18" s="71"/>
      <c r="AS18" s="71" t="e">
        <f>novembre!AS41</f>
        <v>#DIV/0!</v>
      </c>
      <c r="AT18" s="71"/>
      <c r="AU18" s="71" t="e">
        <f>novembre!AU41</f>
        <v>#DIV/0!</v>
      </c>
      <c r="AV18" s="71" t="e">
        <f>novembre!AV41</f>
        <v>#DIV/0!</v>
      </c>
      <c r="AW18" s="71"/>
      <c r="AX18" s="71" t="e">
        <f>novembre!AX41</f>
        <v>#DIV/0!</v>
      </c>
      <c r="AY18" s="71" t="e">
        <f>novembre!AY41</f>
        <v>#DIV/0!</v>
      </c>
      <c r="AZ18" s="71" t="e">
        <f>novembre!AZ41</f>
        <v>#DIV/0!</v>
      </c>
      <c r="BA18" s="71" t="e">
        <f>novembre!BA41</f>
        <v>#DIV/0!</v>
      </c>
      <c r="BB18" s="71" t="e">
        <f>novembre!BB41</f>
        <v>#DIV/0!</v>
      </c>
      <c r="BC18" s="71" t="e">
        <f>novembre!BC41</f>
        <v>#DIV/0!</v>
      </c>
      <c r="BD18" s="71" t="e">
        <f>novembre!BD41</f>
        <v>#DIV/0!</v>
      </c>
      <c r="BE18" s="71" t="e">
        <f>novembre!BE41</f>
        <v>#DIV/0!</v>
      </c>
      <c r="BF18" s="71" t="e">
        <f t="shared" si="0"/>
        <v>#DIV/0!</v>
      </c>
      <c r="BG18" s="71" t="e">
        <f>novembre!BG41</f>
        <v>#DIV/0!</v>
      </c>
      <c r="BH18" s="71" t="e">
        <f>novembre!BH41</f>
        <v>#DIV/0!</v>
      </c>
      <c r="BI18" s="71" t="e">
        <f>novembre!BI41</f>
        <v>#DIV/0!</v>
      </c>
      <c r="BJ18" s="71" t="e">
        <f>novembre!BJ41</f>
        <v>#DIV/0!</v>
      </c>
      <c r="BK18" s="71" t="e">
        <f>novembre!BK41</f>
        <v>#DIV/0!</v>
      </c>
      <c r="BL18" s="71" t="e">
        <f>novembre!BL41</f>
        <v>#DIV/0!</v>
      </c>
      <c r="BM18" s="71" t="e">
        <f>novembre!BM41</f>
        <v>#DIV/0!</v>
      </c>
      <c r="BN18" s="71" t="e">
        <f>novembre!BN41</f>
        <v>#DIV/0!</v>
      </c>
      <c r="BO18" s="71" t="e">
        <f>novembre!BO41</f>
        <v>#DIV/0!</v>
      </c>
      <c r="BP18" s="71" t="e">
        <f t="shared" si="1"/>
        <v>#DIV/0!</v>
      </c>
      <c r="BQ18" s="71" t="e">
        <f>novembre!BQ41</f>
        <v>#DIV/0!</v>
      </c>
      <c r="BR18" s="71" t="e">
        <f t="shared" si="2"/>
        <v>#DIV/0!</v>
      </c>
      <c r="BS18" s="71" t="e">
        <f>novembre!BS41</f>
        <v>#DIV/0!</v>
      </c>
      <c r="BT18" s="71" t="e">
        <f t="shared" si="3"/>
        <v>#DIV/0!</v>
      </c>
      <c r="BU18" s="71" t="e">
        <f>novembre!BU41</f>
        <v>#DIV/0!</v>
      </c>
      <c r="BV18" s="71" t="e">
        <f>novembre!BV41</f>
        <v>#DIV/0!</v>
      </c>
      <c r="BW18" s="71" t="e">
        <v>#DIV/0!</v>
      </c>
      <c r="BX18" s="71" t="e">
        <f t="shared" si="4"/>
        <v>#DIV/0!</v>
      </c>
      <c r="BY18" s="71" t="e">
        <f>novembre!BY41</f>
        <v>#DIV/0!</v>
      </c>
      <c r="BZ18" s="71" t="e">
        <f t="shared" si="5"/>
        <v>#DIV/0!</v>
      </c>
      <c r="CA18" s="71" t="e">
        <f>novembre!CA41</f>
        <v>#DIV/0!</v>
      </c>
      <c r="CB18" s="71" t="e">
        <f t="shared" si="6"/>
        <v>#DIV/0!</v>
      </c>
      <c r="CC18" s="71" t="e">
        <f>novembre!CC41</f>
        <v>#DIV/0!</v>
      </c>
      <c r="CD18" s="71" t="e">
        <f t="shared" si="7"/>
        <v>#DIV/0!</v>
      </c>
      <c r="CE18" s="71" t="e">
        <f>novembre!CE41</f>
        <v>#DIV/0!</v>
      </c>
      <c r="CF18" s="71" t="e">
        <f t="shared" si="8"/>
        <v>#DIV/0!</v>
      </c>
      <c r="CG18" s="71" t="e">
        <f>novembre!CG41</f>
        <v>#DIV/0!</v>
      </c>
      <c r="CH18" s="71" t="e">
        <f>novembre!CH41</f>
        <v>#DIV/0!</v>
      </c>
      <c r="CI18" s="71" t="e">
        <f>novembre!CI41</f>
        <v>#DIV/0!</v>
      </c>
    </row>
    <row r="19" spans="1:87" x14ac:dyDescent="0.25">
      <c r="A19" s="2" t="s">
        <v>111</v>
      </c>
      <c r="B19" s="71" t="e">
        <f>décembre!B41</f>
        <v>#DIV/0!</v>
      </c>
      <c r="C19" s="71" t="e">
        <f>décembre!C41</f>
        <v>#DIV/0!</v>
      </c>
      <c r="D19" s="71"/>
      <c r="E19" s="71" t="e">
        <f>décembre!E41</f>
        <v>#DIV/0!</v>
      </c>
      <c r="F19" s="71" t="e">
        <f>décembre!F41</f>
        <v>#DIV/0!</v>
      </c>
      <c r="G19" s="71" t="e">
        <f>décembre!G41</f>
        <v>#DIV/0!</v>
      </c>
      <c r="H19" s="71" t="e">
        <f>décembre!H41</f>
        <v>#DIV/0!</v>
      </c>
      <c r="I19" s="71"/>
      <c r="J19" s="71" t="e">
        <f>décembre!J41</f>
        <v>#DIV/0!</v>
      </c>
      <c r="K19" s="71" t="e">
        <f>décembre!K41</f>
        <v>#DIV/0!</v>
      </c>
      <c r="L19" s="71" t="e">
        <f>décembre!L41</f>
        <v>#DIV/0!</v>
      </c>
      <c r="M19" s="71" t="e">
        <f>décembre!M41</f>
        <v>#DIV/0!</v>
      </c>
      <c r="N19" s="71"/>
      <c r="O19" s="71" t="e">
        <f>décembre!O41</f>
        <v>#DIV/0!</v>
      </c>
      <c r="P19" s="71" t="e">
        <f>décembre!P41</f>
        <v>#DIV/0!</v>
      </c>
      <c r="Q19" s="71" t="e">
        <f>décembre!Q41</f>
        <v>#DIV/0!</v>
      </c>
      <c r="R19" s="71" t="e">
        <f>décembre!R41</f>
        <v>#DIV/0!</v>
      </c>
      <c r="S19" s="71"/>
      <c r="T19" s="71" t="e">
        <f>décembre!T41</f>
        <v>#DIV/0!</v>
      </c>
      <c r="U19" s="71" t="e">
        <f>décembre!U41</f>
        <v>#DIV/0!</v>
      </c>
      <c r="V19" s="71" t="e">
        <f>décembre!V41</f>
        <v>#DIV/0!</v>
      </c>
      <c r="W19" s="71" t="e">
        <f>décembre!W41</f>
        <v>#DIV/0!</v>
      </c>
      <c r="X19" s="71"/>
      <c r="Y19" s="71" t="e">
        <f>décembre!Y41</f>
        <v>#DIV/0!</v>
      </c>
      <c r="Z19" s="71" t="e">
        <f>décembre!Z41</f>
        <v>#DIV/0!</v>
      </c>
      <c r="AA19" s="71" t="e">
        <f>décembre!AA41</f>
        <v>#DIV/0!</v>
      </c>
      <c r="AB19" s="71" t="e">
        <f>décembre!AB41</f>
        <v>#DIV/0!</v>
      </c>
      <c r="AC19" s="71"/>
      <c r="AD19" s="71" t="e">
        <f>décembre!AD41</f>
        <v>#DIV/0!</v>
      </c>
      <c r="AE19" s="71"/>
      <c r="AF19" s="71" t="e">
        <f>décembre!AF41</f>
        <v>#DIV/0!</v>
      </c>
      <c r="AG19" s="71" t="e">
        <f>décembre!AG41</f>
        <v>#DIV/0!</v>
      </c>
      <c r="AH19" s="71" t="e">
        <f>décembre!AH41</f>
        <v>#DIV/0!</v>
      </c>
      <c r="AI19" s="71" t="e">
        <f>décembre!AI41</f>
        <v>#DIV/0!</v>
      </c>
      <c r="AJ19" s="71" t="e">
        <f>décembre!AJ41</f>
        <v>#DIV/0!</v>
      </c>
      <c r="AK19" s="71" t="e">
        <f>décembre!AK41</f>
        <v>#DIV/0!</v>
      </c>
      <c r="AL19" s="71" t="e">
        <f>décembre!AL41</f>
        <v>#DIV/0!</v>
      </c>
      <c r="AM19" s="71" t="e">
        <f>décembre!AM41</f>
        <v>#DIV/0!</v>
      </c>
      <c r="AN19" s="71" t="e">
        <f>décembre!AN41</f>
        <v>#DIV/0!</v>
      </c>
      <c r="AO19" s="71" t="e">
        <f>décembre!AO41</f>
        <v>#DIV/0!</v>
      </c>
      <c r="AP19" s="71" t="e">
        <f>décembre!AP41</f>
        <v>#DIV/0!</v>
      </c>
      <c r="AQ19" s="71" t="e">
        <f>décembre!AQ41</f>
        <v>#DIV/0!</v>
      </c>
      <c r="AR19" s="71"/>
      <c r="AS19" s="71" t="e">
        <f>décembre!AS41</f>
        <v>#DIV/0!</v>
      </c>
      <c r="AT19" s="71"/>
      <c r="AU19" s="71" t="e">
        <f>décembre!AU41</f>
        <v>#DIV/0!</v>
      </c>
      <c r="AV19" s="71" t="e">
        <f>décembre!AV41</f>
        <v>#DIV/0!</v>
      </c>
      <c r="AW19" s="71"/>
      <c r="AX19" s="71" t="e">
        <f>décembre!AX41</f>
        <v>#DIV/0!</v>
      </c>
      <c r="AY19" s="71" t="e">
        <f>décembre!AY41</f>
        <v>#DIV/0!</v>
      </c>
      <c r="AZ19" s="71" t="e">
        <f>décembre!AZ41</f>
        <v>#DIV/0!</v>
      </c>
      <c r="BA19" s="71" t="e">
        <f>décembre!BA41</f>
        <v>#DIV/0!</v>
      </c>
      <c r="BB19" s="71" t="e">
        <f>décembre!BB41</f>
        <v>#DIV/0!</v>
      </c>
      <c r="BC19" s="71" t="e">
        <f>décembre!BC41</f>
        <v>#DIV/0!</v>
      </c>
      <c r="BD19" s="71" t="e">
        <f>décembre!BD41</f>
        <v>#DIV/0!</v>
      </c>
      <c r="BE19" s="71" t="e">
        <f>décembre!BE41</f>
        <v>#DIV/0!</v>
      </c>
      <c r="BF19" s="71" t="e">
        <f t="shared" si="0"/>
        <v>#DIV/0!</v>
      </c>
      <c r="BG19" s="71" t="e">
        <f>décembre!BG41</f>
        <v>#DIV/0!</v>
      </c>
      <c r="BH19" s="71" t="e">
        <f>décembre!BH41</f>
        <v>#DIV/0!</v>
      </c>
      <c r="BI19" s="71" t="e">
        <f>décembre!BI41</f>
        <v>#DIV/0!</v>
      </c>
      <c r="BJ19" s="71" t="e">
        <f>décembre!BJ41</f>
        <v>#DIV/0!</v>
      </c>
      <c r="BK19" s="71" t="e">
        <f>décembre!BK41</f>
        <v>#DIV/0!</v>
      </c>
      <c r="BL19" s="71" t="e">
        <f>décembre!BL41</f>
        <v>#DIV/0!</v>
      </c>
      <c r="BM19" s="71" t="e">
        <f>décembre!BM41</f>
        <v>#DIV/0!</v>
      </c>
      <c r="BN19" s="71" t="e">
        <f>décembre!BN41</f>
        <v>#DIV/0!</v>
      </c>
      <c r="BO19" s="71" t="e">
        <f>décembre!BO41</f>
        <v>#DIV/0!</v>
      </c>
      <c r="BP19" s="71" t="e">
        <f t="shared" si="1"/>
        <v>#DIV/0!</v>
      </c>
      <c r="BQ19" s="71" t="e">
        <f>décembre!BQ41</f>
        <v>#DIV/0!</v>
      </c>
      <c r="BR19" s="71" t="e">
        <f t="shared" si="2"/>
        <v>#DIV/0!</v>
      </c>
      <c r="BS19" s="71" t="e">
        <f>décembre!BS41</f>
        <v>#DIV/0!</v>
      </c>
      <c r="BT19" s="71" t="e">
        <f t="shared" si="3"/>
        <v>#DIV/0!</v>
      </c>
      <c r="BU19" s="71" t="e">
        <f>décembre!BU41</f>
        <v>#DIV/0!</v>
      </c>
      <c r="BV19" s="71" t="e">
        <f>décembre!BV41</f>
        <v>#DIV/0!</v>
      </c>
      <c r="BW19" s="71" t="e">
        <v>#DIV/0!</v>
      </c>
      <c r="BX19" s="71" t="e">
        <f t="shared" si="4"/>
        <v>#DIV/0!</v>
      </c>
      <c r="BY19" s="71" t="e">
        <f>décembre!BY41</f>
        <v>#DIV/0!</v>
      </c>
      <c r="BZ19" s="71" t="e">
        <f t="shared" si="5"/>
        <v>#DIV/0!</v>
      </c>
      <c r="CA19" s="71" t="e">
        <f>décembre!CA41</f>
        <v>#DIV/0!</v>
      </c>
      <c r="CB19" s="71" t="e">
        <f t="shared" si="6"/>
        <v>#DIV/0!</v>
      </c>
      <c r="CC19" s="71" t="e">
        <f>décembre!CC41</f>
        <v>#DIV/0!</v>
      </c>
      <c r="CD19" s="71" t="e">
        <f t="shared" si="7"/>
        <v>#DIV/0!</v>
      </c>
      <c r="CE19" s="71" t="e">
        <f>décembre!CE41</f>
        <v>#DIV/0!</v>
      </c>
      <c r="CF19" s="71" t="e">
        <f t="shared" si="8"/>
        <v>#DIV/0!</v>
      </c>
      <c r="CG19" s="71" t="e">
        <f>décembre!CG41</f>
        <v>#DIV/0!</v>
      </c>
      <c r="CH19" s="71" t="e">
        <f>décembre!CH41</f>
        <v>#DIV/0!</v>
      </c>
      <c r="CI19" s="71" t="e">
        <f>décembre!CI41</f>
        <v>#DIV/0!</v>
      </c>
    </row>
    <row r="20" spans="1:87" x14ac:dyDescent="0.25">
      <c r="A20" s="2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71"/>
      <c r="BW20" s="71"/>
      <c r="BX20" s="71"/>
      <c r="BY20" s="71"/>
      <c r="BZ20" s="71"/>
      <c r="CA20" s="71"/>
      <c r="CB20" s="71"/>
      <c r="CC20" s="71"/>
      <c r="CD20" s="71"/>
      <c r="CE20" s="71"/>
      <c r="CF20" s="71"/>
      <c r="CG20" s="71"/>
      <c r="CH20" s="71"/>
      <c r="CI20" s="71"/>
    </row>
    <row r="21" spans="1:87" x14ac:dyDescent="0.25">
      <c r="A21" s="3" t="s">
        <v>65</v>
      </c>
      <c r="B21" s="72" t="e">
        <f t="shared" ref="B21:AG21" si="9">AVERAGE(B8:B20)</f>
        <v>#DIV/0!</v>
      </c>
      <c r="C21" s="72" t="e">
        <f t="shared" si="9"/>
        <v>#DIV/0!</v>
      </c>
      <c r="D21" s="72">
        <f t="shared" si="9"/>
        <v>66022.774193548394</v>
      </c>
      <c r="E21" s="72" t="e">
        <f t="shared" si="9"/>
        <v>#DIV/0!</v>
      </c>
      <c r="F21" s="72" t="e">
        <f t="shared" si="9"/>
        <v>#DIV/0!</v>
      </c>
      <c r="G21" s="73" t="e">
        <f t="shared" si="9"/>
        <v>#DIV/0!</v>
      </c>
      <c r="H21" s="73" t="e">
        <f t="shared" si="9"/>
        <v>#DIV/0!</v>
      </c>
      <c r="I21" s="73">
        <f t="shared" si="9"/>
        <v>13.986234870910138</v>
      </c>
      <c r="J21" s="73" t="e">
        <f t="shared" si="9"/>
        <v>#DIV/0!</v>
      </c>
      <c r="K21" s="73" t="e">
        <f t="shared" si="9"/>
        <v>#DIV/0!</v>
      </c>
      <c r="L21" s="73" t="e">
        <f t="shared" si="9"/>
        <v>#DIV/0!</v>
      </c>
      <c r="M21" s="73" t="e">
        <f t="shared" si="9"/>
        <v>#DIV/0!</v>
      </c>
      <c r="N21" s="73">
        <f t="shared" si="9"/>
        <v>51.808906001324878</v>
      </c>
      <c r="O21" s="73" t="e">
        <f t="shared" si="9"/>
        <v>#DIV/0!</v>
      </c>
      <c r="P21" s="73" t="e">
        <f t="shared" si="9"/>
        <v>#DIV/0!</v>
      </c>
      <c r="Q21" s="73" t="e">
        <f t="shared" si="9"/>
        <v>#DIV/0!</v>
      </c>
      <c r="R21" s="73" t="e">
        <f t="shared" si="9"/>
        <v>#DIV/0!</v>
      </c>
      <c r="S21" s="73">
        <f t="shared" si="9"/>
        <v>13.571585799654379</v>
      </c>
      <c r="T21" s="73" t="e">
        <f t="shared" si="9"/>
        <v>#DIV/0!</v>
      </c>
      <c r="U21" s="73" t="e">
        <f t="shared" si="9"/>
        <v>#DIV/0!</v>
      </c>
      <c r="V21" s="73" t="e">
        <f t="shared" si="9"/>
        <v>#DIV/0!</v>
      </c>
      <c r="W21" s="73" t="e">
        <f t="shared" si="9"/>
        <v>#DIV/0!</v>
      </c>
      <c r="X21" s="73">
        <f t="shared" si="9"/>
        <v>4.6624528982718889</v>
      </c>
      <c r="Y21" s="73" t="e">
        <f t="shared" si="9"/>
        <v>#DIV/0!</v>
      </c>
      <c r="Z21" s="73" t="e">
        <f t="shared" si="9"/>
        <v>#DIV/0!</v>
      </c>
      <c r="AA21" s="73" t="e">
        <f t="shared" si="9"/>
        <v>#DIV/0!</v>
      </c>
      <c r="AB21" s="73" t="e">
        <f t="shared" si="9"/>
        <v>#DIV/0!</v>
      </c>
      <c r="AC21" s="73">
        <f t="shared" si="9"/>
        <v>7.2578915853686645</v>
      </c>
      <c r="AD21" s="73" t="e">
        <f t="shared" si="9"/>
        <v>#DIV/0!</v>
      </c>
      <c r="AE21" s="73">
        <f t="shared" si="9"/>
        <v>84.653740798282257</v>
      </c>
      <c r="AF21" s="73" t="e">
        <f t="shared" si="9"/>
        <v>#DIV/0!</v>
      </c>
      <c r="AG21" s="73" t="e">
        <f t="shared" si="9"/>
        <v>#DIV/0!</v>
      </c>
      <c r="AH21" s="73" t="e">
        <f t="shared" ref="AH21:BM21" si="10">AVERAGE(AH8:AH20)</f>
        <v>#DIV/0!</v>
      </c>
      <c r="AI21" s="73" t="e">
        <f t="shared" si="10"/>
        <v>#DIV/0!</v>
      </c>
      <c r="AJ21" s="73" t="e">
        <f t="shared" si="10"/>
        <v>#DIV/0!</v>
      </c>
      <c r="AK21" s="73" t="e">
        <f t="shared" si="10"/>
        <v>#DIV/0!</v>
      </c>
      <c r="AL21" s="73" t="e">
        <f t="shared" si="10"/>
        <v>#DIV/0!</v>
      </c>
      <c r="AM21" s="73" t="e">
        <f t="shared" si="10"/>
        <v>#DIV/0!</v>
      </c>
      <c r="AN21" s="73" t="e">
        <f t="shared" si="10"/>
        <v>#DIV/0!</v>
      </c>
      <c r="AO21" s="73" t="e">
        <f t="shared" si="10"/>
        <v>#DIV/0!</v>
      </c>
      <c r="AP21" s="73" t="e">
        <f t="shared" si="10"/>
        <v>#DIV/0!</v>
      </c>
      <c r="AQ21" s="73" t="e">
        <f t="shared" si="10"/>
        <v>#DIV/0!</v>
      </c>
      <c r="AR21" s="73">
        <f t="shared" si="10"/>
        <v>16.397626598790325</v>
      </c>
      <c r="AS21" s="73" t="e">
        <f t="shared" si="10"/>
        <v>#DIV/0!</v>
      </c>
      <c r="AT21" s="73">
        <f t="shared" si="10"/>
        <v>62.081267709561871</v>
      </c>
      <c r="AU21" s="73" t="e">
        <f t="shared" si="10"/>
        <v>#DIV/0!</v>
      </c>
      <c r="AV21" s="73" t="e">
        <f t="shared" si="10"/>
        <v>#DIV/0!</v>
      </c>
      <c r="AW21" s="73">
        <f t="shared" si="10"/>
        <v>0.73140380460829491</v>
      </c>
      <c r="AX21" s="73" t="e">
        <f t="shared" si="10"/>
        <v>#DIV/0!</v>
      </c>
      <c r="AY21" s="73" t="e">
        <f t="shared" si="10"/>
        <v>#DIV/0!</v>
      </c>
      <c r="AZ21" s="73" t="e">
        <f t="shared" si="10"/>
        <v>#DIV/0!</v>
      </c>
      <c r="BA21" s="73" t="e">
        <f t="shared" si="10"/>
        <v>#DIV/0!</v>
      </c>
      <c r="BB21" s="73" t="e">
        <f t="shared" si="10"/>
        <v>#DIV/0!</v>
      </c>
      <c r="BC21" s="73" t="e">
        <f t="shared" si="10"/>
        <v>#DIV/0!</v>
      </c>
      <c r="BD21" s="74" t="e">
        <f t="shared" si="10"/>
        <v>#DIV/0!</v>
      </c>
      <c r="BE21" s="74" t="e">
        <f t="shared" si="10"/>
        <v>#DIV/0!</v>
      </c>
      <c r="BF21" s="74" t="e">
        <f t="shared" si="10"/>
        <v>#DIV/0!</v>
      </c>
      <c r="BG21" s="74" t="e">
        <f t="shared" si="10"/>
        <v>#DIV/0!</v>
      </c>
      <c r="BH21" s="74" t="e">
        <f t="shared" si="10"/>
        <v>#DIV/0!</v>
      </c>
      <c r="BI21" s="74" t="e">
        <f t="shared" si="10"/>
        <v>#DIV/0!</v>
      </c>
      <c r="BJ21" s="74" t="e">
        <f t="shared" si="10"/>
        <v>#DIV/0!</v>
      </c>
      <c r="BK21" s="74" t="e">
        <f t="shared" si="10"/>
        <v>#DIV/0!</v>
      </c>
      <c r="BL21" s="74" t="e">
        <f t="shared" si="10"/>
        <v>#DIV/0!</v>
      </c>
      <c r="BM21" s="74" t="e">
        <f t="shared" si="10"/>
        <v>#DIV/0!</v>
      </c>
      <c r="BN21" s="74" t="e">
        <f t="shared" ref="BN21:BV21" si="11">AVERAGE(BN8:BN20)</f>
        <v>#DIV/0!</v>
      </c>
      <c r="BO21" s="75" t="e">
        <f t="shared" si="11"/>
        <v>#DIV/0!</v>
      </c>
      <c r="BP21" s="75" t="e">
        <f t="shared" si="11"/>
        <v>#DIV/0!</v>
      </c>
      <c r="BQ21" s="75" t="e">
        <f t="shared" si="11"/>
        <v>#DIV/0!</v>
      </c>
      <c r="BR21" s="75" t="e">
        <f t="shared" si="11"/>
        <v>#DIV/0!</v>
      </c>
      <c r="BS21" s="75" t="e">
        <f t="shared" si="11"/>
        <v>#DIV/0!</v>
      </c>
      <c r="BT21" s="75" t="e">
        <f t="shared" si="11"/>
        <v>#DIV/0!</v>
      </c>
      <c r="BU21" s="75" t="e">
        <f t="shared" si="11"/>
        <v>#DIV/0!</v>
      </c>
      <c r="BV21" s="75" t="e">
        <f t="shared" si="11"/>
        <v>#DIV/0!</v>
      </c>
      <c r="BW21" s="76" t="e">
        <v>#DIV/0!</v>
      </c>
      <c r="BX21" s="76" t="e">
        <f t="shared" ref="BX21:CI21" si="12">AVERAGE(BX8:BX20)</f>
        <v>#DIV/0!</v>
      </c>
      <c r="BY21" s="76" t="e">
        <f t="shared" si="12"/>
        <v>#DIV/0!</v>
      </c>
      <c r="BZ21" s="76" t="e">
        <f t="shared" si="12"/>
        <v>#DIV/0!</v>
      </c>
      <c r="CA21" s="76" t="e">
        <f t="shared" si="12"/>
        <v>#DIV/0!</v>
      </c>
      <c r="CB21" s="76" t="e">
        <f t="shared" si="12"/>
        <v>#DIV/0!</v>
      </c>
      <c r="CC21" s="76" t="e">
        <f t="shared" si="12"/>
        <v>#DIV/0!</v>
      </c>
      <c r="CD21" s="76" t="e">
        <f t="shared" si="12"/>
        <v>#DIV/0!</v>
      </c>
      <c r="CE21" s="76" t="e">
        <f t="shared" si="12"/>
        <v>#DIV/0!</v>
      </c>
      <c r="CF21" s="76" t="e">
        <f t="shared" si="12"/>
        <v>#DIV/0!</v>
      </c>
      <c r="CG21" s="77" t="e">
        <f t="shared" si="12"/>
        <v>#DIV/0!</v>
      </c>
      <c r="CH21" s="77" t="e">
        <f t="shared" si="12"/>
        <v>#DIV/0!</v>
      </c>
      <c r="CI21" s="77" t="e">
        <f t="shared" si="12"/>
        <v>#DIV/0!</v>
      </c>
    </row>
    <row r="22" spans="1:87" x14ac:dyDescent="0.25">
      <c r="A22" s="3" t="s">
        <v>66</v>
      </c>
      <c r="B22" s="72">
        <f>janvier!B42+Février!B42+Mars!B42+Avril!B42+Mai!B42+juin!B42+juillet!B42+aout!B42+septembre!B42+octobre!B42+novembre!B42+décembre!B42</f>
        <v>133.11000000000001</v>
      </c>
      <c r="C22" s="72">
        <f>janvier!C42+Février!C42+Mars!C42+Avril!C42+Mai!C42+juin!C42+juillet!C42+aout!C42+septembre!C42+octobre!C42+novembre!C42+décembre!C42</f>
        <v>2265768.2400000002</v>
      </c>
      <c r="D22" s="72">
        <f>janvier!D42+Février!D42+Mars!D42+Avril!D42+Mai!D42+juin!D42+juillet!D42+aout!D42+septembre!D42+octobre!D42+novembre!D42+décembre!D42</f>
        <v>2046706</v>
      </c>
      <c r="E22" s="72">
        <f>janvier!E42+Février!E42+Mars!E42+Avril!E42+Mai!E42+juin!E42+juillet!E42+aout!E42+septembre!E42+octobre!E42+novembre!E42+décembre!E42</f>
        <v>108967.00999999998</v>
      </c>
      <c r="F22" s="72">
        <f>janvier!F42+Février!F42+Mars!F42+Avril!F42+Mai!F42+juin!F42+juillet!F42+aout!F42+septembre!F42+octobre!F42+novembre!F42+décembre!F42</f>
        <v>155745</v>
      </c>
      <c r="G22" s="73">
        <f>janvier!G42+Février!G42+Mars!G42+Avril!G42+Mai!G42+juin!G42+juillet!G42+aout!G42+septembre!G42+octobre!G42+novembre!G42+décembre!G42</f>
        <v>11783.984455400001</v>
      </c>
      <c r="H22" s="73">
        <f>janvier!H42+Février!H42+Mars!H42+Avril!H42+Mai!H42+juin!H42+juillet!H42+aout!H42+septembre!H42+octobre!H42+novembre!H42+décembre!H42</f>
        <v>884132.69310982223</v>
      </c>
      <c r="I22" s="73">
        <f>janvier!I42+Février!I42+Mars!I42+Avril!I42+Mai!I42+juin!I42+juillet!I42+aout!I42+septembre!I42+octobre!I42+novembre!I42+décembre!I42</f>
        <v>815.80829240000003</v>
      </c>
      <c r="J22" s="73">
        <f>janvier!J42+Février!J42+Mars!J42+Avril!J42+Mai!J42+juin!J42+juillet!J42+aout!J42+septembre!J42+octobre!J42+novembre!J42+décembre!J42</f>
        <v>84904.142649822199</v>
      </c>
      <c r="K22" s="73">
        <f>janvier!K42+Février!K42+Mars!K42+Avril!K42+Mai!K42+juin!K42+juillet!K42+aout!K42+septembre!K42+octobre!K42+novembre!K42+décembre!K42</f>
        <v>5607.7474227196008</v>
      </c>
      <c r="L22" s="73">
        <f>janvier!L42+Février!L42+Mars!L42+Avril!L42+Mai!L42+juin!L42+juillet!L42+aout!L42+septembre!L42+octobre!L42+novembre!L42+décembre!L42</f>
        <v>23438.268565400002</v>
      </c>
      <c r="M22" s="73">
        <f>janvier!M42+Février!M42+Mars!M42+Avril!M42+Mai!M42+juin!M42+juillet!M42+aout!M42+septembre!M42+octobre!M42+novembre!M42+décembre!M42</f>
        <v>1716760.6607575202</v>
      </c>
      <c r="N22" s="73">
        <f>janvier!N42+Février!N42+Mars!N42+Avril!N42+Mai!N42+juin!N42+juillet!N42+aout!N42+septembre!N42+octobre!N42+novembre!N42+décembre!N42</f>
        <v>3037.5562764999995</v>
      </c>
      <c r="O22" s="73">
        <f>janvier!O42+Février!O42+Mars!O42+Avril!O42+Mai!O42+juin!O42+juillet!O42+aout!O42+septembre!O42+octobre!O42+novembre!O42+décembre!O42</f>
        <v>269339.75464752014</v>
      </c>
      <c r="P22" s="73">
        <f>janvier!P42+Février!P42+Mars!P42+Avril!P42+Mai!P42+juin!P42+juillet!P42+aout!P42+septembre!P42+octobre!P42+novembre!P42+décembre!P42</f>
        <v>5206.2762690926002</v>
      </c>
      <c r="Q22" s="73">
        <f>janvier!Q42+Février!Q42+Mars!Q42+Avril!Q42+Mai!Q42+juin!Q42+juillet!Q42+aout!Q42+septembre!Q42+octobre!Q42+novembre!Q42+décembre!Q42</f>
        <v>9500.3064720000002</v>
      </c>
      <c r="R22" s="73">
        <f>janvier!R42+Février!R42+Mars!R42+Avril!R42+Mai!R42+juin!R42+juillet!R42+aout!R42+septembre!R42+octobre!R42+novembre!R42+décembre!R42</f>
        <v>698561.95505047159</v>
      </c>
      <c r="S22" s="73">
        <f>janvier!S42+Février!S42+Mars!S42+Avril!S42+Mai!S42+juin!S42+juillet!S42+aout!S42+septembre!S42+octobre!S42+novembre!S42+décembre!S42</f>
        <v>788.27752340000006</v>
      </c>
      <c r="T22" s="73">
        <f>janvier!T42+Février!T42+Mars!T42+Avril!T42+Mai!T42+juin!T42+juillet!T42+aout!T42+septembre!T42+octobre!T42+novembre!T42+décembre!T42</f>
        <v>78560.981010471602</v>
      </c>
      <c r="U22" s="73">
        <f>janvier!U42+Février!U42+Mars!U42+Avril!U42+Mai!U42+juin!U42+juillet!U42+aout!U42+septembre!U42+octobre!U42+novembre!U42+décembre!U42</f>
        <v>5503.5009633184</v>
      </c>
      <c r="V22" s="73">
        <f>janvier!V42+Février!V42+Mars!V42+Avril!V42+Mai!V42+juin!V42+juillet!V42+aout!V42+septembre!V42+octobre!V42+novembre!V42+décembre!V42</f>
        <v>1449.7203674999998</v>
      </c>
      <c r="W22" s="73">
        <f>janvier!W42+Février!W42+Mars!W42+Avril!W42+Mai!W42+juin!W42+juillet!W42+aout!W42+septembre!W42+octobre!W42+novembre!W42+décembre!W42</f>
        <v>105862.20140874118</v>
      </c>
      <c r="X22" s="73">
        <f>janvier!X42+Février!X42+Mars!X42+Avril!X42+Mai!X42+juin!X42+juillet!X42+aout!X42+septembre!X42+octobre!X42+novembre!X42+décembre!X42</f>
        <v>272.01588879999997</v>
      </c>
      <c r="Y22" s="73">
        <f>janvier!Y42+Février!Y42+Mars!Y42+Avril!Y42+Mai!Y42+juin!Y42+juillet!Y42+aout!Y42+septembre!Y42+octobre!Y42+novembre!Y42+décembre!Y42</f>
        <v>22966.9687237412</v>
      </c>
      <c r="Z22" s="73">
        <f>janvier!Z42+Février!Z42+Mars!Z42+Avril!Z42+Mai!Z42+juin!Z42+juillet!Z42+aout!Z42+septembre!Z42+octobre!Z42+novembre!Z42+décembre!Z42</f>
        <v>4736.4459338937377</v>
      </c>
      <c r="AA22" s="73">
        <f>janvier!AA42+Février!AA42+Mars!AA42+Avril!AA42+Mai!AA42+juin!AA42+juillet!AA42+aout!AA42+septembre!AA42+octobre!AA42+novembre!AA42+décembre!AA42</f>
        <v>2413.2894343999997</v>
      </c>
      <c r="AB22" s="73">
        <f>janvier!AB42+Février!AB42+Mars!AB42+Avril!AB42+Mai!AB42+juin!AB42+juillet!AB42+aout!AB42+septembre!AB42+octobre!AB42+novembre!AB42+décembre!AB42</f>
        <v>177758.48154972331</v>
      </c>
      <c r="AC22" s="73">
        <f>janvier!AC42+Février!AC42+Mars!AC42+Avril!AC42+Mai!AC42+juin!AC42+juillet!AC42+aout!AC42+septembre!AC42+octobre!AC42+novembre!AC42+décembre!AC42</f>
        <v>424.28637700000002</v>
      </c>
      <c r="AD22" s="73">
        <f>janvier!AD42+Février!AD42+Mars!AD42+Avril!AD42+Mai!AD42+juin!AD42+juillet!AD42+aout!AD42+septembre!AD42+octobre!AD42+novembre!AD42+décembre!AD42</f>
        <v>36608.065227523301</v>
      </c>
      <c r="AE22" s="73">
        <f>janvier!AE42+Février!AE42+Mars!AE42+Avril!AE42+Mai!AE42+juin!AE42+juillet!AE42+aout!AE42+septembre!AE42+octobre!AE42+novembre!AE42+décembre!AE42</f>
        <v>5013.0562065890999</v>
      </c>
      <c r="AF22" s="73">
        <f>janvier!AF42+Février!AF42+Mars!AF42+Avril!AF42+Mai!AF42+juin!AF42+juillet!AF42+aout!AF42+septembre!AF42+octobre!AF42+novembre!AF42+décembre!AF42</f>
        <v>17.980611500000002</v>
      </c>
      <c r="AG22" s="73">
        <f>janvier!AG42+Février!AG42+Mars!AG42+Avril!AG42+Mai!AG42+juin!AG42+juillet!AG42+aout!AG42+septembre!AG42+octobre!AG42+novembre!AG42+décembre!AG42</f>
        <v>1469.8598285</v>
      </c>
      <c r="AH22" s="73">
        <f>janvier!AH42+Février!AH42+Mars!AH42+Avril!AH42+Mai!AH42+juin!AH42+juillet!AH42+aout!AH42+septembre!AH42+octobre!AH42+novembre!AH42+décembre!AH42</f>
        <v>12.772028199999994</v>
      </c>
      <c r="AI22" s="73">
        <f>janvier!AI42+Février!AI42+Mars!AI42+Avril!AI42+Mai!AI42+juin!AI42+juillet!AI42+aout!AI42+septembre!AI42+octobre!AI42+novembre!AI42+décembre!AI42</f>
        <v>1037.2876979999999</v>
      </c>
      <c r="AJ22" s="73">
        <f>janvier!AJ42+Février!AJ42+Mars!AJ42+Avril!AJ42+Mai!AJ42+juin!AJ42+juillet!AJ42+aout!AJ42+septembre!AJ42+octobre!AJ42+novembre!AJ42+décembre!AJ42</f>
        <v>0</v>
      </c>
      <c r="AK22" s="73">
        <f>janvier!AK42+Février!AK42+Mars!AK42+Avril!AK42+Mai!AK42+juin!AK42+juillet!AK42+aout!AK42+septembre!AK42+octobre!AK42+novembre!AK42+décembre!AK42</f>
        <v>135.38672369999998</v>
      </c>
      <c r="AL22" s="73">
        <f>janvier!AL42+Février!AL42+Mars!AL42+Avril!AL42+Mai!AL42+juin!AL42+juillet!AL42+aout!AL42+septembre!AL42+octobre!AL42+novembre!AL42+décembre!AL42</f>
        <v>11183.6199478733</v>
      </c>
      <c r="AM22" s="73">
        <f>janvier!AM42+Février!AM42+Mars!AM42+Avril!AM42+Mai!AM42+juin!AM42+juillet!AM42+aout!AM42+septembre!AM42+octobre!AM42+novembre!AM42+décembre!AM42</f>
        <v>531.85725749999995</v>
      </c>
      <c r="AN22" s="73">
        <f>janvier!AN42+Février!AN42+Mars!AN42+Avril!AN42+Mai!AN42+juin!AN42+juillet!AN42+aout!AN42+septembre!AN42+octobre!AN42+novembre!AN42+décembre!AN42</f>
        <v>38791.222124886088</v>
      </c>
      <c r="AO22" s="73">
        <f>janvier!AO42+Février!AO42+Mars!AO42+Avril!AO42+Mai!AO42+juin!AO42+juillet!AO42+aout!AO42+septembre!AO42+octobre!AO42+novembre!AO42+décembre!AO42</f>
        <v>0</v>
      </c>
      <c r="AP22" s="73">
        <f>janvier!AP42+Février!AP42+Mars!AP42+Avril!AP42+Mai!AP42+juin!AP42+juillet!AP42+aout!AP42+septembre!AP42+octobre!AP42+novembre!AP42+décembre!AP42</f>
        <v>2566.6567696000002</v>
      </c>
      <c r="AQ22" s="73">
        <f>janvier!AQ42+Février!AQ42+Mars!AQ42+Avril!AQ42+Mai!AQ42+juin!AQ42+juillet!AQ42+aout!AQ42+septembre!AQ42+octobre!AQ42+novembre!AQ42+décembre!AQ42</f>
        <v>177618.42547019996</v>
      </c>
      <c r="AR22" s="73">
        <f>janvier!AR42+Février!AR42+Mars!AR42+Avril!AR42+Mai!AR42+juin!AR42+juillet!AR42+aout!AR42+septembre!AR42+octobre!AR42+novembre!AR42+décembre!AR42</f>
        <v>965.48460169999998</v>
      </c>
      <c r="AS22" s="73">
        <f>janvier!AS42+Février!AS42+Mars!AS42+Avril!AS42+Mai!AS42+juin!AS42+juillet!AS42+aout!AS42+septembre!AS42+octobre!AS42+novembre!AS42+décembre!AS42</f>
        <v>76041.272678000008</v>
      </c>
      <c r="AT22" s="73">
        <f>janvier!AT42+Février!AT42+Mars!AT42+Avril!AT42+Mai!AT42+juin!AT42+juillet!AT42+aout!AT42+septembre!AT42+octobre!AT42+novembre!AT42+décembre!AT42</f>
        <v>3676.2670897111002</v>
      </c>
      <c r="AU22" s="73">
        <f>janvier!AU42+Février!AU42+Mars!AU42+Avril!AU42+Mai!AU42+juin!AU42+juillet!AU42+aout!AU42+septembre!AU42+octobre!AU42+novembre!AU42+décembre!AU42</f>
        <v>260.11375710000004</v>
      </c>
      <c r="AV22" s="73">
        <f>janvier!AV42+Février!AV42+Mars!AV42+Avril!AV42+Mai!AV42+juin!AV42+juillet!AV42+aout!AV42+septembre!AV42+octobre!AV42+novembre!AV42+décembre!AV42</f>
        <v>19255.492593171901</v>
      </c>
      <c r="AW22" s="73">
        <f>janvier!AW42+Février!AW42+Mars!AW42+Avril!AW42+Mai!AW42+juin!AW42+juillet!AW42+aout!AW42+septembre!AW42+octobre!AW42+novembre!AW42+décembre!AW42</f>
        <v>42.688010999999996</v>
      </c>
      <c r="AX22" s="73">
        <f>janvier!AX42+Février!AX42+Mars!AX42+Avril!AX42+Mai!AX42+juin!AX42+juillet!AX42+aout!AX42+septembre!AX42+octobre!AX42+novembre!AX42+décembre!AX42</f>
        <v>3597.9712311719004</v>
      </c>
      <c r="AY22" s="73">
        <f>janvier!AY42+Février!AY42+Mars!AY42+Avril!AY42+Mai!AY42+juin!AY42+juillet!AY42+aout!AY42+septembre!AY42+octobre!AY42+novembre!AY42+décembre!AY42</f>
        <v>5070.2435552254992</v>
      </c>
      <c r="AZ22" s="73">
        <f>janvier!AZ42+Février!AZ42+Mars!AZ42+Avril!AZ42+Mai!AZ42+juin!AZ42+juillet!AZ42+aout!AZ42+septembre!AZ42+octobre!AZ42+novembre!AZ42+décembre!AZ42</f>
        <v>0</v>
      </c>
      <c r="BA22" s="73">
        <f>janvier!BA42+Février!BA42+Mars!BA42+Avril!BA42+Mai!BA42+juin!BA42+juillet!BA42+aout!BA42+septembre!BA42+octobre!BA42+novembre!BA42+décembre!BA42</f>
        <v>0</v>
      </c>
      <c r="BB22" s="73">
        <f>janvier!BB42+Février!BB42+Mars!BB42+Avril!BB42+Mai!BB42+juin!BB42+juillet!BB42+aout!BB42+septembre!BB42+octobre!BB42+novembre!BB42+décembre!BB42</f>
        <v>0</v>
      </c>
      <c r="BC22" s="73">
        <f>janvier!BC42+Février!BC42+Mars!BC42+Avril!BC42+Mai!BC42+juin!BC42+juillet!BC42+aout!BC42+septembre!BC42+octobre!BC42+novembre!BC42+décembre!BC42</f>
        <v>0</v>
      </c>
      <c r="BD22" s="74">
        <f>janvier!BD42+Février!BD42+Mars!BD42+Avril!BD42+Mai!BD42+juin!BD42+juillet!BD42+aout!BD42+septembre!BD42+octobre!BD42+novembre!BD42+décembre!BD42</f>
        <v>0</v>
      </c>
      <c r="BE22" s="74">
        <f>janvier!BE42+Février!BE42+Mars!BE42+Avril!BE42+Mai!BE42+juin!BE42+juillet!BE42+aout!BE42+septembre!BE42+octobre!BE42+novembre!BE42+décembre!BE42</f>
        <v>0</v>
      </c>
      <c r="BF22" s="74">
        <f>janvier!BF42+Février!BF42+Mars!BF42+Avril!BF42+Mai!BF42+juin!BF42+juillet!BF42+aout!BF42+septembre!BF42+octobre!BF42+novembre!BF42+décembre!BF42</f>
        <v>0</v>
      </c>
      <c r="BG22" s="74">
        <f>janvier!BG42+Février!BG42+Mars!BG42+Avril!BG42+Mai!BG42+juin!BG42+juillet!BG42+aout!BG42+septembre!BG42+octobre!BG42+novembre!BG42+décembre!BG42</f>
        <v>0</v>
      </c>
      <c r="BH22" s="74">
        <f>janvier!BH42+Février!BH42+Mars!BH42+Avril!BH42+Mai!BH42+juin!BH42+juillet!BH42+aout!BH42+septembre!BH42+octobre!BH42+novembre!BH42+décembre!BH42</f>
        <v>15236.1</v>
      </c>
      <c r="BI22" s="74">
        <f>janvier!BI42+Février!BI42+Mars!BI42+Avril!BI42+Mai!BI42+juin!BI42+juillet!BI42+aout!BI42+septembre!BI42+octobre!BI42+novembre!BI42+décembre!BI42</f>
        <v>1080.5</v>
      </c>
      <c r="BJ22" s="74">
        <f>janvier!BJ42+Février!BJ42+Mars!BJ42+Avril!BJ42+Mai!BJ42+juin!BJ42+juillet!BJ42+aout!BJ42+septembre!BJ42+octobre!BJ42+novembre!BJ42+décembre!BJ42</f>
        <v>529.19742500000007</v>
      </c>
      <c r="BK22" s="74">
        <f>janvier!BK42+Février!BK42+Mars!BK42+Avril!BK42+Mai!BK42+juin!BK42+juillet!BK42+aout!BK42+septembre!BK42+octobre!BK42+novembre!BK42+décembre!BK42</f>
        <v>136.75101999999998</v>
      </c>
      <c r="BL22" s="74">
        <f>janvier!BL42+Février!BL42+Mars!BL42+Avril!BL42+Mai!BL42+juin!BL42+juillet!BL42+aout!BL42+septembre!BL42+octobre!BL42+novembre!BL42+décembre!BL42</f>
        <v>0</v>
      </c>
      <c r="BM22" s="74">
        <f>janvier!BM42+Février!BM42+Mars!BM42+Avril!BM42+Mai!BM42+juin!BM42+juillet!BM42+aout!BM42+septembre!BM42+octobre!BM42+novembre!BM42+décembre!BM42</f>
        <v>351.76736</v>
      </c>
      <c r="BN22" s="74">
        <f>janvier!BN42+Février!BN42+Mars!BN42+Avril!BN42+Mai!BN42+juin!BN42+juillet!BN42+aout!BN42+septembre!BN42+octobre!BN42+novembre!BN42+décembre!BN42</f>
        <v>0</v>
      </c>
      <c r="BO22" s="75">
        <f>janvier!BO42+Février!BO42+Mars!BO42+Avril!BO42+Mai!BO42+juin!BO42+juillet!BO42+aout!BO42+septembre!BO42+octobre!BO42+novembre!BO42+décembre!BO42</f>
        <v>41538.68</v>
      </c>
      <c r="BP22" s="75" t="e">
        <f>janvier!BP42+Février!BP42+Mars!BP42+Avril!BP42+Mai!BP42+juin!BP42+juillet!BP42+aout!BP42+septembre!BP42+octobre!BP42+novembre!BP42+décembre!BP42</f>
        <v>#DIV/0!</v>
      </c>
      <c r="BQ22" s="75">
        <f>janvier!BQ42+Février!BQ42+Mars!BQ42+Avril!BQ42+Mai!BQ42+juin!BQ42+juillet!BQ42+aout!BQ42+septembre!BQ42+octobre!BQ42+novembre!BQ42+décembre!BQ42</f>
        <v>94264.61000000003</v>
      </c>
      <c r="BR22" s="75" t="e">
        <f>janvier!BR42+Février!BR42+Mars!BR42+Avril!BR42+Mai!BR42+juin!BR42+juillet!BR42+aout!BR42+septembre!BR42+octobre!BR42+novembre!BR42+décembre!BR42</f>
        <v>#DIV/0!</v>
      </c>
      <c r="BS22" s="75">
        <f>janvier!BS42+Février!BS42+Mars!BS42+Avril!BS42+Mai!BS42+juin!BS42+juillet!BS42+aout!BS42+septembre!BS42+octobre!BS42+novembre!BS42+décembre!BS42</f>
        <v>2023.1299999999999</v>
      </c>
      <c r="BT22" s="75" t="e">
        <f>janvier!BT42+Février!BT42+Mars!BT42+Avril!BT42+Mai!BT42+juin!BT42+juillet!BT42+aout!BT42+septembre!BT42+octobre!BT42+novembre!BT42+décembre!BT42</f>
        <v>#DIV/0!</v>
      </c>
      <c r="BU22" s="75">
        <f>janvier!BU42+Février!BU42+Mars!BU42+Avril!BU42+Mai!BU42+juin!BU42+juillet!BU42+aout!BU42+septembre!BU42+octobre!BU42+novembre!BU42+décembre!BU42</f>
        <v>27478.11</v>
      </c>
      <c r="BV22" s="75">
        <f>janvier!BV42+Février!BV42+Mars!BV42+Avril!BV42+Mai!BV42+juin!BV42+juillet!BV42+aout!BV42+septembre!BV42+octobre!BV42+novembre!BV42+décembre!BV42</f>
        <v>0.41717522141384794</v>
      </c>
      <c r="BW22" s="76">
        <v>0</v>
      </c>
      <c r="BX22" s="76" t="e">
        <f>janvier!BX42+Février!BX42+Mars!BX42+Avril!BX42+Mai!BX42+juin!BX42+juillet!BX42+aout!BX42+septembre!BX42+octobre!BX42+novembre!BX42+décembre!BX42</f>
        <v>#DIV/0!</v>
      </c>
      <c r="BY22" s="76">
        <f>janvier!BY42+Février!BY42+Mars!BY42+Avril!BY42+Mai!BY42+juin!BY42+juillet!BY42+aout!BY42+septembre!BY42+octobre!BY42+novembre!BY42+décembre!BY42</f>
        <v>0</v>
      </c>
      <c r="BZ22" s="76" t="e">
        <f>janvier!BZ42+Février!BZ42+Mars!BZ42+Avril!BZ42+Mai!BZ42+juin!BZ42+juillet!BZ42+aout!BZ42+septembre!BZ42+octobre!BZ42+novembre!BZ42+décembre!BZ42</f>
        <v>#DIV/0!</v>
      </c>
      <c r="CA22" s="76">
        <f>janvier!CA42+Février!CA42+Mars!CA42+Avril!CA42+Mai!CA42+juin!CA42+juillet!CA42+aout!CA42+septembre!CA42+octobre!CA42+novembre!CA42+décembre!CA42</f>
        <v>25326.240000000002</v>
      </c>
      <c r="CB22" s="76" t="e">
        <f>janvier!CB42+Février!CB42+Mars!CB42+Avril!CB42+Mai!CB42+juin!CB42+juillet!CB42+aout!CB42+septembre!CB42+octobre!CB42+novembre!CB42+décembre!CB42</f>
        <v>#DIV/0!</v>
      </c>
      <c r="CC22" s="76">
        <f>janvier!CC42+Février!CC42+Mars!CC42+Avril!CC42+Mai!CC42+juin!CC42+juillet!CC42+aout!CC42+septembre!CC42+octobre!CC42+novembre!CC42+décembre!CC42</f>
        <v>0</v>
      </c>
      <c r="CD22" s="76" t="e">
        <f>janvier!CD42+Février!CD42+Mars!CD42+Avril!CD42+Mai!CD42+juin!CD42+juillet!CD42+aout!CD42+septembre!CD42+octobre!CD42+novembre!CD42+décembre!CD42</f>
        <v>#DIV/0!</v>
      </c>
      <c r="CE22" s="76">
        <f>janvier!CE42+Février!CE42+Mars!CE42+Avril!CE42+Mai!CE42+juin!CE42+juillet!CE42+aout!CE42+septembre!CE42+octobre!CE42+novembre!CE42+décembre!CE42</f>
        <v>0</v>
      </c>
      <c r="CF22" s="76" t="e">
        <f>janvier!CF42+Février!CF42+Mars!CF42+Avril!CF42+Mai!CF42+juin!CF42+juillet!CF42+aout!CF42+septembre!CF42+octobre!CF42+novembre!CF42+décembre!CF42</f>
        <v>#DIV/0!</v>
      </c>
      <c r="CG22" s="77">
        <f>janvier!CG42+Février!CG42+Mars!CG42+Avril!CG42+Mai!CG42+juin!CG42+juillet!CG42+aout!CG42+septembre!CG42+octobre!CG42+novembre!CG42+décembre!CG42</f>
        <v>1553544</v>
      </c>
      <c r="CH22" s="77">
        <f>janvier!CH42+Février!CH42+Mars!CH42+Avril!CH42+Mai!CH42+juin!CH42+juillet!CH42+aout!CH42+septembre!CH42+octobre!CH42+novembre!CH42+décembre!CH42</f>
        <v>0</v>
      </c>
      <c r="CI22" s="77">
        <f>janvier!CI42+Février!CI42+Mars!CI42+Avril!CI42+Mai!CI42+juin!CI42+juillet!CI42+aout!CI42+septembre!CI42+octobre!CI42+novembre!CI42+décembre!CI42</f>
        <v>0</v>
      </c>
    </row>
    <row r="23" spans="1:87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</sheetData>
  <mergeCells count="68">
    <mergeCell ref="B4:F4"/>
    <mergeCell ref="G6:H6"/>
    <mergeCell ref="I6:J6"/>
    <mergeCell ref="L6:M6"/>
    <mergeCell ref="N6:O6"/>
    <mergeCell ref="G4:BC4"/>
    <mergeCell ref="AR6:AS6"/>
    <mergeCell ref="Q5:U5"/>
    <mergeCell ref="V5:Z5"/>
    <mergeCell ref="AA5:AE5"/>
    <mergeCell ref="AF5:AJ5"/>
    <mergeCell ref="AF6:AG6"/>
    <mergeCell ref="AH6:AI6"/>
    <mergeCell ref="Q6:R6"/>
    <mergeCell ref="S6:T6"/>
    <mergeCell ref="V6:W6"/>
    <mergeCell ref="A5:A7"/>
    <mergeCell ref="BD5:BF5"/>
    <mergeCell ref="BD6:BF6"/>
    <mergeCell ref="AK5:AO5"/>
    <mergeCell ref="AK6:AL6"/>
    <mergeCell ref="AM6:AN6"/>
    <mergeCell ref="AP5:AT5"/>
    <mergeCell ref="AP6:AQ6"/>
    <mergeCell ref="BB5:BC5"/>
    <mergeCell ref="BB6:BC6"/>
    <mergeCell ref="X6:Y6"/>
    <mergeCell ref="AA6:AB6"/>
    <mergeCell ref="AC6:AD6"/>
    <mergeCell ref="AU5:AY5"/>
    <mergeCell ref="AU6:AV6"/>
    <mergeCell ref="AW6:AX6"/>
    <mergeCell ref="AZ5:BA5"/>
    <mergeCell ref="AZ6:BA6"/>
    <mergeCell ref="BD4:BN4"/>
    <mergeCell ref="BG5:BJ5"/>
    <mergeCell ref="BK5:BL5"/>
    <mergeCell ref="BM5:BN5"/>
    <mergeCell ref="BP6:BP7"/>
    <mergeCell ref="BO5:BP5"/>
    <mergeCell ref="BO4:BV4"/>
    <mergeCell ref="BH6:BJ6"/>
    <mergeCell ref="BY5:BZ5"/>
    <mergeCell ref="BZ6:BZ7"/>
    <mergeCell ref="CA5:CB5"/>
    <mergeCell ref="CB6:CB7"/>
    <mergeCell ref="BQ5:BR5"/>
    <mergeCell ref="BR6:BR7"/>
    <mergeCell ref="BS5:BT5"/>
    <mergeCell ref="BT6:BT7"/>
    <mergeCell ref="BU5:BV5"/>
    <mergeCell ref="BV6:BV7"/>
    <mergeCell ref="CH5:CH6"/>
    <mergeCell ref="CG5:CG6"/>
    <mergeCell ref="CI5:CI6"/>
    <mergeCell ref="CG4:CI4"/>
    <mergeCell ref="B5:B6"/>
    <mergeCell ref="C5:C6"/>
    <mergeCell ref="D5:D6"/>
    <mergeCell ref="E5:E6"/>
    <mergeCell ref="F5:F6"/>
    <mergeCell ref="CC5:CD5"/>
    <mergeCell ref="CD6:CD7"/>
    <mergeCell ref="CE5:CF5"/>
    <mergeCell ref="CF6:CF7"/>
    <mergeCell ref="BW4:CF4"/>
    <mergeCell ref="BW5:BX5"/>
    <mergeCell ref="BX6:BX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opLeftCell="A19" zoomScale="85" zoomScaleNormal="85" workbookViewId="0">
      <selection activeCell="T35" sqref="T35"/>
    </sheetView>
  </sheetViews>
  <sheetFormatPr baseColWidth="10" defaultColWidth="9.7109375" defaultRowHeight="15" x14ac:dyDescent="0.25"/>
  <cols>
    <col min="1" max="18" width="10.28515625" customWidth="1"/>
  </cols>
  <sheetData>
    <row r="1" spans="1:18" ht="25.5" customHeight="1" thickBot="1" x14ac:dyDescent="0.4">
      <c r="A1" s="114" t="s">
        <v>128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6"/>
      <c r="Q1" s="24"/>
      <c r="R1" s="24"/>
    </row>
    <row r="2" spans="1:18" ht="23.25" thickBot="1" x14ac:dyDescent="0.35">
      <c r="A2" s="24"/>
      <c r="B2" s="24"/>
      <c r="C2" s="24"/>
      <c r="D2" s="24"/>
      <c r="E2" s="25"/>
      <c r="F2" s="25"/>
      <c r="G2" s="25"/>
      <c r="H2" s="25"/>
      <c r="I2" s="24"/>
      <c r="J2" s="24"/>
      <c r="K2" s="24"/>
      <c r="L2" s="24"/>
      <c r="M2" s="36" t="s">
        <v>85</v>
      </c>
      <c r="N2" s="35"/>
      <c r="O2" s="28"/>
      <c r="P2" s="28"/>
      <c r="Q2" s="28"/>
      <c r="R2" s="30"/>
    </row>
    <row r="3" spans="1:18" ht="20.25" thickBot="1" x14ac:dyDescent="0.3">
      <c r="A3" s="112" t="s">
        <v>78</v>
      </c>
      <c r="B3" s="113"/>
      <c r="C3" s="24"/>
      <c r="D3" s="24"/>
      <c r="E3" s="24"/>
      <c r="F3" s="24"/>
      <c r="G3" s="24"/>
      <c r="H3" s="24"/>
      <c r="I3" s="37"/>
      <c r="J3" s="37"/>
      <c r="K3" s="37"/>
      <c r="L3" s="24"/>
      <c r="M3" s="79" t="s">
        <v>125</v>
      </c>
      <c r="N3" s="80">
        <f>données!AW21</f>
        <v>0.73140380460829491</v>
      </c>
      <c r="O3" s="79" t="s">
        <v>126</v>
      </c>
      <c r="P3" s="79"/>
      <c r="Q3" s="79" t="s">
        <v>127</v>
      </c>
      <c r="R3" s="80"/>
    </row>
    <row r="4" spans="1:18" ht="16.5" thickTop="1" thickBot="1" x14ac:dyDescent="0.3">
      <c r="A4" s="24" t="s">
        <v>65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31"/>
    </row>
    <row r="5" spans="1:18" ht="16.5" thickBot="1" x14ac:dyDescent="0.3">
      <c r="A5" s="117"/>
      <c r="B5" s="118"/>
      <c r="C5" s="24"/>
      <c r="D5" s="24"/>
      <c r="E5" s="24"/>
      <c r="F5" s="24"/>
      <c r="G5" s="24"/>
      <c r="H5" s="24"/>
      <c r="I5" s="37"/>
      <c r="J5" s="37"/>
      <c r="K5" s="37"/>
      <c r="L5" s="24"/>
      <c r="M5" s="24"/>
      <c r="N5" s="24"/>
      <c r="O5" s="24"/>
      <c r="P5" s="24"/>
      <c r="Q5" s="24"/>
      <c r="R5" s="31"/>
    </row>
    <row r="6" spans="1:18" ht="16.5" thickBot="1" x14ac:dyDescent="0.3">
      <c r="A6" s="119"/>
      <c r="B6" s="120"/>
      <c r="C6" s="24"/>
      <c r="D6" s="24"/>
      <c r="E6" s="24"/>
      <c r="F6" s="24"/>
      <c r="G6" s="24"/>
      <c r="H6" s="24"/>
      <c r="I6" s="37"/>
      <c r="J6" s="37"/>
      <c r="K6" s="37"/>
      <c r="L6" s="24"/>
      <c r="M6" s="24"/>
      <c r="N6" s="24"/>
      <c r="O6" s="24"/>
      <c r="P6" s="24"/>
      <c r="Q6" s="24"/>
      <c r="R6" s="31"/>
    </row>
    <row r="7" spans="1:18" ht="16.5" thickBot="1" x14ac:dyDescent="0.3">
      <c r="A7" s="24" t="s">
        <v>126</v>
      </c>
      <c r="B7" s="24"/>
      <c r="C7" s="24"/>
      <c r="D7" s="24"/>
      <c r="E7" s="24"/>
      <c r="F7" s="24"/>
      <c r="G7" s="24"/>
      <c r="H7" s="24"/>
      <c r="I7" s="37"/>
      <c r="J7" s="37"/>
      <c r="K7" s="37"/>
      <c r="L7" s="24"/>
      <c r="M7" s="24"/>
      <c r="N7" s="24"/>
      <c r="O7" s="24"/>
      <c r="P7" s="24"/>
      <c r="Q7" s="24"/>
      <c r="R7" s="31"/>
    </row>
    <row r="8" spans="1:18" ht="15.75" customHeight="1" thickBot="1" x14ac:dyDescent="0.3">
      <c r="A8" s="117"/>
      <c r="B8" s="118"/>
      <c r="C8" s="24"/>
      <c r="D8" s="24"/>
      <c r="E8" s="24"/>
      <c r="F8" s="24"/>
      <c r="G8" s="24"/>
      <c r="H8" s="24"/>
      <c r="I8" s="37"/>
      <c r="J8" s="37"/>
      <c r="K8" s="37"/>
      <c r="L8" s="24"/>
      <c r="M8" s="24"/>
      <c r="N8" s="24"/>
      <c r="O8" s="24"/>
      <c r="P8" s="24"/>
      <c r="Q8" s="24"/>
      <c r="R8" s="31"/>
    </row>
    <row r="9" spans="1:18" ht="15.75" customHeight="1" thickBot="1" x14ac:dyDescent="0.3">
      <c r="A9" s="119"/>
      <c r="B9" s="120"/>
      <c r="C9" s="24"/>
      <c r="D9" s="24"/>
      <c r="E9" s="24"/>
      <c r="F9" s="24"/>
      <c r="G9" s="24"/>
      <c r="H9" s="24"/>
      <c r="I9" s="37"/>
      <c r="J9" s="37"/>
      <c r="K9" s="37"/>
      <c r="L9" s="24"/>
      <c r="M9" s="24"/>
      <c r="N9" s="24"/>
      <c r="O9" s="24"/>
      <c r="P9" s="24"/>
      <c r="Q9" s="24"/>
      <c r="R9" s="31"/>
    </row>
    <row r="10" spans="1:18" ht="16.5" thickBot="1" x14ac:dyDescent="0.3">
      <c r="A10" s="24" t="s">
        <v>127</v>
      </c>
      <c r="B10" s="24"/>
      <c r="C10" s="24"/>
      <c r="D10" s="24"/>
      <c r="E10" s="24"/>
      <c r="F10" s="24"/>
      <c r="G10" s="24"/>
      <c r="H10" s="24"/>
      <c r="I10" s="37"/>
      <c r="J10" s="37"/>
      <c r="K10" s="37"/>
      <c r="L10" s="24"/>
      <c r="M10" s="24"/>
      <c r="N10" s="24"/>
      <c r="O10" s="24"/>
      <c r="P10" s="24"/>
      <c r="Q10" s="24"/>
      <c r="R10" s="31"/>
    </row>
    <row r="11" spans="1:18" ht="16.5" thickBot="1" x14ac:dyDescent="0.3">
      <c r="A11" s="117"/>
      <c r="B11" s="118"/>
      <c r="C11" s="24"/>
      <c r="D11" s="24"/>
      <c r="E11" s="24"/>
      <c r="F11" s="24"/>
      <c r="G11" s="24"/>
      <c r="H11" s="24"/>
      <c r="I11" s="37"/>
      <c r="J11" s="37"/>
      <c r="K11" s="37"/>
      <c r="L11" s="24"/>
      <c r="M11" s="24"/>
      <c r="N11" s="24"/>
      <c r="O11" s="24"/>
      <c r="P11" s="24"/>
      <c r="Q11" s="24"/>
      <c r="R11" s="31"/>
    </row>
    <row r="12" spans="1:18" ht="16.5" thickBot="1" x14ac:dyDescent="0.3">
      <c r="A12" s="119"/>
      <c r="B12" s="120"/>
      <c r="C12" s="24"/>
      <c r="D12" s="24"/>
      <c r="E12" s="24"/>
      <c r="F12" s="24"/>
      <c r="G12" s="24"/>
      <c r="H12" s="24"/>
      <c r="I12" s="37"/>
      <c r="J12" s="37"/>
      <c r="K12" s="37"/>
      <c r="L12" s="24"/>
      <c r="M12" s="24"/>
      <c r="N12" s="24"/>
      <c r="O12" s="24"/>
      <c r="P12" s="24"/>
      <c r="Q12" s="24"/>
      <c r="R12" s="31"/>
    </row>
    <row r="13" spans="1:18" ht="16.5" thickBot="1" x14ac:dyDescent="0.3">
      <c r="A13" s="24"/>
      <c r="B13" s="24"/>
      <c r="C13" s="24"/>
      <c r="D13" s="24"/>
      <c r="E13" s="24"/>
      <c r="F13" s="24"/>
      <c r="G13" s="24"/>
      <c r="H13" s="24"/>
      <c r="I13" s="37"/>
      <c r="J13" s="37"/>
      <c r="K13" s="37"/>
      <c r="L13" s="24"/>
      <c r="M13" s="24"/>
      <c r="N13" s="24"/>
      <c r="O13" s="24"/>
      <c r="P13" s="24"/>
      <c r="Q13" s="24"/>
      <c r="R13" s="31"/>
    </row>
    <row r="14" spans="1:18" ht="16.5" thickBot="1" x14ac:dyDescent="0.3">
      <c r="A14" s="24"/>
      <c r="B14" s="24"/>
      <c r="C14" s="24"/>
      <c r="D14" s="24"/>
      <c r="E14" s="24"/>
      <c r="F14" s="24"/>
      <c r="G14" s="24"/>
      <c r="H14" s="24"/>
      <c r="I14" s="37"/>
      <c r="J14" s="37"/>
      <c r="K14" s="37"/>
      <c r="L14" s="24"/>
      <c r="M14" s="24"/>
      <c r="N14" s="24"/>
      <c r="O14" s="24"/>
      <c r="P14" s="24"/>
      <c r="Q14" s="24"/>
      <c r="R14" s="31"/>
    </row>
    <row r="15" spans="1:18" ht="15.75" thickBot="1" x14ac:dyDescent="0.3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4"/>
      <c r="N15" s="24"/>
      <c r="O15" s="24"/>
      <c r="P15" s="24"/>
      <c r="Q15" s="24"/>
      <c r="R15" s="31"/>
    </row>
    <row r="16" spans="1:18" ht="20.25" thickBot="1" x14ac:dyDescent="0.3">
      <c r="A16" s="112" t="s">
        <v>79</v>
      </c>
      <c r="B16" s="113"/>
      <c r="C16" s="28"/>
      <c r="D16" s="28"/>
      <c r="E16" s="28"/>
      <c r="F16" s="30"/>
      <c r="G16" s="112" t="s">
        <v>80</v>
      </c>
      <c r="H16" s="113"/>
      <c r="I16" s="28"/>
      <c r="J16" s="28"/>
      <c r="K16" s="28"/>
      <c r="L16" s="30"/>
      <c r="M16" s="112" t="s">
        <v>81</v>
      </c>
      <c r="N16" s="113"/>
      <c r="O16" s="26"/>
      <c r="P16" s="26"/>
      <c r="Q16" s="26"/>
      <c r="R16" s="32"/>
    </row>
    <row r="17" spans="1:18" ht="16.5" thickTop="1" thickBot="1" x14ac:dyDescent="0.3">
      <c r="A17" s="79" t="s">
        <v>125</v>
      </c>
      <c r="B17" s="80">
        <f>données!I21</f>
        <v>13.986234870910138</v>
      </c>
      <c r="C17" s="79" t="s">
        <v>126</v>
      </c>
      <c r="D17" s="79"/>
      <c r="E17" s="79" t="s">
        <v>127</v>
      </c>
      <c r="F17" s="80"/>
      <c r="G17" s="79" t="s">
        <v>125</v>
      </c>
      <c r="H17" s="80">
        <f>données!N21</f>
        <v>51.808906001324878</v>
      </c>
      <c r="I17" s="79" t="s">
        <v>126</v>
      </c>
      <c r="J17" s="79"/>
      <c r="K17" s="79" t="s">
        <v>127</v>
      </c>
      <c r="L17" s="80"/>
      <c r="M17" s="79" t="s">
        <v>125</v>
      </c>
      <c r="N17" s="80">
        <f>données!S21</f>
        <v>13.571585799654379</v>
      </c>
      <c r="O17" s="79" t="s">
        <v>126</v>
      </c>
      <c r="P17" s="79"/>
      <c r="Q17" s="79" t="s">
        <v>127</v>
      </c>
      <c r="R17" s="80"/>
    </row>
    <row r="18" spans="1:18" ht="15.75" thickBot="1" x14ac:dyDescent="0.3">
      <c r="A18" s="24"/>
      <c r="B18" s="24"/>
      <c r="C18" s="24"/>
      <c r="D18" s="24"/>
      <c r="E18" s="24"/>
      <c r="F18" s="31"/>
      <c r="G18" s="24"/>
      <c r="H18" s="24"/>
      <c r="I18" s="24"/>
      <c r="J18" s="24"/>
      <c r="K18" s="24"/>
      <c r="L18" s="31"/>
      <c r="M18" s="24"/>
      <c r="N18" s="24"/>
      <c r="O18" s="24"/>
      <c r="P18" s="24"/>
      <c r="Q18" s="24"/>
      <c r="R18" s="31"/>
    </row>
    <row r="19" spans="1:18" ht="15.75" thickBot="1" x14ac:dyDescent="0.3">
      <c r="A19" s="24"/>
      <c r="B19" s="24"/>
      <c r="C19" s="24"/>
      <c r="D19" s="24"/>
      <c r="E19" s="24"/>
      <c r="F19" s="31"/>
      <c r="G19" s="24"/>
      <c r="H19" s="24"/>
      <c r="I19" s="24"/>
      <c r="J19" s="24"/>
      <c r="K19" s="24"/>
      <c r="L19" s="31"/>
      <c r="M19" s="24"/>
      <c r="N19" s="24"/>
      <c r="O19" s="24"/>
      <c r="P19" s="24"/>
      <c r="Q19" s="24"/>
      <c r="R19" s="31"/>
    </row>
    <row r="20" spans="1:18" ht="15.75" thickBot="1" x14ac:dyDescent="0.3">
      <c r="A20" s="24"/>
      <c r="B20" s="24"/>
      <c r="C20" s="24"/>
      <c r="D20" s="24"/>
      <c r="E20" s="24"/>
      <c r="F20" s="31"/>
      <c r="G20" s="24"/>
      <c r="H20" s="24"/>
      <c r="I20" s="24"/>
      <c r="J20" s="24"/>
      <c r="K20" s="24"/>
      <c r="L20" s="31"/>
      <c r="M20" s="24"/>
      <c r="N20" s="24"/>
      <c r="O20" s="24"/>
      <c r="P20" s="24"/>
      <c r="Q20" s="24"/>
      <c r="R20" s="31"/>
    </row>
    <row r="21" spans="1:18" ht="15.75" thickBot="1" x14ac:dyDescent="0.3">
      <c r="A21" s="24"/>
      <c r="B21" s="24"/>
      <c r="C21" s="24"/>
      <c r="D21" s="24"/>
      <c r="E21" s="24"/>
      <c r="F21" s="31"/>
      <c r="G21" s="24"/>
      <c r="H21" s="24"/>
      <c r="I21" s="24"/>
      <c r="J21" s="24"/>
      <c r="K21" s="24"/>
      <c r="L21" s="31"/>
      <c r="M21" s="24"/>
      <c r="N21" s="24"/>
      <c r="O21" s="24"/>
      <c r="P21" s="24"/>
      <c r="Q21" s="24"/>
      <c r="R21" s="31"/>
    </row>
    <row r="22" spans="1:18" ht="15.75" thickBot="1" x14ac:dyDescent="0.3">
      <c r="A22" s="24"/>
      <c r="B22" s="24"/>
      <c r="C22" s="24"/>
      <c r="D22" s="24"/>
      <c r="E22" s="24"/>
      <c r="F22" s="31"/>
      <c r="G22" s="24"/>
      <c r="H22" s="24"/>
      <c r="I22" s="24"/>
      <c r="J22" s="24"/>
      <c r="K22" s="24"/>
      <c r="L22" s="31"/>
      <c r="M22" s="24"/>
      <c r="N22" s="24"/>
      <c r="O22" s="24"/>
      <c r="P22" s="24"/>
      <c r="Q22" s="24"/>
      <c r="R22" s="31"/>
    </row>
    <row r="23" spans="1:18" ht="15.75" thickBot="1" x14ac:dyDescent="0.3">
      <c r="A23" s="24"/>
      <c r="B23" s="24"/>
      <c r="C23" s="24"/>
      <c r="D23" s="24"/>
      <c r="E23" s="24"/>
      <c r="F23" s="31"/>
      <c r="G23" s="24"/>
      <c r="H23" s="24"/>
      <c r="I23" s="24"/>
      <c r="J23" s="24"/>
      <c r="K23" s="24"/>
      <c r="L23" s="31"/>
      <c r="M23" s="24"/>
      <c r="N23" s="24"/>
      <c r="O23" s="24"/>
      <c r="P23" s="24"/>
      <c r="Q23" s="24"/>
      <c r="R23" s="31"/>
    </row>
    <row r="24" spans="1:18" ht="15.75" thickBot="1" x14ac:dyDescent="0.3">
      <c r="A24" s="24"/>
      <c r="B24" s="24"/>
      <c r="C24" s="24"/>
      <c r="D24" s="24"/>
      <c r="E24" s="24"/>
      <c r="F24" s="31"/>
      <c r="G24" s="24"/>
      <c r="H24" s="24"/>
      <c r="I24" s="24"/>
      <c r="J24" s="24"/>
      <c r="K24" s="24"/>
      <c r="L24" s="31"/>
      <c r="M24" s="24"/>
      <c r="N24" s="24"/>
      <c r="O24" s="24"/>
      <c r="P24" s="24"/>
      <c r="Q24" s="24"/>
      <c r="R24" s="31"/>
    </row>
    <row r="25" spans="1:18" ht="15.75" thickBot="1" x14ac:dyDescent="0.3">
      <c r="A25" s="24"/>
      <c r="B25" s="24"/>
      <c r="C25" s="24"/>
      <c r="D25" s="24"/>
      <c r="E25" s="24"/>
      <c r="F25" s="31"/>
      <c r="G25" s="24"/>
      <c r="H25" s="24"/>
      <c r="I25" s="24"/>
      <c r="J25" s="24"/>
      <c r="K25" s="24"/>
      <c r="L25" s="31"/>
      <c r="M25" s="24"/>
      <c r="N25" s="24"/>
      <c r="O25" s="24"/>
      <c r="P25" s="24"/>
      <c r="Q25" s="24"/>
      <c r="R25" s="31"/>
    </row>
    <row r="26" spans="1:18" ht="15.75" thickBot="1" x14ac:dyDescent="0.3">
      <c r="A26" s="24"/>
      <c r="B26" s="24"/>
      <c r="C26" s="24"/>
      <c r="D26" s="24"/>
      <c r="E26" s="24"/>
      <c r="F26" s="31"/>
      <c r="G26" s="24"/>
      <c r="H26" s="24"/>
      <c r="I26" s="24"/>
      <c r="J26" s="24"/>
      <c r="K26" s="24"/>
      <c r="L26" s="31"/>
      <c r="M26" s="24"/>
      <c r="N26" s="24"/>
      <c r="O26" s="24"/>
      <c r="P26" s="24"/>
      <c r="Q26" s="24"/>
      <c r="R26" s="31"/>
    </row>
    <row r="27" spans="1:18" ht="15.75" thickBot="1" x14ac:dyDescent="0.3">
      <c r="A27" s="24"/>
      <c r="B27" s="24"/>
      <c r="C27" s="24"/>
      <c r="D27" s="24"/>
      <c r="E27" s="24"/>
      <c r="F27" s="31"/>
      <c r="G27" s="24"/>
      <c r="H27" s="24"/>
      <c r="I27" s="24"/>
      <c r="J27" s="24"/>
      <c r="K27" s="24"/>
      <c r="L27" s="31"/>
      <c r="M27" s="24"/>
      <c r="N27" s="24"/>
      <c r="O27" s="24"/>
      <c r="P27" s="24"/>
      <c r="Q27" s="24"/>
      <c r="R27" s="31"/>
    </row>
    <row r="28" spans="1:18" ht="15.75" thickBot="1" x14ac:dyDescent="0.3">
      <c r="A28" s="24"/>
      <c r="B28" s="24"/>
      <c r="C28" s="24"/>
      <c r="D28" s="24"/>
      <c r="E28" s="24"/>
      <c r="F28" s="31"/>
      <c r="G28" s="24"/>
      <c r="H28" s="24"/>
      <c r="I28" s="24"/>
      <c r="J28" s="24"/>
      <c r="K28" s="24"/>
      <c r="L28" s="31"/>
      <c r="M28" s="24"/>
      <c r="N28" s="24"/>
      <c r="O28" s="24"/>
      <c r="P28" s="24"/>
      <c r="Q28" s="24"/>
      <c r="R28" s="31"/>
    </row>
    <row r="29" spans="1:18" ht="15.75" thickBot="1" x14ac:dyDescent="0.3">
      <c r="A29" s="24"/>
      <c r="B29" s="24"/>
      <c r="C29" s="24"/>
      <c r="D29" s="24"/>
      <c r="E29" s="24"/>
      <c r="F29" s="31"/>
      <c r="G29" s="24"/>
      <c r="H29" s="24"/>
      <c r="I29" s="24"/>
      <c r="J29" s="24"/>
      <c r="K29" s="24"/>
      <c r="L29" s="31"/>
      <c r="M29" s="24"/>
      <c r="N29" s="24"/>
      <c r="O29" s="24"/>
      <c r="P29" s="24"/>
      <c r="Q29" s="24"/>
      <c r="R29" s="31"/>
    </row>
    <row r="30" spans="1:18" ht="15.75" thickBot="1" x14ac:dyDescent="0.3">
      <c r="A30" s="26"/>
      <c r="B30" s="26"/>
      <c r="C30" s="26"/>
      <c r="D30" s="26"/>
      <c r="E30" s="26"/>
      <c r="F30" s="32"/>
      <c r="G30" s="26"/>
      <c r="H30" s="26"/>
      <c r="I30" s="26"/>
      <c r="J30" s="26"/>
      <c r="K30" s="26"/>
      <c r="L30" s="32"/>
      <c r="M30" s="26"/>
      <c r="N30" s="26"/>
      <c r="O30" s="26"/>
      <c r="P30" s="26"/>
      <c r="Q30" s="26"/>
      <c r="R30" s="32"/>
    </row>
    <row r="31" spans="1:18" ht="20.25" thickBot="1" x14ac:dyDescent="0.3">
      <c r="A31" s="112" t="s">
        <v>82</v>
      </c>
      <c r="B31" s="113"/>
      <c r="C31" s="28"/>
      <c r="D31" s="28"/>
      <c r="E31" s="28"/>
      <c r="F31" s="30"/>
      <c r="G31" s="112" t="s">
        <v>83</v>
      </c>
      <c r="H31" s="113"/>
      <c r="I31" s="28"/>
      <c r="J31" s="28"/>
      <c r="K31" s="28"/>
      <c r="L31" s="30"/>
      <c r="M31" s="112" t="s">
        <v>84</v>
      </c>
      <c r="N31" s="113"/>
      <c r="O31" s="28"/>
      <c r="P31" s="28"/>
      <c r="Q31" s="28"/>
      <c r="R31" s="30"/>
    </row>
    <row r="32" spans="1:18" ht="16.5" thickTop="1" thickBot="1" x14ac:dyDescent="0.3">
      <c r="A32" s="79" t="s">
        <v>125</v>
      </c>
      <c r="B32" s="80">
        <f>données!X21</f>
        <v>4.6624528982718889</v>
      </c>
      <c r="C32" s="79" t="s">
        <v>126</v>
      </c>
      <c r="D32" s="79"/>
      <c r="E32" s="79" t="s">
        <v>127</v>
      </c>
      <c r="F32" s="80"/>
      <c r="G32" s="79" t="s">
        <v>125</v>
      </c>
      <c r="H32" s="80">
        <f>données!AC21</f>
        <v>7.2578915853686645</v>
      </c>
      <c r="I32" s="79" t="s">
        <v>126</v>
      </c>
      <c r="J32" s="79"/>
      <c r="K32" s="79" t="s">
        <v>127</v>
      </c>
      <c r="L32" s="80"/>
      <c r="M32" s="79" t="s">
        <v>125</v>
      </c>
      <c r="N32" s="80">
        <f>données!AR21</f>
        <v>16.397626598790325</v>
      </c>
      <c r="O32" s="79" t="s">
        <v>126</v>
      </c>
      <c r="P32" s="79"/>
      <c r="Q32" s="79" t="s">
        <v>127</v>
      </c>
      <c r="R32" s="80"/>
    </row>
    <row r="33" spans="1:18" ht="15.75" thickBot="1" x14ac:dyDescent="0.3">
      <c r="A33" s="24"/>
      <c r="B33" s="24"/>
      <c r="C33" s="24"/>
      <c r="D33" s="24"/>
      <c r="E33" s="24"/>
      <c r="F33" s="31"/>
      <c r="G33" s="79"/>
      <c r="H33" s="80"/>
      <c r="I33" s="79"/>
      <c r="J33" s="79"/>
      <c r="K33" s="79"/>
      <c r="L33" s="31"/>
      <c r="M33" s="79"/>
      <c r="N33" s="80"/>
      <c r="O33" s="79"/>
      <c r="P33" s="79"/>
      <c r="Q33" s="79"/>
      <c r="R33" s="79"/>
    </row>
    <row r="34" spans="1:18" ht="15.75" thickBot="1" x14ac:dyDescent="0.3">
      <c r="A34" s="24"/>
      <c r="B34" s="24"/>
      <c r="C34" s="24"/>
      <c r="D34" s="24"/>
      <c r="E34" s="24"/>
      <c r="F34" s="31"/>
      <c r="G34" s="24"/>
      <c r="H34" s="24"/>
      <c r="I34" s="24"/>
      <c r="J34" s="24"/>
      <c r="K34" s="24"/>
      <c r="L34" s="31"/>
      <c r="M34" s="24"/>
      <c r="N34" s="24"/>
      <c r="O34" s="24"/>
      <c r="P34" s="24"/>
      <c r="Q34" s="24"/>
      <c r="R34" s="31"/>
    </row>
    <row r="35" spans="1:18" ht="15.75" thickBot="1" x14ac:dyDescent="0.3">
      <c r="A35" s="24"/>
      <c r="B35" s="24"/>
      <c r="C35" s="24"/>
      <c r="D35" s="24"/>
      <c r="E35" s="24"/>
      <c r="F35" s="31"/>
      <c r="G35" s="24"/>
      <c r="H35" s="24"/>
      <c r="I35" s="24"/>
      <c r="J35" s="24"/>
      <c r="K35" s="24"/>
      <c r="L35" s="31"/>
      <c r="M35" s="24"/>
      <c r="N35" s="24"/>
      <c r="O35" s="24"/>
      <c r="P35" s="24"/>
      <c r="Q35" s="24"/>
      <c r="R35" s="31"/>
    </row>
    <row r="36" spans="1:18" ht="15.75" thickBot="1" x14ac:dyDescent="0.3">
      <c r="A36" s="24"/>
      <c r="B36" s="24"/>
      <c r="C36" s="24"/>
      <c r="D36" s="24"/>
      <c r="E36" s="24"/>
      <c r="F36" s="31"/>
      <c r="G36" s="24"/>
      <c r="H36" s="24"/>
      <c r="I36" s="24"/>
      <c r="J36" s="24"/>
      <c r="K36" s="24"/>
      <c r="L36" s="31"/>
      <c r="M36" s="24"/>
      <c r="N36" s="24"/>
      <c r="O36" s="24"/>
      <c r="P36" s="24"/>
      <c r="Q36" s="24"/>
      <c r="R36" s="31"/>
    </row>
    <row r="37" spans="1:18" ht="15.75" thickBot="1" x14ac:dyDescent="0.3">
      <c r="A37" s="24"/>
      <c r="B37" s="24"/>
      <c r="C37" s="24"/>
      <c r="D37" s="24"/>
      <c r="E37" s="24"/>
      <c r="F37" s="31"/>
      <c r="G37" s="24"/>
      <c r="H37" s="24"/>
      <c r="I37" s="24"/>
      <c r="J37" s="24"/>
      <c r="K37" s="24"/>
      <c r="L37" s="31"/>
      <c r="M37" s="24"/>
      <c r="N37" s="24"/>
      <c r="O37" s="24"/>
      <c r="P37" s="24"/>
      <c r="Q37" s="24"/>
      <c r="R37" s="31"/>
    </row>
    <row r="38" spans="1:18" ht="15.75" thickBot="1" x14ac:dyDescent="0.3">
      <c r="A38" s="24"/>
      <c r="B38" s="24"/>
      <c r="C38" s="24"/>
      <c r="D38" s="24"/>
      <c r="E38" s="24"/>
      <c r="F38" s="31"/>
      <c r="G38" s="24"/>
      <c r="H38" s="24"/>
      <c r="I38" s="24"/>
      <c r="J38" s="24"/>
      <c r="K38" s="24"/>
      <c r="L38" s="31"/>
      <c r="M38" s="24"/>
      <c r="N38" s="24"/>
      <c r="O38" s="24"/>
      <c r="P38" s="24"/>
      <c r="Q38" s="24"/>
      <c r="R38" s="31"/>
    </row>
    <row r="39" spans="1:18" ht="15.75" thickBot="1" x14ac:dyDescent="0.3">
      <c r="A39" s="24"/>
      <c r="B39" s="24"/>
      <c r="C39" s="24"/>
      <c r="D39" s="24"/>
      <c r="E39" s="24"/>
      <c r="F39" s="31"/>
      <c r="G39" s="24"/>
      <c r="H39" s="24"/>
      <c r="I39" s="24"/>
      <c r="J39" s="24"/>
      <c r="K39" s="24"/>
      <c r="L39" s="31"/>
      <c r="M39" s="24"/>
      <c r="N39" s="24"/>
      <c r="O39" s="24"/>
      <c r="P39" s="24"/>
      <c r="Q39" s="24"/>
      <c r="R39" s="31"/>
    </row>
    <row r="40" spans="1:18" ht="15.75" thickBot="1" x14ac:dyDescent="0.3">
      <c r="A40" s="24"/>
      <c r="B40" s="24"/>
      <c r="C40" s="24"/>
      <c r="D40" s="24"/>
      <c r="E40" s="24"/>
      <c r="F40" s="31"/>
      <c r="G40" s="24"/>
      <c r="H40" s="24"/>
      <c r="I40" s="24"/>
      <c r="J40" s="24"/>
      <c r="K40" s="24"/>
      <c r="L40" s="31"/>
      <c r="M40" s="24"/>
      <c r="N40" s="24"/>
      <c r="O40" s="24"/>
      <c r="P40" s="24"/>
      <c r="Q40" s="24"/>
      <c r="R40" s="31"/>
    </row>
    <row r="41" spans="1:18" ht="15.75" thickBot="1" x14ac:dyDescent="0.3">
      <c r="A41" s="24"/>
      <c r="B41" s="24"/>
      <c r="C41" s="24"/>
      <c r="D41" s="24"/>
      <c r="E41" s="24"/>
      <c r="F41" s="31"/>
      <c r="G41" s="24"/>
      <c r="H41" s="24"/>
      <c r="I41" s="24"/>
      <c r="J41" s="24"/>
      <c r="K41" s="24"/>
      <c r="L41" s="31"/>
      <c r="M41" s="24"/>
      <c r="N41" s="24"/>
      <c r="O41" s="24"/>
      <c r="P41" s="24"/>
      <c r="Q41" s="24"/>
      <c r="R41" s="31"/>
    </row>
    <row r="42" spans="1:18" ht="15.75" thickBot="1" x14ac:dyDescent="0.3">
      <c r="A42" s="24"/>
      <c r="B42" s="24"/>
      <c r="C42" s="24"/>
      <c r="D42" s="24"/>
      <c r="E42" s="24"/>
      <c r="F42" s="31"/>
      <c r="G42" s="24"/>
      <c r="H42" s="24"/>
      <c r="I42" s="24"/>
      <c r="J42" s="24"/>
      <c r="K42" s="24"/>
      <c r="L42" s="31"/>
      <c r="M42" s="24"/>
      <c r="N42" s="24"/>
      <c r="O42" s="24"/>
      <c r="P42" s="24"/>
      <c r="Q42" s="24"/>
      <c r="R42" s="31"/>
    </row>
    <row r="43" spans="1:18" ht="15.75" thickBot="1" x14ac:dyDescent="0.3">
      <c r="A43" s="24"/>
      <c r="B43" s="24"/>
      <c r="C43" s="24"/>
      <c r="D43" s="24"/>
      <c r="E43" s="24"/>
      <c r="F43" s="31"/>
      <c r="G43" s="24"/>
      <c r="H43" s="24"/>
      <c r="I43" s="24"/>
      <c r="J43" s="24"/>
      <c r="K43" s="24"/>
      <c r="L43" s="31"/>
      <c r="M43" s="24"/>
      <c r="N43" s="24"/>
      <c r="O43" s="24"/>
      <c r="P43" s="24"/>
      <c r="Q43" s="24"/>
      <c r="R43" s="31"/>
    </row>
    <row r="44" spans="1:18" ht="15.75" thickBot="1" x14ac:dyDescent="0.3">
      <c r="A44" s="24"/>
      <c r="B44" s="24"/>
      <c r="C44" s="24"/>
      <c r="D44" s="24"/>
      <c r="E44" s="24"/>
      <c r="F44" s="31"/>
      <c r="G44" s="24"/>
      <c r="H44" s="24"/>
      <c r="I44" s="24"/>
      <c r="J44" s="24"/>
      <c r="K44" s="24"/>
      <c r="L44" s="31"/>
      <c r="M44" s="24"/>
      <c r="N44" s="24"/>
      <c r="O44" s="24"/>
      <c r="P44" s="24"/>
      <c r="Q44" s="24"/>
      <c r="R44" s="31"/>
    </row>
    <row r="45" spans="1:18" ht="15.75" thickBot="1" x14ac:dyDescent="0.3">
      <c r="A45" s="26"/>
      <c r="B45" s="26"/>
      <c r="C45" s="26"/>
      <c r="D45" s="26"/>
      <c r="E45" s="26"/>
      <c r="F45" s="32"/>
      <c r="G45" s="26"/>
      <c r="H45" s="26"/>
      <c r="I45" s="26"/>
      <c r="J45" s="26"/>
      <c r="K45" s="26"/>
      <c r="L45" s="32"/>
      <c r="M45" s="26"/>
      <c r="N45" s="26"/>
      <c r="O45" s="26"/>
      <c r="P45" s="26"/>
      <c r="Q45" s="26"/>
      <c r="R45" s="32"/>
    </row>
    <row r="46" spans="1:18" ht="15.75" thickBot="1" x14ac:dyDescent="0.3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</row>
    <row r="47" spans="1:18" ht="15.75" thickBot="1" x14ac:dyDescent="0.3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</row>
    <row r="48" spans="1:18" ht="15.75" thickBot="1" x14ac:dyDescent="0.3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</row>
    <row r="49" spans="1:16" ht="15.75" thickBot="1" x14ac:dyDescent="0.3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</row>
  </sheetData>
  <mergeCells count="11">
    <mergeCell ref="A1:P1"/>
    <mergeCell ref="A3:B3"/>
    <mergeCell ref="A5:B6"/>
    <mergeCell ref="A8:B9"/>
    <mergeCell ref="A11:B12"/>
    <mergeCell ref="A16:B16"/>
    <mergeCell ref="G16:H16"/>
    <mergeCell ref="M16:N16"/>
    <mergeCell ref="A31:B31"/>
    <mergeCell ref="G31:H31"/>
    <mergeCell ref="M31:N31"/>
  </mergeCells>
  <pageMargins left="0.43307086614173229" right="0.23622047244094491" top="0.19685039370078741" bottom="0" header="0.11811023622047245" footer="0.11811023622047245"/>
  <pageSetup paperSize="8" scale="10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workbookViewId="0">
      <selection activeCell="D3" sqref="D3"/>
    </sheetView>
  </sheetViews>
  <sheetFormatPr baseColWidth="10" defaultRowHeight="15" x14ac:dyDescent="0.25"/>
  <sheetData>
    <row r="1" spans="1:18" ht="24" thickBot="1" x14ac:dyDescent="0.4">
      <c r="A1" s="114" t="s">
        <v>129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6"/>
      <c r="Q1" s="24"/>
      <c r="R1" s="24"/>
    </row>
    <row r="2" spans="1:18" ht="23.25" thickBot="1" x14ac:dyDescent="0.35">
      <c r="A2" s="112" t="s">
        <v>90</v>
      </c>
      <c r="B2" s="113"/>
      <c r="C2" s="28"/>
      <c r="D2" s="28"/>
      <c r="E2" s="28"/>
      <c r="F2" s="30"/>
      <c r="G2" s="25"/>
      <c r="H2" s="25"/>
      <c r="I2" s="24"/>
      <c r="J2" s="24"/>
      <c r="K2" s="24"/>
      <c r="L2" s="24"/>
      <c r="M2" s="112" t="s">
        <v>87</v>
      </c>
      <c r="N2" s="113"/>
      <c r="O2" s="28"/>
      <c r="P2" s="28"/>
      <c r="Q2" s="28"/>
      <c r="R2" s="30"/>
    </row>
    <row r="3" spans="1:18" ht="16.5" customHeight="1" thickTop="1" thickBot="1" x14ac:dyDescent="0.35">
      <c r="A3" s="79" t="s">
        <v>131</v>
      </c>
      <c r="B3" s="82">
        <f>données!BO22</f>
        <v>41538.68</v>
      </c>
      <c r="C3" s="79" t="s">
        <v>126</v>
      </c>
      <c r="D3" s="79"/>
      <c r="E3" s="79" t="s">
        <v>127</v>
      </c>
      <c r="F3" s="81"/>
      <c r="G3" s="121" t="s">
        <v>124</v>
      </c>
      <c r="H3" s="121"/>
      <c r="I3" s="121"/>
      <c r="J3" s="121"/>
      <c r="K3" s="121"/>
      <c r="L3" s="24"/>
      <c r="M3" s="79" t="s">
        <v>132</v>
      </c>
      <c r="N3" s="82">
        <f>données!BQ22</f>
        <v>94264.61000000003</v>
      </c>
      <c r="O3" s="79" t="s">
        <v>126</v>
      </c>
      <c r="P3" s="79"/>
      <c r="Q3" s="79" t="s">
        <v>127</v>
      </c>
      <c r="R3" s="81"/>
    </row>
    <row r="4" spans="1:18" ht="15.75" thickBot="1" x14ac:dyDescent="0.3">
      <c r="A4" s="24"/>
      <c r="B4" s="24"/>
      <c r="C4" s="24"/>
      <c r="D4" s="24"/>
      <c r="E4" s="24"/>
      <c r="F4" s="31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31"/>
    </row>
    <row r="5" spans="1:18" ht="16.5" customHeight="1" thickBot="1" x14ac:dyDescent="0.3">
      <c r="A5" s="24"/>
      <c r="B5" s="24"/>
      <c r="C5" s="24"/>
      <c r="D5" s="24"/>
      <c r="E5" s="24"/>
      <c r="F5" s="31"/>
      <c r="G5" s="37" t="s">
        <v>98</v>
      </c>
      <c r="H5" s="37" t="s">
        <v>99</v>
      </c>
      <c r="I5" s="37"/>
      <c r="J5" s="37" t="s">
        <v>54</v>
      </c>
      <c r="K5" s="37"/>
      <c r="L5" s="24"/>
      <c r="M5" s="24"/>
      <c r="N5" s="24"/>
      <c r="O5" s="24"/>
      <c r="P5" s="24"/>
      <c r="Q5" s="24"/>
      <c r="R5" s="31"/>
    </row>
    <row r="6" spans="1:18" ht="16.5" customHeight="1" thickBot="1" x14ac:dyDescent="0.3">
      <c r="A6" s="24"/>
      <c r="B6" s="24"/>
      <c r="C6" s="24"/>
      <c r="D6" s="24"/>
      <c r="E6" s="24"/>
      <c r="F6" s="31"/>
      <c r="G6" s="37"/>
      <c r="H6" s="37"/>
      <c r="I6" s="37"/>
      <c r="J6" s="37"/>
      <c r="K6" s="37"/>
      <c r="L6" s="24"/>
      <c r="M6" s="24"/>
      <c r="N6" s="24"/>
      <c r="O6" s="24"/>
      <c r="P6" s="24"/>
      <c r="Q6" s="24"/>
      <c r="R6" s="31"/>
    </row>
    <row r="7" spans="1:18" ht="16.5" thickBot="1" x14ac:dyDescent="0.3">
      <c r="A7" s="24"/>
      <c r="B7" s="24"/>
      <c r="C7" s="24"/>
      <c r="D7" s="24"/>
      <c r="E7" s="24"/>
      <c r="F7" s="31"/>
      <c r="G7" s="37"/>
      <c r="H7" s="37"/>
      <c r="I7" s="37"/>
      <c r="J7" s="37"/>
      <c r="K7" s="37"/>
      <c r="L7" s="24"/>
      <c r="M7" s="24"/>
      <c r="N7" s="24"/>
      <c r="O7" s="24"/>
      <c r="P7" s="24"/>
      <c r="Q7" s="24"/>
      <c r="R7" s="31"/>
    </row>
    <row r="8" spans="1:18" ht="16.5" customHeight="1" thickBot="1" x14ac:dyDescent="0.3">
      <c r="A8" s="24"/>
      <c r="B8" s="24"/>
      <c r="C8" s="24"/>
      <c r="D8" s="24"/>
      <c r="E8" s="24"/>
      <c r="F8" s="31"/>
      <c r="G8" s="37" t="s">
        <v>45</v>
      </c>
      <c r="H8" s="37" t="s">
        <v>100</v>
      </c>
      <c r="I8" s="37"/>
      <c r="J8" s="37" t="s">
        <v>55</v>
      </c>
      <c r="K8" s="37" t="s">
        <v>60</v>
      </c>
      <c r="L8" s="24"/>
      <c r="M8" s="24"/>
      <c r="N8" s="24"/>
      <c r="O8" s="24"/>
      <c r="P8" s="24"/>
      <c r="Q8" s="24"/>
      <c r="R8" s="31"/>
    </row>
    <row r="9" spans="1:18" ht="16.5" customHeight="1" thickBot="1" x14ac:dyDescent="0.3">
      <c r="A9" s="24"/>
      <c r="B9" s="24"/>
      <c r="C9" s="24"/>
      <c r="D9" s="24"/>
      <c r="E9" s="24"/>
      <c r="F9" s="31"/>
      <c r="G9" s="37"/>
      <c r="H9" s="37"/>
      <c r="I9" s="37"/>
      <c r="J9" s="37"/>
      <c r="K9" s="37"/>
      <c r="L9" s="24"/>
      <c r="M9" s="24"/>
      <c r="N9" s="24"/>
      <c r="O9" s="24"/>
      <c r="P9" s="24"/>
      <c r="Q9" s="24"/>
      <c r="R9" s="31"/>
    </row>
    <row r="10" spans="1:18" ht="16.5" thickBot="1" x14ac:dyDescent="0.3">
      <c r="A10" s="24"/>
      <c r="B10" s="24"/>
      <c r="C10" s="24"/>
      <c r="D10" s="24"/>
      <c r="E10" s="24"/>
      <c r="F10" s="31"/>
      <c r="G10" s="37"/>
      <c r="H10" s="37"/>
      <c r="I10" s="37"/>
      <c r="J10" s="37"/>
      <c r="K10" s="37"/>
      <c r="L10" s="24"/>
      <c r="M10" s="24"/>
      <c r="N10" s="24"/>
      <c r="O10" s="24"/>
      <c r="P10" s="24"/>
      <c r="Q10" s="24"/>
      <c r="R10" s="31"/>
    </row>
    <row r="11" spans="1:18" ht="16.5" customHeight="1" thickBot="1" x14ac:dyDescent="0.3">
      <c r="A11" s="24"/>
      <c r="B11" s="24"/>
      <c r="C11" s="24"/>
      <c r="D11" s="24"/>
      <c r="E11" s="24"/>
      <c r="F11" s="31"/>
      <c r="G11" s="37" t="s">
        <v>47</v>
      </c>
      <c r="H11" s="37" t="s">
        <v>101</v>
      </c>
      <c r="I11" s="37"/>
      <c r="J11" s="37" t="s">
        <v>56</v>
      </c>
      <c r="K11" s="37"/>
      <c r="L11" s="24"/>
      <c r="M11" s="24"/>
      <c r="N11" s="24"/>
      <c r="O11" s="24"/>
      <c r="P11" s="24"/>
      <c r="Q11" s="24"/>
      <c r="R11" s="31"/>
    </row>
    <row r="12" spans="1:18" ht="16.5" customHeight="1" thickBot="1" x14ac:dyDescent="0.3">
      <c r="A12" s="24"/>
      <c r="B12" s="24"/>
      <c r="C12" s="24"/>
      <c r="D12" s="24"/>
      <c r="E12" s="24"/>
      <c r="F12" s="31"/>
      <c r="G12" s="37"/>
      <c r="H12" s="37"/>
      <c r="I12" s="37"/>
      <c r="J12" s="37"/>
      <c r="K12" s="37"/>
      <c r="L12" s="24"/>
      <c r="M12" s="24"/>
      <c r="N12" s="24"/>
      <c r="O12" s="24"/>
      <c r="P12" s="24"/>
      <c r="Q12" s="24"/>
      <c r="R12" s="31"/>
    </row>
    <row r="13" spans="1:18" ht="16.5" thickBot="1" x14ac:dyDescent="0.3">
      <c r="A13" s="24"/>
      <c r="B13" s="24"/>
      <c r="C13" s="24"/>
      <c r="D13" s="24"/>
      <c r="E13" s="24"/>
      <c r="F13" s="31"/>
      <c r="G13" s="37"/>
      <c r="H13" s="37"/>
      <c r="I13" s="37"/>
      <c r="J13" s="37"/>
      <c r="K13" s="37"/>
      <c r="L13" s="24"/>
      <c r="M13" s="24"/>
      <c r="N13" s="24"/>
      <c r="O13" s="24"/>
      <c r="P13" s="24"/>
      <c r="Q13" s="24"/>
      <c r="R13" s="31"/>
    </row>
    <row r="14" spans="1:18" ht="16.5" thickBot="1" x14ac:dyDescent="0.3">
      <c r="A14" s="24"/>
      <c r="B14" s="24"/>
      <c r="C14" s="24"/>
      <c r="D14" s="24"/>
      <c r="E14" s="24"/>
      <c r="F14" s="31"/>
      <c r="G14" s="37"/>
      <c r="H14" s="37"/>
      <c r="I14" s="37"/>
      <c r="J14" s="37"/>
      <c r="K14" s="37"/>
      <c r="L14" s="24"/>
      <c r="M14" s="24"/>
      <c r="N14" s="24"/>
      <c r="O14" s="24"/>
      <c r="P14" s="24"/>
      <c r="Q14" s="24"/>
      <c r="R14" s="31"/>
    </row>
    <row r="15" spans="1:18" ht="15.75" thickBot="1" x14ac:dyDescent="0.3">
      <c r="A15" s="24"/>
      <c r="B15" s="24"/>
      <c r="C15" s="24"/>
      <c r="D15" s="24"/>
      <c r="E15" s="24"/>
      <c r="F15" s="31"/>
      <c r="G15" s="29"/>
      <c r="H15" s="29"/>
      <c r="I15" s="29"/>
      <c r="J15" s="29"/>
      <c r="K15" s="29"/>
      <c r="L15" s="27"/>
      <c r="M15" s="24"/>
      <c r="N15" s="24"/>
      <c r="O15" s="24"/>
      <c r="P15" s="24"/>
      <c r="Q15" s="24"/>
      <c r="R15" s="31"/>
    </row>
    <row r="16" spans="1:18" ht="20.25" thickBot="1" x14ac:dyDescent="0.3">
      <c r="A16" s="112" t="s">
        <v>89</v>
      </c>
      <c r="B16" s="113"/>
      <c r="C16" s="28"/>
      <c r="D16" s="28"/>
      <c r="E16" s="28"/>
      <c r="F16" s="30"/>
      <c r="G16" s="24"/>
      <c r="H16" s="24"/>
      <c r="I16" s="28"/>
      <c r="J16" s="28"/>
      <c r="K16" s="28"/>
      <c r="L16" s="30"/>
      <c r="M16" s="112" t="s">
        <v>88</v>
      </c>
      <c r="N16" s="113"/>
      <c r="O16" s="26"/>
      <c r="P16" s="26"/>
      <c r="Q16" s="26"/>
      <c r="R16" s="32"/>
    </row>
    <row r="17" spans="1:18" ht="16.5" thickTop="1" thickBot="1" x14ac:dyDescent="0.3">
      <c r="A17" s="34"/>
      <c r="B17" s="34"/>
      <c r="C17" s="34"/>
      <c r="D17" s="34"/>
      <c r="E17" s="40"/>
      <c r="F17" s="33"/>
      <c r="G17" s="24"/>
      <c r="H17" s="24"/>
      <c r="I17" s="34"/>
      <c r="J17" s="34"/>
      <c r="K17" s="34"/>
      <c r="L17" s="33"/>
      <c r="M17" s="79" t="s">
        <v>131</v>
      </c>
      <c r="N17" s="82">
        <f>données!BU22</f>
        <v>27478.11</v>
      </c>
      <c r="O17" s="79" t="s">
        <v>126</v>
      </c>
      <c r="P17" s="79"/>
      <c r="Q17" s="79" t="s">
        <v>127</v>
      </c>
      <c r="R17" s="81"/>
    </row>
    <row r="18" spans="1:18" ht="15.75" thickBot="1" x14ac:dyDescent="0.3">
      <c r="A18" s="41" t="s">
        <v>93</v>
      </c>
      <c r="B18" s="41" t="s">
        <v>94</v>
      </c>
      <c r="C18" s="41" t="s">
        <v>95</v>
      </c>
      <c r="D18" s="39"/>
      <c r="E18" s="31"/>
      <c r="F18" s="40"/>
      <c r="G18" s="24"/>
      <c r="H18" s="24"/>
      <c r="I18" s="24"/>
      <c r="J18" s="24"/>
      <c r="K18" s="24"/>
      <c r="L18" s="31"/>
      <c r="M18" s="24"/>
      <c r="N18" s="24"/>
      <c r="O18" s="24"/>
      <c r="P18" s="24"/>
      <c r="Q18" s="24"/>
      <c r="R18" s="31"/>
    </row>
    <row r="19" spans="1:18" ht="15.75" thickBot="1" x14ac:dyDescent="0.3">
      <c r="A19" s="79" t="s">
        <v>130</v>
      </c>
      <c r="B19" s="79" t="s">
        <v>130</v>
      </c>
      <c r="C19" s="79" t="s">
        <v>130</v>
      </c>
      <c r="D19" s="83"/>
      <c r="E19" s="31"/>
      <c r="F19" s="31"/>
      <c r="G19" s="24"/>
      <c r="H19" s="24"/>
      <c r="I19" s="24"/>
      <c r="J19" s="24"/>
      <c r="K19" s="24"/>
      <c r="L19" s="31"/>
      <c r="M19" s="24"/>
      <c r="N19" s="24"/>
      <c r="O19" s="24"/>
      <c r="P19" s="24"/>
      <c r="Q19" s="24"/>
      <c r="R19" s="31"/>
    </row>
    <row r="20" spans="1:18" ht="15.75" thickBot="1" x14ac:dyDescent="0.3">
      <c r="A20" s="82">
        <f>données!BS22</f>
        <v>2023.1299999999999</v>
      </c>
      <c r="B20" s="79">
        <f>données!BW22</f>
        <v>0</v>
      </c>
      <c r="C20" s="79">
        <f>données!BY22</f>
        <v>0</v>
      </c>
      <c r="D20" s="83"/>
      <c r="E20" s="31"/>
      <c r="F20" s="31"/>
      <c r="G20" s="24"/>
      <c r="H20" s="24"/>
      <c r="I20" s="24"/>
      <c r="J20" s="24"/>
      <c r="K20" s="24"/>
      <c r="L20" s="31"/>
      <c r="M20" s="24"/>
      <c r="N20" s="24"/>
      <c r="O20" s="24"/>
      <c r="P20" s="24"/>
      <c r="Q20" s="24"/>
      <c r="R20" s="31"/>
    </row>
    <row r="21" spans="1:18" ht="15.75" thickBot="1" x14ac:dyDescent="0.3">
      <c r="A21" s="79"/>
      <c r="B21" s="79"/>
      <c r="C21" s="79"/>
      <c r="D21" s="83"/>
      <c r="E21" s="31"/>
      <c r="F21" s="31"/>
      <c r="G21" s="24"/>
      <c r="H21" s="24"/>
      <c r="I21" s="24"/>
      <c r="J21" s="24"/>
      <c r="K21" s="24"/>
      <c r="L21" s="31"/>
      <c r="M21" s="24"/>
      <c r="N21" s="24"/>
      <c r="O21" s="24"/>
      <c r="P21" s="24"/>
      <c r="Q21" s="24"/>
      <c r="R21" s="31"/>
    </row>
    <row r="22" spans="1:18" ht="15.75" thickBot="1" x14ac:dyDescent="0.3">
      <c r="A22" s="79" t="s">
        <v>126</v>
      </c>
      <c r="B22" s="79" t="s">
        <v>126</v>
      </c>
      <c r="C22" s="79" t="s">
        <v>126</v>
      </c>
      <c r="D22" s="83"/>
      <c r="E22" s="31"/>
      <c r="F22" s="31"/>
      <c r="G22" s="24"/>
      <c r="H22" s="24"/>
      <c r="I22" s="24"/>
      <c r="J22" s="24"/>
      <c r="K22" s="24"/>
      <c r="L22" s="31"/>
      <c r="M22" s="24"/>
      <c r="N22" s="24"/>
      <c r="O22" s="24"/>
      <c r="P22" s="24"/>
      <c r="Q22" s="24"/>
      <c r="R22" s="31"/>
    </row>
    <row r="23" spans="1:18" ht="15.75" thickBot="1" x14ac:dyDescent="0.3">
      <c r="A23" s="79"/>
      <c r="B23" s="79"/>
      <c r="C23" s="79"/>
      <c r="D23" s="83"/>
      <c r="E23" s="40"/>
      <c r="F23" s="31"/>
      <c r="G23" s="24"/>
      <c r="H23" s="24"/>
      <c r="I23" s="24"/>
      <c r="J23" s="24"/>
      <c r="K23" s="24"/>
      <c r="L23" s="31"/>
      <c r="M23" s="24"/>
      <c r="N23" s="24"/>
      <c r="O23" s="24"/>
      <c r="P23" s="24"/>
      <c r="Q23" s="24"/>
      <c r="R23" s="31"/>
    </row>
    <row r="24" spans="1:18" ht="15.75" thickBot="1" x14ac:dyDescent="0.3">
      <c r="A24" s="79"/>
      <c r="B24" s="79"/>
      <c r="C24" s="79"/>
      <c r="D24" s="83"/>
      <c r="E24" s="31"/>
      <c r="F24" s="31"/>
      <c r="G24" s="24"/>
      <c r="H24" s="24"/>
      <c r="I24" s="24"/>
      <c r="J24" s="24"/>
      <c r="K24" s="24"/>
      <c r="L24" s="31"/>
      <c r="M24" s="24"/>
      <c r="N24" s="24"/>
      <c r="O24" s="24"/>
      <c r="P24" s="24"/>
      <c r="Q24" s="24"/>
      <c r="R24" s="31"/>
    </row>
    <row r="25" spans="1:18" ht="15.75" thickBot="1" x14ac:dyDescent="0.3">
      <c r="A25" s="79" t="s">
        <v>127</v>
      </c>
      <c r="B25" s="79" t="s">
        <v>127</v>
      </c>
      <c r="C25" s="79" t="s">
        <v>127</v>
      </c>
      <c r="D25" s="83"/>
      <c r="E25" s="31"/>
      <c r="F25" s="31"/>
      <c r="G25" s="24"/>
      <c r="H25" s="24"/>
      <c r="I25" s="24"/>
      <c r="J25" s="24"/>
      <c r="K25" s="24"/>
      <c r="L25" s="31"/>
      <c r="M25" s="24"/>
      <c r="N25" s="24"/>
      <c r="O25" s="24"/>
      <c r="P25" s="24"/>
      <c r="Q25" s="24"/>
      <c r="R25" s="31"/>
    </row>
    <row r="26" spans="1:18" ht="15.75" thickBot="1" x14ac:dyDescent="0.3">
      <c r="A26" s="83"/>
      <c r="B26" s="83"/>
      <c r="C26" s="83"/>
      <c r="D26" s="83"/>
      <c r="E26" s="24"/>
      <c r="F26" s="31"/>
      <c r="G26" s="24"/>
      <c r="H26" s="24"/>
      <c r="I26" s="24"/>
      <c r="J26" s="24"/>
      <c r="K26" s="24"/>
      <c r="L26" s="31"/>
      <c r="M26" s="24"/>
      <c r="N26" s="24"/>
      <c r="O26" s="24"/>
      <c r="P26" s="24"/>
      <c r="Q26" s="24"/>
      <c r="R26" s="31"/>
    </row>
    <row r="27" spans="1:18" ht="15.75" thickBot="1" x14ac:dyDescent="0.3">
      <c r="A27" s="24"/>
      <c r="B27" s="24"/>
      <c r="C27" s="24"/>
      <c r="D27" s="24"/>
      <c r="E27" s="24"/>
      <c r="F27" s="31"/>
      <c r="G27" s="24"/>
      <c r="H27" s="24"/>
      <c r="I27" s="24"/>
      <c r="J27" s="24"/>
      <c r="K27" s="24"/>
      <c r="L27" s="31"/>
      <c r="M27" s="24"/>
      <c r="N27" s="24"/>
      <c r="O27" s="24"/>
      <c r="P27" s="24"/>
      <c r="Q27" s="24"/>
      <c r="R27" s="31"/>
    </row>
    <row r="28" spans="1:18" ht="15.75" thickBot="1" x14ac:dyDescent="0.3">
      <c r="A28" s="24"/>
      <c r="B28" s="24"/>
      <c r="C28" s="24"/>
      <c r="D28" s="24"/>
      <c r="E28" s="24"/>
      <c r="F28" s="31"/>
      <c r="G28" s="24"/>
      <c r="H28" s="24"/>
      <c r="I28" s="24"/>
      <c r="J28" s="24"/>
      <c r="K28" s="24"/>
      <c r="L28" s="31"/>
      <c r="M28" s="24"/>
      <c r="N28" s="24"/>
      <c r="O28" s="24"/>
      <c r="P28" s="24"/>
      <c r="Q28" s="24"/>
      <c r="R28" s="31"/>
    </row>
    <row r="29" spans="1:18" ht="15.75" thickBot="1" x14ac:dyDescent="0.3">
      <c r="A29" s="24"/>
      <c r="B29" s="24"/>
      <c r="C29" s="24"/>
      <c r="D29" s="24"/>
      <c r="E29" s="24"/>
      <c r="F29" s="31"/>
      <c r="G29" s="24"/>
      <c r="H29" s="24"/>
      <c r="I29" s="24"/>
      <c r="J29" s="24"/>
      <c r="K29" s="24"/>
      <c r="L29" s="31"/>
      <c r="M29" s="24"/>
      <c r="N29" s="24"/>
      <c r="O29" s="24"/>
      <c r="P29" s="24"/>
      <c r="Q29" s="24"/>
      <c r="R29" s="31"/>
    </row>
    <row r="30" spans="1:18" ht="15.75" thickBot="1" x14ac:dyDescent="0.3">
      <c r="A30" s="26"/>
      <c r="B30" s="26"/>
      <c r="C30" s="26"/>
      <c r="D30" s="26"/>
      <c r="E30" s="26"/>
      <c r="F30" s="32"/>
      <c r="G30" s="26"/>
      <c r="H30" s="26"/>
      <c r="I30" s="26"/>
      <c r="J30" s="26"/>
      <c r="K30" s="26"/>
      <c r="L30" s="32"/>
      <c r="M30" s="26"/>
      <c r="N30" s="26"/>
      <c r="O30" s="26"/>
      <c r="P30" s="26"/>
      <c r="Q30" s="26"/>
      <c r="R30" s="32"/>
    </row>
    <row r="31" spans="1:18" ht="20.25" thickBot="1" x14ac:dyDescent="0.3">
      <c r="A31" s="38" t="s">
        <v>91</v>
      </c>
      <c r="B31" s="38"/>
      <c r="C31" s="38"/>
      <c r="D31" s="28"/>
      <c r="E31" s="28"/>
      <c r="F31" s="30"/>
      <c r="G31" s="24"/>
      <c r="H31" s="24"/>
      <c r="I31" s="28"/>
      <c r="J31" s="24"/>
      <c r="K31" s="24"/>
      <c r="L31" s="28"/>
      <c r="M31" s="112" t="s">
        <v>59</v>
      </c>
      <c r="N31" s="113"/>
      <c r="O31" s="28"/>
      <c r="P31" s="28"/>
      <c r="Q31" s="28"/>
      <c r="R31" s="30"/>
    </row>
    <row r="32" spans="1:18" ht="16.5" thickTop="1" thickBot="1" x14ac:dyDescent="0.3">
      <c r="A32" s="34"/>
      <c r="B32" s="34"/>
      <c r="C32" s="34"/>
      <c r="D32" s="34"/>
      <c r="E32" s="34"/>
      <c r="F32" s="33"/>
      <c r="G32" s="24"/>
      <c r="H32" s="24"/>
      <c r="I32" s="34"/>
      <c r="J32" s="24"/>
      <c r="K32" s="24"/>
      <c r="L32" s="43" t="s">
        <v>103</v>
      </c>
      <c r="M32" s="79" t="s">
        <v>132</v>
      </c>
      <c r="N32" s="82">
        <f>données!CG22</f>
        <v>1553544</v>
      </c>
      <c r="O32" s="79" t="s">
        <v>126</v>
      </c>
      <c r="P32" s="79"/>
      <c r="Q32" s="79" t="s">
        <v>127</v>
      </c>
      <c r="R32" s="81"/>
    </row>
    <row r="33" spans="1:18" ht="15.75" thickBot="1" x14ac:dyDescent="0.3">
      <c r="A33" s="34"/>
      <c r="B33" s="34"/>
      <c r="C33" s="34"/>
      <c r="D33" s="34"/>
      <c r="E33" s="40"/>
      <c r="F33" s="33"/>
      <c r="G33" s="24"/>
      <c r="H33" s="24"/>
      <c r="I33" s="34"/>
      <c r="J33" s="34"/>
      <c r="K33" s="34"/>
      <c r="L33" s="42" t="s">
        <v>102</v>
      </c>
      <c r="M33" s="79" t="s">
        <v>132</v>
      </c>
      <c r="N33" s="82">
        <f>données!CI22</f>
        <v>0</v>
      </c>
      <c r="O33" s="79" t="s">
        <v>126</v>
      </c>
      <c r="P33" s="79"/>
      <c r="Q33" s="79" t="s">
        <v>127</v>
      </c>
      <c r="R33" s="81"/>
    </row>
    <row r="34" spans="1:18" ht="15.75" thickBot="1" x14ac:dyDescent="0.3">
      <c r="A34" s="41" t="s">
        <v>54</v>
      </c>
      <c r="B34" s="41" t="s">
        <v>55</v>
      </c>
      <c r="C34" s="41" t="s">
        <v>56</v>
      </c>
      <c r="D34" s="39"/>
      <c r="E34" s="31"/>
      <c r="F34" s="40"/>
      <c r="G34" s="24"/>
      <c r="H34" s="24"/>
      <c r="I34" s="24"/>
      <c r="J34" s="24"/>
      <c r="K34" s="24"/>
      <c r="L34" s="31"/>
      <c r="M34" s="24"/>
      <c r="N34" s="24"/>
      <c r="O34" s="24"/>
      <c r="P34" s="24"/>
      <c r="Q34" s="24"/>
      <c r="R34" s="31"/>
    </row>
    <row r="35" spans="1:18" ht="15.75" thickBot="1" x14ac:dyDescent="0.3">
      <c r="A35" s="79" t="s">
        <v>92</v>
      </c>
      <c r="B35" s="79" t="s">
        <v>92</v>
      </c>
      <c r="C35" s="79" t="s">
        <v>92</v>
      </c>
      <c r="D35" s="24"/>
      <c r="E35" s="31"/>
      <c r="F35" s="31"/>
      <c r="G35" s="24"/>
      <c r="H35" s="24"/>
      <c r="I35" s="24"/>
      <c r="J35" s="24"/>
      <c r="K35" s="24"/>
      <c r="L35" s="31"/>
      <c r="M35" s="24"/>
      <c r="N35" s="24"/>
      <c r="O35" s="24"/>
      <c r="P35" s="24"/>
      <c r="Q35" s="24"/>
      <c r="R35" s="31"/>
    </row>
    <row r="36" spans="1:18" ht="15.75" thickBot="1" x14ac:dyDescent="0.3">
      <c r="A36" s="82">
        <f>données!CA22</f>
        <v>25326.240000000002</v>
      </c>
      <c r="B36" s="79">
        <f>données!CC22</f>
        <v>0</v>
      </c>
      <c r="C36" s="79">
        <f>données!CE22</f>
        <v>0</v>
      </c>
      <c r="D36" s="24"/>
      <c r="E36" s="31"/>
      <c r="F36" s="31"/>
      <c r="G36" s="24"/>
      <c r="H36" s="24"/>
      <c r="I36" s="24"/>
      <c r="J36" s="24"/>
      <c r="K36" s="24"/>
      <c r="L36" s="31"/>
      <c r="M36" s="24"/>
      <c r="N36" s="24"/>
      <c r="O36" s="24"/>
      <c r="P36" s="24"/>
      <c r="Q36" s="24"/>
      <c r="R36" s="31"/>
    </row>
    <row r="37" spans="1:18" ht="15.75" thickBot="1" x14ac:dyDescent="0.3">
      <c r="A37" s="79"/>
      <c r="B37" s="79"/>
      <c r="C37" s="79"/>
      <c r="D37" s="24"/>
      <c r="E37" s="31"/>
      <c r="F37" s="31"/>
      <c r="G37" s="24"/>
      <c r="H37" s="24"/>
      <c r="I37" s="24"/>
      <c r="J37" s="24"/>
      <c r="K37" s="24"/>
      <c r="L37" s="31"/>
      <c r="M37" s="24"/>
      <c r="N37" s="24"/>
      <c r="O37" s="24"/>
      <c r="P37" s="24"/>
      <c r="Q37" s="24"/>
      <c r="R37" s="31"/>
    </row>
    <row r="38" spans="1:18" ht="15.75" thickBot="1" x14ac:dyDescent="0.3">
      <c r="A38" s="79" t="s">
        <v>96</v>
      </c>
      <c r="B38" s="79" t="s">
        <v>96</v>
      </c>
      <c r="C38" s="79" t="s">
        <v>96</v>
      </c>
      <c r="D38" s="24"/>
      <c r="E38" s="31"/>
      <c r="F38" s="31"/>
      <c r="G38" s="24"/>
      <c r="H38" s="24"/>
      <c r="I38" s="24"/>
      <c r="J38" s="24"/>
      <c r="K38" s="24"/>
      <c r="L38" s="31"/>
      <c r="M38" s="24"/>
      <c r="N38" s="24"/>
      <c r="O38" s="24"/>
      <c r="P38" s="24"/>
      <c r="Q38" s="24"/>
      <c r="R38" s="31"/>
    </row>
    <row r="39" spans="1:18" ht="15.75" thickBot="1" x14ac:dyDescent="0.3">
      <c r="A39" s="79"/>
      <c r="B39" s="79"/>
      <c r="C39" s="79"/>
      <c r="D39" s="24"/>
      <c r="E39" s="40"/>
      <c r="F39" s="31"/>
      <c r="G39" s="24"/>
      <c r="H39" s="24"/>
      <c r="I39" s="24"/>
      <c r="J39" s="24"/>
      <c r="K39" s="24"/>
      <c r="L39" s="31"/>
      <c r="M39" s="24"/>
      <c r="N39" s="24"/>
      <c r="O39" s="24"/>
      <c r="P39" s="24"/>
      <c r="Q39" s="24"/>
      <c r="R39" s="31"/>
    </row>
    <row r="40" spans="1:18" ht="15.75" thickBot="1" x14ac:dyDescent="0.3">
      <c r="A40" s="79"/>
      <c r="B40" s="79"/>
      <c r="C40" s="79"/>
      <c r="D40" s="24"/>
      <c r="E40" s="31"/>
      <c r="F40" s="31"/>
      <c r="G40" s="24"/>
      <c r="H40" s="24"/>
      <c r="I40" s="24"/>
      <c r="J40" s="24"/>
      <c r="K40" s="24"/>
      <c r="L40" s="31"/>
      <c r="M40" s="24"/>
      <c r="N40" s="24"/>
      <c r="O40" s="24"/>
      <c r="P40" s="24"/>
      <c r="Q40" s="24"/>
      <c r="R40" s="31"/>
    </row>
    <row r="41" spans="1:18" ht="15.75" thickBot="1" x14ac:dyDescent="0.3">
      <c r="A41" s="79" t="s">
        <v>86</v>
      </c>
      <c r="B41" s="79" t="s">
        <v>86</v>
      </c>
      <c r="C41" s="79" t="s">
        <v>86</v>
      </c>
      <c r="D41" s="24"/>
      <c r="E41" s="31"/>
      <c r="F41" s="31"/>
      <c r="G41" s="24"/>
      <c r="H41" s="24"/>
      <c r="I41" s="24"/>
      <c r="J41" s="24"/>
      <c r="K41" s="24"/>
      <c r="L41" s="31"/>
      <c r="M41" s="24"/>
      <c r="N41" s="24"/>
      <c r="O41" s="24"/>
      <c r="P41" s="24"/>
      <c r="Q41" s="24"/>
      <c r="R41" s="31"/>
    </row>
    <row r="42" spans="1:18" ht="15.75" thickBot="1" x14ac:dyDescent="0.3">
      <c r="A42" s="83"/>
      <c r="B42" s="83"/>
      <c r="C42" s="83"/>
      <c r="D42" s="24"/>
      <c r="E42" s="24"/>
      <c r="F42" s="31"/>
      <c r="G42" s="24"/>
      <c r="H42" s="24"/>
      <c r="I42" s="24"/>
      <c r="J42" s="24"/>
      <c r="K42" s="24"/>
      <c r="L42" s="31"/>
      <c r="M42" s="24"/>
      <c r="N42" s="24"/>
      <c r="O42" s="24"/>
      <c r="P42" s="24"/>
      <c r="Q42" s="24"/>
      <c r="R42" s="31"/>
    </row>
    <row r="43" spans="1:18" ht="15.75" thickBot="1" x14ac:dyDescent="0.3">
      <c r="A43" s="24"/>
      <c r="B43" s="24"/>
      <c r="C43" s="24"/>
      <c r="D43" s="24"/>
      <c r="E43" s="24"/>
      <c r="F43" s="31"/>
      <c r="G43" s="24"/>
      <c r="H43" s="24"/>
      <c r="I43" s="24"/>
      <c r="J43" s="24"/>
      <c r="K43" s="24"/>
      <c r="L43" s="31"/>
      <c r="M43" s="24"/>
      <c r="N43" s="24"/>
      <c r="O43" s="24"/>
      <c r="P43" s="24"/>
      <c r="Q43" s="24"/>
      <c r="R43" s="31"/>
    </row>
    <row r="44" spans="1:18" ht="15.75" thickBot="1" x14ac:dyDescent="0.3">
      <c r="A44" s="24"/>
      <c r="B44" s="24"/>
      <c r="C44" s="24"/>
      <c r="D44" s="24"/>
      <c r="E44" s="24"/>
      <c r="F44" s="31"/>
      <c r="G44" s="24"/>
      <c r="H44" s="24"/>
      <c r="I44" s="24"/>
      <c r="J44" s="24"/>
      <c r="K44" s="24"/>
      <c r="L44" s="31"/>
      <c r="M44" s="24"/>
      <c r="N44" s="24"/>
      <c r="O44" s="24"/>
      <c r="P44" s="24"/>
      <c r="Q44" s="24"/>
      <c r="R44" s="31"/>
    </row>
    <row r="45" spans="1:18" ht="15.75" thickBot="1" x14ac:dyDescent="0.3">
      <c r="A45" s="24"/>
      <c r="B45" s="24"/>
      <c r="C45" s="24"/>
      <c r="D45" s="24"/>
      <c r="E45" s="24"/>
      <c r="F45" s="31"/>
      <c r="G45" s="24"/>
      <c r="H45" s="24"/>
      <c r="I45" s="24"/>
      <c r="J45" s="24"/>
      <c r="K45" s="24"/>
      <c r="L45" s="31"/>
      <c r="M45" s="26"/>
      <c r="N45" s="26"/>
      <c r="O45" s="26"/>
      <c r="P45" s="26"/>
      <c r="Q45" s="26"/>
      <c r="R45" s="32"/>
    </row>
    <row r="46" spans="1:18" ht="15.75" thickBot="1" x14ac:dyDescent="0.3">
      <c r="A46" s="26"/>
      <c r="B46" s="26"/>
      <c r="C46" s="26"/>
      <c r="D46" s="26"/>
      <c r="E46" s="26"/>
      <c r="F46" s="32"/>
      <c r="G46" s="26"/>
      <c r="H46" s="26"/>
      <c r="I46" s="26"/>
      <c r="J46" s="26"/>
      <c r="K46" s="26"/>
      <c r="L46" s="32"/>
      <c r="M46" s="24"/>
      <c r="N46" s="24"/>
      <c r="O46" s="24"/>
      <c r="P46" s="24"/>
      <c r="Q46" s="24"/>
      <c r="R46" s="24"/>
    </row>
    <row r="47" spans="1:18" ht="15.75" thickBot="1" x14ac:dyDescent="0.3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</row>
    <row r="48" spans="1:18" ht="15.75" thickBot="1" x14ac:dyDescent="0.3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</row>
  </sheetData>
  <mergeCells count="7">
    <mergeCell ref="M31:N31"/>
    <mergeCell ref="A1:P1"/>
    <mergeCell ref="A2:B2"/>
    <mergeCell ref="G3:K3"/>
    <mergeCell ref="M2:N2"/>
    <mergeCell ref="A16:B16"/>
    <mergeCell ref="M16:N1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H23"/>
  <sheetViews>
    <sheetView zoomScaleNormal="100" workbookViewId="0">
      <selection activeCell="J29" sqref="J29"/>
    </sheetView>
  </sheetViews>
  <sheetFormatPr baseColWidth="10" defaultRowHeight="15" x14ac:dyDescent="0.25"/>
  <sheetData>
    <row r="2" spans="1:60" ht="22.5" x14ac:dyDescent="0.3">
      <c r="E2" s="1"/>
      <c r="F2" s="1" t="s">
        <v>0</v>
      </c>
      <c r="G2" s="1"/>
    </row>
    <row r="3" spans="1:60" ht="22.5" x14ac:dyDescent="0.3">
      <c r="E3" s="1"/>
      <c r="F3" s="1"/>
      <c r="G3" s="1"/>
    </row>
    <row r="4" spans="1:60" x14ac:dyDescent="0.25">
      <c r="A4" s="2"/>
      <c r="B4" s="110" t="s">
        <v>20</v>
      </c>
      <c r="C4" s="110"/>
      <c r="D4" s="110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02" t="s">
        <v>29</v>
      </c>
      <c r="AE4" s="102"/>
      <c r="AF4" s="102"/>
      <c r="AG4" s="102"/>
      <c r="AH4" s="102"/>
      <c r="AI4" s="102"/>
      <c r="AJ4" s="102"/>
      <c r="AK4" s="102"/>
      <c r="AL4" s="102"/>
      <c r="AM4" s="102"/>
      <c r="AN4" s="97" t="s">
        <v>48</v>
      </c>
      <c r="AO4" s="97"/>
      <c r="AP4" s="97"/>
      <c r="AQ4" s="97"/>
      <c r="AR4" s="97"/>
      <c r="AS4" s="97"/>
      <c r="AT4" s="97"/>
      <c r="AU4" s="97"/>
      <c r="AV4" s="93" t="s">
        <v>49</v>
      </c>
      <c r="AW4" s="93"/>
      <c r="AX4" s="93"/>
      <c r="AY4" s="93"/>
      <c r="AZ4" s="93"/>
      <c r="BA4" s="93"/>
      <c r="BB4" s="93"/>
      <c r="BC4" s="93"/>
      <c r="BD4" s="93"/>
      <c r="BE4" s="93"/>
      <c r="BF4" s="87" t="s">
        <v>59</v>
      </c>
      <c r="BG4" s="87"/>
      <c r="BH4" s="87"/>
    </row>
    <row r="5" spans="1:60" x14ac:dyDescent="0.25">
      <c r="A5" s="106" t="s">
        <v>1</v>
      </c>
      <c r="B5" s="88" t="s">
        <v>2</v>
      </c>
      <c r="C5" s="88" t="s">
        <v>67</v>
      </c>
      <c r="D5" s="88" t="s">
        <v>68</v>
      </c>
      <c r="E5" s="108" t="s">
        <v>3</v>
      </c>
      <c r="F5" s="122"/>
      <c r="G5" s="109"/>
      <c r="H5" s="6" t="s">
        <v>4</v>
      </c>
      <c r="I5" s="7"/>
      <c r="J5" s="7"/>
      <c r="K5" s="99" t="s">
        <v>5</v>
      </c>
      <c r="L5" s="101"/>
      <c r="M5" s="100"/>
      <c r="N5" s="99" t="s">
        <v>27</v>
      </c>
      <c r="O5" s="101"/>
      <c r="P5" s="100"/>
      <c r="Q5" s="99" t="s">
        <v>6</v>
      </c>
      <c r="R5" s="101"/>
      <c r="S5" s="100"/>
      <c r="T5" s="99" t="s">
        <v>9</v>
      </c>
      <c r="U5" s="101"/>
      <c r="V5" s="100"/>
      <c r="W5" s="99" t="s">
        <v>10</v>
      </c>
      <c r="X5" s="101"/>
      <c r="Y5" s="100"/>
      <c r="Z5" s="99" t="s">
        <v>11</v>
      </c>
      <c r="AA5" s="100"/>
      <c r="AB5" s="108" t="s">
        <v>12</v>
      </c>
      <c r="AC5" s="109"/>
      <c r="AD5" s="98" t="s">
        <v>30</v>
      </c>
      <c r="AE5" s="98"/>
      <c r="AF5" s="98"/>
      <c r="AG5" s="103" t="s">
        <v>35</v>
      </c>
      <c r="AH5" s="104"/>
      <c r="AI5" s="105"/>
      <c r="AJ5" s="103" t="s">
        <v>36</v>
      </c>
      <c r="AK5" s="105"/>
      <c r="AL5" s="103" t="s">
        <v>38</v>
      </c>
      <c r="AM5" s="105"/>
      <c r="AN5" s="94" t="s">
        <v>42</v>
      </c>
      <c r="AO5" s="95"/>
      <c r="AP5" s="94" t="s">
        <v>45</v>
      </c>
      <c r="AQ5" s="95"/>
      <c r="AR5" s="94" t="s">
        <v>46</v>
      </c>
      <c r="AS5" s="95"/>
      <c r="AT5" s="94" t="s">
        <v>47</v>
      </c>
      <c r="AU5" s="95"/>
      <c r="AV5" s="90" t="s">
        <v>50</v>
      </c>
      <c r="AW5" s="91"/>
      <c r="AX5" s="90" t="s">
        <v>51</v>
      </c>
      <c r="AY5" s="91"/>
      <c r="AZ5" s="90" t="s">
        <v>54</v>
      </c>
      <c r="BA5" s="91"/>
      <c r="BB5" s="90" t="s">
        <v>55</v>
      </c>
      <c r="BC5" s="91"/>
      <c r="BD5" s="90" t="s">
        <v>56</v>
      </c>
      <c r="BE5" s="91"/>
      <c r="BF5" s="85" t="s">
        <v>60</v>
      </c>
      <c r="BG5" s="84" t="s">
        <v>61</v>
      </c>
      <c r="BH5" s="86" t="s">
        <v>64</v>
      </c>
    </row>
    <row r="6" spans="1:60" ht="23.25" customHeight="1" x14ac:dyDescent="0.25">
      <c r="A6" s="106"/>
      <c r="B6" s="89"/>
      <c r="C6" s="89"/>
      <c r="D6" s="89"/>
      <c r="E6" s="108" t="s">
        <v>69</v>
      </c>
      <c r="F6" s="109"/>
      <c r="G6" s="8" t="s">
        <v>72</v>
      </c>
      <c r="H6" s="108" t="s">
        <v>69</v>
      </c>
      <c r="I6" s="109"/>
      <c r="J6" s="8" t="s">
        <v>72</v>
      </c>
      <c r="K6" s="108" t="s">
        <v>69</v>
      </c>
      <c r="L6" s="109"/>
      <c r="M6" s="8" t="s">
        <v>26</v>
      </c>
      <c r="N6" s="108" t="s">
        <v>69</v>
      </c>
      <c r="O6" s="109"/>
      <c r="P6" s="8" t="s">
        <v>72</v>
      </c>
      <c r="Q6" s="108" t="s">
        <v>69</v>
      </c>
      <c r="R6" s="109"/>
      <c r="S6" s="8" t="s">
        <v>72</v>
      </c>
      <c r="T6" s="108" t="s">
        <v>69</v>
      </c>
      <c r="U6" s="109"/>
      <c r="V6" s="8" t="s">
        <v>72</v>
      </c>
      <c r="W6" s="108" t="s">
        <v>69</v>
      </c>
      <c r="X6" s="109"/>
      <c r="Y6" s="8" t="s">
        <v>72</v>
      </c>
      <c r="Z6" s="101" t="s">
        <v>17</v>
      </c>
      <c r="AA6" s="100"/>
      <c r="AB6" s="108" t="s">
        <v>18</v>
      </c>
      <c r="AC6" s="109"/>
      <c r="AD6" s="107" t="s">
        <v>31</v>
      </c>
      <c r="AE6" s="107"/>
      <c r="AF6" s="107"/>
      <c r="AG6" s="13" t="s">
        <v>24</v>
      </c>
      <c r="AH6" s="98" t="s">
        <v>25</v>
      </c>
      <c r="AI6" s="98"/>
      <c r="AJ6" s="14" t="s">
        <v>40</v>
      </c>
      <c r="AK6" s="14" t="s">
        <v>39</v>
      </c>
      <c r="AL6" s="14" t="s">
        <v>41</v>
      </c>
      <c r="AM6" s="14" t="s">
        <v>39</v>
      </c>
      <c r="AN6" s="16" t="s">
        <v>40</v>
      </c>
      <c r="AO6" s="96" t="s">
        <v>44</v>
      </c>
      <c r="AP6" s="16" t="s">
        <v>40</v>
      </c>
      <c r="AQ6" s="96" t="s">
        <v>44</v>
      </c>
      <c r="AR6" s="16" t="s">
        <v>40</v>
      </c>
      <c r="AS6" s="96" t="s">
        <v>44</v>
      </c>
      <c r="AT6" s="16" t="s">
        <v>40</v>
      </c>
      <c r="AU6" s="96" t="s">
        <v>44</v>
      </c>
      <c r="AV6" s="18" t="s">
        <v>40</v>
      </c>
      <c r="AW6" s="92" t="s">
        <v>52</v>
      </c>
      <c r="AX6" s="18" t="s">
        <v>40</v>
      </c>
      <c r="AY6" s="92" t="s">
        <v>53</v>
      </c>
      <c r="AZ6" s="18" t="s">
        <v>40</v>
      </c>
      <c r="BA6" s="92" t="s">
        <v>57</v>
      </c>
      <c r="BB6" s="18" t="s">
        <v>40</v>
      </c>
      <c r="BC6" s="92" t="s">
        <v>58</v>
      </c>
      <c r="BD6" s="18" t="s">
        <v>40</v>
      </c>
      <c r="BE6" s="92" t="s">
        <v>58</v>
      </c>
      <c r="BF6" s="85"/>
      <c r="BG6" s="84"/>
      <c r="BH6" s="86"/>
    </row>
    <row r="7" spans="1:60" x14ac:dyDescent="0.25">
      <c r="A7" s="106"/>
      <c r="B7" s="4" t="s">
        <v>13</v>
      </c>
      <c r="C7" s="4" t="s">
        <v>14</v>
      </c>
      <c r="D7" s="4" t="s">
        <v>14</v>
      </c>
      <c r="E7" s="10" t="s">
        <v>70</v>
      </c>
      <c r="F7" s="11" t="s">
        <v>71</v>
      </c>
      <c r="G7" s="11"/>
      <c r="H7" s="10" t="s">
        <v>70</v>
      </c>
      <c r="I7" s="11" t="s">
        <v>71</v>
      </c>
      <c r="J7" s="11"/>
      <c r="K7" s="10" t="s">
        <v>70</v>
      </c>
      <c r="L7" s="11" t="s">
        <v>71</v>
      </c>
      <c r="M7" s="11"/>
      <c r="N7" s="10" t="s">
        <v>70</v>
      </c>
      <c r="O7" s="11" t="s">
        <v>71</v>
      </c>
      <c r="P7" s="11"/>
      <c r="Q7" s="10" t="s">
        <v>70</v>
      </c>
      <c r="R7" s="11" t="s">
        <v>71</v>
      </c>
      <c r="S7" s="11"/>
      <c r="T7" s="10" t="s">
        <v>70</v>
      </c>
      <c r="U7" s="11" t="s">
        <v>71</v>
      </c>
      <c r="V7" s="11"/>
      <c r="W7" s="10" t="s">
        <v>70</v>
      </c>
      <c r="X7" s="11" t="s">
        <v>71</v>
      </c>
      <c r="Y7" s="11"/>
      <c r="Z7" s="9" t="s">
        <v>24</v>
      </c>
      <c r="AA7" s="9" t="s">
        <v>25</v>
      </c>
      <c r="AB7" s="9" t="s">
        <v>24</v>
      </c>
      <c r="AC7" s="9" t="s">
        <v>25</v>
      </c>
      <c r="AD7" s="13" t="s">
        <v>32</v>
      </c>
      <c r="AE7" s="13" t="s">
        <v>33</v>
      </c>
      <c r="AF7" s="13" t="s">
        <v>34</v>
      </c>
      <c r="AG7" s="14" t="s">
        <v>31</v>
      </c>
      <c r="AH7" s="14" t="s">
        <v>31</v>
      </c>
      <c r="AI7" s="14" t="s">
        <v>39</v>
      </c>
      <c r="AJ7" s="14" t="s">
        <v>37</v>
      </c>
      <c r="AK7" s="14"/>
      <c r="AL7" s="14" t="s">
        <v>37</v>
      </c>
      <c r="AM7" s="14"/>
      <c r="AN7" s="16" t="s">
        <v>43</v>
      </c>
      <c r="AO7" s="96"/>
      <c r="AP7" s="16" t="s">
        <v>43</v>
      </c>
      <c r="AQ7" s="96"/>
      <c r="AR7" s="16" t="s">
        <v>43</v>
      </c>
      <c r="AS7" s="96"/>
      <c r="AT7" s="16" t="s">
        <v>43</v>
      </c>
      <c r="AU7" s="96"/>
      <c r="AV7" s="18" t="s">
        <v>43</v>
      </c>
      <c r="AW7" s="92"/>
      <c r="AX7" s="18" t="s">
        <v>43</v>
      </c>
      <c r="AY7" s="92"/>
      <c r="AZ7" s="18" t="s">
        <v>43</v>
      </c>
      <c r="BA7" s="92"/>
      <c r="BB7" s="18" t="s">
        <v>43</v>
      </c>
      <c r="BC7" s="92"/>
      <c r="BD7" s="18" t="s">
        <v>43</v>
      </c>
      <c r="BE7" s="92"/>
      <c r="BF7" s="20" t="s">
        <v>63</v>
      </c>
      <c r="BG7" s="20" t="s">
        <v>62</v>
      </c>
      <c r="BH7" s="20" t="s">
        <v>63</v>
      </c>
    </row>
    <row r="8" spans="1:60" x14ac:dyDescent="0.25">
      <c r="A8" s="2"/>
      <c r="B8" s="2"/>
      <c r="C8" s="22">
        <v>70000</v>
      </c>
      <c r="D8" s="22">
        <v>80000</v>
      </c>
      <c r="E8" s="2">
        <v>20</v>
      </c>
      <c r="F8" s="2">
        <v>24</v>
      </c>
      <c r="G8" s="23">
        <v>0.93</v>
      </c>
      <c r="H8" s="2">
        <v>50</v>
      </c>
      <c r="I8" s="2">
        <v>65</v>
      </c>
      <c r="J8" s="23">
        <v>0.91</v>
      </c>
      <c r="K8" s="2">
        <v>15</v>
      </c>
      <c r="L8" s="2">
        <v>21</v>
      </c>
      <c r="M8" s="23">
        <v>0.95</v>
      </c>
      <c r="N8" s="2">
        <v>4</v>
      </c>
      <c r="O8" s="2"/>
      <c r="P8" s="2"/>
      <c r="Q8" s="2">
        <v>8</v>
      </c>
      <c r="R8" s="2"/>
      <c r="S8" s="23">
        <v>0.8</v>
      </c>
      <c r="T8" s="2">
        <v>15</v>
      </c>
      <c r="U8" s="2"/>
      <c r="V8" s="23">
        <v>0.7</v>
      </c>
      <c r="W8" s="2">
        <v>1</v>
      </c>
      <c r="X8" s="2"/>
      <c r="Y8" s="23">
        <v>0.8</v>
      </c>
      <c r="Z8" s="2"/>
      <c r="AA8" s="2"/>
      <c r="AB8" s="2"/>
      <c r="AC8" s="2"/>
      <c r="AD8" s="2"/>
      <c r="AE8" s="2"/>
      <c r="AF8" s="2">
        <f>AD8+AE8</f>
        <v>0</v>
      </c>
      <c r="AG8" s="2"/>
      <c r="AH8" s="2"/>
      <c r="AI8" s="2"/>
      <c r="AJ8" s="2"/>
      <c r="AK8" s="2"/>
      <c r="AL8" s="2"/>
      <c r="AM8" s="2"/>
      <c r="AN8" s="2"/>
      <c r="AO8" s="2">
        <f>AN8/D8</f>
        <v>0</v>
      </c>
      <c r="AP8" s="2"/>
      <c r="AQ8" s="2">
        <f>AP8/D8</f>
        <v>0</v>
      </c>
      <c r="AR8" s="2"/>
      <c r="AS8" s="2">
        <f>AR8/D8</f>
        <v>0</v>
      </c>
      <c r="AT8" s="2"/>
      <c r="AU8" s="2"/>
      <c r="AV8" s="2"/>
      <c r="AW8" s="2" t="e">
        <f>AV8/AF8</f>
        <v>#DIV/0!</v>
      </c>
      <c r="AX8" s="2"/>
      <c r="AY8" s="2" t="e">
        <f>AX8/AG8</f>
        <v>#DIV/0!</v>
      </c>
      <c r="AZ8" s="2"/>
      <c r="BA8" s="2" t="e">
        <f>AZ8/AJ8</f>
        <v>#DIV/0!</v>
      </c>
      <c r="BB8" s="2"/>
      <c r="BC8" s="2" t="e">
        <f>BB8/AL8</f>
        <v>#DIV/0!</v>
      </c>
      <c r="BD8" s="2"/>
      <c r="BE8" s="2" t="e">
        <f>BD8/AL8</f>
        <v>#DIV/0!</v>
      </c>
      <c r="BF8" s="2"/>
      <c r="BG8" s="2"/>
      <c r="BH8" s="2"/>
    </row>
    <row r="9" spans="1:60" x14ac:dyDescent="0.25">
      <c r="A9" s="2"/>
      <c r="B9" s="2"/>
      <c r="C9" s="22">
        <v>70000</v>
      </c>
      <c r="D9" s="22">
        <v>80000</v>
      </c>
      <c r="E9" s="2">
        <v>20</v>
      </c>
      <c r="F9" s="2">
        <v>24</v>
      </c>
      <c r="G9" s="23">
        <v>0.93</v>
      </c>
      <c r="H9" s="2">
        <v>50</v>
      </c>
      <c r="I9" s="2">
        <v>65</v>
      </c>
      <c r="J9" s="23">
        <v>0.91</v>
      </c>
      <c r="K9" s="2">
        <v>15</v>
      </c>
      <c r="L9" s="2">
        <v>21</v>
      </c>
      <c r="M9" s="23">
        <v>0.95</v>
      </c>
      <c r="N9" s="2">
        <v>4</v>
      </c>
      <c r="O9" s="2"/>
      <c r="P9" s="2"/>
      <c r="Q9" s="2">
        <v>8</v>
      </c>
      <c r="R9" s="2"/>
      <c r="S9" s="23">
        <v>0.8</v>
      </c>
      <c r="T9" s="2">
        <v>15</v>
      </c>
      <c r="U9" s="2"/>
      <c r="V9" s="23">
        <v>0.7</v>
      </c>
      <c r="W9" s="2">
        <v>1</v>
      </c>
      <c r="X9" s="2"/>
      <c r="Y9" s="23">
        <v>0.8</v>
      </c>
      <c r="Z9" s="2"/>
      <c r="AA9" s="2"/>
      <c r="AB9" s="2"/>
      <c r="AC9" s="2"/>
      <c r="AD9" s="2"/>
      <c r="AE9" s="2"/>
      <c r="AF9" s="2">
        <f t="shared" ref="AF9:AF18" si="0">AD9+AE9</f>
        <v>0</v>
      </c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</row>
    <row r="10" spans="1:60" x14ac:dyDescent="0.25">
      <c r="A10" s="2"/>
      <c r="B10" s="2"/>
      <c r="C10" s="22"/>
      <c r="D10" s="22"/>
      <c r="E10" s="2">
        <v>20</v>
      </c>
      <c r="F10" s="2">
        <v>24</v>
      </c>
      <c r="G10" s="23">
        <v>0.93</v>
      </c>
      <c r="H10" s="2">
        <v>50</v>
      </c>
      <c r="I10" s="2">
        <v>65</v>
      </c>
      <c r="J10" s="23">
        <v>0.91</v>
      </c>
      <c r="K10" s="2">
        <v>15</v>
      </c>
      <c r="L10" s="2">
        <v>21</v>
      </c>
      <c r="M10" s="23">
        <v>0.95</v>
      </c>
      <c r="N10" s="2">
        <v>4</v>
      </c>
      <c r="O10" s="2"/>
      <c r="P10" s="2"/>
      <c r="Q10" s="2">
        <v>8</v>
      </c>
      <c r="R10" s="2"/>
      <c r="S10" s="23">
        <v>0.8</v>
      </c>
      <c r="T10" s="2">
        <v>15</v>
      </c>
      <c r="U10" s="2"/>
      <c r="V10" s="23">
        <v>0.7</v>
      </c>
      <c r="W10" s="2">
        <v>1</v>
      </c>
      <c r="X10" s="2"/>
      <c r="Y10" s="23">
        <v>0.8</v>
      </c>
      <c r="Z10" s="2"/>
      <c r="AA10" s="2"/>
      <c r="AB10" s="2"/>
      <c r="AC10" s="2"/>
      <c r="AD10" s="2"/>
      <c r="AE10" s="2"/>
      <c r="AF10" s="2">
        <f>AD10+AE10</f>
        <v>0</v>
      </c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</row>
    <row r="11" spans="1:60" x14ac:dyDescent="0.25">
      <c r="A11" s="2"/>
      <c r="B11" s="2"/>
      <c r="C11" s="22"/>
      <c r="D11" s="22"/>
      <c r="E11" s="2">
        <v>20</v>
      </c>
      <c r="F11" s="2">
        <v>24</v>
      </c>
      <c r="G11" s="23">
        <v>0.93</v>
      </c>
      <c r="H11" s="2">
        <v>50</v>
      </c>
      <c r="I11" s="2">
        <v>65</v>
      </c>
      <c r="J11" s="23">
        <v>0.91</v>
      </c>
      <c r="K11" s="2">
        <v>15</v>
      </c>
      <c r="L11" s="2">
        <v>21</v>
      </c>
      <c r="M11" s="23">
        <v>0.95</v>
      </c>
      <c r="N11" s="2">
        <v>4</v>
      </c>
      <c r="O11" s="2"/>
      <c r="P11" s="2"/>
      <c r="Q11" s="2">
        <v>8</v>
      </c>
      <c r="R11" s="2"/>
      <c r="S11" s="23">
        <v>0.8</v>
      </c>
      <c r="T11" s="2">
        <v>15</v>
      </c>
      <c r="U11" s="2"/>
      <c r="V11" s="23">
        <v>0.7</v>
      </c>
      <c r="W11" s="2">
        <v>1</v>
      </c>
      <c r="X11" s="2"/>
      <c r="Y11" s="23">
        <v>0.8</v>
      </c>
      <c r="Z11" s="2"/>
      <c r="AA11" s="2"/>
      <c r="AB11" s="2"/>
      <c r="AC11" s="2"/>
      <c r="AD11" s="2"/>
      <c r="AE11" s="2"/>
      <c r="AF11" s="2">
        <f>AD11+AE11</f>
        <v>0</v>
      </c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</row>
    <row r="12" spans="1:60" x14ac:dyDescent="0.25">
      <c r="A12" s="2"/>
      <c r="B12" s="2"/>
      <c r="C12" s="22"/>
      <c r="D12" s="22"/>
      <c r="E12" s="2">
        <v>20</v>
      </c>
      <c r="F12" s="2">
        <v>24</v>
      </c>
      <c r="G12" s="23">
        <v>0.93</v>
      </c>
      <c r="H12" s="2">
        <v>50</v>
      </c>
      <c r="I12" s="2">
        <v>65</v>
      </c>
      <c r="J12" s="23">
        <v>0.91</v>
      </c>
      <c r="K12" s="2">
        <v>15</v>
      </c>
      <c r="L12" s="2">
        <v>21</v>
      </c>
      <c r="M12" s="23">
        <v>0.95</v>
      </c>
      <c r="N12" s="2">
        <v>4</v>
      </c>
      <c r="O12" s="2"/>
      <c r="P12" s="2"/>
      <c r="Q12" s="2">
        <v>8</v>
      </c>
      <c r="R12" s="2"/>
      <c r="S12" s="23">
        <v>0.8</v>
      </c>
      <c r="T12" s="2">
        <v>15</v>
      </c>
      <c r="U12" s="2"/>
      <c r="V12" s="23">
        <v>0.7</v>
      </c>
      <c r="W12" s="2">
        <v>1</v>
      </c>
      <c r="X12" s="2"/>
      <c r="Y12" s="23">
        <v>0.8</v>
      </c>
      <c r="Z12" s="2"/>
      <c r="AA12" s="2"/>
      <c r="AB12" s="2"/>
      <c r="AC12" s="2"/>
      <c r="AD12" s="2"/>
      <c r="AE12" s="2"/>
      <c r="AF12" s="2">
        <f>AD12+AE12</f>
        <v>0</v>
      </c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</row>
    <row r="13" spans="1:60" x14ac:dyDescent="0.25">
      <c r="A13" s="2"/>
      <c r="B13" s="2"/>
      <c r="C13" s="22"/>
      <c r="D13" s="22"/>
      <c r="E13" s="2">
        <v>20</v>
      </c>
      <c r="F13" s="2">
        <v>24</v>
      </c>
      <c r="G13" s="23">
        <v>0.93</v>
      </c>
      <c r="H13" s="2">
        <v>50</v>
      </c>
      <c r="I13" s="2">
        <v>65</v>
      </c>
      <c r="J13" s="23">
        <v>0.91</v>
      </c>
      <c r="K13" s="2">
        <v>15</v>
      </c>
      <c r="L13" s="2">
        <v>21</v>
      </c>
      <c r="M13" s="23">
        <v>0.95</v>
      </c>
      <c r="N13" s="2">
        <v>4</v>
      </c>
      <c r="O13" s="2"/>
      <c r="P13" s="2"/>
      <c r="Q13" s="2">
        <v>8</v>
      </c>
      <c r="R13" s="2"/>
      <c r="S13" s="23">
        <v>0.8</v>
      </c>
      <c r="T13" s="2">
        <v>15</v>
      </c>
      <c r="U13" s="2"/>
      <c r="V13" s="23">
        <v>0.7</v>
      </c>
      <c r="W13" s="2">
        <v>1</v>
      </c>
      <c r="X13" s="2"/>
      <c r="Y13" s="23">
        <v>0.8</v>
      </c>
      <c r="Z13" s="2"/>
      <c r="AA13" s="2"/>
      <c r="AB13" s="2"/>
      <c r="AC13" s="2"/>
      <c r="AD13" s="2"/>
      <c r="AE13" s="2"/>
      <c r="AF13" s="2">
        <f>AD13+AE13</f>
        <v>0</v>
      </c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</row>
    <row r="14" spans="1:60" x14ac:dyDescent="0.25">
      <c r="A14" s="2"/>
      <c r="B14" s="2"/>
      <c r="C14" s="22">
        <v>70000</v>
      </c>
      <c r="D14" s="22">
        <v>80000</v>
      </c>
      <c r="E14" s="2">
        <v>20</v>
      </c>
      <c r="F14" s="2">
        <v>24</v>
      </c>
      <c r="G14" s="23">
        <v>0.93</v>
      </c>
      <c r="H14" s="2">
        <v>50</v>
      </c>
      <c r="I14" s="2">
        <v>65</v>
      </c>
      <c r="J14" s="23">
        <v>0.91</v>
      </c>
      <c r="K14" s="2">
        <v>15</v>
      </c>
      <c r="L14" s="2">
        <v>21</v>
      </c>
      <c r="M14" s="23">
        <v>0.95</v>
      </c>
      <c r="N14" s="2">
        <v>4</v>
      </c>
      <c r="O14" s="2"/>
      <c r="P14" s="2"/>
      <c r="Q14" s="2">
        <v>8</v>
      </c>
      <c r="R14" s="2"/>
      <c r="S14" s="23">
        <v>0.8</v>
      </c>
      <c r="T14" s="2">
        <v>15</v>
      </c>
      <c r="U14" s="2"/>
      <c r="V14" s="23">
        <v>0.7</v>
      </c>
      <c r="W14" s="2">
        <v>1</v>
      </c>
      <c r="X14" s="2"/>
      <c r="Y14" s="23">
        <v>0.8</v>
      </c>
      <c r="Z14" s="2"/>
      <c r="AA14" s="2"/>
      <c r="AB14" s="2"/>
      <c r="AC14" s="2"/>
      <c r="AD14" s="2"/>
      <c r="AE14" s="2"/>
      <c r="AF14" s="2">
        <f t="shared" si="0"/>
        <v>0</v>
      </c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</row>
    <row r="15" spans="1:60" x14ac:dyDescent="0.25">
      <c r="A15" s="2"/>
      <c r="B15" s="2"/>
      <c r="C15" s="22">
        <v>70000</v>
      </c>
      <c r="D15" s="22">
        <v>80000</v>
      </c>
      <c r="E15" s="2">
        <v>20</v>
      </c>
      <c r="F15" s="2">
        <v>24</v>
      </c>
      <c r="G15" s="23">
        <v>0.93</v>
      </c>
      <c r="H15" s="2">
        <v>50</v>
      </c>
      <c r="I15" s="2">
        <v>65</v>
      </c>
      <c r="J15" s="23">
        <v>0.91</v>
      </c>
      <c r="K15" s="2">
        <v>15</v>
      </c>
      <c r="L15" s="2">
        <v>21</v>
      </c>
      <c r="M15" s="23">
        <v>0.95</v>
      </c>
      <c r="N15" s="2">
        <v>4</v>
      </c>
      <c r="O15" s="2"/>
      <c r="P15" s="2"/>
      <c r="Q15" s="2">
        <v>8</v>
      </c>
      <c r="R15" s="2"/>
      <c r="S15" s="23">
        <v>0.8</v>
      </c>
      <c r="T15" s="2">
        <v>15</v>
      </c>
      <c r="U15" s="2"/>
      <c r="V15" s="23">
        <v>0.7</v>
      </c>
      <c r="W15" s="2">
        <v>1</v>
      </c>
      <c r="X15" s="2"/>
      <c r="Y15" s="23">
        <v>0.8</v>
      </c>
      <c r="Z15" s="2"/>
      <c r="AA15" s="2"/>
      <c r="AB15" s="2"/>
      <c r="AC15" s="2"/>
      <c r="AD15" s="2"/>
      <c r="AE15" s="2"/>
      <c r="AF15" s="2">
        <f t="shared" si="0"/>
        <v>0</v>
      </c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</row>
    <row r="16" spans="1:60" x14ac:dyDescent="0.25">
      <c r="A16" s="2"/>
      <c r="B16" s="2"/>
      <c r="C16" s="22">
        <v>70000</v>
      </c>
      <c r="D16" s="22">
        <v>80000</v>
      </c>
      <c r="E16" s="2">
        <v>20</v>
      </c>
      <c r="F16" s="2">
        <v>24</v>
      </c>
      <c r="G16" s="23">
        <v>0.93</v>
      </c>
      <c r="H16" s="2">
        <v>50</v>
      </c>
      <c r="I16" s="2">
        <v>65</v>
      </c>
      <c r="J16" s="23">
        <v>0.91</v>
      </c>
      <c r="K16" s="2">
        <v>15</v>
      </c>
      <c r="L16" s="2">
        <v>21</v>
      </c>
      <c r="M16" s="23">
        <v>0.95</v>
      </c>
      <c r="N16" s="2">
        <v>4</v>
      </c>
      <c r="O16" s="2"/>
      <c r="P16" s="2"/>
      <c r="Q16" s="2">
        <v>8</v>
      </c>
      <c r="R16" s="2"/>
      <c r="S16" s="23">
        <v>0.8</v>
      </c>
      <c r="T16" s="2">
        <v>15</v>
      </c>
      <c r="U16" s="2"/>
      <c r="V16" s="23">
        <v>0.7</v>
      </c>
      <c r="W16" s="2">
        <v>1</v>
      </c>
      <c r="X16" s="2"/>
      <c r="Y16" s="23">
        <v>0.8</v>
      </c>
      <c r="Z16" s="2"/>
      <c r="AA16" s="2"/>
      <c r="AB16" s="2"/>
      <c r="AC16" s="2"/>
      <c r="AD16" s="2"/>
      <c r="AE16" s="2"/>
      <c r="AF16" s="2">
        <f t="shared" si="0"/>
        <v>0</v>
      </c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</row>
    <row r="17" spans="1:60" x14ac:dyDescent="0.25">
      <c r="A17" s="2"/>
      <c r="B17" s="2"/>
      <c r="C17" s="22">
        <v>70000</v>
      </c>
      <c r="D17" s="22">
        <v>80000</v>
      </c>
      <c r="E17" s="2">
        <v>20</v>
      </c>
      <c r="F17" s="2">
        <v>24</v>
      </c>
      <c r="G17" s="23">
        <v>0.93</v>
      </c>
      <c r="H17" s="2">
        <v>50</v>
      </c>
      <c r="I17" s="2">
        <v>65</v>
      </c>
      <c r="J17" s="23">
        <v>0.91</v>
      </c>
      <c r="K17" s="2">
        <v>15</v>
      </c>
      <c r="L17" s="2">
        <v>21</v>
      </c>
      <c r="M17" s="23">
        <v>0.95</v>
      </c>
      <c r="N17" s="2">
        <v>4</v>
      </c>
      <c r="O17" s="2"/>
      <c r="P17" s="2"/>
      <c r="Q17" s="2">
        <v>8</v>
      </c>
      <c r="R17" s="2"/>
      <c r="S17" s="23">
        <v>0.8</v>
      </c>
      <c r="T17" s="2">
        <v>15</v>
      </c>
      <c r="U17" s="2"/>
      <c r="V17" s="23">
        <v>0.7</v>
      </c>
      <c r="W17" s="2">
        <v>1</v>
      </c>
      <c r="X17" s="2"/>
      <c r="Y17" s="23">
        <v>0.8</v>
      </c>
      <c r="Z17" s="2"/>
      <c r="AA17" s="2"/>
      <c r="AB17" s="2"/>
      <c r="AC17" s="2"/>
      <c r="AD17" s="2"/>
      <c r="AE17" s="2"/>
      <c r="AF17" s="2">
        <f t="shared" si="0"/>
        <v>0</v>
      </c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</row>
    <row r="18" spans="1:60" x14ac:dyDescent="0.25">
      <c r="A18" s="2"/>
      <c r="B18" s="2"/>
      <c r="C18" s="22">
        <v>70000</v>
      </c>
      <c r="D18" s="22">
        <v>80000</v>
      </c>
      <c r="E18" s="2">
        <v>20</v>
      </c>
      <c r="F18" s="2">
        <v>24</v>
      </c>
      <c r="G18" s="23">
        <v>0.93</v>
      </c>
      <c r="H18" s="2">
        <v>50</v>
      </c>
      <c r="I18" s="2">
        <v>65</v>
      </c>
      <c r="J18" s="23">
        <v>0.91</v>
      </c>
      <c r="K18" s="2">
        <v>15</v>
      </c>
      <c r="L18" s="2">
        <v>21</v>
      </c>
      <c r="M18" s="23">
        <v>0.95</v>
      </c>
      <c r="N18" s="2">
        <v>4</v>
      </c>
      <c r="O18" s="2"/>
      <c r="P18" s="2"/>
      <c r="Q18" s="2">
        <v>8</v>
      </c>
      <c r="R18" s="2"/>
      <c r="S18" s="23">
        <v>0.8</v>
      </c>
      <c r="T18" s="2">
        <v>15</v>
      </c>
      <c r="U18" s="2"/>
      <c r="V18" s="23">
        <v>0.7</v>
      </c>
      <c r="W18" s="2">
        <v>1</v>
      </c>
      <c r="X18" s="2"/>
      <c r="Y18" s="23">
        <v>0.8</v>
      </c>
      <c r="Z18" s="2"/>
      <c r="AA18" s="2"/>
      <c r="AB18" s="2"/>
      <c r="AC18" s="2"/>
      <c r="AD18" s="2"/>
      <c r="AE18" s="2"/>
      <c r="AF18" s="2">
        <f t="shared" si="0"/>
        <v>0</v>
      </c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</row>
    <row r="19" spans="1:60" x14ac:dyDescent="0.25">
      <c r="A19" s="2"/>
      <c r="B19" s="2"/>
      <c r="C19" s="2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</row>
    <row r="20" spans="1:60" x14ac:dyDescent="0.25">
      <c r="A20" s="3" t="s">
        <v>65</v>
      </c>
      <c r="B20" s="5" t="e">
        <f>AVERAGE(B8:B19)</f>
        <v>#DIV/0!</v>
      </c>
      <c r="C20" s="5">
        <f t="shared" ref="C20:AN20" si="1">AVERAGE(C8:C19)</f>
        <v>70000</v>
      </c>
      <c r="D20" s="5">
        <f t="shared" si="1"/>
        <v>80000</v>
      </c>
      <c r="E20" s="12">
        <f t="shared" si="1"/>
        <v>20</v>
      </c>
      <c r="F20" s="12">
        <f t="shared" si="1"/>
        <v>24</v>
      </c>
      <c r="G20" s="12">
        <f t="shared" si="1"/>
        <v>0.92999999999999983</v>
      </c>
      <c r="H20" s="12">
        <f t="shared" si="1"/>
        <v>50</v>
      </c>
      <c r="I20" s="12">
        <f t="shared" si="1"/>
        <v>65</v>
      </c>
      <c r="J20" s="12">
        <f t="shared" si="1"/>
        <v>0.91</v>
      </c>
      <c r="K20" s="12">
        <f t="shared" si="1"/>
        <v>15</v>
      </c>
      <c r="L20" s="12">
        <f t="shared" si="1"/>
        <v>21</v>
      </c>
      <c r="M20" s="12">
        <f t="shared" si="1"/>
        <v>0.95</v>
      </c>
      <c r="N20" s="12">
        <f t="shared" si="1"/>
        <v>4</v>
      </c>
      <c r="O20" s="12" t="e">
        <f t="shared" si="1"/>
        <v>#DIV/0!</v>
      </c>
      <c r="P20" s="12" t="e">
        <f t="shared" si="1"/>
        <v>#DIV/0!</v>
      </c>
      <c r="Q20" s="12">
        <f t="shared" si="1"/>
        <v>8</v>
      </c>
      <c r="R20" s="12" t="e">
        <f t="shared" si="1"/>
        <v>#DIV/0!</v>
      </c>
      <c r="S20" s="12">
        <f t="shared" si="1"/>
        <v>0.79999999999999993</v>
      </c>
      <c r="T20" s="12">
        <f t="shared" si="1"/>
        <v>15</v>
      </c>
      <c r="U20" s="12" t="e">
        <f t="shared" si="1"/>
        <v>#DIV/0!</v>
      </c>
      <c r="V20" s="12">
        <f t="shared" si="1"/>
        <v>0.70000000000000007</v>
      </c>
      <c r="W20" s="12">
        <f t="shared" si="1"/>
        <v>1</v>
      </c>
      <c r="X20" s="12" t="e">
        <f t="shared" si="1"/>
        <v>#DIV/0!</v>
      </c>
      <c r="Y20" s="12">
        <f t="shared" si="1"/>
        <v>0.79999999999999993</v>
      </c>
      <c r="Z20" s="12" t="e">
        <f t="shared" si="1"/>
        <v>#DIV/0!</v>
      </c>
      <c r="AA20" s="12" t="e">
        <f t="shared" si="1"/>
        <v>#DIV/0!</v>
      </c>
      <c r="AB20" s="12" t="e">
        <f t="shared" si="1"/>
        <v>#DIV/0!</v>
      </c>
      <c r="AC20" s="12" t="e">
        <f t="shared" si="1"/>
        <v>#DIV/0!</v>
      </c>
      <c r="AD20" s="15" t="e">
        <f t="shared" si="1"/>
        <v>#DIV/0!</v>
      </c>
      <c r="AE20" s="15" t="e">
        <f t="shared" si="1"/>
        <v>#DIV/0!</v>
      </c>
      <c r="AF20" s="15">
        <f t="shared" si="1"/>
        <v>0</v>
      </c>
      <c r="AG20" s="15" t="e">
        <f t="shared" si="1"/>
        <v>#DIV/0!</v>
      </c>
      <c r="AH20" s="15" t="e">
        <f t="shared" si="1"/>
        <v>#DIV/0!</v>
      </c>
      <c r="AI20" s="15" t="e">
        <f t="shared" si="1"/>
        <v>#DIV/0!</v>
      </c>
      <c r="AJ20" s="15" t="e">
        <f t="shared" si="1"/>
        <v>#DIV/0!</v>
      </c>
      <c r="AK20" s="15" t="e">
        <f t="shared" si="1"/>
        <v>#DIV/0!</v>
      </c>
      <c r="AL20" s="15" t="e">
        <f t="shared" si="1"/>
        <v>#DIV/0!</v>
      </c>
      <c r="AM20" s="15" t="e">
        <f t="shared" si="1"/>
        <v>#DIV/0!</v>
      </c>
      <c r="AN20" s="17" t="e">
        <f t="shared" si="1"/>
        <v>#DIV/0!</v>
      </c>
      <c r="AO20" s="17">
        <f t="shared" ref="AO20:BH20" si="2">AVERAGE(AO8:AO19)</f>
        <v>0</v>
      </c>
      <c r="AP20" s="17" t="e">
        <f t="shared" si="2"/>
        <v>#DIV/0!</v>
      </c>
      <c r="AQ20" s="17">
        <f t="shared" si="2"/>
        <v>0</v>
      </c>
      <c r="AR20" s="17" t="e">
        <f t="shared" si="2"/>
        <v>#DIV/0!</v>
      </c>
      <c r="AS20" s="17">
        <f t="shared" si="2"/>
        <v>0</v>
      </c>
      <c r="AT20" s="17" t="e">
        <f t="shared" si="2"/>
        <v>#DIV/0!</v>
      </c>
      <c r="AU20" s="17" t="e">
        <f t="shared" si="2"/>
        <v>#DIV/0!</v>
      </c>
      <c r="AV20" s="19" t="e">
        <f t="shared" si="2"/>
        <v>#DIV/0!</v>
      </c>
      <c r="AW20" s="19" t="e">
        <f t="shared" si="2"/>
        <v>#DIV/0!</v>
      </c>
      <c r="AX20" s="19" t="e">
        <f t="shared" si="2"/>
        <v>#DIV/0!</v>
      </c>
      <c r="AY20" s="19" t="e">
        <f t="shared" si="2"/>
        <v>#DIV/0!</v>
      </c>
      <c r="AZ20" s="19" t="e">
        <f t="shared" si="2"/>
        <v>#DIV/0!</v>
      </c>
      <c r="BA20" s="19" t="e">
        <f t="shared" si="2"/>
        <v>#DIV/0!</v>
      </c>
      <c r="BB20" s="19" t="e">
        <f t="shared" si="2"/>
        <v>#DIV/0!</v>
      </c>
      <c r="BC20" s="19" t="e">
        <f t="shared" si="2"/>
        <v>#DIV/0!</v>
      </c>
      <c r="BD20" s="19" t="e">
        <f t="shared" si="2"/>
        <v>#DIV/0!</v>
      </c>
      <c r="BE20" s="19" t="e">
        <f t="shared" si="2"/>
        <v>#DIV/0!</v>
      </c>
      <c r="BF20" s="21" t="e">
        <f t="shared" si="2"/>
        <v>#DIV/0!</v>
      </c>
      <c r="BG20" s="21" t="e">
        <f t="shared" si="2"/>
        <v>#DIV/0!</v>
      </c>
      <c r="BH20" s="21" t="e">
        <f t="shared" si="2"/>
        <v>#DIV/0!</v>
      </c>
    </row>
    <row r="21" spans="1:60" x14ac:dyDescent="0.25">
      <c r="A21" s="3" t="s">
        <v>66</v>
      </c>
      <c r="B21" s="5">
        <f>SUM(B8:B19)</f>
        <v>0</v>
      </c>
      <c r="C21" s="5">
        <f t="shared" ref="C21:AN21" si="3">SUM(C8:C19)</f>
        <v>490000</v>
      </c>
      <c r="D21" s="5">
        <f t="shared" si="3"/>
        <v>560000</v>
      </c>
      <c r="E21" s="12">
        <f t="shared" si="3"/>
        <v>220</v>
      </c>
      <c r="F21" s="12">
        <f t="shared" si="3"/>
        <v>264</v>
      </c>
      <c r="G21" s="12">
        <f t="shared" si="3"/>
        <v>10.229999999999999</v>
      </c>
      <c r="H21" s="12">
        <f t="shared" si="3"/>
        <v>550</v>
      </c>
      <c r="I21" s="12">
        <f t="shared" si="3"/>
        <v>715</v>
      </c>
      <c r="J21" s="12">
        <f t="shared" si="3"/>
        <v>10.01</v>
      </c>
      <c r="K21" s="12">
        <f t="shared" si="3"/>
        <v>165</v>
      </c>
      <c r="L21" s="12">
        <f t="shared" si="3"/>
        <v>231</v>
      </c>
      <c r="M21" s="12">
        <f t="shared" si="3"/>
        <v>10.45</v>
      </c>
      <c r="N21" s="12">
        <f t="shared" si="3"/>
        <v>44</v>
      </c>
      <c r="O21" s="12">
        <f t="shared" si="3"/>
        <v>0</v>
      </c>
      <c r="P21" s="12">
        <f t="shared" si="3"/>
        <v>0</v>
      </c>
      <c r="Q21" s="12">
        <f t="shared" si="3"/>
        <v>88</v>
      </c>
      <c r="R21" s="12">
        <f t="shared" si="3"/>
        <v>0</v>
      </c>
      <c r="S21" s="12">
        <f t="shared" si="3"/>
        <v>8.7999999999999989</v>
      </c>
      <c r="T21" s="12">
        <f t="shared" si="3"/>
        <v>165</v>
      </c>
      <c r="U21" s="12">
        <f t="shared" si="3"/>
        <v>0</v>
      </c>
      <c r="V21" s="12">
        <f t="shared" si="3"/>
        <v>7.7000000000000011</v>
      </c>
      <c r="W21" s="12">
        <f t="shared" si="3"/>
        <v>11</v>
      </c>
      <c r="X21" s="12">
        <f t="shared" si="3"/>
        <v>0</v>
      </c>
      <c r="Y21" s="12">
        <f t="shared" si="3"/>
        <v>8.7999999999999989</v>
      </c>
      <c r="Z21" s="12">
        <f t="shared" si="3"/>
        <v>0</v>
      </c>
      <c r="AA21" s="12">
        <f t="shared" si="3"/>
        <v>0</v>
      </c>
      <c r="AB21" s="12">
        <f t="shared" si="3"/>
        <v>0</v>
      </c>
      <c r="AC21" s="12">
        <f t="shared" si="3"/>
        <v>0</v>
      </c>
      <c r="AD21" s="15">
        <f t="shared" si="3"/>
        <v>0</v>
      </c>
      <c r="AE21" s="15">
        <f t="shared" si="3"/>
        <v>0</v>
      </c>
      <c r="AF21" s="15">
        <f t="shared" si="3"/>
        <v>0</v>
      </c>
      <c r="AG21" s="15">
        <f t="shared" si="3"/>
        <v>0</v>
      </c>
      <c r="AH21" s="15">
        <f t="shared" si="3"/>
        <v>0</v>
      </c>
      <c r="AI21" s="15">
        <f t="shared" si="3"/>
        <v>0</v>
      </c>
      <c r="AJ21" s="15">
        <f t="shared" si="3"/>
        <v>0</v>
      </c>
      <c r="AK21" s="15">
        <f t="shared" si="3"/>
        <v>0</v>
      </c>
      <c r="AL21" s="15">
        <f t="shared" si="3"/>
        <v>0</v>
      </c>
      <c r="AM21" s="15">
        <f t="shared" si="3"/>
        <v>0</v>
      </c>
      <c r="AN21" s="17">
        <f t="shared" si="3"/>
        <v>0</v>
      </c>
      <c r="AO21" s="17">
        <f t="shared" ref="AO21:BH21" si="4">SUM(AO8:AO19)</f>
        <v>0</v>
      </c>
      <c r="AP21" s="17">
        <f t="shared" si="4"/>
        <v>0</v>
      </c>
      <c r="AQ21" s="17">
        <f t="shared" si="4"/>
        <v>0</v>
      </c>
      <c r="AR21" s="17">
        <f t="shared" si="4"/>
        <v>0</v>
      </c>
      <c r="AS21" s="17">
        <f t="shared" si="4"/>
        <v>0</v>
      </c>
      <c r="AT21" s="17">
        <f t="shared" si="4"/>
        <v>0</v>
      </c>
      <c r="AU21" s="17">
        <f t="shared" si="4"/>
        <v>0</v>
      </c>
      <c r="AV21" s="19">
        <f t="shared" si="4"/>
        <v>0</v>
      </c>
      <c r="AW21" s="19" t="e">
        <f t="shared" si="4"/>
        <v>#DIV/0!</v>
      </c>
      <c r="AX21" s="19">
        <f t="shared" si="4"/>
        <v>0</v>
      </c>
      <c r="AY21" s="19" t="e">
        <f t="shared" si="4"/>
        <v>#DIV/0!</v>
      </c>
      <c r="AZ21" s="19">
        <f t="shared" si="4"/>
        <v>0</v>
      </c>
      <c r="BA21" s="19" t="e">
        <f t="shared" si="4"/>
        <v>#DIV/0!</v>
      </c>
      <c r="BB21" s="19">
        <f t="shared" si="4"/>
        <v>0</v>
      </c>
      <c r="BC21" s="19" t="e">
        <f t="shared" si="4"/>
        <v>#DIV/0!</v>
      </c>
      <c r="BD21" s="19">
        <f t="shared" si="4"/>
        <v>0</v>
      </c>
      <c r="BE21" s="19" t="e">
        <f t="shared" si="4"/>
        <v>#DIV/0!</v>
      </c>
      <c r="BF21" s="21">
        <f t="shared" si="4"/>
        <v>0</v>
      </c>
      <c r="BG21" s="21">
        <f t="shared" si="4"/>
        <v>0</v>
      </c>
      <c r="BH21" s="21">
        <f t="shared" si="4"/>
        <v>0</v>
      </c>
    </row>
    <row r="22" spans="1:6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</row>
    <row r="23" spans="1:60" x14ac:dyDescent="0.25">
      <c r="N23" t="s">
        <v>73</v>
      </c>
      <c r="O23" t="s">
        <v>75</v>
      </c>
      <c r="Q23" t="s">
        <v>73</v>
      </c>
      <c r="R23" t="s">
        <v>74</v>
      </c>
      <c r="T23" t="s">
        <v>73</v>
      </c>
      <c r="U23" t="s">
        <v>76</v>
      </c>
      <c r="W23" t="s">
        <v>73</v>
      </c>
      <c r="X23" t="s">
        <v>77</v>
      </c>
    </row>
  </sheetData>
  <mergeCells count="54">
    <mergeCell ref="E4:AC4"/>
    <mergeCell ref="AD4:AM4"/>
    <mergeCell ref="AN4:AU4"/>
    <mergeCell ref="AV4:BE4"/>
    <mergeCell ref="BF4:BH4"/>
    <mergeCell ref="A5:A7"/>
    <mergeCell ref="B5:B6"/>
    <mergeCell ref="C5:C6"/>
    <mergeCell ref="D5:D6"/>
    <mergeCell ref="B4:D4"/>
    <mergeCell ref="AT5:AU5"/>
    <mergeCell ref="AV5:AW5"/>
    <mergeCell ref="W5:Y5"/>
    <mergeCell ref="Z5:AA5"/>
    <mergeCell ref="AB5:AC5"/>
    <mergeCell ref="AD5:AF5"/>
    <mergeCell ref="AG5:AI5"/>
    <mergeCell ref="AJ5:AK5"/>
    <mergeCell ref="BH5:BH6"/>
    <mergeCell ref="E6:F6"/>
    <mergeCell ref="H6:I6"/>
    <mergeCell ref="K6:L6"/>
    <mergeCell ref="N6:O6"/>
    <mergeCell ref="Q6:R6"/>
    <mergeCell ref="AX5:AY5"/>
    <mergeCell ref="AZ5:BA5"/>
    <mergeCell ref="BB5:BC5"/>
    <mergeCell ref="BD5:BE5"/>
    <mergeCell ref="BF5:BF6"/>
    <mergeCell ref="BG5:BG6"/>
    <mergeCell ref="AY6:AY7"/>
    <mergeCell ref="BA6:BA7"/>
    <mergeCell ref="BC6:BC7"/>
    <mergeCell ref="BE6:BE7"/>
    <mergeCell ref="AU6:AU7"/>
    <mergeCell ref="AW6:AW7"/>
    <mergeCell ref="W6:X6"/>
    <mergeCell ref="Z6:AA6"/>
    <mergeCell ref="AB6:AC6"/>
    <mergeCell ref="AD6:AF6"/>
    <mergeCell ref="E5:G5"/>
    <mergeCell ref="AH6:AI6"/>
    <mergeCell ref="AO6:AO7"/>
    <mergeCell ref="AQ6:AQ7"/>
    <mergeCell ref="AS6:AS7"/>
    <mergeCell ref="T6:U6"/>
    <mergeCell ref="AL5:AM5"/>
    <mergeCell ref="AN5:AO5"/>
    <mergeCell ref="AP5:AQ5"/>
    <mergeCell ref="AR5:AS5"/>
    <mergeCell ref="K5:M5"/>
    <mergeCell ref="N5:P5"/>
    <mergeCell ref="Q5:S5"/>
    <mergeCell ref="T5:V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BM13" zoomScaleNormal="100" workbookViewId="0">
      <selection activeCell="A30" sqref="A30:XFD36"/>
    </sheetView>
  </sheetViews>
  <sheetFormatPr baseColWidth="10" defaultRowHeight="15" x14ac:dyDescent="0.25"/>
  <cols>
    <col min="5" max="5" width="12.7109375" customWidth="1"/>
    <col min="7" max="7" width="13.42578125" bestFit="1" customWidth="1"/>
  </cols>
  <sheetData>
    <row r="2" spans="1:87" ht="22.5" x14ac:dyDescent="0.3">
      <c r="G2" s="44">
        <v>43101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117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45">
        <v>43101</v>
      </c>
      <c r="B8" s="46">
        <v>12.38</v>
      </c>
      <c r="C8" s="47">
        <v>71611.429999999993</v>
      </c>
      <c r="D8" s="47">
        <v>67790</v>
      </c>
      <c r="E8" s="47">
        <v>0</v>
      </c>
      <c r="F8" s="47">
        <v>0</v>
      </c>
      <c r="G8" s="48">
        <v>266</v>
      </c>
      <c r="H8" s="49">
        <v>19048.640380000001</v>
      </c>
      <c r="I8" s="48">
        <v>4.5999999999999996</v>
      </c>
      <c r="J8" s="49">
        <v>311.834</v>
      </c>
      <c r="K8" s="48">
        <v>98.362959278000005</v>
      </c>
      <c r="L8" s="48">
        <v>429</v>
      </c>
      <c r="M8" s="49">
        <v>30721.303469999999</v>
      </c>
      <c r="N8" s="48">
        <v>34</v>
      </c>
      <c r="O8" s="49">
        <v>2304.86</v>
      </c>
      <c r="P8" s="48">
        <v>92.497518856100001</v>
      </c>
      <c r="Q8" s="48">
        <v>142</v>
      </c>
      <c r="R8" s="49">
        <v>10168.823060000001</v>
      </c>
      <c r="S8" s="48">
        <v>4.5999999999999996</v>
      </c>
      <c r="T8" s="49">
        <v>311.834</v>
      </c>
      <c r="U8" s="48">
        <v>96.933430760299998</v>
      </c>
      <c r="V8" s="48">
        <v>25</v>
      </c>
      <c r="W8" s="49">
        <v>1790.28575</v>
      </c>
      <c r="X8" s="48">
        <v>2.1</v>
      </c>
      <c r="Y8" s="49">
        <v>142.35900000000001</v>
      </c>
      <c r="Z8" s="48">
        <f>(1-(Y8/W8))*100</f>
        <v>92.048252632296268</v>
      </c>
      <c r="AA8" s="48">
        <v>46.199999999999996</v>
      </c>
      <c r="AB8" s="49">
        <v>3308.4480659999999</v>
      </c>
      <c r="AC8" s="48">
        <v>2.9</v>
      </c>
      <c r="AD8" s="49">
        <v>196.59100000000001</v>
      </c>
      <c r="AE8" s="48">
        <v>94.057908841900002</v>
      </c>
      <c r="AF8" s="48">
        <v>0.22</v>
      </c>
      <c r="AG8" s="49">
        <v>15.7545146</v>
      </c>
      <c r="AH8" s="48">
        <v>0.76999999999999991</v>
      </c>
      <c r="AI8" s="49">
        <v>52.198300000000003</v>
      </c>
      <c r="AJ8" s="2"/>
      <c r="AK8" s="48">
        <v>2.2691143</v>
      </c>
      <c r="AL8" s="49">
        <v>162.49451649139999</v>
      </c>
      <c r="AM8" s="48">
        <v>10.6</v>
      </c>
      <c r="AN8" s="49">
        <v>718.57399999999996</v>
      </c>
      <c r="AO8" s="2"/>
      <c r="AP8" s="48">
        <v>48.6891143</v>
      </c>
      <c r="AQ8" s="49">
        <v>3308.4480659999999</v>
      </c>
      <c r="AR8" s="48">
        <v>14.27</v>
      </c>
      <c r="AS8" s="49">
        <v>967.36329999999998</v>
      </c>
      <c r="AT8" s="48">
        <v>70.760813508300004</v>
      </c>
      <c r="AU8" s="48">
        <v>4.8</v>
      </c>
      <c r="AV8" s="51">
        <v>343.73486400000002</v>
      </c>
      <c r="AW8" s="48">
        <v>0.44</v>
      </c>
      <c r="AX8" s="51">
        <v>29.8276</v>
      </c>
      <c r="AY8" s="50">
        <v>91.322497912200006</v>
      </c>
      <c r="AZ8" s="2"/>
      <c r="BA8" s="2"/>
      <c r="BB8" s="2"/>
      <c r="BC8" s="2"/>
      <c r="BD8" s="2"/>
      <c r="BE8" s="2"/>
      <c r="BF8" s="2">
        <f>BD8+BE8</f>
        <v>0</v>
      </c>
      <c r="BG8" s="2"/>
      <c r="BH8" s="52">
        <v>490.92</v>
      </c>
      <c r="BI8" s="55">
        <v>32.299999999999997</v>
      </c>
      <c r="BJ8" s="52">
        <v>15.856716</v>
      </c>
      <c r="BK8" s="58"/>
      <c r="BL8" s="2"/>
      <c r="BM8" s="61">
        <v>7.2765900000000006</v>
      </c>
      <c r="BN8" s="2"/>
      <c r="BO8" s="64">
        <v>1384.24</v>
      </c>
      <c r="BP8" s="2">
        <f>BO8/D8</f>
        <v>2.0419530904263166E-2</v>
      </c>
      <c r="BQ8" s="64">
        <v>3855.18</v>
      </c>
      <c r="BR8" s="2">
        <f>BQ8/D8</f>
        <v>5.6869449771352706E-2</v>
      </c>
      <c r="BS8" s="64">
        <v>66.900000000000006</v>
      </c>
      <c r="BT8" s="2">
        <f>BS8/D8</f>
        <v>9.8687121994394463E-4</v>
      </c>
      <c r="BU8" s="68">
        <v>1275.9000000000001</v>
      </c>
      <c r="BV8" s="2">
        <f>BU8/D8</f>
        <v>1.8821360082608055E-2</v>
      </c>
      <c r="BW8" s="2"/>
      <c r="BX8" s="2" t="e">
        <f>BW8/BF8</f>
        <v>#DIV/0!</v>
      </c>
      <c r="BY8" s="2"/>
      <c r="BZ8" s="2">
        <f>BY8/BJ8</f>
        <v>0</v>
      </c>
      <c r="CA8" s="64"/>
      <c r="CB8" s="2"/>
      <c r="CC8" s="2"/>
      <c r="CD8" s="2">
        <f>CC8/BM8</f>
        <v>0</v>
      </c>
      <c r="CE8" s="2"/>
      <c r="CF8" s="2">
        <f>CE8/BM8</f>
        <v>0</v>
      </c>
      <c r="CG8" s="64">
        <v>48400</v>
      </c>
      <c r="CH8" s="2"/>
      <c r="CI8" s="2"/>
    </row>
    <row r="9" spans="1:87" x14ac:dyDescent="0.25">
      <c r="A9" s="45">
        <v>43102</v>
      </c>
      <c r="B9" s="46">
        <v>10.39</v>
      </c>
      <c r="C9" s="47">
        <v>65833.33</v>
      </c>
      <c r="D9" s="47">
        <v>63805</v>
      </c>
      <c r="E9" s="47">
        <v>0</v>
      </c>
      <c r="F9" s="47">
        <v>0</v>
      </c>
      <c r="G9" s="48">
        <v>242</v>
      </c>
      <c r="H9" s="49">
        <v>15945.2711</v>
      </c>
      <c r="I9" s="48">
        <v>4.2</v>
      </c>
      <c r="J9" s="49">
        <v>267.98099999999999</v>
      </c>
      <c r="K9" s="48">
        <v>98.314949832400004</v>
      </c>
      <c r="L9" s="48">
        <v>489</v>
      </c>
      <c r="M9" s="49">
        <v>32219.989949999999</v>
      </c>
      <c r="N9" s="48">
        <v>42</v>
      </c>
      <c r="O9" s="49">
        <v>2679.81</v>
      </c>
      <c r="P9" s="48">
        <v>91.386354901299995</v>
      </c>
      <c r="Q9" s="48">
        <v>165</v>
      </c>
      <c r="R9" s="49">
        <v>10871.775750000001</v>
      </c>
      <c r="S9" s="48">
        <v>3.5</v>
      </c>
      <c r="T9" s="49">
        <v>223.3175</v>
      </c>
      <c r="U9" s="48">
        <v>97.821300923699994</v>
      </c>
      <c r="V9" s="48">
        <v>26</v>
      </c>
      <c r="W9" s="49">
        <v>1713.1283000000001</v>
      </c>
      <c r="X9" s="48">
        <v>1.1000000000000001</v>
      </c>
      <c r="Y9" s="49">
        <v>70.185500000000005</v>
      </c>
      <c r="Z9" s="48">
        <f t="shared" ref="Z9:Z38" si="0">(1-(Y9/W9))*100</f>
        <v>95.903079763494659</v>
      </c>
      <c r="AA9" s="48">
        <v>47.7</v>
      </c>
      <c r="AB9" s="49">
        <v>3142.9315350000002</v>
      </c>
      <c r="AC9" s="48">
        <v>3.7</v>
      </c>
      <c r="AD9" s="49">
        <v>236.07849999999999</v>
      </c>
      <c r="AE9" s="48">
        <v>92.231367880099995</v>
      </c>
      <c r="AF9" s="48">
        <v>0.25999999999999995</v>
      </c>
      <c r="AG9" s="49">
        <v>17.131283</v>
      </c>
      <c r="AH9" s="48">
        <v>0.55999999999999994</v>
      </c>
      <c r="AI9" s="49">
        <v>35.730800000000002</v>
      </c>
      <c r="AJ9" s="2"/>
      <c r="AK9" s="48">
        <v>2.9328197</v>
      </c>
      <c r="AL9" s="49">
        <v>193.24216999999999</v>
      </c>
      <c r="AM9" s="48">
        <v>9.5</v>
      </c>
      <c r="AN9" s="49">
        <v>606.14750000000004</v>
      </c>
      <c r="AO9" s="2"/>
      <c r="AP9" s="48">
        <v>50.892819700000004</v>
      </c>
      <c r="AQ9" s="49">
        <v>3142.9315350000002</v>
      </c>
      <c r="AR9" s="48">
        <v>13.76</v>
      </c>
      <c r="AS9" s="49">
        <v>877.95680000000004</v>
      </c>
      <c r="AT9" s="48">
        <v>71.109087035300007</v>
      </c>
      <c r="AU9" s="48">
        <v>4.7</v>
      </c>
      <c r="AV9" s="51">
        <v>309.68088499999999</v>
      </c>
      <c r="AW9" s="48">
        <v>0.37</v>
      </c>
      <c r="AX9" s="51">
        <v>23.607849999999999</v>
      </c>
      <c r="AY9" s="50">
        <v>92.369791077900004</v>
      </c>
      <c r="AZ9" s="2"/>
      <c r="BA9" s="2"/>
      <c r="BB9" s="2"/>
      <c r="BC9" s="2"/>
      <c r="BD9" s="2"/>
      <c r="BE9" s="2"/>
      <c r="BF9" s="2">
        <f>BD9+BE9</f>
        <v>0</v>
      </c>
      <c r="BG9" s="2"/>
      <c r="BH9" s="53">
        <v>81.38</v>
      </c>
      <c r="BI9" s="56">
        <v>33.9</v>
      </c>
      <c r="BJ9" s="53">
        <v>2.7587820000000001</v>
      </c>
      <c r="BK9" s="59">
        <v>16.549299999999999</v>
      </c>
      <c r="BL9" s="2"/>
      <c r="BM9" s="62">
        <v>10.137830000000001</v>
      </c>
      <c r="BN9" s="2"/>
      <c r="BO9" s="65">
        <v>1385.67</v>
      </c>
      <c r="BP9" s="2">
        <f t="shared" ref="BP9:BP38" si="1">BO9/D9</f>
        <v>2.1717263537340336E-2</v>
      </c>
      <c r="BQ9" s="65">
        <v>3520.22</v>
      </c>
      <c r="BR9" s="2">
        <f t="shared" ref="BR9:BR38" si="2">BQ9/D9</f>
        <v>5.5171538280699005E-2</v>
      </c>
      <c r="BS9" s="65">
        <v>66.78</v>
      </c>
      <c r="BT9" s="2">
        <f t="shared" ref="BT9:BT38" si="3">BS9/D9</f>
        <v>1.0466264399341745E-3</v>
      </c>
      <c r="BU9" s="69">
        <v>1166.47</v>
      </c>
      <c r="BV9" s="2">
        <f t="shared" ref="BV9:BV38" si="4">BU9/D9</f>
        <v>1.8281796097484523E-2</v>
      </c>
      <c r="BW9" s="2"/>
      <c r="BX9" s="2" t="e">
        <f t="shared" ref="BX9:BX39" si="5">BW9/BF9</f>
        <v>#DIV/0!</v>
      </c>
      <c r="BY9" s="2"/>
      <c r="BZ9" s="2">
        <f t="shared" ref="BZ9:BZ38" si="6">BY9/BJ9</f>
        <v>0</v>
      </c>
      <c r="CA9" s="65">
        <v>3092.82</v>
      </c>
      <c r="CB9" s="2">
        <f>CA9/BK9</f>
        <v>186.88524590163937</v>
      </c>
      <c r="CC9" s="2"/>
      <c r="CD9" s="2">
        <f>CC9/BM9</f>
        <v>0</v>
      </c>
      <c r="CE9" s="2"/>
      <c r="CF9" s="2">
        <f>CE9/BM9</f>
        <v>0</v>
      </c>
      <c r="CG9" s="65">
        <v>47488</v>
      </c>
      <c r="CH9" s="2"/>
      <c r="CI9" s="2"/>
    </row>
    <row r="10" spans="1:87" x14ac:dyDescent="0.25">
      <c r="A10" s="45">
        <v>43103</v>
      </c>
      <c r="B10" s="46">
        <v>7.14</v>
      </c>
      <c r="C10" s="47">
        <v>79776.44</v>
      </c>
      <c r="D10" s="47">
        <v>76333</v>
      </c>
      <c r="E10" s="47">
        <v>0</v>
      </c>
      <c r="F10" s="47">
        <v>0</v>
      </c>
      <c r="G10" s="48">
        <v>232</v>
      </c>
      <c r="H10" s="49">
        <v>18514.54192</v>
      </c>
      <c r="I10" s="48">
        <v>5.8</v>
      </c>
      <c r="J10" s="49">
        <v>442.73140000000001</v>
      </c>
      <c r="K10" s="48">
        <v>97.606537478999996</v>
      </c>
      <c r="L10" s="48">
        <v>384</v>
      </c>
      <c r="M10" s="49">
        <v>30644.759040000001</v>
      </c>
      <c r="N10" s="48">
        <v>30</v>
      </c>
      <c r="O10" s="49">
        <v>2289.9899999999998</v>
      </c>
      <c r="P10" s="48">
        <v>92.382479125700002</v>
      </c>
      <c r="Q10" s="48">
        <v>144</v>
      </c>
      <c r="R10" s="49">
        <v>11491.78464</v>
      </c>
      <c r="S10" s="48">
        <v>4.1000000000000005</v>
      </c>
      <c r="T10" s="49">
        <v>312.96530000000001</v>
      </c>
      <c r="U10" s="48">
        <v>97.150542182699994</v>
      </c>
      <c r="V10" s="48">
        <v>21</v>
      </c>
      <c r="W10" s="49">
        <v>1675.88526</v>
      </c>
      <c r="X10" s="48">
        <v>1.6</v>
      </c>
      <c r="Y10" s="49">
        <v>122.1328</v>
      </c>
      <c r="Z10" s="48">
        <f t="shared" si="0"/>
        <v>92.712341177820264</v>
      </c>
      <c r="AA10" s="48">
        <v>40.800000000000004</v>
      </c>
      <c r="AB10" s="49">
        <v>3256.0056479999998</v>
      </c>
      <c r="AC10" s="48">
        <v>3.7</v>
      </c>
      <c r="AD10" s="49">
        <v>282.43209999999999</v>
      </c>
      <c r="AE10" s="48">
        <v>91.137718038200006</v>
      </c>
      <c r="AF10" s="48">
        <v>0.2</v>
      </c>
      <c r="AG10" s="49">
        <v>15.960812000000001</v>
      </c>
      <c r="AH10" s="48">
        <v>0.2</v>
      </c>
      <c r="AI10" s="49">
        <v>15.2666</v>
      </c>
      <c r="AJ10" s="2"/>
      <c r="AK10" s="48">
        <v>2.5028348</v>
      </c>
      <c r="AL10" s="49">
        <v>199.7363807225</v>
      </c>
      <c r="AM10" s="48">
        <v>11.4</v>
      </c>
      <c r="AN10" s="49">
        <v>870.19619999999998</v>
      </c>
      <c r="AO10" s="2"/>
      <c r="AP10" s="48">
        <v>43.502834800000002</v>
      </c>
      <c r="AQ10" s="49">
        <v>3256.0056479999998</v>
      </c>
      <c r="AR10" s="48">
        <v>15.299999999999999</v>
      </c>
      <c r="AS10" s="49">
        <v>1167.8949</v>
      </c>
      <c r="AT10" s="48">
        <v>63.353266482099997</v>
      </c>
      <c r="AU10" s="48">
        <v>3.9</v>
      </c>
      <c r="AV10" s="51">
        <v>311.23583400000001</v>
      </c>
      <c r="AW10" s="48">
        <v>0.31</v>
      </c>
      <c r="AX10" s="51">
        <v>23.663229999999999</v>
      </c>
      <c r="AY10" s="50">
        <v>92.393742776600007</v>
      </c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53">
        <v>842.02</v>
      </c>
      <c r="BI10" s="56">
        <v>33.700000000000003</v>
      </c>
      <c r="BJ10" s="53">
        <v>28.376074000000003</v>
      </c>
      <c r="BK10" s="59"/>
      <c r="BL10" s="2"/>
      <c r="BM10" s="62">
        <v>8.672229999999999</v>
      </c>
      <c r="BN10" s="2"/>
      <c r="BO10" s="65">
        <v>1362.79</v>
      </c>
      <c r="BP10" s="2">
        <f t="shared" si="1"/>
        <v>1.7853222066471906E-2</v>
      </c>
      <c r="BQ10" s="65">
        <v>4279.88</v>
      </c>
      <c r="BR10" s="2">
        <f t="shared" si="2"/>
        <v>5.6068541784025261E-2</v>
      </c>
      <c r="BS10" s="65">
        <v>73.83</v>
      </c>
      <c r="BT10" s="2">
        <f t="shared" si="3"/>
        <v>9.6720946379678506E-4</v>
      </c>
      <c r="BU10" s="69">
        <v>1094.05</v>
      </c>
      <c r="BV10" s="2">
        <f t="shared" si="4"/>
        <v>1.4332595338844274E-2</v>
      </c>
      <c r="BW10" s="2"/>
      <c r="BX10" s="2" t="e">
        <f t="shared" si="5"/>
        <v>#DIV/0!</v>
      </c>
      <c r="BY10" s="2"/>
      <c r="BZ10" s="2">
        <f t="shared" si="6"/>
        <v>0</v>
      </c>
      <c r="CA10" s="65"/>
      <c r="CB10" s="2"/>
      <c r="CC10" s="2"/>
      <c r="CD10" s="2">
        <f>CC10/BM10</f>
        <v>0</v>
      </c>
      <c r="CE10" s="2"/>
      <c r="CF10" s="2">
        <f>CE10/BM10</f>
        <v>0</v>
      </c>
      <c r="CG10" s="65">
        <v>51248</v>
      </c>
      <c r="CH10" s="2"/>
      <c r="CI10" s="2"/>
    </row>
    <row r="11" spans="1:87" x14ac:dyDescent="0.25">
      <c r="A11" s="45">
        <v>43104</v>
      </c>
      <c r="B11" s="46">
        <v>8.16</v>
      </c>
      <c r="C11" s="47">
        <v>86232.75</v>
      </c>
      <c r="D11" s="47">
        <v>82743.5</v>
      </c>
      <c r="E11" s="47">
        <v>0</v>
      </c>
      <c r="F11" s="47">
        <v>0</v>
      </c>
      <c r="G11" s="48">
        <v>212</v>
      </c>
      <c r="H11" s="49">
        <v>18281.343000000001</v>
      </c>
      <c r="I11" s="48">
        <v>4.2</v>
      </c>
      <c r="J11" s="49">
        <v>347.52269999999999</v>
      </c>
      <c r="K11" s="48">
        <v>98.099030798800001</v>
      </c>
      <c r="L11" s="48">
        <v>362</v>
      </c>
      <c r="M11" s="49">
        <v>31216.255499999999</v>
      </c>
      <c r="N11" s="48">
        <v>30</v>
      </c>
      <c r="O11" s="49">
        <v>2482.3049999999998</v>
      </c>
      <c r="P11" s="48">
        <v>92.048037279799999</v>
      </c>
      <c r="Q11" s="48">
        <v>138</v>
      </c>
      <c r="R11" s="49">
        <v>11900.119500000001</v>
      </c>
      <c r="S11" s="48">
        <v>3.5</v>
      </c>
      <c r="T11" s="49">
        <v>289.60225000000003</v>
      </c>
      <c r="U11" s="48">
        <v>97.566392085399997</v>
      </c>
      <c r="V11" s="48">
        <v>19</v>
      </c>
      <c r="W11" s="49">
        <v>1638.4222500000001</v>
      </c>
      <c r="X11" s="48">
        <v>1.5</v>
      </c>
      <c r="Y11" s="49">
        <v>124.11525</v>
      </c>
      <c r="Z11" s="48">
        <f t="shared" si="0"/>
        <v>92.424709198132533</v>
      </c>
      <c r="AA11" s="48">
        <v>37.699999999999996</v>
      </c>
      <c r="AB11" s="49">
        <v>3250.9746749999999</v>
      </c>
      <c r="AC11" s="48">
        <v>4.2</v>
      </c>
      <c r="AD11" s="49">
        <v>347.52269999999999</v>
      </c>
      <c r="AE11" s="48">
        <v>89.310199717299994</v>
      </c>
      <c r="AF11" s="48">
        <v>0.34</v>
      </c>
      <c r="AG11" s="49">
        <v>29.319134999999999</v>
      </c>
      <c r="AH11" s="48">
        <v>0.15</v>
      </c>
      <c r="AI11" s="49">
        <v>12.411524999999999</v>
      </c>
      <c r="AJ11" s="2"/>
      <c r="AK11" s="48">
        <v>3.4499350999999998</v>
      </c>
      <c r="AL11" s="49">
        <v>297.49738854600002</v>
      </c>
      <c r="AM11" s="48">
        <v>11</v>
      </c>
      <c r="AN11" s="49">
        <v>910.17849999999999</v>
      </c>
      <c r="AO11" s="2"/>
      <c r="AP11" s="48">
        <v>41.489935099999997</v>
      </c>
      <c r="AQ11" s="49">
        <v>3250.9746749999999</v>
      </c>
      <c r="AR11" s="48">
        <v>15.350000000000001</v>
      </c>
      <c r="AS11" s="49">
        <v>1270.112725</v>
      </c>
      <c r="AT11" s="48">
        <v>60.931325157099998</v>
      </c>
      <c r="AU11" s="48">
        <v>3.8</v>
      </c>
      <c r="AV11" s="51">
        <v>327.68445000000003</v>
      </c>
      <c r="AW11" s="48">
        <v>0.32</v>
      </c>
      <c r="AX11" s="51">
        <v>26.477920000000001</v>
      </c>
      <c r="AY11" s="50">
        <v>91.919689811300003</v>
      </c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53">
        <v>614.12</v>
      </c>
      <c r="BI11" s="56">
        <v>37.700000000000003</v>
      </c>
      <c r="BJ11" s="53">
        <v>23.152324</v>
      </c>
      <c r="BK11" s="59"/>
      <c r="BL11" s="2"/>
      <c r="BM11" s="62">
        <v>11.88264</v>
      </c>
      <c r="BN11" s="2"/>
      <c r="BO11" s="65">
        <v>1337.05</v>
      </c>
      <c r="BP11" s="2">
        <f t="shared" si="1"/>
        <v>1.6158973212397346E-2</v>
      </c>
      <c r="BQ11" s="65">
        <v>3282.86</v>
      </c>
      <c r="BR11" s="2">
        <f t="shared" si="2"/>
        <v>3.9675140645488771E-2</v>
      </c>
      <c r="BS11" s="65">
        <v>75.959999999999994</v>
      </c>
      <c r="BT11" s="2">
        <f t="shared" si="3"/>
        <v>9.1801772948932542E-4</v>
      </c>
      <c r="BU11" s="69">
        <v>1112.06</v>
      </c>
      <c r="BV11" s="2">
        <f t="shared" si="4"/>
        <v>1.3439847238755914E-2</v>
      </c>
      <c r="BW11" s="2"/>
      <c r="BX11" s="2" t="e">
        <f t="shared" si="5"/>
        <v>#DIV/0!</v>
      </c>
      <c r="BY11" s="2"/>
      <c r="BZ11" s="2">
        <f t="shared" si="6"/>
        <v>0</v>
      </c>
      <c r="CA11" s="65"/>
      <c r="CB11" s="2"/>
      <c r="CC11" s="2"/>
      <c r="CD11" s="2">
        <f>CC11/BM11</f>
        <v>0</v>
      </c>
      <c r="CE11" s="2"/>
      <c r="CF11" s="2">
        <f>CE11/BM11</f>
        <v>0</v>
      </c>
      <c r="CG11" s="65">
        <v>52688</v>
      </c>
      <c r="CH11" s="2"/>
      <c r="CI11" s="2"/>
    </row>
    <row r="12" spans="1:87" x14ac:dyDescent="0.25">
      <c r="A12" s="45">
        <v>43105</v>
      </c>
      <c r="B12" s="46">
        <v>0.4</v>
      </c>
      <c r="C12" s="47">
        <v>93259.75</v>
      </c>
      <c r="D12" s="47">
        <v>73673.5</v>
      </c>
      <c r="E12" s="47">
        <v>5506.84</v>
      </c>
      <c r="F12" s="47">
        <v>19584</v>
      </c>
      <c r="G12" s="48">
        <v>180</v>
      </c>
      <c r="H12" s="49">
        <v>17777.986199999999</v>
      </c>
      <c r="I12" s="48">
        <v>11.9758032</v>
      </c>
      <c r="J12" s="49">
        <v>1182.7823000000001</v>
      </c>
      <c r="K12" s="48">
        <v>98.858915257899994</v>
      </c>
      <c r="L12" s="48">
        <v>355</v>
      </c>
      <c r="M12" s="49">
        <v>35062.139450000002</v>
      </c>
      <c r="N12" s="48">
        <v>42.172440000000002</v>
      </c>
      <c r="O12" s="49">
        <v>4165.1332000000002</v>
      </c>
      <c r="P12" s="48">
        <v>93.324097933499999</v>
      </c>
      <c r="Q12" s="48">
        <v>152</v>
      </c>
      <c r="R12" s="49">
        <v>15012.52168</v>
      </c>
      <c r="S12" s="48">
        <v>11.3097397</v>
      </c>
      <c r="T12" s="49">
        <v>1116.9989800000001</v>
      </c>
      <c r="U12" s="48">
        <v>98.025045638700007</v>
      </c>
      <c r="V12" s="48">
        <v>22</v>
      </c>
      <c r="W12" s="49">
        <v>2172.8649799999998</v>
      </c>
      <c r="X12" s="48">
        <v>1.5250431</v>
      </c>
      <c r="Y12" s="49">
        <v>150.61987999999999</v>
      </c>
      <c r="Z12" s="48">
        <f t="shared" si="0"/>
        <v>93.068143608260471</v>
      </c>
      <c r="AA12" s="48">
        <v>38.800000000000004</v>
      </c>
      <c r="AB12" s="49">
        <v>3832.1436920000001</v>
      </c>
      <c r="AC12" s="48">
        <v>3.3121527999999998</v>
      </c>
      <c r="AD12" s="49">
        <v>327.12258200000002</v>
      </c>
      <c r="AE12" s="48">
        <v>96.864505446899997</v>
      </c>
      <c r="AF12" s="48">
        <v>0.48000000000000004</v>
      </c>
      <c r="AG12" s="49">
        <v>47.407963199999998</v>
      </c>
      <c r="AH12" s="48">
        <v>0.41465879999999999</v>
      </c>
      <c r="AI12" s="49">
        <v>40.9535032</v>
      </c>
      <c r="AJ12" s="2"/>
      <c r="AK12" s="48">
        <v>0.92149229999999993</v>
      </c>
      <c r="AL12" s="49">
        <v>91.012648255399995</v>
      </c>
      <c r="AM12" s="48">
        <v>7.2721996000000004</v>
      </c>
      <c r="AN12" s="49">
        <v>718.23399065729996</v>
      </c>
      <c r="AO12" s="2"/>
      <c r="AP12" s="48">
        <v>40.201492300000005</v>
      </c>
      <c r="AQ12" s="49">
        <v>3837.0998479999998</v>
      </c>
      <c r="AR12" s="48">
        <v>10.9710492</v>
      </c>
      <c r="AS12" s="49">
        <v>1083.548438</v>
      </c>
      <c r="AT12" s="48">
        <v>76.096944121500002</v>
      </c>
      <c r="AU12" s="48">
        <v>3.9</v>
      </c>
      <c r="AV12" s="51">
        <v>385.18970100000001</v>
      </c>
      <c r="AW12" s="48">
        <v>0.46361809999999998</v>
      </c>
      <c r="AX12" s="51">
        <v>45.788930999999998</v>
      </c>
      <c r="AY12" s="50">
        <v>93.315539084700006</v>
      </c>
      <c r="AZ12" s="2"/>
      <c r="BA12" s="2"/>
      <c r="BB12" s="2"/>
      <c r="BC12" s="2"/>
      <c r="BD12" s="2"/>
      <c r="BE12" s="2"/>
      <c r="BF12" s="2"/>
      <c r="BG12" s="2"/>
      <c r="BH12" s="53">
        <v>736.13</v>
      </c>
      <c r="BI12" s="56">
        <v>43</v>
      </c>
      <c r="BJ12" s="53">
        <v>31.653590000000001</v>
      </c>
      <c r="BK12" s="59">
        <v>23.765499999999999</v>
      </c>
      <c r="BL12" s="2"/>
      <c r="BM12" s="62">
        <v>13.522950000000002</v>
      </c>
      <c r="BN12" s="2"/>
      <c r="BO12" s="65">
        <v>1312.03</v>
      </c>
      <c r="BP12" s="2">
        <f t="shared" si="1"/>
        <v>1.7808710051782528E-2</v>
      </c>
      <c r="BQ12" s="65">
        <v>3302.73</v>
      </c>
      <c r="BR12" s="2">
        <f t="shared" si="2"/>
        <v>4.4829280541850189E-2</v>
      </c>
      <c r="BS12" s="65">
        <v>76.650000000000006</v>
      </c>
      <c r="BT12" s="2">
        <f t="shared" si="3"/>
        <v>1.0404012297501816E-3</v>
      </c>
      <c r="BU12" s="69">
        <v>1193.98</v>
      </c>
      <c r="BV12" s="2">
        <f t="shared" si="4"/>
        <v>1.6206369997353188E-2</v>
      </c>
      <c r="BW12" s="2"/>
      <c r="BX12" s="2" t="e">
        <f t="shared" si="5"/>
        <v>#DIV/0!</v>
      </c>
      <c r="BY12" s="2"/>
      <c r="BZ12" s="2">
        <f t="shared" si="6"/>
        <v>0</v>
      </c>
      <c r="CA12" s="65">
        <v>4925.9399999999996</v>
      </c>
      <c r="CB12" s="2">
        <f>CA12/BK12</f>
        <v>207.27272727272725</v>
      </c>
      <c r="CC12" s="2"/>
      <c r="CD12" s="2"/>
      <c r="CE12" s="2"/>
      <c r="CF12" s="2"/>
      <c r="CG12" s="65">
        <v>51696</v>
      </c>
      <c r="CH12" s="2"/>
      <c r="CI12" s="2"/>
    </row>
    <row r="13" spans="1:87" x14ac:dyDescent="0.25">
      <c r="A13" s="45">
        <v>43106</v>
      </c>
      <c r="B13" s="46">
        <v>3.98</v>
      </c>
      <c r="C13" s="47">
        <v>74693.75</v>
      </c>
      <c r="D13" s="47">
        <v>69890</v>
      </c>
      <c r="E13" s="47">
        <v>0</v>
      </c>
      <c r="F13" s="47">
        <v>0</v>
      </c>
      <c r="G13" s="48">
        <v>189</v>
      </c>
      <c r="H13" s="49">
        <v>14117.11875</v>
      </c>
      <c r="I13" s="48">
        <v>3.6</v>
      </c>
      <c r="J13" s="49">
        <v>251.60400000000001</v>
      </c>
      <c r="K13" s="48">
        <v>98.217738304400001</v>
      </c>
      <c r="L13" s="48">
        <v>355</v>
      </c>
      <c r="M13" s="49">
        <v>26516.28125</v>
      </c>
      <c r="N13" s="48">
        <v>30</v>
      </c>
      <c r="O13" s="49">
        <v>2096.6999999999998</v>
      </c>
      <c r="P13" s="48">
        <v>92.092782618200005</v>
      </c>
      <c r="Q13" s="48">
        <v>136</v>
      </c>
      <c r="R13" s="49">
        <v>10158.35</v>
      </c>
      <c r="S13" s="48">
        <v>4.7</v>
      </c>
      <c r="T13" s="49">
        <v>328.483</v>
      </c>
      <c r="U13" s="48">
        <v>96.766374460400002</v>
      </c>
      <c r="V13" s="48">
        <v>25</v>
      </c>
      <c r="W13" s="49">
        <v>1867.34375</v>
      </c>
      <c r="X13" s="48">
        <v>1.2</v>
      </c>
      <c r="Y13" s="49">
        <v>83.867999999999995</v>
      </c>
      <c r="Z13" s="48">
        <f t="shared" si="0"/>
        <v>95.508700527152541</v>
      </c>
      <c r="AA13" s="48">
        <v>39.9</v>
      </c>
      <c r="AB13" s="49">
        <v>2980.2806249999999</v>
      </c>
      <c r="AC13" s="48">
        <v>3.3</v>
      </c>
      <c r="AD13" s="49">
        <v>230.637</v>
      </c>
      <c r="AE13" s="48">
        <v>92.261232111300004</v>
      </c>
      <c r="AF13" s="48">
        <v>0.36000000000000004</v>
      </c>
      <c r="AG13" s="49">
        <v>26.889749999999999</v>
      </c>
      <c r="AH13" s="48">
        <v>0.43</v>
      </c>
      <c r="AI13" s="49">
        <v>30.052700000000002</v>
      </c>
      <c r="AJ13" s="2"/>
      <c r="AK13" s="48">
        <v>1.9077396</v>
      </c>
      <c r="AL13" s="49">
        <v>142.49622684560001</v>
      </c>
      <c r="AM13" s="48">
        <v>10.26</v>
      </c>
      <c r="AN13" s="49">
        <v>717.07140000000004</v>
      </c>
      <c r="AO13" s="2"/>
      <c r="AP13" s="48">
        <v>42.167739599999997</v>
      </c>
      <c r="AQ13" s="49">
        <v>2980.2806249999999</v>
      </c>
      <c r="AR13" s="48">
        <v>13.99</v>
      </c>
      <c r="AS13" s="49">
        <v>977.76110000000006</v>
      </c>
      <c r="AT13" s="48">
        <v>67.192314314399994</v>
      </c>
      <c r="AU13" s="48">
        <v>4.2</v>
      </c>
      <c r="AV13" s="51">
        <v>313.71375</v>
      </c>
      <c r="AW13" s="48">
        <v>0.41</v>
      </c>
      <c r="AX13" s="51">
        <v>28.654900000000001</v>
      </c>
      <c r="AY13" s="50">
        <v>90.865908810199997</v>
      </c>
      <c r="AZ13" s="2"/>
      <c r="BA13" s="2"/>
      <c r="BB13" s="2"/>
      <c r="BC13" s="2"/>
      <c r="BD13" s="2"/>
      <c r="BE13" s="2"/>
      <c r="BF13" s="2"/>
      <c r="BG13" s="2"/>
      <c r="BH13" s="53">
        <v>480.87</v>
      </c>
      <c r="BI13" s="56">
        <v>39.799999999999997</v>
      </c>
      <c r="BJ13" s="53">
        <v>19.138626000000002</v>
      </c>
      <c r="BK13" s="59"/>
      <c r="BL13" s="2"/>
      <c r="BM13" s="62">
        <v>14.332139999999999</v>
      </c>
      <c r="BN13" s="2"/>
      <c r="BO13" s="65">
        <v>1327.04</v>
      </c>
      <c r="BP13" s="2">
        <f t="shared" si="1"/>
        <v>1.8987551867219916E-2</v>
      </c>
      <c r="BQ13" s="65">
        <v>2303.66</v>
      </c>
      <c r="BR13" s="2">
        <f t="shared" si="2"/>
        <v>3.2961224781799969E-2</v>
      </c>
      <c r="BS13" s="65">
        <v>70.56</v>
      </c>
      <c r="BT13" s="2">
        <f t="shared" si="3"/>
        <v>1.0095864930605237E-3</v>
      </c>
      <c r="BU13" s="69">
        <v>1171.6199999999999</v>
      </c>
      <c r="BV13" s="2">
        <f t="shared" si="4"/>
        <v>1.6763771641150376E-2</v>
      </c>
      <c r="BW13" s="2"/>
      <c r="BX13" s="2" t="e">
        <f t="shared" si="5"/>
        <v>#DIV/0!</v>
      </c>
      <c r="BY13" s="2"/>
      <c r="BZ13" s="2">
        <f t="shared" si="6"/>
        <v>0</v>
      </c>
      <c r="CA13" s="65"/>
      <c r="CB13" s="2"/>
      <c r="CC13" s="2"/>
      <c r="CD13" s="2"/>
      <c r="CE13" s="2"/>
      <c r="CF13" s="2"/>
      <c r="CG13" s="65">
        <v>48848</v>
      </c>
      <c r="CH13" s="2"/>
      <c r="CI13" s="2"/>
    </row>
    <row r="14" spans="1:87" x14ac:dyDescent="0.25">
      <c r="A14" s="45">
        <v>43107</v>
      </c>
      <c r="B14" s="46">
        <v>0</v>
      </c>
      <c r="C14" s="47">
        <v>64345.5</v>
      </c>
      <c r="D14" s="47">
        <v>63046.5</v>
      </c>
      <c r="E14" s="47">
        <v>0</v>
      </c>
      <c r="F14" s="47">
        <v>0</v>
      </c>
      <c r="G14" s="48">
        <v>188</v>
      </c>
      <c r="H14" s="49">
        <v>12096.954</v>
      </c>
      <c r="I14" s="48">
        <v>3</v>
      </c>
      <c r="J14" s="49">
        <v>189.1395</v>
      </c>
      <c r="K14" s="48">
        <v>98.436470040299994</v>
      </c>
      <c r="L14" s="48">
        <v>419</v>
      </c>
      <c r="M14" s="49">
        <v>26960.764500000001</v>
      </c>
      <c r="N14" s="48">
        <v>30</v>
      </c>
      <c r="O14" s="49">
        <v>1891.395</v>
      </c>
      <c r="P14" s="48">
        <v>92.984638844299994</v>
      </c>
      <c r="Q14" s="48">
        <v>167</v>
      </c>
      <c r="R14" s="49">
        <v>10745.6985</v>
      </c>
      <c r="S14" s="48">
        <v>3.9</v>
      </c>
      <c r="T14" s="49">
        <v>245.88135</v>
      </c>
      <c r="U14" s="48">
        <v>97.711816034999998</v>
      </c>
      <c r="V14" s="48">
        <v>25</v>
      </c>
      <c r="W14" s="49">
        <v>1608.6375</v>
      </c>
      <c r="X14" s="48">
        <v>0.6</v>
      </c>
      <c r="Y14" s="49">
        <v>37.8279</v>
      </c>
      <c r="Z14" s="48">
        <f t="shared" si="0"/>
        <v>97.648450940625224</v>
      </c>
      <c r="AA14" s="48">
        <v>44.8</v>
      </c>
      <c r="AB14" s="49">
        <v>2882.6783999999998</v>
      </c>
      <c r="AC14" s="48">
        <v>1.1000000000000001</v>
      </c>
      <c r="AD14" s="49">
        <v>69.351150000000004</v>
      </c>
      <c r="AE14" s="48">
        <v>97.594211341800005</v>
      </c>
      <c r="AF14" s="48">
        <v>0.25999999999999995</v>
      </c>
      <c r="AG14" s="49">
        <v>16.72983</v>
      </c>
      <c r="AH14" s="48">
        <v>0.62</v>
      </c>
      <c r="AI14" s="49">
        <v>39.088830000000002</v>
      </c>
      <c r="AJ14" s="2"/>
      <c r="AK14" s="48">
        <v>2.1938764000000002</v>
      </c>
      <c r="AL14" s="49">
        <v>141.16607078839999</v>
      </c>
      <c r="AM14" s="48">
        <v>10.34</v>
      </c>
      <c r="AN14" s="49">
        <v>651.90080999999998</v>
      </c>
      <c r="AO14" s="2"/>
      <c r="AP14" s="48">
        <v>47.253876399999996</v>
      </c>
      <c r="AQ14" s="49">
        <v>2882.6783999999998</v>
      </c>
      <c r="AR14" s="48">
        <v>12.059999999999999</v>
      </c>
      <c r="AS14" s="49">
        <v>760.34078999999997</v>
      </c>
      <c r="AT14" s="48">
        <v>73.623807983600003</v>
      </c>
      <c r="AU14" s="48">
        <v>3.2</v>
      </c>
      <c r="AV14" s="51">
        <v>205.90559999999999</v>
      </c>
      <c r="AW14" s="48">
        <v>0.44</v>
      </c>
      <c r="AX14" s="51">
        <v>27.740459999999999</v>
      </c>
      <c r="AY14" s="50">
        <v>86.527583514</v>
      </c>
      <c r="AZ14" s="2"/>
      <c r="BA14" s="2"/>
      <c r="BB14" s="2"/>
      <c r="BC14" s="2"/>
      <c r="BD14" s="2"/>
      <c r="BE14" s="2"/>
      <c r="BF14" s="2"/>
      <c r="BG14" s="2"/>
      <c r="BH14" s="53">
        <v>387.43</v>
      </c>
      <c r="BI14" s="56">
        <v>36.200000000000003</v>
      </c>
      <c r="BJ14" s="53">
        <v>14.024966000000001</v>
      </c>
      <c r="BK14" s="59"/>
      <c r="BL14" s="2"/>
      <c r="BM14" s="62">
        <v>15.27741</v>
      </c>
      <c r="BN14" s="2"/>
      <c r="BO14" s="65">
        <v>1323.47</v>
      </c>
      <c r="BP14" s="2">
        <f t="shared" si="1"/>
        <v>2.0991966247135053E-2</v>
      </c>
      <c r="BQ14" s="65">
        <v>2644.44</v>
      </c>
      <c r="BR14" s="2">
        <f t="shared" si="2"/>
        <v>4.1944279222478648E-2</v>
      </c>
      <c r="BS14" s="65">
        <v>55.27</v>
      </c>
      <c r="BT14" s="2">
        <f t="shared" si="3"/>
        <v>8.7665453276549853E-4</v>
      </c>
      <c r="BU14" s="69">
        <v>1232.96</v>
      </c>
      <c r="BV14" s="2">
        <f t="shared" si="4"/>
        <v>1.9556359195197198E-2</v>
      </c>
      <c r="BW14" s="2"/>
      <c r="BX14" s="2" t="e">
        <f t="shared" si="5"/>
        <v>#DIV/0!</v>
      </c>
      <c r="BY14" s="2"/>
      <c r="BZ14" s="2">
        <f t="shared" si="6"/>
        <v>0</v>
      </c>
      <c r="CA14" s="65"/>
      <c r="CB14" s="2"/>
      <c r="CC14" s="2"/>
      <c r="CD14" s="2"/>
      <c r="CE14" s="2"/>
      <c r="CF14" s="2"/>
      <c r="CG14" s="65">
        <v>48144</v>
      </c>
      <c r="CH14" s="2"/>
      <c r="CI14" s="2"/>
    </row>
    <row r="15" spans="1:87" x14ac:dyDescent="0.25">
      <c r="A15" s="45">
        <v>43108</v>
      </c>
      <c r="B15" s="46">
        <v>0</v>
      </c>
      <c r="C15" s="47">
        <v>58672.4</v>
      </c>
      <c r="D15" s="47">
        <v>59198</v>
      </c>
      <c r="E15" s="47">
        <v>0</v>
      </c>
      <c r="F15" s="47">
        <v>0</v>
      </c>
      <c r="G15" s="48">
        <v>220</v>
      </c>
      <c r="H15" s="49">
        <v>12920.71</v>
      </c>
      <c r="I15" s="48">
        <v>2.8</v>
      </c>
      <c r="J15" s="49">
        <v>165.7544</v>
      </c>
      <c r="K15" s="48">
        <v>98.714876431199997</v>
      </c>
      <c r="L15" s="48">
        <v>487</v>
      </c>
      <c r="M15" s="49">
        <v>28601.753499999999</v>
      </c>
      <c r="N15" s="48">
        <v>36</v>
      </c>
      <c r="O15" s="49">
        <v>2131.1280000000002</v>
      </c>
      <c r="P15" s="48">
        <v>92.339380008099994</v>
      </c>
      <c r="Q15" s="48">
        <v>192</v>
      </c>
      <c r="R15" s="49">
        <v>11276.255999999999</v>
      </c>
      <c r="S15" s="48">
        <v>4.7</v>
      </c>
      <c r="T15" s="49">
        <v>278.23059999999998</v>
      </c>
      <c r="U15" s="48">
        <v>97.404988827599993</v>
      </c>
      <c r="V15" s="48">
        <v>28</v>
      </c>
      <c r="W15" s="49">
        <v>1644.454</v>
      </c>
      <c r="X15" s="48">
        <v>0.6</v>
      </c>
      <c r="Y15" s="49">
        <v>35.518799999999999</v>
      </c>
      <c r="Z15" s="48">
        <f t="shared" si="0"/>
        <v>97.840085523827355</v>
      </c>
      <c r="AA15" s="48">
        <v>49.6</v>
      </c>
      <c r="AB15" s="49">
        <v>2913.0328</v>
      </c>
      <c r="AC15" s="48">
        <v>3.1</v>
      </c>
      <c r="AD15" s="49">
        <v>183.5138</v>
      </c>
      <c r="AE15" s="48">
        <v>93.531765034100005</v>
      </c>
      <c r="AF15" s="48">
        <v>0.22</v>
      </c>
      <c r="AG15" s="49">
        <v>12.92071</v>
      </c>
      <c r="AH15" s="48">
        <v>0.48000000000000004</v>
      </c>
      <c r="AI15" s="49">
        <v>28.415040000000001</v>
      </c>
      <c r="AJ15" s="2"/>
      <c r="AK15" s="48">
        <v>1.8711330000000002</v>
      </c>
      <c r="AL15" s="49">
        <v>109.8925779697</v>
      </c>
      <c r="AM15" s="48">
        <v>10.3</v>
      </c>
      <c r="AN15" s="49">
        <v>609.73940000000005</v>
      </c>
      <c r="AO15" s="2"/>
      <c r="AP15" s="48">
        <v>51.691133000000001</v>
      </c>
      <c r="AQ15" s="49">
        <v>2913.0328</v>
      </c>
      <c r="AR15" s="48">
        <v>13.88</v>
      </c>
      <c r="AS15" s="49">
        <v>821.66823999999997</v>
      </c>
      <c r="AT15" s="48">
        <v>71.038999572199998</v>
      </c>
      <c r="AU15" s="48">
        <v>4</v>
      </c>
      <c r="AV15" s="51">
        <v>234.922</v>
      </c>
      <c r="AW15" s="48">
        <v>0.27</v>
      </c>
      <c r="AX15" s="51">
        <v>15.983459999999999</v>
      </c>
      <c r="AY15" s="50">
        <v>93.187339531700005</v>
      </c>
      <c r="AZ15" s="2"/>
      <c r="BA15" s="2"/>
      <c r="BB15" s="2"/>
      <c r="BC15" s="2"/>
      <c r="BD15" s="2"/>
      <c r="BE15" s="2"/>
      <c r="BF15" s="2"/>
      <c r="BG15" s="2"/>
      <c r="BH15" s="53">
        <v>627.27</v>
      </c>
      <c r="BI15" s="56">
        <v>31</v>
      </c>
      <c r="BJ15" s="53">
        <v>19.44537</v>
      </c>
      <c r="BK15" s="59">
        <v>8.9280000000000008</v>
      </c>
      <c r="BL15" s="2"/>
      <c r="BM15" s="62">
        <v>5.4341699999999999</v>
      </c>
      <c r="BN15" s="2"/>
      <c r="BO15" s="65">
        <v>1287.71</v>
      </c>
      <c r="BP15" s="2">
        <f t="shared" si="1"/>
        <v>2.1752592993006522E-2</v>
      </c>
      <c r="BQ15" s="65">
        <v>2305.0300000000002</v>
      </c>
      <c r="BR15" s="2">
        <f t="shared" si="2"/>
        <v>3.8937633028142848E-2</v>
      </c>
      <c r="BS15" s="65">
        <v>60.82</v>
      </c>
      <c r="BT15" s="2">
        <f t="shared" si="3"/>
        <v>1.0273995743099429E-3</v>
      </c>
      <c r="BU15" s="69">
        <v>1041.81</v>
      </c>
      <c r="BV15" s="2">
        <f t="shared" si="4"/>
        <v>1.7598736443798776E-2</v>
      </c>
      <c r="BW15" s="2"/>
      <c r="BX15" s="2" t="e">
        <f t="shared" si="5"/>
        <v>#DIV/0!</v>
      </c>
      <c r="BY15" s="2"/>
      <c r="BZ15" s="2">
        <f t="shared" si="6"/>
        <v>0</v>
      </c>
      <c r="CA15" s="65">
        <v>1590.3</v>
      </c>
      <c r="CB15" s="2">
        <f>CA15/BK15</f>
        <v>178.12499999999997</v>
      </c>
      <c r="CC15" s="2"/>
      <c r="CD15" s="2"/>
      <c r="CE15" s="2"/>
      <c r="CF15" s="2"/>
      <c r="CG15" s="65">
        <v>46176</v>
      </c>
      <c r="CH15" s="2"/>
      <c r="CI15" s="2"/>
    </row>
    <row r="16" spans="1:87" x14ac:dyDescent="0.25">
      <c r="A16" s="45">
        <v>43109</v>
      </c>
      <c r="B16" s="46">
        <v>2.34</v>
      </c>
      <c r="C16" s="47">
        <v>58401</v>
      </c>
      <c r="D16" s="47">
        <v>56365</v>
      </c>
      <c r="E16" s="47">
        <v>0</v>
      </c>
      <c r="F16" s="47">
        <v>0</v>
      </c>
      <c r="G16" s="48">
        <v>200</v>
      </c>
      <c r="H16" s="49">
        <v>11680.2</v>
      </c>
      <c r="I16" s="48">
        <v>4.5999999999999996</v>
      </c>
      <c r="J16" s="49">
        <v>259.279</v>
      </c>
      <c r="K16" s="48">
        <v>97.780183558499999</v>
      </c>
      <c r="L16" s="48">
        <v>489</v>
      </c>
      <c r="M16" s="49">
        <v>28558.089</v>
      </c>
      <c r="N16" s="48">
        <v>44</v>
      </c>
      <c r="O16" s="49">
        <v>2480.06</v>
      </c>
      <c r="P16" s="48">
        <v>91.315735447099996</v>
      </c>
      <c r="Q16" s="48">
        <v>146</v>
      </c>
      <c r="R16" s="49">
        <v>8526.5460000000003</v>
      </c>
      <c r="S16" s="48">
        <v>4.5999999999999996</v>
      </c>
      <c r="T16" s="49">
        <v>259.279</v>
      </c>
      <c r="U16" s="48">
        <v>96.959155559600006</v>
      </c>
      <c r="V16" s="48">
        <v>28</v>
      </c>
      <c r="W16" s="49">
        <v>1635.2280000000001</v>
      </c>
      <c r="X16" s="48">
        <v>3.4</v>
      </c>
      <c r="Y16" s="49">
        <v>191.64099999999999</v>
      </c>
      <c r="Z16" s="48">
        <f t="shared" si="0"/>
        <v>88.280472203264623</v>
      </c>
      <c r="AA16" s="48">
        <v>49</v>
      </c>
      <c r="AB16" s="49">
        <v>2861.6489999999999</v>
      </c>
      <c r="AC16" s="48">
        <v>4.7</v>
      </c>
      <c r="AD16" s="49">
        <v>264.91550000000001</v>
      </c>
      <c r="AE16" s="48">
        <v>90.742557874799999</v>
      </c>
      <c r="AF16" s="48">
        <v>0.23</v>
      </c>
      <c r="AG16" s="49">
        <v>13.432230000000001</v>
      </c>
      <c r="AH16" s="48">
        <v>0.1</v>
      </c>
      <c r="AI16" s="49">
        <v>5.6364999999999998</v>
      </c>
      <c r="AJ16" s="2"/>
      <c r="AK16" s="48">
        <v>2.0246157</v>
      </c>
      <c r="AL16" s="49">
        <v>118.2395793972</v>
      </c>
      <c r="AM16" s="48">
        <v>10.6</v>
      </c>
      <c r="AN16" s="49">
        <v>597.46900000000005</v>
      </c>
      <c r="AO16" s="2"/>
      <c r="AP16" s="48">
        <v>51.254615700000002</v>
      </c>
      <c r="AQ16" s="49">
        <v>2861.6489999999999</v>
      </c>
      <c r="AR16" s="48">
        <v>15.4</v>
      </c>
      <c r="AS16" s="49">
        <v>868.02099999999996</v>
      </c>
      <c r="AT16" s="48">
        <v>69.667104526100005</v>
      </c>
      <c r="AU16" s="48">
        <v>5.2</v>
      </c>
      <c r="AV16" s="51">
        <v>303.68520000000001</v>
      </c>
      <c r="AW16" s="48">
        <v>0.66</v>
      </c>
      <c r="AX16" s="51">
        <v>37.200899999999997</v>
      </c>
      <c r="AY16" s="50">
        <v>87.750176827800004</v>
      </c>
      <c r="AZ16" s="2"/>
      <c r="BA16" s="2"/>
      <c r="BB16" s="2"/>
      <c r="BC16" s="2"/>
      <c r="BD16" s="2"/>
      <c r="BE16" s="2"/>
      <c r="BF16" s="2"/>
      <c r="BG16" s="2"/>
      <c r="BH16" s="53">
        <v>439.84</v>
      </c>
      <c r="BI16" s="56">
        <v>33</v>
      </c>
      <c r="BJ16" s="53">
        <v>14.514720000000001</v>
      </c>
      <c r="BK16" s="59"/>
      <c r="BL16" s="2"/>
      <c r="BM16" s="62">
        <v>6.2513999999999994</v>
      </c>
      <c r="BN16" s="2"/>
      <c r="BO16" s="65">
        <v>1359.93</v>
      </c>
      <c r="BP16" s="2">
        <f t="shared" si="1"/>
        <v>2.4127206599840328E-2</v>
      </c>
      <c r="BQ16" s="65">
        <v>2014.24</v>
      </c>
      <c r="BR16" s="2">
        <f t="shared" si="2"/>
        <v>3.5735651556817176E-2</v>
      </c>
      <c r="BS16" s="65">
        <v>68.05</v>
      </c>
      <c r="BT16" s="2">
        <f t="shared" si="3"/>
        <v>1.207309500576599E-3</v>
      </c>
      <c r="BU16" s="69">
        <v>662.88</v>
      </c>
      <c r="BV16" s="2">
        <f t="shared" si="4"/>
        <v>1.1760489665572606E-2</v>
      </c>
      <c r="BW16" s="2"/>
      <c r="BX16" s="2" t="e">
        <f t="shared" si="5"/>
        <v>#DIV/0!</v>
      </c>
      <c r="BY16" s="2"/>
      <c r="BZ16" s="2">
        <f t="shared" si="6"/>
        <v>0</v>
      </c>
      <c r="CA16" s="65"/>
      <c r="CB16" s="2"/>
      <c r="CC16" s="2"/>
      <c r="CD16" s="2"/>
      <c r="CE16" s="2"/>
      <c r="CF16" s="2"/>
      <c r="CG16" s="65">
        <v>46192</v>
      </c>
      <c r="CH16" s="2"/>
      <c r="CI16" s="2"/>
    </row>
    <row r="17" spans="1:87" x14ac:dyDescent="0.25">
      <c r="A17" s="45">
        <v>43110</v>
      </c>
      <c r="B17" s="46">
        <v>0.39</v>
      </c>
      <c r="C17" s="47">
        <v>60501</v>
      </c>
      <c r="D17" s="47">
        <v>58637</v>
      </c>
      <c r="E17" s="47">
        <v>0</v>
      </c>
      <c r="F17" s="47">
        <v>0</v>
      </c>
      <c r="G17" s="48">
        <v>240</v>
      </c>
      <c r="H17" s="49">
        <v>14520.24</v>
      </c>
      <c r="I17" s="48">
        <v>2.8</v>
      </c>
      <c r="J17" s="49">
        <v>164.18360000000001</v>
      </c>
      <c r="K17" s="48">
        <v>98.8692776428</v>
      </c>
      <c r="L17" s="48">
        <v>503</v>
      </c>
      <c r="M17" s="49">
        <v>30432.003000000001</v>
      </c>
      <c r="N17" s="48">
        <v>32</v>
      </c>
      <c r="O17" s="49">
        <v>1876.384</v>
      </c>
      <c r="P17" s="48">
        <v>93.834175160900003</v>
      </c>
      <c r="Q17" s="48">
        <v>168</v>
      </c>
      <c r="R17" s="49">
        <v>10164.168</v>
      </c>
      <c r="S17" s="48">
        <v>4.3</v>
      </c>
      <c r="T17" s="49">
        <v>252.13910000000001</v>
      </c>
      <c r="U17" s="48">
        <v>97.519333604099998</v>
      </c>
      <c r="V17" s="48">
        <v>27</v>
      </c>
      <c r="W17" s="49">
        <v>1633.527</v>
      </c>
      <c r="X17" s="48">
        <v>6</v>
      </c>
      <c r="Y17" s="49">
        <v>351.822</v>
      </c>
      <c r="Z17" s="48">
        <f t="shared" si="0"/>
        <v>78.462431291310153</v>
      </c>
      <c r="AA17" s="48">
        <v>47.75</v>
      </c>
      <c r="AB17" s="49">
        <v>2888.9227500000002</v>
      </c>
      <c r="AC17" s="48">
        <v>8.8000000000000007</v>
      </c>
      <c r="AD17" s="49">
        <v>516.00559999999996</v>
      </c>
      <c r="AE17" s="48">
        <v>82.138477050000006</v>
      </c>
      <c r="AF17" s="48">
        <v>0.19</v>
      </c>
      <c r="AG17" s="49">
        <v>11.495189999999999</v>
      </c>
      <c r="AH17" s="48">
        <v>0.1</v>
      </c>
      <c r="AI17" s="49">
        <v>5.8636999999999997</v>
      </c>
      <c r="AJ17" s="2"/>
      <c r="AK17" s="48">
        <v>2.5201538999999999</v>
      </c>
      <c r="AL17" s="49">
        <v>152.47182829409999</v>
      </c>
      <c r="AM17" s="48">
        <v>11.96</v>
      </c>
      <c r="AN17" s="49">
        <v>701.29852000000005</v>
      </c>
      <c r="AO17" s="2"/>
      <c r="AP17" s="48">
        <v>50.460153900000002</v>
      </c>
      <c r="AQ17" s="49">
        <v>2888.9227500000002</v>
      </c>
      <c r="AR17" s="48">
        <v>20.86</v>
      </c>
      <c r="AS17" s="49">
        <v>1223.1678199999999</v>
      </c>
      <c r="AT17" s="48">
        <v>57.660071734399999</v>
      </c>
      <c r="AU17" s="48">
        <v>5</v>
      </c>
      <c r="AV17" s="51">
        <v>302.505</v>
      </c>
      <c r="AW17" s="48">
        <v>0.84000000000000008</v>
      </c>
      <c r="AX17" s="51">
        <v>49.25508</v>
      </c>
      <c r="AY17" s="50">
        <v>83.717598056200003</v>
      </c>
      <c r="AZ17" s="2"/>
      <c r="BA17" s="2"/>
      <c r="BB17" s="2"/>
      <c r="BC17" s="2"/>
      <c r="BD17" s="2"/>
      <c r="BE17" s="2"/>
      <c r="BF17" s="2"/>
      <c r="BG17" s="2"/>
      <c r="BH17" s="53">
        <v>428.36</v>
      </c>
      <c r="BI17" s="56">
        <v>33</v>
      </c>
      <c r="BJ17" s="53">
        <v>14.13588</v>
      </c>
      <c r="BK17" s="59">
        <v>16.952540000000003</v>
      </c>
      <c r="BL17" s="2"/>
      <c r="BM17" s="62">
        <v>12.845499999999999</v>
      </c>
      <c r="BN17" s="2"/>
      <c r="BO17" s="65">
        <v>1382.81</v>
      </c>
      <c r="BP17" s="2">
        <f t="shared" si="1"/>
        <v>2.3582550266896329E-2</v>
      </c>
      <c r="BQ17" s="65">
        <v>2078.98</v>
      </c>
      <c r="BR17" s="2">
        <f t="shared" si="2"/>
        <v>3.5455088084315363E-2</v>
      </c>
      <c r="BS17" s="65">
        <v>70.87</v>
      </c>
      <c r="BT17" s="2">
        <f t="shared" si="3"/>
        <v>1.2086225420809386E-3</v>
      </c>
      <c r="BU17" s="69">
        <v>401.29</v>
      </c>
      <c r="BV17" s="2">
        <f t="shared" si="4"/>
        <v>6.8436311543905726E-3</v>
      </c>
      <c r="BW17" s="2"/>
      <c r="BX17" s="2" t="e">
        <f t="shared" si="5"/>
        <v>#DIV/0!</v>
      </c>
      <c r="BY17" s="2"/>
      <c r="BZ17" s="2">
        <f t="shared" si="6"/>
        <v>0</v>
      </c>
      <c r="CA17" s="65">
        <v>3147.54</v>
      </c>
      <c r="CB17" s="2">
        <f>CA17/BK17</f>
        <v>185.66775244299671</v>
      </c>
      <c r="CC17" s="2"/>
      <c r="CD17" s="2"/>
      <c r="CE17" s="2"/>
      <c r="CF17" s="2"/>
      <c r="CG17" s="65">
        <v>50544</v>
      </c>
      <c r="CH17" s="2"/>
      <c r="CI17" s="2"/>
    </row>
    <row r="18" spans="1:87" x14ac:dyDescent="0.25">
      <c r="A18" s="45">
        <v>43111</v>
      </c>
      <c r="B18" s="46">
        <v>0</v>
      </c>
      <c r="C18" s="47">
        <v>56937.8</v>
      </c>
      <c r="D18" s="47">
        <v>57222</v>
      </c>
      <c r="E18" s="47">
        <v>0</v>
      </c>
      <c r="F18" s="47">
        <v>0</v>
      </c>
      <c r="G18" s="48">
        <v>244</v>
      </c>
      <c r="H18" s="49">
        <v>13899.582</v>
      </c>
      <c r="I18" s="48">
        <v>4</v>
      </c>
      <c r="J18" s="49">
        <v>228.88800000000001</v>
      </c>
      <c r="K18" s="48">
        <v>98.351658038099998</v>
      </c>
      <c r="L18" s="48">
        <v>504</v>
      </c>
      <c r="M18" s="49">
        <v>28710.612000000001</v>
      </c>
      <c r="N18" s="48">
        <v>30</v>
      </c>
      <c r="O18" s="49">
        <v>1716.66</v>
      </c>
      <c r="P18" s="48">
        <v>93.950025787800001</v>
      </c>
      <c r="Q18" s="48">
        <v>201</v>
      </c>
      <c r="R18" s="49">
        <v>11450.065500000001</v>
      </c>
      <c r="S18" s="48">
        <v>4.4000000000000004</v>
      </c>
      <c r="T18" s="49">
        <v>251.77680000000001</v>
      </c>
      <c r="U18" s="48">
        <v>97.7353447088</v>
      </c>
      <c r="V18" s="48">
        <v>30</v>
      </c>
      <c r="W18" s="49">
        <v>1708.9649999999999</v>
      </c>
      <c r="X18" s="48">
        <v>5.8</v>
      </c>
      <c r="Y18" s="49">
        <v>331.88760000000002</v>
      </c>
      <c r="Z18" s="48">
        <f t="shared" si="0"/>
        <v>80.579613976880736</v>
      </c>
      <c r="AA18" s="48">
        <v>52</v>
      </c>
      <c r="AB18" s="49">
        <v>2962.2060000000001</v>
      </c>
      <c r="AC18" s="48">
        <v>7.9</v>
      </c>
      <c r="AD18" s="49">
        <v>452.05380000000002</v>
      </c>
      <c r="AE18" s="48">
        <v>84.090025379699995</v>
      </c>
      <c r="AF18" s="48">
        <v>0.15</v>
      </c>
      <c r="AG18" s="49">
        <v>8.5448249999999994</v>
      </c>
      <c r="AH18" s="48">
        <v>0.1</v>
      </c>
      <c r="AI18" s="49">
        <v>5.7222</v>
      </c>
      <c r="AJ18" s="2"/>
      <c r="AK18" s="48">
        <v>1.6984687999999999</v>
      </c>
      <c r="AL18" s="49">
        <v>96.754125000000002</v>
      </c>
      <c r="AM18" s="48">
        <v>11.299999999999999</v>
      </c>
      <c r="AN18" s="49">
        <v>646.60860000000002</v>
      </c>
      <c r="AO18" s="2"/>
      <c r="AP18" s="48">
        <v>53.848468799999999</v>
      </c>
      <c r="AQ18" s="49">
        <v>2962.2060000000001</v>
      </c>
      <c r="AR18" s="48">
        <v>19.3</v>
      </c>
      <c r="AS18" s="49">
        <v>1104.3846000000001</v>
      </c>
      <c r="AT18" s="48">
        <v>61.131327826400003</v>
      </c>
      <c r="AU18" s="48">
        <v>5.6</v>
      </c>
      <c r="AV18" s="51">
        <v>319.0068</v>
      </c>
      <c r="AW18" s="48">
        <v>0.80999999999999994</v>
      </c>
      <c r="AX18" s="51">
        <v>46.349820000000001</v>
      </c>
      <c r="AY18" s="50">
        <v>85.4658655952</v>
      </c>
      <c r="AZ18" s="2"/>
      <c r="BA18" s="2"/>
      <c r="BB18" s="2"/>
      <c r="BC18" s="2"/>
      <c r="BD18" s="2"/>
      <c r="BE18" s="2"/>
      <c r="BF18" s="2"/>
      <c r="BG18" s="2"/>
      <c r="BH18" s="53">
        <v>418.83</v>
      </c>
      <c r="BI18" s="56">
        <v>36</v>
      </c>
      <c r="BJ18" s="53">
        <v>15.07788</v>
      </c>
      <c r="BK18" s="59">
        <v>8.3344799999999992</v>
      </c>
      <c r="BL18" s="2"/>
      <c r="BM18" s="62">
        <v>11.36772</v>
      </c>
      <c r="BN18" s="2"/>
      <c r="BO18" s="65">
        <v>1375.66</v>
      </c>
      <c r="BP18" s="2">
        <f t="shared" si="1"/>
        <v>2.4040753556324491E-2</v>
      </c>
      <c r="BQ18" s="65">
        <v>2944.82</v>
      </c>
      <c r="BR18" s="2">
        <f t="shared" si="2"/>
        <v>5.1463073643004439E-2</v>
      </c>
      <c r="BS18" s="65">
        <v>63.74</v>
      </c>
      <c r="BT18" s="2">
        <f t="shared" si="3"/>
        <v>1.1139072384747126E-3</v>
      </c>
      <c r="BU18" s="69">
        <v>477.87</v>
      </c>
      <c r="BV18" s="2">
        <f t="shared" si="4"/>
        <v>8.3511586452762916E-3</v>
      </c>
      <c r="BW18" s="2"/>
      <c r="BX18" s="2" t="e">
        <f t="shared" si="5"/>
        <v>#DIV/0!</v>
      </c>
      <c r="BY18" s="2"/>
      <c r="BZ18" s="2">
        <f t="shared" si="6"/>
        <v>0</v>
      </c>
      <c r="CA18" s="65">
        <v>1542.42</v>
      </c>
      <c r="CB18" s="2">
        <f>CA18/BK18</f>
        <v>185.0649350649351</v>
      </c>
      <c r="CC18" s="2"/>
      <c r="CD18" s="2"/>
      <c r="CE18" s="2"/>
      <c r="CF18" s="2"/>
      <c r="CG18" s="65">
        <v>50880</v>
      </c>
      <c r="CH18" s="2"/>
      <c r="CI18" s="2"/>
    </row>
    <row r="19" spans="1:87" x14ac:dyDescent="0.25">
      <c r="A19" s="45">
        <v>43112</v>
      </c>
      <c r="B19" s="46">
        <v>0</v>
      </c>
      <c r="C19" s="47">
        <v>55233.25</v>
      </c>
      <c r="D19" s="47">
        <v>54762</v>
      </c>
      <c r="E19" s="47">
        <v>0</v>
      </c>
      <c r="F19" s="47">
        <v>0</v>
      </c>
      <c r="G19" s="48">
        <v>236</v>
      </c>
      <c r="H19" s="49">
        <v>13035.047</v>
      </c>
      <c r="I19" s="48">
        <v>2.6</v>
      </c>
      <c r="J19" s="49">
        <v>142.38120000000001</v>
      </c>
      <c r="K19" s="48">
        <v>98.907704744</v>
      </c>
      <c r="L19" s="48">
        <v>517</v>
      </c>
      <c r="M19" s="49">
        <v>28555.590250000001</v>
      </c>
      <c r="N19" s="48">
        <v>33</v>
      </c>
      <c r="O19" s="49">
        <v>1807.146</v>
      </c>
      <c r="P19" s="48">
        <v>93.671480840800001</v>
      </c>
      <c r="Q19" s="48">
        <v>209</v>
      </c>
      <c r="R19" s="49">
        <v>11543.749250000001</v>
      </c>
      <c r="S19" s="48">
        <v>5</v>
      </c>
      <c r="T19" s="49">
        <v>273.81</v>
      </c>
      <c r="U19" s="48">
        <v>97.628066981800004</v>
      </c>
      <c r="V19" s="48">
        <v>35</v>
      </c>
      <c r="W19" s="49">
        <v>1933.1637499999999</v>
      </c>
      <c r="X19" s="48">
        <v>4.3</v>
      </c>
      <c r="Y19" s="49">
        <v>235.47659999999999</v>
      </c>
      <c r="Z19" s="48">
        <f t="shared" si="0"/>
        <v>87.819107408774869</v>
      </c>
      <c r="AA19" s="48">
        <v>49.9</v>
      </c>
      <c r="AB19" s="49">
        <v>2756.1391749999998</v>
      </c>
      <c r="AC19" s="48">
        <v>5.2</v>
      </c>
      <c r="AD19" s="49">
        <v>284.76240000000001</v>
      </c>
      <c r="AE19" s="48">
        <v>89.668068921100001</v>
      </c>
      <c r="AF19" s="48">
        <v>0.1</v>
      </c>
      <c r="AG19" s="49">
        <v>5.5233249999999998</v>
      </c>
      <c r="AH19" s="48">
        <v>0.1</v>
      </c>
      <c r="AI19" s="49">
        <v>5.4762000000000004</v>
      </c>
      <c r="AJ19" s="2"/>
      <c r="AK19" s="48">
        <v>0.43858920000000001</v>
      </c>
      <c r="AL19" s="49">
        <v>24.224707417400001</v>
      </c>
      <c r="AM19" s="48">
        <v>9.2799999999999994</v>
      </c>
      <c r="AN19" s="49">
        <v>508.19135999999997</v>
      </c>
      <c r="AO19" s="2"/>
      <c r="AP19" s="48">
        <v>50.438589200000003</v>
      </c>
      <c r="AQ19" s="49">
        <v>2756.1391749999998</v>
      </c>
      <c r="AR19" s="48">
        <v>14.58</v>
      </c>
      <c r="AS19" s="49">
        <v>798.42996000000005</v>
      </c>
      <c r="AT19" s="48">
        <v>71.030854782600002</v>
      </c>
      <c r="AU19" s="48">
        <v>5.6</v>
      </c>
      <c r="AV19" s="51">
        <v>309.30619999999999</v>
      </c>
      <c r="AW19" s="48">
        <v>0.55999999999999994</v>
      </c>
      <c r="AX19" s="51">
        <v>30.666720000000002</v>
      </c>
      <c r="AY19" s="50">
        <v>90.085319983900007</v>
      </c>
      <c r="AZ19" s="2"/>
      <c r="BA19" s="2"/>
      <c r="BB19" s="2"/>
      <c r="BC19" s="2"/>
      <c r="BD19" s="2"/>
      <c r="BE19" s="2"/>
      <c r="BF19" s="2"/>
      <c r="BG19" s="2"/>
      <c r="BH19" s="53">
        <v>448.95</v>
      </c>
      <c r="BI19" s="56">
        <v>38</v>
      </c>
      <c r="BJ19" s="53">
        <v>17.060099999999998</v>
      </c>
      <c r="BK19" s="59"/>
      <c r="BL19" s="2"/>
      <c r="BM19" s="62">
        <v>13.30096</v>
      </c>
      <c r="BN19" s="2"/>
      <c r="BO19" s="65">
        <v>1359.93</v>
      </c>
      <c r="BP19" s="2">
        <f t="shared" si="1"/>
        <v>2.4833461159197986E-2</v>
      </c>
      <c r="BQ19" s="65">
        <v>3780.52</v>
      </c>
      <c r="BR19" s="2">
        <f t="shared" si="2"/>
        <v>6.9035462547021656E-2</v>
      </c>
      <c r="BS19" s="65">
        <v>67.8</v>
      </c>
      <c r="BT19" s="2">
        <f t="shared" si="3"/>
        <v>1.2380848033307769E-3</v>
      </c>
      <c r="BU19" s="69">
        <v>627.66</v>
      </c>
      <c r="BV19" s="2">
        <f t="shared" si="4"/>
        <v>1.1461597458091376E-2</v>
      </c>
      <c r="BW19" s="2"/>
      <c r="BX19" s="2" t="e">
        <f t="shared" si="5"/>
        <v>#DIV/0!</v>
      </c>
      <c r="BY19" s="2"/>
      <c r="BZ19" s="2">
        <f t="shared" si="6"/>
        <v>0</v>
      </c>
      <c r="CA19" s="65"/>
      <c r="CB19" s="2"/>
      <c r="CC19" s="2"/>
      <c r="CD19" s="2"/>
      <c r="CE19" s="2"/>
      <c r="CF19" s="2"/>
      <c r="CG19" s="65">
        <v>50768</v>
      </c>
      <c r="CH19" s="2"/>
      <c r="CI19" s="2"/>
    </row>
    <row r="20" spans="1:87" x14ac:dyDescent="0.25">
      <c r="A20" s="45">
        <v>43113</v>
      </c>
      <c r="B20" s="46">
        <v>0</v>
      </c>
      <c r="C20" s="47">
        <v>55545.25</v>
      </c>
      <c r="D20" s="47">
        <v>52829.5</v>
      </c>
      <c r="E20" s="47">
        <v>0</v>
      </c>
      <c r="F20" s="47">
        <v>0</v>
      </c>
      <c r="G20" s="48">
        <v>248</v>
      </c>
      <c r="H20" s="49">
        <v>13775.222</v>
      </c>
      <c r="I20" s="48">
        <v>3</v>
      </c>
      <c r="J20" s="49">
        <v>158.48849999999999</v>
      </c>
      <c r="K20" s="48">
        <v>98.849466817999996</v>
      </c>
      <c r="L20" s="48">
        <v>513</v>
      </c>
      <c r="M20" s="49">
        <v>28494.713250000001</v>
      </c>
      <c r="N20" s="48">
        <v>30</v>
      </c>
      <c r="O20" s="49">
        <v>1584.885</v>
      </c>
      <c r="P20" s="48">
        <v>94.437968243100002</v>
      </c>
      <c r="Q20" s="48">
        <v>223</v>
      </c>
      <c r="R20" s="49">
        <v>12386.590749999999</v>
      </c>
      <c r="S20" s="48">
        <v>4.8</v>
      </c>
      <c r="T20" s="49">
        <v>253.58160000000001</v>
      </c>
      <c r="U20" s="48">
        <v>97.952773243899998</v>
      </c>
      <c r="V20" s="48">
        <v>31</v>
      </c>
      <c r="W20" s="49">
        <v>1721.90275</v>
      </c>
      <c r="X20" s="48">
        <v>4.1000000000000005</v>
      </c>
      <c r="Y20" s="49">
        <v>216.60095000000001</v>
      </c>
      <c r="Z20" s="48">
        <f t="shared" si="0"/>
        <v>87.42083721046383</v>
      </c>
      <c r="AA20" s="48">
        <v>52.1</v>
      </c>
      <c r="AB20" s="49">
        <v>2893.9075250000001</v>
      </c>
      <c r="AC20" s="48">
        <v>4.1100000000000003</v>
      </c>
      <c r="AD20" s="49">
        <v>217.129245</v>
      </c>
      <c r="AE20" s="48">
        <v>92.497021997999994</v>
      </c>
      <c r="AF20" s="48">
        <v>0.17</v>
      </c>
      <c r="AG20" s="49">
        <v>9.4426924999999997</v>
      </c>
      <c r="AH20" s="48">
        <v>0.1</v>
      </c>
      <c r="AI20" s="49">
        <v>5.2829499999999996</v>
      </c>
      <c r="AJ20" s="2"/>
      <c r="AK20" s="48">
        <v>1.8511052000000001</v>
      </c>
      <c r="AL20" s="49">
        <v>102.8200991067</v>
      </c>
      <c r="AM20" s="48">
        <v>10.64</v>
      </c>
      <c r="AN20" s="49">
        <v>562.10587999999996</v>
      </c>
      <c r="AO20" s="2"/>
      <c r="AP20" s="48">
        <v>54.121105199999995</v>
      </c>
      <c r="AQ20" s="49">
        <v>2893.9075250000001</v>
      </c>
      <c r="AR20" s="48">
        <v>14.85</v>
      </c>
      <c r="AS20" s="49">
        <v>784.51807499999995</v>
      </c>
      <c r="AT20" s="48">
        <v>72.890699919699998</v>
      </c>
      <c r="AU20" s="48">
        <v>5.7</v>
      </c>
      <c r="AV20" s="51">
        <v>316.60792500000002</v>
      </c>
      <c r="AW20" s="48">
        <v>0.42000000000000004</v>
      </c>
      <c r="AX20" s="51">
        <v>22.188389999999998</v>
      </c>
      <c r="AY20" s="50">
        <v>92.991839986299993</v>
      </c>
      <c r="AZ20" s="2"/>
      <c r="BA20" s="2"/>
      <c r="BB20" s="2"/>
      <c r="BC20" s="2"/>
      <c r="BD20" s="2"/>
      <c r="BE20" s="2"/>
      <c r="BF20" s="2"/>
      <c r="BG20" s="2"/>
      <c r="BH20" s="53">
        <v>631.25</v>
      </c>
      <c r="BI20" s="56">
        <v>33.799999999999997</v>
      </c>
      <c r="BJ20" s="53">
        <v>21.33625</v>
      </c>
      <c r="BK20" s="59"/>
      <c r="BL20" s="2"/>
      <c r="BM20" s="62">
        <v>10.766909999999999</v>
      </c>
      <c r="BN20" s="2"/>
      <c r="BO20" s="65">
        <v>1312.03</v>
      </c>
      <c r="BP20" s="2">
        <f t="shared" si="1"/>
        <v>2.4835177315704293E-2</v>
      </c>
      <c r="BQ20" s="65">
        <v>3751.4</v>
      </c>
      <c r="BR20" s="2">
        <f t="shared" si="2"/>
        <v>7.1009568517589605E-2</v>
      </c>
      <c r="BS20" s="65">
        <v>63.62</v>
      </c>
      <c r="BT20" s="2">
        <f t="shared" si="3"/>
        <v>1.2042514125630566E-3</v>
      </c>
      <c r="BU20" s="69">
        <v>744.6</v>
      </c>
      <c r="BV20" s="2">
        <f t="shared" si="4"/>
        <v>1.4094398016259856E-2</v>
      </c>
      <c r="BW20" s="2"/>
      <c r="BX20" s="2" t="e">
        <f t="shared" si="5"/>
        <v>#DIV/0!</v>
      </c>
      <c r="BY20" s="2"/>
      <c r="BZ20" s="2">
        <f t="shared" si="6"/>
        <v>0</v>
      </c>
      <c r="CA20" s="65"/>
      <c r="CB20" s="2"/>
      <c r="CC20" s="2"/>
      <c r="CD20" s="2"/>
      <c r="CE20" s="2"/>
      <c r="CF20" s="2"/>
      <c r="CG20" s="65">
        <v>48440</v>
      </c>
      <c r="CH20" s="2"/>
      <c r="CI20" s="2"/>
    </row>
    <row r="21" spans="1:87" x14ac:dyDescent="0.25">
      <c r="A21" s="45">
        <v>43114</v>
      </c>
      <c r="B21" s="46">
        <v>0</v>
      </c>
      <c r="C21" s="47">
        <v>56177.5</v>
      </c>
      <c r="D21" s="47">
        <v>54525</v>
      </c>
      <c r="E21" s="47">
        <v>0</v>
      </c>
      <c r="F21" s="47">
        <v>0</v>
      </c>
      <c r="G21" s="48">
        <v>236</v>
      </c>
      <c r="H21" s="49">
        <v>13257.89</v>
      </c>
      <c r="I21" s="48">
        <v>3.6</v>
      </c>
      <c r="J21" s="49">
        <v>196.29</v>
      </c>
      <c r="K21" s="48">
        <v>98.519447664699996</v>
      </c>
      <c r="L21" s="48">
        <v>517</v>
      </c>
      <c r="M21" s="49">
        <v>29043.767500000002</v>
      </c>
      <c r="N21" s="48">
        <v>30</v>
      </c>
      <c r="O21" s="49">
        <v>1635.75</v>
      </c>
      <c r="P21" s="48">
        <v>94.367982734999998</v>
      </c>
      <c r="Q21" s="48">
        <v>207</v>
      </c>
      <c r="R21" s="49">
        <v>11628.7425</v>
      </c>
      <c r="S21" s="48">
        <v>5.1000000000000005</v>
      </c>
      <c r="T21" s="49">
        <v>278.07749999999999</v>
      </c>
      <c r="U21" s="48">
        <v>97.608705326500001</v>
      </c>
      <c r="V21" s="48">
        <v>35</v>
      </c>
      <c r="W21" s="49">
        <v>1966.2125000000001</v>
      </c>
      <c r="X21" s="48">
        <v>4.3</v>
      </c>
      <c r="Y21" s="49">
        <v>234.45750000000001</v>
      </c>
      <c r="Z21" s="48">
        <f t="shared" si="0"/>
        <v>88.075678493550413</v>
      </c>
      <c r="AA21" s="48">
        <v>52.900000000000006</v>
      </c>
      <c r="AB21" s="49">
        <v>2971.7897499999999</v>
      </c>
      <c r="AC21" s="48">
        <v>5.6499999999999995</v>
      </c>
      <c r="AD21" s="49">
        <v>308.06625000000003</v>
      </c>
      <c r="AE21" s="48">
        <v>89.633645852599997</v>
      </c>
      <c r="AF21" s="48">
        <v>0.25999999999999995</v>
      </c>
      <c r="AG21" s="49">
        <v>14.60615</v>
      </c>
      <c r="AH21" s="48">
        <v>0.1</v>
      </c>
      <c r="AI21" s="49">
        <v>5.4524999999999997</v>
      </c>
      <c r="AJ21" s="2"/>
      <c r="AK21" s="48">
        <v>0.99345389999999989</v>
      </c>
      <c r="AL21" s="49">
        <v>55.809756554000003</v>
      </c>
      <c r="AM21" s="48">
        <v>9.32</v>
      </c>
      <c r="AN21" s="49">
        <v>508.173</v>
      </c>
      <c r="AO21" s="2"/>
      <c r="AP21" s="48">
        <v>54.153453900000002</v>
      </c>
      <c r="AQ21" s="49">
        <v>2971.7897499999999</v>
      </c>
      <c r="AR21" s="48">
        <v>15.07</v>
      </c>
      <c r="AS21" s="49">
        <v>821.69174999999996</v>
      </c>
      <c r="AT21" s="48">
        <v>72.350273097200002</v>
      </c>
      <c r="AU21" s="48">
        <v>5.7</v>
      </c>
      <c r="AV21" s="51">
        <v>320.21174999999999</v>
      </c>
      <c r="AW21" s="48">
        <v>0.39</v>
      </c>
      <c r="AX21" s="51">
        <v>21.264749999999999</v>
      </c>
      <c r="AY21" s="50">
        <v>93.359159993299997</v>
      </c>
      <c r="AZ21" s="2"/>
      <c r="BA21" s="2"/>
      <c r="BB21" s="2"/>
      <c r="BC21" s="2"/>
      <c r="BD21" s="2"/>
      <c r="BE21" s="2"/>
      <c r="BF21" s="2"/>
      <c r="BG21" s="2"/>
      <c r="BH21" s="53">
        <v>100.18</v>
      </c>
      <c r="BI21" s="56">
        <v>31.7</v>
      </c>
      <c r="BJ21" s="53">
        <v>3.1757060000000004</v>
      </c>
      <c r="BK21" s="59"/>
      <c r="BL21" s="2"/>
      <c r="BM21" s="62">
        <v>12.29613</v>
      </c>
      <c r="BN21" s="2"/>
      <c r="BO21" s="65">
        <v>1274.1300000000001</v>
      </c>
      <c r="BP21" s="2">
        <f t="shared" si="1"/>
        <v>2.3367812929848696E-2</v>
      </c>
      <c r="BQ21" s="65">
        <v>3641.8</v>
      </c>
      <c r="BR21" s="2">
        <f t="shared" si="2"/>
        <v>6.679138010087117E-2</v>
      </c>
      <c r="BS21" s="65">
        <v>60.99</v>
      </c>
      <c r="BT21" s="2">
        <f t="shared" si="3"/>
        <v>1.1185694635488309E-3</v>
      </c>
      <c r="BU21" s="69">
        <v>827.51</v>
      </c>
      <c r="BV21" s="2">
        <f t="shared" si="4"/>
        <v>1.5176707932141219E-2</v>
      </c>
      <c r="BW21" s="2"/>
      <c r="BX21" s="2" t="e">
        <f t="shared" si="5"/>
        <v>#DIV/0!</v>
      </c>
      <c r="BY21" s="2"/>
      <c r="BZ21" s="2">
        <f t="shared" si="6"/>
        <v>0</v>
      </c>
      <c r="CA21" s="65"/>
      <c r="CB21" s="2"/>
      <c r="CC21" s="2"/>
      <c r="CD21" s="2"/>
      <c r="CE21" s="2"/>
      <c r="CF21" s="2"/>
      <c r="CG21" s="65">
        <v>48656</v>
      </c>
      <c r="CH21" s="2"/>
      <c r="CI21" s="2"/>
    </row>
    <row r="22" spans="1:87" x14ac:dyDescent="0.25">
      <c r="A22" s="45">
        <v>43115</v>
      </c>
      <c r="B22" s="46">
        <v>10.130000000000001</v>
      </c>
      <c r="C22" s="47">
        <v>64937.61</v>
      </c>
      <c r="D22" s="47">
        <v>64396.5</v>
      </c>
      <c r="E22" s="47">
        <v>0</v>
      </c>
      <c r="F22" s="47">
        <v>0</v>
      </c>
      <c r="G22" s="48">
        <v>248</v>
      </c>
      <c r="H22" s="49">
        <v>16118.946</v>
      </c>
      <c r="I22" s="48">
        <v>3.8</v>
      </c>
      <c r="J22" s="49">
        <v>244.70670000000001</v>
      </c>
      <c r="K22" s="48">
        <v>98.480026998499994</v>
      </c>
      <c r="L22" s="48">
        <v>477</v>
      </c>
      <c r="M22" s="49">
        <v>31002.972750000001</v>
      </c>
      <c r="N22" s="48">
        <v>30</v>
      </c>
      <c r="O22" s="49">
        <v>1931.895</v>
      </c>
      <c r="P22" s="48">
        <v>93.561635104100006</v>
      </c>
      <c r="Q22" s="48">
        <v>214</v>
      </c>
      <c r="R22" s="49">
        <v>13909.0905</v>
      </c>
      <c r="S22" s="48">
        <v>4.8999999999999995</v>
      </c>
      <c r="T22" s="49">
        <v>315.54284999999999</v>
      </c>
      <c r="U22" s="48">
        <v>97.602260664300005</v>
      </c>
      <c r="V22" s="48">
        <v>29</v>
      </c>
      <c r="W22" s="49">
        <v>1884.8767499999999</v>
      </c>
      <c r="X22" s="48">
        <v>4.9899999999999993</v>
      </c>
      <c r="Y22" s="49">
        <v>321.33853499999998</v>
      </c>
      <c r="Z22" s="48">
        <f t="shared" si="0"/>
        <v>82.951748171332682</v>
      </c>
      <c r="AA22" s="48">
        <v>46.800000000000004</v>
      </c>
      <c r="AB22" s="49">
        <v>3041.8011000000001</v>
      </c>
      <c r="AC22" s="48">
        <v>7.5</v>
      </c>
      <c r="AD22" s="49">
        <v>482.97375</v>
      </c>
      <c r="AE22" s="48">
        <v>83.643470994500007</v>
      </c>
      <c r="AF22" s="48">
        <v>0.1</v>
      </c>
      <c r="AG22" s="49">
        <v>6.4995750000000001</v>
      </c>
      <c r="AH22" s="48">
        <v>0.1</v>
      </c>
      <c r="AI22" s="49">
        <v>6.4396500000000003</v>
      </c>
      <c r="AJ22" s="2"/>
      <c r="AK22" s="48">
        <v>1.8512629</v>
      </c>
      <c r="AL22" s="49">
        <v>120.324218085</v>
      </c>
      <c r="AM22" s="48">
        <v>10</v>
      </c>
      <c r="AN22" s="49">
        <v>643.96500000000003</v>
      </c>
      <c r="AO22" s="2"/>
      <c r="AP22" s="48">
        <v>48.7512629</v>
      </c>
      <c r="AQ22" s="49">
        <v>3041.8011000000001</v>
      </c>
      <c r="AR22" s="48">
        <v>17.600000000000001</v>
      </c>
      <c r="AS22" s="49">
        <v>1133.3784000000001</v>
      </c>
      <c r="AT22" s="48">
        <v>61.616678600500002</v>
      </c>
      <c r="AU22" s="48">
        <v>5.7</v>
      </c>
      <c r="AV22" s="51">
        <v>370.475775</v>
      </c>
      <c r="AW22" s="48">
        <v>0.5</v>
      </c>
      <c r="AX22" s="51">
        <v>32.198250000000002</v>
      </c>
      <c r="AY22" s="50">
        <v>91.304729363299998</v>
      </c>
      <c r="AZ22" s="2"/>
      <c r="BA22" s="2"/>
      <c r="BB22" s="2"/>
      <c r="BC22" s="2"/>
      <c r="BD22" s="2"/>
      <c r="BE22" s="2"/>
      <c r="BF22" s="2"/>
      <c r="BG22" s="2"/>
      <c r="BH22" s="53">
        <v>931.67</v>
      </c>
      <c r="BI22" s="56">
        <v>34</v>
      </c>
      <c r="BJ22" s="53">
        <v>31.676780000000001</v>
      </c>
      <c r="BK22" s="59"/>
      <c r="BL22" s="2"/>
      <c r="BM22" s="62">
        <v>11.54471</v>
      </c>
      <c r="BN22" s="2"/>
      <c r="BO22" s="65">
        <v>1288.43</v>
      </c>
      <c r="BP22" s="2">
        <f t="shared" si="1"/>
        <v>2.0007764397133386E-2</v>
      </c>
      <c r="BQ22" s="65">
        <v>3699.34</v>
      </c>
      <c r="BR22" s="2">
        <f t="shared" si="2"/>
        <v>5.7446289782829812E-2</v>
      </c>
      <c r="BS22" s="65">
        <v>68.58</v>
      </c>
      <c r="BT22" s="2">
        <f t="shared" si="3"/>
        <v>1.0649647108150286E-3</v>
      </c>
      <c r="BU22" s="69">
        <v>563.54999999999995</v>
      </c>
      <c r="BV22" s="2">
        <f t="shared" si="4"/>
        <v>8.7512520090377577E-3</v>
      </c>
      <c r="BW22" s="2"/>
      <c r="BX22" s="2" t="e">
        <f t="shared" si="5"/>
        <v>#DIV/0!</v>
      </c>
      <c r="BY22" s="2"/>
      <c r="BZ22" s="2">
        <f t="shared" si="6"/>
        <v>0</v>
      </c>
      <c r="CA22" s="65"/>
      <c r="CB22" s="2"/>
      <c r="CC22" s="2"/>
      <c r="CD22" s="2"/>
      <c r="CE22" s="2"/>
      <c r="CF22" s="2"/>
      <c r="CG22" s="65">
        <v>52288</v>
      </c>
      <c r="CH22" s="2"/>
      <c r="CI22" s="2"/>
    </row>
    <row r="23" spans="1:87" x14ac:dyDescent="0.25">
      <c r="A23" s="45">
        <v>43116</v>
      </c>
      <c r="B23" s="46">
        <v>6.5500000000000007</v>
      </c>
      <c r="C23" s="47">
        <v>66312.25</v>
      </c>
      <c r="D23" s="47">
        <v>64738</v>
      </c>
      <c r="E23" s="47">
        <v>0</v>
      </c>
      <c r="F23" s="47">
        <v>0</v>
      </c>
      <c r="G23" s="48">
        <v>232</v>
      </c>
      <c r="H23" s="49">
        <v>15384.441999999999</v>
      </c>
      <c r="I23" s="48">
        <v>3.6</v>
      </c>
      <c r="J23" s="49">
        <v>233.05680000000001</v>
      </c>
      <c r="K23" s="48">
        <v>98.485113727200002</v>
      </c>
      <c r="L23" s="48">
        <v>421</v>
      </c>
      <c r="M23" s="49">
        <v>27917.457249999999</v>
      </c>
      <c r="N23" s="48">
        <v>30</v>
      </c>
      <c r="O23" s="49">
        <v>1942.14</v>
      </c>
      <c r="P23" s="48">
        <v>93.043277607199997</v>
      </c>
      <c r="Q23" s="48">
        <v>167</v>
      </c>
      <c r="R23" s="49">
        <v>11074.14575</v>
      </c>
      <c r="S23" s="48">
        <v>4.4000000000000004</v>
      </c>
      <c r="T23" s="49">
        <v>284.84719999999999</v>
      </c>
      <c r="U23" s="48">
        <v>97.427817852199993</v>
      </c>
      <c r="V23" s="48">
        <v>28</v>
      </c>
      <c r="W23" s="49">
        <v>1856.7429999999999</v>
      </c>
      <c r="X23" s="48">
        <v>4.8999999999999995</v>
      </c>
      <c r="Y23" s="49">
        <v>317.21620000000001</v>
      </c>
      <c r="Z23" s="48">
        <f t="shared" si="0"/>
        <v>82.915449257113124</v>
      </c>
      <c r="AA23" s="48">
        <v>44.1</v>
      </c>
      <c r="AB23" s="49">
        <v>2924.3702250000001</v>
      </c>
      <c r="AC23" s="48">
        <v>6.45</v>
      </c>
      <c r="AD23" s="49">
        <v>417.56009999999998</v>
      </c>
      <c r="AE23" s="48">
        <v>85.721366726100001</v>
      </c>
      <c r="AF23" s="48">
        <v>0.18000000000000002</v>
      </c>
      <c r="AG23" s="49">
        <v>11.936204999999999</v>
      </c>
      <c r="AH23" s="48">
        <v>0.1</v>
      </c>
      <c r="AI23" s="49">
        <v>6.4737999999999998</v>
      </c>
      <c r="AJ23" s="2"/>
      <c r="AK23" s="48">
        <v>2.4710299</v>
      </c>
      <c r="AL23" s="49">
        <v>163.85954986429999</v>
      </c>
      <c r="AM23" s="48">
        <v>10.3</v>
      </c>
      <c r="AN23" s="49">
        <v>666.80139999999994</v>
      </c>
      <c r="AO23" s="2"/>
      <c r="AP23" s="48">
        <v>46.751029899999999</v>
      </c>
      <c r="AQ23" s="49">
        <v>2924.3702250000001</v>
      </c>
      <c r="AR23" s="48">
        <v>16.850000000000001</v>
      </c>
      <c r="AS23" s="49">
        <v>1090.8353</v>
      </c>
      <c r="AT23" s="48">
        <v>62.698454160300003</v>
      </c>
      <c r="AU23" s="48">
        <v>4.8</v>
      </c>
      <c r="AV23" s="51">
        <v>318.29880000000003</v>
      </c>
      <c r="AW23" s="48">
        <v>0.39</v>
      </c>
      <c r="AX23" s="51">
        <v>25.247820000000001</v>
      </c>
      <c r="AY23" s="50">
        <v>92.067887155099996</v>
      </c>
      <c r="AZ23" s="2"/>
      <c r="BA23" s="2"/>
      <c r="BB23" s="2"/>
      <c r="BC23" s="2"/>
      <c r="BD23" s="2"/>
      <c r="BE23" s="2"/>
      <c r="BF23" s="2"/>
      <c r="BG23" s="2"/>
      <c r="BH23" s="53">
        <v>1132.6300000000001</v>
      </c>
      <c r="BI23" s="56">
        <v>32</v>
      </c>
      <c r="BJ23" s="53">
        <v>36.244160000000001</v>
      </c>
      <c r="BK23" s="59">
        <v>17.61336</v>
      </c>
      <c r="BL23" s="2"/>
      <c r="BM23" s="62">
        <v>12.83802</v>
      </c>
      <c r="BN23" s="2"/>
      <c r="BO23" s="65">
        <v>1229.8</v>
      </c>
      <c r="BP23" s="2">
        <f t="shared" si="1"/>
        <v>1.8996570793042726E-2</v>
      </c>
      <c r="BQ23" s="65">
        <v>3616.8</v>
      </c>
      <c r="BR23" s="2">
        <f t="shared" si="2"/>
        <v>5.5868269022830486E-2</v>
      </c>
      <c r="BS23" s="65">
        <v>67.709999999999994</v>
      </c>
      <c r="BT23" s="2">
        <f t="shared" si="3"/>
        <v>1.04590812196855E-3</v>
      </c>
      <c r="BU23" s="69">
        <v>533.47</v>
      </c>
      <c r="BV23" s="2">
        <f t="shared" si="4"/>
        <v>8.240446105842009E-3</v>
      </c>
      <c r="BW23" s="2"/>
      <c r="BX23" s="2" t="e">
        <f t="shared" si="5"/>
        <v>#DIV/0!</v>
      </c>
      <c r="BY23" s="2"/>
      <c r="BZ23" s="2">
        <f t="shared" si="6"/>
        <v>0</v>
      </c>
      <c r="CA23" s="65">
        <v>3280.92</v>
      </c>
      <c r="CB23" s="2">
        <f>CA23/BK23</f>
        <v>186.27450980392157</v>
      </c>
      <c r="CC23" s="2"/>
      <c r="CD23" s="2"/>
      <c r="CE23" s="2"/>
      <c r="CF23" s="2"/>
      <c r="CG23" s="65">
        <v>53360</v>
      </c>
      <c r="CH23" s="2"/>
      <c r="CI23" s="2"/>
    </row>
    <row r="24" spans="1:87" x14ac:dyDescent="0.25">
      <c r="A24" s="45">
        <v>43117</v>
      </c>
      <c r="B24" s="46">
        <v>4.78</v>
      </c>
      <c r="C24" s="47">
        <v>67946.5</v>
      </c>
      <c r="D24" s="47">
        <v>66134.5</v>
      </c>
      <c r="E24" s="47">
        <v>0</v>
      </c>
      <c r="F24" s="47">
        <v>0</v>
      </c>
      <c r="G24" s="48">
        <v>221</v>
      </c>
      <c r="H24" s="49">
        <v>15016.1765</v>
      </c>
      <c r="I24" s="48">
        <v>3</v>
      </c>
      <c r="J24" s="49">
        <v>198.40350000000001</v>
      </c>
      <c r="K24" s="48">
        <v>98.6787348963</v>
      </c>
      <c r="L24" s="48">
        <v>402</v>
      </c>
      <c r="M24" s="49">
        <v>27314.492999999999</v>
      </c>
      <c r="N24" s="48">
        <v>43</v>
      </c>
      <c r="O24" s="49">
        <v>2843.7835</v>
      </c>
      <c r="P24" s="48">
        <v>89.588737744499994</v>
      </c>
      <c r="Q24" s="48">
        <v>148</v>
      </c>
      <c r="R24" s="49">
        <v>10056.082</v>
      </c>
      <c r="S24" s="48">
        <v>4.1000000000000005</v>
      </c>
      <c r="T24" s="49">
        <v>271.15145000000001</v>
      </c>
      <c r="U24" s="48">
        <v>97.303607408900007</v>
      </c>
      <c r="V24" s="48">
        <v>28</v>
      </c>
      <c r="W24" s="49">
        <v>1902.502</v>
      </c>
      <c r="X24" s="48">
        <v>4.1000000000000005</v>
      </c>
      <c r="Y24" s="49">
        <v>271.15145000000001</v>
      </c>
      <c r="Z24" s="48">
        <f t="shared" si="0"/>
        <v>85.747639161483136</v>
      </c>
      <c r="AA24" s="48">
        <v>43.6</v>
      </c>
      <c r="AB24" s="49">
        <v>2962.4674</v>
      </c>
      <c r="AC24" s="48">
        <v>6.7</v>
      </c>
      <c r="AD24" s="49">
        <v>443.10115000000002</v>
      </c>
      <c r="AE24" s="48">
        <v>85.042834564200007</v>
      </c>
      <c r="AF24" s="48">
        <v>0.23</v>
      </c>
      <c r="AG24" s="49">
        <v>15.627694999999999</v>
      </c>
      <c r="AH24" s="48">
        <v>0.1</v>
      </c>
      <c r="AI24" s="49">
        <v>6.6134500000000003</v>
      </c>
      <c r="AJ24" s="2"/>
      <c r="AK24" s="48">
        <v>2.5983887000000001</v>
      </c>
      <c r="AL24" s="49">
        <v>176.5514145599</v>
      </c>
      <c r="AM24" s="48">
        <v>10.3</v>
      </c>
      <c r="AN24" s="49">
        <v>681.18534999999997</v>
      </c>
      <c r="AO24" s="2"/>
      <c r="AP24" s="48">
        <v>46.428388700000006</v>
      </c>
      <c r="AQ24" s="49">
        <v>2962.4674</v>
      </c>
      <c r="AR24" s="48">
        <v>17.100000000000001</v>
      </c>
      <c r="AS24" s="49">
        <v>1130.89995</v>
      </c>
      <c r="AT24" s="48">
        <v>61.825741947399997</v>
      </c>
      <c r="AU24" s="48">
        <v>5.23</v>
      </c>
      <c r="AV24" s="51">
        <v>355.36019499999998</v>
      </c>
      <c r="AW24" s="48">
        <v>0.38</v>
      </c>
      <c r="AX24" s="51">
        <v>25.13111</v>
      </c>
      <c r="AY24" s="50">
        <v>92.927989585299997</v>
      </c>
      <c r="AZ24" s="2"/>
      <c r="BA24" s="2"/>
      <c r="BB24" s="2"/>
      <c r="BC24" s="2"/>
      <c r="BD24" s="2"/>
      <c r="BE24" s="2"/>
      <c r="BF24" s="2"/>
      <c r="BG24" s="2"/>
      <c r="BH24" s="53">
        <v>343.9</v>
      </c>
      <c r="BI24" s="56">
        <v>35.5</v>
      </c>
      <c r="BJ24" s="53">
        <v>12.208450000000001</v>
      </c>
      <c r="BK24" s="59">
        <v>8.2620000000000005</v>
      </c>
      <c r="BL24" s="2"/>
      <c r="BM24" s="62">
        <v>13.453419999999999</v>
      </c>
      <c r="BN24" s="2"/>
      <c r="BO24" s="65">
        <v>1156.8699999999999</v>
      </c>
      <c r="BP24" s="2">
        <f t="shared" si="1"/>
        <v>1.749268536089333E-2</v>
      </c>
      <c r="BQ24" s="65">
        <v>3479.12</v>
      </c>
      <c r="BR24" s="2">
        <f t="shared" si="2"/>
        <v>5.2606733248153383E-2</v>
      </c>
      <c r="BS24" s="65">
        <v>65.739999999999995</v>
      </c>
      <c r="BT24" s="2">
        <f t="shared" si="3"/>
        <v>9.9403488345719692E-4</v>
      </c>
      <c r="BU24" s="69">
        <v>919.53</v>
      </c>
      <c r="BV24" s="2">
        <f t="shared" si="4"/>
        <v>1.390393818657433E-2</v>
      </c>
      <c r="BW24" s="2"/>
      <c r="BX24" s="2" t="e">
        <f t="shared" si="5"/>
        <v>#DIV/0!</v>
      </c>
      <c r="BY24" s="2"/>
      <c r="BZ24" s="2">
        <f t="shared" si="6"/>
        <v>0</v>
      </c>
      <c r="CA24" s="65">
        <v>1539</v>
      </c>
      <c r="CB24" s="2">
        <f>CA24/BK24</f>
        <v>186.27450980392155</v>
      </c>
      <c r="CC24" s="2"/>
      <c r="CD24" s="2"/>
      <c r="CE24" s="2"/>
      <c r="CF24" s="2"/>
      <c r="CG24" s="65">
        <v>52384</v>
      </c>
      <c r="CH24" s="2"/>
      <c r="CI24" s="2"/>
    </row>
    <row r="25" spans="1:87" x14ac:dyDescent="0.25">
      <c r="A25" s="45">
        <v>43118</v>
      </c>
      <c r="B25" s="46">
        <v>6.58</v>
      </c>
      <c r="C25" s="47">
        <v>74832</v>
      </c>
      <c r="D25" s="47">
        <v>70267</v>
      </c>
      <c r="E25" s="47">
        <v>0</v>
      </c>
      <c r="F25" s="47">
        <v>0</v>
      </c>
      <c r="G25" s="48">
        <v>206</v>
      </c>
      <c r="H25" s="49">
        <v>15415.392</v>
      </c>
      <c r="I25" s="48">
        <v>2.6</v>
      </c>
      <c r="J25" s="49">
        <v>182.6942</v>
      </c>
      <c r="K25" s="48">
        <v>98.8148585518</v>
      </c>
      <c r="L25" s="48">
        <v>439</v>
      </c>
      <c r="M25" s="49">
        <v>32851.248</v>
      </c>
      <c r="N25" s="48">
        <v>30</v>
      </c>
      <c r="O25" s="49">
        <v>2108.0100000000002</v>
      </c>
      <c r="P25" s="48">
        <v>93.583166155499995</v>
      </c>
      <c r="Q25" s="48">
        <v>158</v>
      </c>
      <c r="R25" s="49">
        <v>11823.456</v>
      </c>
      <c r="S25" s="48">
        <v>3.6</v>
      </c>
      <c r="T25" s="49">
        <v>252.96119999999999</v>
      </c>
      <c r="U25" s="48">
        <v>97.860513880200003</v>
      </c>
      <c r="V25" s="48">
        <v>23</v>
      </c>
      <c r="W25" s="49">
        <v>1721.136</v>
      </c>
      <c r="X25" s="48">
        <v>3.9</v>
      </c>
      <c r="Y25" s="49">
        <v>274.04129999999998</v>
      </c>
      <c r="Z25" s="48">
        <f t="shared" si="0"/>
        <v>84.077882282399528</v>
      </c>
      <c r="AA25" s="48">
        <v>40.099999999999994</v>
      </c>
      <c r="AB25" s="49">
        <v>3000.7631999999999</v>
      </c>
      <c r="AC25" s="48">
        <v>6</v>
      </c>
      <c r="AD25" s="49">
        <v>421.60199999999998</v>
      </c>
      <c r="AE25" s="48">
        <v>85.950174275699993</v>
      </c>
      <c r="AF25" s="48">
        <v>0.19</v>
      </c>
      <c r="AG25" s="49">
        <v>14.21808</v>
      </c>
      <c r="AH25" s="48">
        <v>0.1</v>
      </c>
      <c r="AI25" s="49">
        <v>7.0266999999999999</v>
      </c>
      <c r="AJ25" s="2"/>
      <c r="AK25" s="48">
        <v>2.4999197999999998</v>
      </c>
      <c r="AL25" s="49">
        <v>187.07400000000001</v>
      </c>
      <c r="AM25" s="48">
        <v>10.8</v>
      </c>
      <c r="AN25" s="49">
        <v>758.8836</v>
      </c>
      <c r="AO25" s="2"/>
      <c r="AP25" s="48">
        <v>42.7899198</v>
      </c>
      <c r="AQ25" s="49">
        <v>3000.7631999999999</v>
      </c>
      <c r="AR25" s="48">
        <v>16.899999999999999</v>
      </c>
      <c r="AS25" s="49">
        <v>1187.5123000000001</v>
      </c>
      <c r="AT25" s="48">
        <v>60.426324209800001</v>
      </c>
      <c r="AU25" s="48">
        <v>4.3099999999999996</v>
      </c>
      <c r="AV25" s="51">
        <v>322.52591999999999</v>
      </c>
      <c r="AW25" s="48">
        <v>0.44</v>
      </c>
      <c r="AX25" s="51">
        <v>30.917480000000001</v>
      </c>
      <c r="AY25" s="50">
        <v>90.413954946600001</v>
      </c>
      <c r="AZ25" s="2"/>
      <c r="BA25" s="2"/>
      <c r="BB25" s="2"/>
      <c r="BC25" s="2"/>
      <c r="BD25" s="2"/>
      <c r="BE25" s="2"/>
      <c r="BF25" s="2"/>
      <c r="BG25" s="2"/>
      <c r="BH25" s="53">
        <v>729.83</v>
      </c>
      <c r="BI25" s="56">
        <v>31.4</v>
      </c>
      <c r="BJ25" s="53">
        <v>22.916662000000002</v>
      </c>
      <c r="BK25" s="59"/>
      <c r="BL25" s="2"/>
      <c r="BM25" s="62">
        <v>8.3421000000000003</v>
      </c>
      <c r="BN25" s="2"/>
      <c r="BO25" s="65">
        <v>1347.06</v>
      </c>
      <c r="BP25" s="2">
        <f t="shared" si="1"/>
        <v>1.9170592169866368E-2</v>
      </c>
      <c r="BQ25" s="65">
        <v>3390.07</v>
      </c>
      <c r="BR25" s="2">
        <f t="shared" si="2"/>
        <v>4.8245549119785965E-2</v>
      </c>
      <c r="BS25" s="65">
        <v>65.3</v>
      </c>
      <c r="BT25" s="2">
        <f t="shared" si="3"/>
        <v>9.2931247954231716E-4</v>
      </c>
      <c r="BU25" s="69">
        <v>717.69</v>
      </c>
      <c r="BV25" s="2">
        <f t="shared" si="4"/>
        <v>1.0213756101726274E-2</v>
      </c>
      <c r="BW25" s="2"/>
      <c r="BX25" s="2" t="e">
        <f t="shared" si="5"/>
        <v>#DIV/0!</v>
      </c>
      <c r="BY25" s="2"/>
      <c r="BZ25" s="2">
        <f t="shared" si="6"/>
        <v>0</v>
      </c>
      <c r="CA25" s="65"/>
      <c r="CB25" s="2"/>
      <c r="CC25" s="2"/>
      <c r="CD25" s="2"/>
      <c r="CE25" s="2"/>
      <c r="CF25" s="2"/>
      <c r="CG25" s="65">
        <v>52272</v>
      </c>
      <c r="CH25" s="2"/>
      <c r="CI25" s="2"/>
    </row>
    <row r="26" spans="1:87" x14ac:dyDescent="0.25">
      <c r="A26" s="45">
        <v>43119</v>
      </c>
      <c r="B26" s="46">
        <v>3.17</v>
      </c>
      <c r="C26" s="47">
        <v>69475.25</v>
      </c>
      <c r="D26" s="47">
        <v>67519.5</v>
      </c>
      <c r="E26" s="47">
        <v>0</v>
      </c>
      <c r="F26" s="47">
        <v>0</v>
      </c>
      <c r="G26" s="48">
        <v>192</v>
      </c>
      <c r="H26" s="49">
        <v>13344.912</v>
      </c>
      <c r="I26" s="48">
        <v>2.4</v>
      </c>
      <c r="J26" s="49">
        <v>162.04679999999999</v>
      </c>
      <c r="K26" s="48">
        <v>98.784628824799995</v>
      </c>
      <c r="L26" s="48">
        <v>353</v>
      </c>
      <c r="M26" s="49">
        <v>24535.176749999999</v>
      </c>
      <c r="N26" s="48">
        <v>30</v>
      </c>
      <c r="O26" s="49">
        <v>2025.585</v>
      </c>
      <c r="P26" s="48">
        <v>91.622623958899993</v>
      </c>
      <c r="Q26" s="48">
        <v>149</v>
      </c>
      <c r="R26" s="49">
        <v>10356.20775</v>
      </c>
      <c r="S26" s="48">
        <v>3.6</v>
      </c>
      <c r="T26" s="49">
        <v>243.0702</v>
      </c>
      <c r="U26" s="48">
        <v>97.593083211899994</v>
      </c>
      <c r="V26" s="48">
        <v>27</v>
      </c>
      <c r="W26" s="49">
        <v>1876.62825</v>
      </c>
      <c r="X26" s="48">
        <v>3.4</v>
      </c>
      <c r="Y26" s="49">
        <v>229.56630000000001</v>
      </c>
      <c r="Z26" s="48">
        <f t="shared" si="0"/>
        <v>87.767087061595703</v>
      </c>
      <c r="AA26" s="48">
        <v>41.7</v>
      </c>
      <c r="AB26" s="49">
        <v>2898.3480749999999</v>
      </c>
      <c r="AC26" s="48">
        <v>4.4000000000000004</v>
      </c>
      <c r="AD26" s="49">
        <v>297.08580000000001</v>
      </c>
      <c r="AE26" s="48">
        <v>89.635362852900002</v>
      </c>
      <c r="AF26" s="48">
        <v>0.12000000000000001</v>
      </c>
      <c r="AG26" s="49">
        <v>8.3405699999999996</v>
      </c>
      <c r="AH26" s="48">
        <v>0.1</v>
      </c>
      <c r="AI26" s="49">
        <v>6.7519499999999999</v>
      </c>
      <c r="AJ26" s="2"/>
      <c r="AK26" s="48">
        <v>0.38939219999999997</v>
      </c>
      <c r="AL26" s="49">
        <v>27.0646074171</v>
      </c>
      <c r="AM26" s="48">
        <v>9.6</v>
      </c>
      <c r="AN26" s="49">
        <v>648.18719999999996</v>
      </c>
      <c r="AO26" s="2"/>
      <c r="AP26" s="48">
        <v>42.209392200000003</v>
      </c>
      <c r="AQ26" s="49">
        <v>2898.3480749999999</v>
      </c>
      <c r="AR26" s="48">
        <v>14.1</v>
      </c>
      <c r="AS26" s="49">
        <v>952.02494999999999</v>
      </c>
      <c r="AT26" s="48">
        <v>66.786049142099998</v>
      </c>
      <c r="AU26" s="48">
        <v>4.2</v>
      </c>
      <c r="AV26" s="51">
        <v>291.91994999999997</v>
      </c>
      <c r="AW26" s="48">
        <v>0.43</v>
      </c>
      <c r="AX26" s="51">
        <v>29.033384999999999</v>
      </c>
      <c r="AY26" s="50">
        <v>90.048108170700004</v>
      </c>
      <c r="AZ26" s="2"/>
      <c r="BA26" s="2"/>
      <c r="BB26" s="2"/>
      <c r="BC26" s="2"/>
      <c r="BD26" s="2"/>
      <c r="BE26" s="2"/>
      <c r="BF26" s="2"/>
      <c r="BG26" s="2"/>
      <c r="BH26" s="53">
        <v>712.28</v>
      </c>
      <c r="BI26" s="56">
        <v>33.799999999999997</v>
      </c>
      <c r="BJ26" s="53">
        <v>24.075063999999998</v>
      </c>
      <c r="BK26" s="59">
        <v>8.5462800000000012</v>
      </c>
      <c r="BL26" s="2"/>
      <c r="BM26" s="62">
        <v>9.8279999999999994</v>
      </c>
      <c r="BN26" s="2"/>
      <c r="BO26" s="65">
        <v>1384.96</v>
      </c>
      <c r="BP26" s="2">
        <f t="shared" si="1"/>
        <v>2.0512000236968579E-2</v>
      </c>
      <c r="BQ26" s="65">
        <v>2968.45</v>
      </c>
      <c r="BR26" s="2">
        <f t="shared" si="2"/>
        <v>4.3964336228793158E-2</v>
      </c>
      <c r="BS26" s="65">
        <v>60.15</v>
      </c>
      <c r="BT26" s="2">
        <f t="shared" si="3"/>
        <v>8.9085375336014037E-4</v>
      </c>
      <c r="BU26" s="69">
        <v>882.92</v>
      </c>
      <c r="BV26" s="2">
        <f t="shared" si="4"/>
        <v>1.3076518635357193E-2</v>
      </c>
      <c r="BW26" s="2"/>
      <c r="BX26" s="2" t="e">
        <f t="shared" si="5"/>
        <v>#DIV/0!</v>
      </c>
      <c r="BY26" s="2"/>
      <c r="BZ26" s="2">
        <f t="shared" si="6"/>
        <v>0</v>
      </c>
      <c r="CA26" s="65">
        <v>1566.36</v>
      </c>
      <c r="CB26" s="2">
        <f>CA26/BK26</f>
        <v>183.27974276527328</v>
      </c>
      <c r="CC26" s="2"/>
      <c r="CD26" s="2"/>
      <c r="CE26" s="2"/>
      <c r="CF26" s="2"/>
      <c r="CG26" s="65">
        <v>52096</v>
      </c>
      <c r="CH26" s="2"/>
      <c r="CI26" s="2"/>
    </row>
    <row r="27" spans="1:87" x14ac:dyDescent="0.25">
      <c r="A27" s="45">
        <v>43120</v>
      </c>
      <c r="B27" s="46">
        <v>5.78</v>
      </c>
      <c r="C27" s="47">
        <v>78664</v>
      </c>
      <c r="D27" s="47">
        <v>71943.5</v>
      </c>
      <c r="E27" s="47">
        <v>0</v>
      </c>
      <c r="F27" s="47">
        <v>6720</v>
      </c>
      <c r="G27" s="48">
        <v>212</v>
      </c>
      <c r="H27" s="49">
        <v>16676.768</v>
      </c>
      <c r="I27" s="48">
        <v>6.4663332000000002</v>
      </c>
      <c r="J27" s="49">
        <v>508.6644</v>
      </c>
      <c r="K27" s="48">
        <v>98.964641110299993</v>
      </c>
      <c r="L27" s="48">
        <v>357</v>
      </c>
      <c r="M27" s="49">
        <v>28083.047999999999</v>
      </c>
      <c r="N27" s="48">
        <v>38.542716800000001</v>
      </c>
      <c r="O27" s="49">
        <v>3031.9050000000002</v>
      </c>
      <c r="P27" s="48">
        <v>92.314562863700004</v>
      </c>
      <c r="Q27" s="48">
        <v>139</v>
      </c>
      <c r="R27" s="49">
        <v>10934.296</v>
      </c>
      <c r="S27" s="48">
        <v>7.4231167999999998</v>
      </c>
      <c r="T27" s="49">
        <v>583.92835000000002</v>
      </c>
      <c r="U27" s="48">
        <v>97.302356274199994</v>
      </c>
      <c r="V27" s="48">
        <v>24</v>
      </c>
      <c r="W27" s="49">
        <v>1887.9359999999999</v>
      </c>
      <c r="X27" s="48">
        <v>5.6412065</v>
      </c>
      <c r="Y27" s="49">
        <v>443.75704999999999</v>
      </c>
      <c r="Z27" s="48">
        <f t="shared" si="0"/>
        <v>76.495122186345299</v>
      </c>
      <c r="AA27" s="48">
        <v>38.299999999999997</v>
      </c>
      <c r="AB27" s="49">
        <v>3012.8312000000001</v>
      </c>
      <c r="AC27" s="48">
        <v>7.0879403999999999</v>
      </c>
      <c r="AD27" s="49">
        <v>557.56219999999996</v>
      </c>
      <c r="AE27" s="48">
        <v>87.582902088899999</v>
      </c>
      <c r="AF27" s="48">
        <v>0.39</v>
      </c>
      <c r="AG27" s="49">
        <v>30.67896</v>
      </c>
      <c r="AH27" s="48">
        <v>0.1119598</v>
      </c>
      <c r="AI27" s="49">
        <v>8.80715</v>
      </c>
      <c r="AJ27" s="2"/>
      <c r="AK27" s="48">
        <v>1.4326950999999999</v>
      </c>
      <c r="AL27" s="49">
        <v>112.7015311543</v>
      </c>
      <c r="AM27" s="48">
        <v>9.8413062999999994</v>
      </c>
      <c r="AN27" s="49">
        <v>774.15160000000003</v>
      </c>
      <c r="AO27" s="2"/>
      <c r="AP27" s="48">
        <v>40.122695100000001</v>
      </c>
      <c r="AQ27" s="49">
        <v>3012.8312000000001</v>
      </c>
      <c r="AR27" s="48">
        <v>17.041206499999998</v>
      </c>
      <c r="AS27" s="49">
        <v>1340.5209500000001</v>
      </c>
      <c r="AT27" s="48">
        <v>62.509915922300003</v>
      </c>
      <c r="AU27" s="48">
        <v>4.2</v>
      </c>
      <c r="AV27" s="51">
        <v>330.3888</v>
      </c>
      <c r="AW27" s="48">
        <v>0.4854272</v>
      </c>
      <c r="AX27" s="51">
        <v>38.185400000000001</v>
      </c>
      <c r="AY27" s="50">
        <v>91.289837912199999</v>
      </c>
      <c r="AZ27" s="2"/>
      <c r="BA27" s="2"/>
      <c r="BB27" s="2"/>
      <c r="BC27" s="2"/>
      <c r="BD27" s="2"/>
      <c r="BE27" s="2"/>
      <c r="BF27" s="2"/>
      <c r="BG27" s="2"/>
      <c r="BH27" s="53">
        <v>412.23</v>
      </c>
      <c r="BI27" s="56">
        <v>31.1</v>
      </c>
      <c r="BJ27" s="53">
        <v>12.820352999999999</v>
      </c>
      <c r="BK27" s="59"/>
      <c r="BL27" s="2"/>
      <c r="BM27" s="62">
        <v>14.343340000000001</v>
      </c>
      <c r="BN27" s="2"/>
      <c r="BO27" s="65">
        <v>1382.1</v>
      </c>
      <c r="BP27" s="2">
        <f t="shared" si="1"/>
        <v>1.9210908560189591E-2</v>
      </c>
      <c r="BQ27" s="65">
        <v>3372.6</v>
      </c>
      <c r="BR27" s="2">
        <f t="shared" si="2"/>
        <v>4.6878453230660172E-2</v>
      </c>
      <c r="BS27" s="65">
        <v>64.12</v>
      </c>
      <c r="BT27" s="2">
        <f t="shared" si="3"/>
        <v>8.9125494311508339E-4</v>
      </c>
      <c r="BU27" s="69">
        <v>740.45</v>
      </c>
      <c r="BV27" s="2">
        <f t="shared" si="4"/>
        <v>1.0292104220673167E-2</v>
      </c>
      <c r="BW27" s="2"/>
      <c r="BX27" s="2" t="e">
        <f t="shared" si="5"/>
        <v>#DIV/0!</v>
      </c>
      <c r="BY27" s="2"/>
      <c r="BZ27" s="2">
        <f t="shared" si="6"/>
        <v>0</v>
      </c>
      <c r="CA27" s="65"/>
      <c r="CB27" s="2"/>
      <c r="CC27" s="2"/>
      <c r="CD27" s="2"/>
      <c r="CE27" s="2"/>
      <c r="CF27" s="2"/>
      <c r="CG27" s="65">
        <v>52896</v>
      </c>
      <c r="CH27" s="2"/>
      <c r="CI27" s="2"/>
    </row>
    <row r="28" spans="1:87" x14ac:dyDescent="0.25">
      <c r="A28" s="45">
        <v>43121</v>
      </c>
      <c r="B28" s="46">
        <v>19.91</v>
      </c>
      <c r="C28" s="47">
        <v>83801</v>
      </c>
      <c r="D28" s="47">
        <v>73096</v>
      </c>
      <c r="E28" s="47">
        <v>9164.01</v>
      </c>
      <c r="F28" s="47">
        <v>10707</v>
      </c>
      <c r="G28" s="48">
        <v>168</v>
      </c>
      <c r="H28" s="49">
        <v>15618.12168</v>
      </c>
      <c r="I28" s="48">
        <v>27.891163500000001</v>
      </c>
      <c r="J28" s="49">
        <v>2592.9580799999999</v>
      </c>
      <c r="K28" s="48">
        <v>98.753918722400002</v>
      </c>
      <c r="L28" s="48">
        <v>320</v>
      </c>
      <c r="M28" s="49">
        <v>29748.803199999998</v>
      </c>
      <c r="N28" s="48">
        <v>75.281298199999995</v>
      </c>
      <c r="O28" s="49">
        <v>6998.6772000000001</v>
      </c>
      <c r="P28" s="48">
        <v>90.187109938999996</v>
      </c>
      <c r="Q28" s="48">
        <v>131</v>
      </c>
      <c r="R28" s="49">
        <v>12178.416310000001</v>
      </c>
      <c r="S28" s="48">
        <v>23.355838899999998</v>
      </c>
      <c r="T28" s="49">
        <v>2171.32251</v>
      </c>
      <c r="U28" s="48">
        <v>97.203451178600005</v>
      </c>
      <c r="V28" s="48">
        <v>22</v>
      </c>
      <c r="W28" s="49">
        <v>2045.2302199999999</v>
      </c>
      <c r="X28" s="48">
        <v>6.8363069999999997</v>
      </c>
      <c r="Y28" s="49">
        <v>635.55101999999999</v>
      </c>
      <c r="Z28" s="48">
        <f t="shared" si="0"/>
        <v>68.925208820745866</v>
      </c>
      <c r="AA28" s="48">
        <v>35.5</v>
      </c>
      <c r="AB28" s="49">
        <v>3300.2578549999998</v>
      </c>
      <c r="AC28" s="48">
        <v>9.3127578999999994</v>
      </c>
      <c r="AD28" s="49">
        <v>865.77925500000003</v>
      </c>
      <c r="AE28" s="48">
        <v>91.154577973200006</v>
      </c>
      <c r="AF28" s="48">
        <v>0.24000000000000002</v>
      </c>
      <c r="AG28" s="49">
        <v>22.311602400000002</v>
      </c>
      <c r="AH28" s="48">
        <v>0.13568249999999998</v>
      </c>
      <c r="AI28" s="49">
        <v>12.613992400000001</v>
      </c>
      <c r="AJ28" s="2"/>
      <c r="AK28" s="48">
        <v>2.8927646</v>
      </c>
      <c r="AL28" s="49">
        <v>268.92589201909999</v>
      </c>
      <c r="AM28" s="48">
        <v>8.3564001999999995</v>
      </c>
      <c r="AN28" s="49">
        <v>776.869543722</v>
      </c>
      <c r="AO28" s="2"/>
      <c r="AP28" s="48">
        <v>38.632764600000002</v>
      </c>
      <c r="AQ28" s="49">
        <v>3317.6694739999998</v>
      </c>
      <c r="AR28" s="48">
        <v>17.683323599999998</v>
      </c>
      <c r="AS28" s="49">
        <v>1643.9657239999999</v>
      </c>
      <c r="AT28" s="48">
        <v>67.075373566899998</v>
      </c>
      <c r="AU28" s="48">
        <v>3.7</v>
      </c>
      <c r="AV28" s="51">
        <v>343.97053699999998</v>
      </c>
      <c r="AW28" s="48">
        <v>0.7932844</v>
      </c>
      <c r="AX28" s="51">
        <v>73.749277000000006</v>
      </c>
      <c r="AY28" s="50">
        <v>91.984666376600003</v>
      </c>
      <c r="AZ28" s="2"/>
      <c r="BA28" s="2"/>
      <c r="BB28" s="2"/>
      <c r="BC28" s="2"/>
      <c r="BD28" s="2"/>
      <c r="BE28" s="2"/>
      <c r="BF28" s="2"/>
      <c r="BG28" s="2"/>
      <c r="BH28" s="53">
        <v>487.53</v>
      </c>
      <c r="BI28" s="56">
        <v>28.3</v>
      </c>
      <c r="BJ28" s="53">
        <v>13.797099000000001</v>
      </c>
      <c r="BK28" s="59"/>
      <c r="BL28" s="2"/>
      <c r="BM28" s="62">
        <v>13.948200000000002</v>
      </c>
      <c r="BN28" s="2"/>
      <c r="BO28" s="65">
        <v>1384.24</v>
      </c>
      <c r="BP28" s="2">
        <f t="shared" si="1"/>
        <v>1.8937287950093029E-2</v>
      </c>
      <c r="BQ28" s="65">
        <v>3563.71</v>
      </c>
      <c r="BR28" s="2">
        <f t="shared" si="2"/>
        <v>4.8753830578964652E-2</v>
      </c>
      <c r="BS28" s="65">
        <v>66.069999999999993</v>
      </c>
      <c r="BT28" s="2">
        <f t="shared" si="3"/>
        <v>9.0387982926562319E-4</v>
      </c>
      <c r="BU28" s="69">
        <v>886.48</v>
      </c>
      <c r="BV28" s="2">
        <f t="shared" si="4"/>
        <v>1.2127613002079457E-2</v>
      </c>
      <c r="BW28" s="2"/>
      <c r="BX28" s="2" t="e">
        <f t="shared" si="5"/>
        <v>#DIV/0!</v>
      </c>
      <c r="BY28" s="2"/>
      <c r="BZ28" s="2">
        <f t="shared" si="6"/>
        <v>0</v>
      </c>
      <c r="CA28" s="65"/>
      <c r="CB28" s="2"/>
      <c r="CC28" s="2"/>
      <c r="CD28" s="2"/>
      <c r="CE28" s="2"/>
      <c r="CF28" s="2"/>
      <c r="CG28" s="65">
        <v>53088</v>
      </c>
      <c r="CH28" s="2"/>
      <c r="CI28" s="2"/>
    </row>
    <row r="29" spans="1:87" x14ac:dyDescent="0.25">
      <c r="A29" s="45">
        <v>43122</v>
      </c>
      <c r="B29" s="46">
        <v>10.18</v>
      </c>
      <c r="C29" s="47">
        <v>89767</v>
      </c>
      <c r="D29" s="47">
        <v>82804</v>
      </c>
      <c r="E29" s="47">
        <v>52320.27</v>
      </c>
      <c r="F29" s="47">
        <v>6964</v>
      </c>
      <c r="G29" s="48">
        <v>164</v>
      </c>
      <c r="H29" s="49">
        <v>23302.312279999998</v>
      </c>
      <c r="I29" s="48">
        <v>64.004806900000005</v>
      </c>
      <c r="J29" s="49">
        <v>9094.3322800000005</v>
      </c>
      <c r="K29" s="48">
        <v>98.875082293000006</v>
      </c>
      <c r="L29" s="48">
        <v>234</v>
      </c>
      <c r="M29" s="49">
        <v>33248.421179999998</v>
      </c>
      <c r="N29" s="48">
        <v>108.05834420000001</v>
      </c>
      <c r="O29" s="49">
        <v>15353.823179999999</v>
      </c>
      <c r="P29" s="48">
        <v>88.173942054500003</v>
      </c>
      <c r="Q29" s="48">
        <v>86</v>
      </c>
      <c r="R29" s="49">
        <v>12219.505219999999</v>
      </c>
      <c r="S29" s="48">
        <v>35.655371299999999</v>
      </c>
      <c r="T29" s="49">
        <v>5066.2100200000004</v>
      </c>
      <c r="U29" s="48">
        <v>96.782212140400006</v>
      </c>
      <c r="V29" s="48">
        <v>9</v>
      </c>
      <c r="W29" s="49">
        <v>1278.7854299999999</v>
      </c>
      <c r="X29" s="48">
        <v>4.1630545999999997</v>
      </c>
      <c r="Y29" s="49">
        <v>591.52122999999995</v>
      </c>
      <c r="Z29" s="48">
        <f t="shared" si="0"/>
        <v>53.743511919744037</v>
      </c>
      <c r="AA29" s="48">
        <v>21.8</v>
      </c>
      <c r="AB29" s="49">
        <v>3097.5024859999999</v>
      </c>
      <c r="AC29" s="48">
        <v>9.6164579999999997</v>
      </c>
      <c r="AD29" s="49">
        <v>1366.385886</v>
      </c>
      <c r="AE29" s="48">
        <v>93.229853066100006</v>
      </c>
      <c r="AF29" s="48">
        <v>0.33</v>
      </c>
      <c r="AG29" s="49">
        <v>46.8887991</v>
      </c>
      <c r="AH29" s="48">
        <v>0.26344529999999999</v>
      </c>
      <c r="AI29" s="49">
        <v>37.432489099999998</v>
      </c>
      <c r="AJ29" s="2"/>
      <c r="AK29" s="48">
        <v>5.8585164000000001</v>
      </c>
      <c r="AL29" s="49">
        <v>832.42060215599997</v>
      </c>
      <c r="AM29" s="48">
        <v>8.4454577000000004</v>
      </c>
      <c r="AN29" s="49">
        <v>1200.0004798473999</v>
      </c>
      <c r="AO29" s="2"/>
      <c r="AP29" s="48">
        <v>27.988516399999998</v>
      </c>
      <c r="AQ29" s="49">
        <v>3291.087485</v>
      </c>
      <c r="AR29" s="48">
        <v>17.409030400000002</v>
      </c>
      <c r="AS29" s="49">
        <v>2473.619005</v>
      </c>
      <c r="AT29" s="48">
        <v>48.716136975600001</v>
      </c>
      <c r="AU29" s="48">
        <v>2.7</v>
      </c>
      <c r="AV29" s="51">
        <v>383.63562899999999</v>
      </c>
      <c r="AW29" s="48">
        <v>1.1655964000000001</v>
      </c>
      <c r="AX29" s="51">
        <v>165.617569</v>
      </c>
      <c r="AY29" s="50">
        <v>92.8255248464</v>
      </c>
      <c r="AZ29" s="2"/>
      <c r="BA29" s="2"/>
      <c r="BB29" s="2"/>
      <c r="BC29" s="2"/>
      <c r="BD29" s="2"/>
      <c r="BE29" s="2"/>
      <c r="BF29" s="2"/>
      <c r="BG29" s="2"/>
      <c r="BH29" s="53">
        <v>704.59</v>
      </c>
      <c r="BI29" s="56">
        <v>30.2</v>
      </c>
      <c r="BJ29" s="53">
        <v>21.278617999999998</v>
      </c>
      <c r="BK29" s="59">
        <v>9.4735599999999991</v>
      </c>
      <c r="BL29" s="2"/>
      <c r="BM29" s="62">
        <v>14.62748</v>
      </c>
      <c r="BN29" s="2"/>
      <c r="BO29" s="65">
        <v>1383.53</v>
      </c>
      <c r="BP29" s="2">
        <f t="shared" si="1"/>
        <v>1.6708492343365054E-2</v>
      </c>
      <c r="BQ29" s="65">
        <v>3324.99</v>
      </c>
      <c r="BR29" s="2">
        <f t="shared" si="2"/>
        <v>4.0154944205593929E-2</v>
      </c>
      <c r="BS29" s="65">
        <v>69.3</v>
      </c>
      <c r="BT29" s="2">
        <f t="shared" si="3"/>
        <v>8.369160910100961E-4</v>
      </c>
      <c r="BU29" s="69">
        <v>743.42</v>
      </c>
      <c r="BV29" s="2">
        <f t="shared" si="4"/>
        <v>8.978068692333703E-3</v>
      </c>
      <c r="BW29" s="2"/>
      <c r="BX29" s="2" t="e">
        <f t="shared" si="5"/>
        <v>#DIV/0!</v>
      </c>
      <c r="BY29" s="2"/>
      <c r="BZ29" s="2">
        <f t="shared" si="6"/>
        <v>0</v>
      </c>
      <c r="CA29" s="65">
        <v>1656.42</v>
      </c>
      <c r="CB29" s="2">
        <f>CA29/BK29</f>
        <v>174.8466257668712</v>
      </c>
      <c r="CC29" s="2"/>
      <c r="CD29" s="2"/>
      <c r="CE29" s="2"/>
      <c r="CF29" s="2"/>
      <c r="CG29" s="65">
        <v>55632</v>
      </c>
      <c r="CH29" s="2"/>
      <c r="CI29" s="2"/>
    </row>
    <row r="30" spans="1:87" x14ac:dyDescent="0.25">
      <c r="A30" s="45">
        <v>43123</v>
      </c>
      <c r="B30" s="46">
        <v>0.39</v>
      </c>
      <c r="C30" s="47">
        <v>88969.73</v>
      </c>
      <c r="D30" s="47">
        <v>71982</v>
      </c>
      <c r="E30" s="47">
        <v>20813.25</v>
      </c>
      <c r="F30" s="47">
        <v>17015</v>
      </c>
      <c r="G30" s="48">
        <v>147.98256979999999</v>
      </c>
      <c r="H30" s="49">
        <v>16250.1139698222</v>
      </c>
      <c r="I30" s="48">
        <v>36.782822799999998</v>
      </c>
      <c r="J30" s="49">
        <v>4039.1309698221999</v>
      </c>
      <c r="K30" s="48">
        <v>98.905993616000003</v>
      </c>
      <c r="L30" s="48">
        <v>282.34881429999996</v>
      </c>
      <c r="M30" s="49">
        <v>31005.005647520102</v>
      </c>
      <c r="N30" s="48">
        <v>93.368910400000004</v>
      </c>
      <c r="O30" s="49">
        <v>10252.863397520099</v>
      </c>
      <c r="P30" s="48">
        <v>90.449770454399996</v>
      </c>
      <c r="Q30" s="48">
        <v>97.58650990000001</v>
      </c>
      <c r="R30" s="49">
        <v>10716.0722404716</v>
      </c>
      <c r="S30" s="48">
        <v>27.859760300000001</v>
      </c>
      <c r="T30" s="49">
        <v>3059.2872404715999</v>
      </c>
      <c r="U30" s="48">
        <v>97.466890965399998</v>
      </c>
      <c r="V30" s="48">
        <v>14.000173100000001</v>
      </c>
      <c r="W30" s="49">
        <v>1537.3730087412</v>
      </c>
      <c r="X30" s="48">
        <v>4.9958041999999994</v>
      </c>
      <c r="Y30" s="49">
        <v>548.59050874119998</v>
      </c>
      <c r="Z30" s="48">
        <f t="shared" si="0"/>
        <v>64.316369181582971</v>
      </c>
      <c r="AA30" s="48">
        <v>26.323856199999998</v>
      </c>
      <c r="AB30" s="49">
        <v>2890.6489765233</v>
      </c>
      <c r="AC30" s="48">
        <v>9.3531694999999999</v>
      </c>
      <c r="AD30" s="49">
        <v>1027.0738765233</v>
      </c>
      <c r="AE30" s="48">
        <v>93.776033063300005</v>
      </c>
      <c r="AF30" s="48">
        <v>0.42000000000000004</v>
      </c>
      <c r="AG30" s="49">
        <v>46.120620000000002</v>
      </c>
      <c r="AH30" s="48">
        <v>0.32703590000000005</v>
      </c>
      <c r="AI30" s="49">
        <v>35.911895000000001</v>
      </c>
      <c r="AJ30" s="2"/>
      <c r="AK30" s="48">
        <v>4.7666836999999997</v>
      </c>
      <c r="AL30" s="49">
        <v>523.43429995899999</v>
      </c>
      <c r="AM30" s="48">
        <v>8.0915230999999999</v>
      </c>
      <c r="AN30" s="49">
        <v>888.53217951900001</v>
      </c>
      <c r="AO30" s="2"/>
      <c r="AP30" s="48">
        <v>31.510539900000001</v>
      </c>
      <c r="AQ30" s="49">
        <v>2965.6127999999999</v>
      </c>
      <c r="AR30" s="48">
        <v>17.4713201</v>
      </c>
      <c r="AS30" s="49">
        <v>1918.5300299999999</v>
      </c>
      <c r="AT30" s="48">
        <v>63.309714908399997</v>
      </c>
      <c r="AU30" s="48">
        <v>3.1997969999999998</v>
      </c>
      <c r="AV30" s="51">
        <v>351.3729131719</v>
      </c>
      <c r="AW30" s="48">
        <v>1.0449356999999999</v>
      </c>
      <c r="AX30" s="51">
        <v>114.7446531719</v>
      </c>
      <c r="AY30" s="50">
        <v>94.435838997999994</v>
      </c>
      <c r="AZ30" s="2"/>
      <c r="BA30" s="2"/>
      <c r="BB30" s="2"/>
      <c r="BC30" s="2"/>
      <c r="BD30" s="2"/>
      <c r="BE30" s="2"/>
      <c r="BF30" s="2"/>
      <c r="BG30" s="2"/>
      <c r="BH30" s="53">
        <v>394.36</v>
      </c>
      <c r="BI30" s="56">
        <v>35</v>
      </c>
      <c r="BJ30" s="53">
        <v>13.8026</v>
      </c>
      <c r="BK30" s="59">
        <v>18.326000000000001</v>
      </c>
      <c r="BL30" s="2"/>
      <c r="BM30" s="62">
        <v>11.768030000000001</v>
      </c>
      <c r="BN30" s="2"/>
      <c r="BO30" s="65">
        <v>1344.2</v>
      </c>
      <c r="BP30" s="2">
        <f t="shared" si="1"/>
        <v>1.8674112972687618E-2</v>
      </c>
      <c r="BQ30" s="65">
        <v>2716.03</v>
      </c>
      <c r="BR30" s="2">
        <f t="shared" si="2"/>
        <v>3.7732071906865609E-2</v>
      </c>
      <c r="BS30" s="65">
        <v>55.8</v>
      </c>
      <c r="BT30" s="2">
        <f t="shared" si="3"/>
        <v>7.7519379844961239E-4</v>
      </c>
      <c r="BU30" s="69">
        <v>1077.23</v>
      </c>
      <c r="BV30" s="2">
        <f t="shared" si="4"/>
        <v>1.4965269095051541E-2</v>
      </c>
      <c r="BW30" s="2"/>
      <c r="BX30" s="2" t="e">
        <f t="shared" si="5"/>
        <v>#DIV/0!</v>
      </c>
      <c r="BY30" s="2"/>
      <c r="BZ30" s="2">
        <f t="shared" si="6"/>
        <v>0</v>
      </c>
      <c r="CA30" s="65">
        <v>2984.52</v>
      </c>
      <c r="CB30" s="2">
        <f>CA30/BK30</f>
        <v>162.85714285714286</v>
      </c>
      <c r="CC30" s="2"/>
      <c r="CD30" s="2"/>
      <c r="CE30" s="2"/>
      <c r="CF30" s="2"/>
      <c r="CG30" s="65">
        <v>50448</v>
      </c>
      <c r="CH30" s="2"/>
      <c r="CI30" s="2"/>
    </row>
    <row r="31" spans="1:87" x14ac:dyDescent="0.25">
      <c r="A31" s="45">
        <v>43124</v>
      </c>
      <c r="B31" s="46">
        <v>5.56</v>
      </c>
      <c r="C31" s="47">
        <v>88988.75</v>
      </c>
      <c r="D31" s="47">
        <v>56806</v>
      </c>
      <c r="E31" s="47">
        <v>7004.68</v>
      </c>
      <c r="F31" s="47">
        <v>32184</v>
      </c>
      <c r="G31" s="48">
        <v>173.75128989999999</v>
      </c>
      <c r="H31" s="49">
        <v>16678.98228</v>
      </c>
      <c r="I31" s="48">
        <v>34.260578600000002</v>
      </c>
      <c r="J31" s="49">
        <v>3288.8332799999998</v>
      </c>
      <c r="K31" s="48">
        <v>99.257732147400006</v>
      </c>
      <c r="L31" s="48">
        <v>298.88080430000002</v>
      </c>
      <c r="M31" s="49">
        <v>28690.593570000001</v>
      </c>
      <c r="N31" s="48">
        <v>90.117320300000003</v>
      </c>
      <c r="O31" s="49">
        <v>8650.7833200000005</v>
      </c>
      <c r="P31" s="48">
        <v>93.419068522900005</v>
      </c>
      <c r="Q31" s="48">
        <v>131.40802349999998</v>
      </c>
      <c r="R31" s="49">
        <v>12614.306909999999</v>
      </c>
      <c r="S31" s="48">
        <v>33.002528500000004</v>
      </c>
      <c r="T31" s="49">
        <v>3168.0671600000001</v>
      </c>
      <c r="U31" s="48">
        <v>98.268041677200003</v>
      </c>
      <c r="V31" s="48">
        <v>18</v>
      </c>
      <c r="W31" s="49">
        <v>1727.88174</v>
      </c>
      <c r="X31" s="48">
        <v>5.7902941999999999</v>
      </c>
      <c r="Y31" s="49">
        <v>555.83744000000002</v>
      </c>
      <c r="Z31" s="48">
        <f t="shared" si="0"/>
        <v>67.83127993470201</v>
      </c>
      <c r="AA31" s="48">
        <v>29.8991787</v>
      </c>
      <c r="AB31" s="49">
        <v>2870.1247159999998</v>
      </c>
      <c r="AC31" s="48">
        <v>11.245313999999999</v>
      </c>
      <c r="AD31" s="49">
        <v>1079.4903159999999</v>
      </c>
      <c r="AE31" s="48">
        <v>95.471163034200003</v>
      </c>
      <c r="AF31" s="48">
        <v>0.38743080000000002</v>
      </c>
      <c r="AG31" s="49">
        <v>37.190808199999999</v>
      </c>
      <c r="AH31" s="48">
        <v>0.62373159999999994</v>
      </c>
      <c r="AI31" s="49">
        <v>59.874913200000002</v>
      </c>
      <c r="AJ31" s="2"/>
      <c r="AK31" s="48">
        <v>3.6496431</v>
      </c>
      <c r="AL31" s="49">
        <v>350.34175678000003</v>
      </c>
      <c r="AM31" s="48">
        <v>4.5094715000000001</v>
      </c>
      <c r="AN31" s="49">
        <v>432.8852756</v>
      </c>
      <c r="AO31" s="2"/>
      <c r="AP31" s="48">
        <v>33.936252600000003</v>
      </c>
      <c r="AQ31" s="49">
        <v>2885.5350119999998</v>
      </c>
      <c r="AR31" s="48">
        <v>16.381435799999998</v>
      </c>
      <c r="AS31" s="49">
        <v>1572.530692</v>
      </c>
      <c r="AT31" s="48">
        <v>83.911845826199993</v>
      </c>
      <c r="AU31" s="48">
        <v>3.6364852000000001</v>
      </c>
      <c r="AV31" s="51">
        <v>349.078688</v>
      </c>
      <c r="AW31" s="48">
        <v>1.0801867999999999</v>
      </c>
      <c r="AX31" s="51">
        <v>103.692188</v>
      </c>
      <c r="AY31" s="50">
        <v>94.680413722699996</v>
      </c>
      <c r="AZ31" s="2"/>
      <c r="BA31" s="2"/>
      <c r="BB31" s="2"/>
      <c r="BC31" s="2"/>
      <c r="BD31" s="2"/>
      <c r="BE31" s="2"/>
      <c r="BF31" s="2"/>
      <c r="BG31" s="2"/>
      <c r="BH31" s="53">
        <v>372.61</v>
      </c>
      <c r="BI31" s="56">
        <v>39</v>
      </c>
      <c r="BJ31" s="53">
        <v>14.531790000000001</v>
      </c>
      <c r="BK31" s="59"/>
      <c r="BL31" s="2"/>
      <c r="BM31" s="62">
        <v>11.621540000000001</v>
      </c>
      <c r="BN31" s="2"/>
      <c r="BO31" s="65">
        <v>1296.29</v>
      </c>
      <c r="BP31" s="2">
        <f t="shared" si="1"/>
        <v>2.2819596521494206E-2</v>
      </c>
      <c r="BQ31" s="65">
        <v>1824.16</v>
      </c>
      <c r="BR31" s="2">
        <f t="shared" si="2"/>
        <v>3.21121008344189E-2</v>
      </c>
      <c r="BS31" s="65">
        <v>40.04</v>
      </c>
      <c r="BT31" s="2">
        <f t="shared" si="3"/>
        <v>7.0485512093792905E-4</v>
      </c>
      <c r="BU31" s="69">
        <v>1676</v>
      </c>
      <c r="BV31" s="2">
        <f t="shared" si="4"/>
        <v>2.9503925641657571E-2</v>
      </c>
      <c r="BW31" s="2"/>
      <c r="BX31" s="2" t="e">
        <f t="shared" si="5"/>
        <v>#DIV/0!</v>
      </c>
      <c r="BY31" s="2"/>
      <c r="BZ31" s="2">
        <f t="shared" si="6"/>
        <v>0</v>
      </c>
      <c r="CA31" s="65"/>
      <c r="CB31" s="2"/>
      <c r="CC31" s="2"/>
      <c r="CD31" s="2"/>
      <c r="CE31" s="2"/>
      <c r="CF31" s="2"/>
      <c r="CG31" s="65">
        <v>47584</v>
      </c>
      <c r="CH31" s="2"/>
      <c r="CI31" s="2"/>
    </row>
    <row r="32" spans="1:87" x14ac:dyDescent="0.25">
      <c r="A32" s="45">
        <v>43125</v>
      </c>
      <c r="B32" s="46">
        <v>1.97</v>
      </c>
      <c r="C32" s="47">
        <v>89575.75</v>
      </c>
      <c r="D32" s="47">
        <v>74213.5</v>
      </c>
      <c r="E32" s="47">
        <v>7581.87</v>
      </c>
      <c r="F32" s="47">
        <v>15358</v>
      </c>
      <c r="G32" s="48">
        <v>146.21398729999999</v>
      </c>
      <c r="H32" s="49">
        <v>14205.803019999999</v>
      </c>
      <c r="I32" s="48">
        <v>27.256918799999998</v>
      </c>
      <c r="J32" s="49">
        <v>2648.1015200000002</v>
      </c>
      <c r="K32" s="48">
        <v>98.833098731099994</v>
      </c>
      <c r="L32" s="48">
        <v>280.91631860000001</v>
      </c>
      <c r="M32" s="49">
        <v>27293.160929999998</v>
      </c>
      <c r="N32" s="48">
        <v>71.661301399999999</v>
      </c>
      <c r="O32" s="49">
        <v>6962.1369299999997</v>
      </c>
      <c r="P32" s="48">
        <v>90.9945662943</v>
      </c>
      <c r="Q32" s="48">
        <v>115.10699369999999</v>
      </c>
      <c r="R32" s="49">
        <v>11183.521549999999</v>
      </c>
      <c r="S32" s="48">
        <v>19.079384000000001</v>
      </c>
      <c r="T32" s="49">
        <v>1853.62645</v>
      </c>
      <c r="U32" s="48">
        <v>97.727124165600003</v>
      </c>
      <c r="V32" s="48">
        <v>17.078036800000003</v>
      </c>
      <c r="W32" s="49">
        <v>1659.2614100000001</v>
      </c>
      <c r="X32" s="48">
        <v>4.6055830000000002</v>
      </c>
      <c r="Y32" s="49">
        <v>447.44790999999998</v>
      </c>
      <c r="Z32" s="48">
        <f t="shared" si="0"/>
        <v>73.033308235620325</v>
      </c>
      <c r="AA32" s="48">
        <v>29.771681000000001</v>
      </c>
      <c r="AB32" s="49">
        <v>2892.545666</v>
      </c>
      <c r="AC32" s="48">
        <v>7.8981013999999998</v>
      </c>
      <c r="AD32" s="49">
        <v>767.32716600000003</v>
      </c>
      <c r="AE32" s="48">
        <v>92.722636005400005</v>
      </c>
      <c r="AF32" s="48">
        <v>0.27794849999999999</v>
      </c>
      <c r="AG32" s="49">
        <v>27.0048113</v>
      </c>
      <c r="AH32" s="48">
        <v>0.21131129999999998</v>
      </c>
      <c r="AI32" s="49">
        <v>20.529601299999999</v>
      </c>
      <c r="AJ32" s="2"/>
      <c r="AK32" s="48">
        <v>3.1627497</v>
      </c>
      <c r="AL32" s="49">
        <v>307.28523397999999</v>
      </c>
      <c r="AM32" s="48">
        <v>6.7220420000000001</v>
      </c>
      <c r="AN32" s="49">
        <v>653.06903060000002</v>
      </c>
      <c r="AO32" s="2"/>
      <c r="AP32" s="48">
        <v>33.212379200000001</v>
      </c>
      <c r="AQ32" s="49">
        <v>2906.951219</v>
      </c>
      <c r="AR32" s="48">
        <v>14.833795800000001</v>
      </c>
      <c r="AS32" s="49">
        <v>1441.1532540000001</v>
      </c>
      <c r="AT32" s="48">
        <v>71.310391944399996</v>
      </c>
      <c r="AU32" s="48">
        <v>3.2468221000000002</v>
      </c>
      <c r="AV32" s="51">
        <v>315.453506</v>
      </c>
      <c r="AW32" s="48">
        <v>1.0305118</v>
      </c>
      <c r="AX32" s="51">
        <v>100.117696</v>
      </c>
      <c r="AY32" s="50">
        <v>91.197188552699998</v>
      </c>
      <c r="AZ32" s="2"/>
      <c r="BA32" s="2"/>
      <c r="BB32" s="2"/>
      <c r="BC32" s="2"/>
      <c r="BD32" s="2"/>
      <c r="BE32" s="2"/>
      <c r="BF32" s="2"/>
      <c r="BG32" s="2"/>
      <c r="BH32" s="53">
        <v>362.63</v>
      </c>
      <c r="BI32" s="56">
        <v>37</v>
      </c>
      <c r="BJ32" s="53">
        <v>13.417310000000001</v>
      </c>
      <c r="BK32" s="59"/>
      <c r="BL32" s="2"/>
      <c r="BM32" s="62">
        <v>11.53764</v>
      </c>
      <c r="BN32" s="2"/>
      <c r="BO32" s="65">
        <v>1334.91</v>
      </c>
      <c r="BP32" s="2">
        <f t="shared" si="1"/>
        <v>1.7987428163339557E-2</v>
      </c>
      <c r="BQ32" s="65">
        <v>1545.36</v>
      </c>
      <c r="BR32" s="2">
        <f t="shared" si="2"/>
        <v>2.0823165596555882E-2</v>
      </c>
      <c r="BS32" s="65">
        <v>63.79</v>
      </c>
      <c r="BT32" s="2">
        <f t="shared" si="3"/>
        <v>8.5954711743820196E-4</v>
      </c>
      <c r="BU32" s="69">
        <v>920.12</v>
      </c>
      <c r="BV32" s="2">
        <f t="shared" si="4"/>
        <v>1.2398283331199848E-2</v>
      </c>
      <c r="BW32" s="2"/>
      <c r="BX32" s="2" t="e">
        <f t="shared" si="5"/>
        <v>#DIV/0!</v>
      </c>
      <c r="BY32" s="2"/>
      <c r="BZ32" s="2">
        <f t="shared" si="6"/>
        <v>0</v>
      </c>
      <c r="CA32" s="65"/>
      <c r="CB32" s="2"/>
      <c r="CC32" s="2"/>
      <c r="CD32" s="2"/>
      <c r="CE32" s="2"/>
      <c r="CF32" s="2"/>
      <c r="CG32" s="65">
        <v>50160</v>
      </c>
      <c r="CH32" s="2"/>
      <c r="CI32" s="2"/>
    </row>
    <row r="33" spans="1:87" x14ac:dyDescent="0.25">
      <c r="A33" s="45">
        <v>43126</v>
      </c>
      <c r="B33" s="46">
        <v>0.19</v>
      </c>
      <c r="C33" s="47">
        <v>81429</v>
      </c>
      <c r="D33" s="47">
        <v>70864</v>
      </c>
      <c r="E33" s="47">
        <v>0</v>
      </c>
      <c r="F33" s="47">
        <v>10566</v>
      </c>
      <c r="G33" s="48">
        <v>162</v>
      </c>
      <c r="H33" s="49">
        <v>13191.498</v>
      </c>
      <c r="I33" s="48">
        <v>9.2663146000000012</v>
      </c>
      <c r="J33" s="49">
        <v>754.55600000000004</v>
      </c>
      <c r="K33" s="48">
        <v>98.9256110261</v>
      </c>
      <c r="L33" s="48">
        <v>323</v>
      </c>
      <c r="M33" s="49">
        <v>26301.566999999999</v>
      </c>
      <c r="N33" s="48">
        <v>47.158983199999994</v>
      </c>
      <c r="O33" s="49">
        <v>3840.1559999999999</v>
      </c>
      <c r="P33" s="48">
        <v>90.300562700300006</v>
      </c>
      <c r="Q33" s="48">
        <v>116</v>
      </c>
      <c r="R33" s="49">
        <v>9445.7639999999992</v>
      </c>
      <c r="S33" s="48">
        <v>9.6721950000000003</v>
      </c>
      <c r="T33" s="49">
        <v>787.60684000000003</v>
      </c>
      <c r="U33" s="48">
        <v>96.729041292999995</v>
      </c>
      <c r="V33" s="48">
        <v>17</v>
      </c>
      <c r="W33" s="49">
        <v>1384.2929999999999</v>
      </c>
      <c r="X33" s="48">
        <v>3.7631142999999998</v>
      </c>
      <c r="Y33" s="49">
        <v>306.43040000000002</v>
      </c>
      <c r="Z33" s="48">
        <f t="shared" si="0"/>
        <v>77.863761501358454</v>
      </c>
      <c r="AA33" s="48">
        <v>35.5</v>
      </c>
      <c r="AB33" s="49">
        <v>2890.7294999999999</v>
      </c>
      <c r="AC33" s="48">
        <v>5.7637947</v>
      </c>
      <c r="AD33" s="49">
        <v>469.3458</v>
      </c>
      <c r="AE33" s="48">
        <v>92.645731812700006</v>
      </c>
      <c r="AF33" s="48">
        <v>0.96000000000000008</v>
      </c>
      <c r="AG33" s="49">
        <v>78.171840000000003</v>
      </c>
      <c r="AH33" s="48">
        <v>0.2189267</v>
      </c>
      <c r="AI33" s="49">
        <v>17.827200000000001</v>
      </c>
      <c r="AJ33" s="2"/>
      <c r="AK33" s="48">
        <v>0.79568490000000003</v>
      </c>
      <c r="AL33" s="49">
        <v>64.791822308600004</v>
      </c>
      <c r="AM33" s="48">
        <v>8.5955152000000012</v>
      </c>
      <c r="AN33" s="49">
        <v>699.93280000000004</v>
      </c>
      <c r="AO33" s="2"/>
      <c r="AP33" s="48">
        <v>37.255684900000006</v>
      </c>
      <c r="AQ33" s="49">
        <v>2890.7294999999999</v>
      </c>
      <c r="AR33" s="48">
        <v>14.578236499999999</v>
      </c>
      <c r="AS33" s="49">
        <v>1187.1058</v>
      </c>
      <c r="AT33" s="48">
        <v>69.161102067800002</v>
      </c>
      <c r="AU33" s="48">
        <v>3.8</v>
      </c>
      <c r="AV33" s="51">
        <v>309.43020000000001</v>
      </c>
      <c r="AW33" s="48">
        <v>0.90239859999999994</v>
      </c>
      <c r="AX33" s="51">
        <v>73.482320000000001</v>
      </c>
      <c r="AY33" s="50">
        <v>87.862231934700006</v>
      </c>
      <c r="AZ33" s="2"/>
      <c r="BA33" s="2"/>
      <c r="BB33" s="2"/>
      <c r="BC33" s="2"/>
      <c r="BD33" s="2"/>
      <c r="BE33" s="2"/>
      <c r="BF33" s="2"/>
      <c r="BG33" s="2"/>
      <c r="BH33" s="53">
        <v>282.93</v>
      </c>
      <c r="BI33" s="56">
        <v>24</v>
      </c>
      <c r="BJ33" s="53">
        <v>6.7903199999999995</v>
      </c>
      <c r="BK33" s="59"/>
      <c r="BL33" s="2"/>
      <c r="BM33" s="62">
        <v>9.3970800000000008</v>
      </c>
      <c r="BN33" s="2"/>
      <c r="BO33" s="65">
        <v>1359.22</v>
      </c>
      <c r="BP33" s="2">
        <f t="shared" si="1"/>
        <v>1.9180684127342515E-2</v>
      </c>
      <c r="BQ33" s="65">
        <v>1438.16</v>
      </c>
      <c r="BR33" s="2">
        <f t="shared" si="2"/>
        <v>2.0294648904944684E-2</v>
      </c>
      <c r="BS33" s="65">
        <v>69.94</v>
      </c>
      <c r="BT33" s="2">
        <f t="shared" si="3"/>
        <v>9.8696093926394207E-4</v>
      </c>
      <c r="BU33" s="69">
        <v>845.72</v>
      </c>
      <c r="BV33" s="2">
        <f t="shared" si="4"/>
        <v>1.1934409573267104E-2</v>
      </c>
      <c r="BW33" s="2"/>
      <c r="BX33" s="2" t="e">
        <f t="shared" si="5"/>
        <v>#DIV/0!</v>
      </c>
      <c r="BY33" s="2"/>
      <c r="BZ33" s="2">
        <f t="shared" si="6"/>
        <v>0</v>
      </c>
      <c r="CA33" s="65"/>
      <c r="CB33" s="2"/>
      <c r="CC33" s="2"/>
      <c r="CD33" s="2"/>
      <c r="CE33" s="2"/>
      <c r="CF33" s="2"/>
      <c r="CG33" s="65">
        <v>49456</v>
      </c>
      <c r="CH33" s="2"/>
      <c r="CI33" s="2"/>
    </row>
    <row r="34" spans="1:87" x14ac:dyDescent="0.25">
      <c r="A34" s="45">
        <v>43127</v>
      </c>
      <c r="B34" s="46">
        <v>0.59000000000000008</v>
      </c>
      <c r="C34" s="47">
        <v>77386.25</v>
      </c>
      <c r="D34" s="47">
        <v>62490.5</v>
      </c>
      <c r="E34" s="47">
        <v>0</v>
      </c>
      <c r="F34" s="47">
        <v>14894</v>
      </c>
      <c r="G34" s="48">
        <v>152</v>
      </c>
      <c r="H34" s="49">
        <v>11762.71</v>
      </c>
      <c r="I34" s="48">
        <v>13.3555815</v>
      </c>
      <c r="J34" s="49">
        <v>1033.5150000000001</v>
      </c>
      <c r="K34" s="48">
        <v>98.937481243700006</v>
      </c>
      <c r="L34" s="48">
        <v>326</v>
      </c>
      <c r="M34" s="49">
        <v>25227.9175</v>
      </c>
      <c r="N34" s="48">
        <v>55.786488300000002</v>
      </c>
      <c r="O34" s="49">
        <v>4317.0095000000001</v>
      </c>
      <c r="P34" s="48">
        <v>91.330368430099995</v>
      </c>
      <c r="Q34" s="48">
        <v>113</v>
      </c>
      <c r="R34" s="49">
        <v>8744.6462499999998</v>
      </c>
      <c r="S34" s="48">
        <v>11.430075799999999</v>
      </c>
      <c r="T34" s="49">
        <v>884.51070000000004</v>
      </c>
      <c r="U34" s="48">
        <v>97.856156845699999</v>
      </c>
      <c r="V34" s="48">
        <v>21</v>
      </c>
      <c r="W34" s="49">
        <v>1625.1112499999999</v>
      </c>
      <c r="X34" s="48">
        <v>4.5949602000000001</v>
      </c>
      <c r="Y34" s="49">
        <v>355.57870000000003</v>
      </c>
      <c r="Z34" s="48">
        <f t="shared" si="0"/>
        <v>78.11973180297656</v>
      </c>
      <c r="AA34" s="48">
        <v>36.299999999999997</v>
      </c>
      <c r="AB34" s="49">
        <v>2809.1208750000001</v>
      </c>
      <c r="AC34" s="48">
        <v>8.4932713</v>
      </c>
      <c r="AD34" s="49">
        <v>657.24755000000005</v>
      </c>
      <c r="AE34" s="48">
        <v>93.993695625499996</v>
      </c>
      <c r="AF34" s="48">
        <v>0.46</v>
      </c>
      <c r="AG34" s="49">
        <v>35.597675000000002</v>
      </c>
      <c r="AH34" s="48">
        <v>0.1727195</v>
      </c>
      <c r="AI34" s="49">
        <v>13.36581</v>
      </c>
      <c r="AJ34" s="2"/>
      <c r="AK34" s="48">
        <v>2.4053834999999997</v>
      </c>
      <c r="AL34" s="49">
        <v>186.14361153679999</v>
      </c>
      <c r="AM34" s="48">
        <v>9.125948300000001</v>
      </c>
      <c r="AN34" s="49">
        <v>706.20695000000001</v>
      </c>
      <c r="AO34" s="2"/>
      <c r="AP34" s="48">
        <v>39.165383499999997</v>
      </c>
      <c r="AQ34" s="49">
        <v>2809.1208750000001</v>
      </c>
      <c r="AR34" s="48">
        <v>17.7919391</v>
      </c>
      <c r="AS34" s="49">
        <v>1376.8203100000001</v>
      </c>
      <c r="AT34" s="48">
        <v>70.769318710799993</v>
      </c>
      <c r="AU34" s="48">
        <v>3.5</v>
      </c>
      <c r="AV34" s="51">
        <v>270.85187500000001</v>
      </c>
      <c r="AW34" s="48">
        <v>0.52347270000000001</v>
      </c>
      <c r="AX34" s="51">
        <v>40.508674999999997</v>
      </c>
      <c r="AY34" s="50">
        <v>88.233363715899998</v>
      </c>
      <c r="AZ34" s="2"/>
      <c r="BA34" s="2"/>
      <c r="BB34" s="2"/>
      <c r="BC34" s="2"/>
      <c r="BD34" s="2"/>
      <c r="BE34" s="2"/>
      <c r="BF34" s="2"/>
      <c r="BG34" s="2"/>
      <c r="BH34" s="53">
        <v>212.25</v>
      </c>
      <c r="BI34" s="56">
        <v>28.1</v>
      </c>
      <c r="BJ34" s="53">
        <v>5.9642250000000008</v>
      </c>
      <c r="BK34" s="59"/>
      <c r="BL34" s="2"/>
      <c r="BM34" s="62">
        <v>9.4854300000000009</v>
      </c>
      <c r="BN34" s="2"/>
      <c r="BO34" s="65">
        <v>1353.5</v>
      </c>
      <c r="BP34" s="2">
        <f t="shared" si="1"/>
        <v>2.1659292212416286E-2</v>
      </c>
      <c r="BQ34" s="65">
        <v>2192.69</v>
      </c>
      <c r="BR34" s="2">
        <f t="shared" si="2"/>
        <v>3.5088373432761784E-2</v>
      </c>
      <c r="BS34" s="65">
        <v>63.28</v>
      </c>
      <c r="BT34" s="2">
        <f t="shared" si="3"/>
        <v>1.0126339203558941E-3</v>
      </c>
      <c r="BU34" s="69">
        <v>884.9</v>
      </c>
      <c r="BV34" s="2">
        <f t="shared" si="4"/>
        <v>1.4160552403965403E-2</v>
      </c>
      <c r="BW34" s="2"/>
      <c r="BX34" s="2" t="e">
        <f t="shared" si="5"/>
        <v>#DIV/0!</v>
      </c>
      <c r="BY34" s="2"/>
      <c r="BZ34" s="2">
        <f t="shared" si="6"/>
        <v>0</v>
      </c>
      <c r="CA34" s="65"/>
      <c r="CB34" s="2"/>
      <c r="CC34" s="2"/>
      <c r="CD34" s="2"/>
      <c r="CE34" s="2"/>
      <c r="CF34" s="2"/>
      <c r="CG34" s="65">
        <v>47568</v>
      </c>
      <c r="CH34" s="2"/>
      <c r="CI34" s="2"/>
    </row>
    <row r="35" spans="1:87" x14ac:dyDescent="0.25">
      <c r="A35" s="45">
        <v>43128</v>
      </c>
      <c r="B35" s="46">
        <v>0</v>
      </c>
      <c r="C35" s="47">
        <v>75449.75</v>
      </c>
      <c r="D35" s="47">
        <v>53695.5</v>
      </c>
      <c r="E35" s="47">
        <v>0</v>
      </c>
      <c r="F35" s="47">
        <v>21753</v>
      </c>
      <c r="G35" s="48">
        <v>144</v>
      </c>
      <c r="H35" s="49">
        <v>10864.763999999999</v>
      </c>
      <c r="I35" s="48">
        <v>16.4085091</v>
      </c>
      <c r="J35" s="49">
        <v>1237.9974</v>
      </c>
      <c r="K35" s="48">
        <v>98.616192675700006</v>
      </c>
      <c r="L35" s="48">
        <v>326</v>
      </c>
      <c r="M35" s="49">
        <v>24596.6185</v>
      </c>
      <c r="N35" s="48">
        <v>76.083480800000004</v>
      </c>
      <c r="O35" s="49">
        <v>5740.3845000000001</v>
      </c>
      <c r="P35" s="48">
        <v>88.866475690599998</v>
      </c>
      <c r="Q35" s="48">
        <v>125</v>
      </c>
      <c r="R35" s="49">
        <v>9431.21875</v>
      </c>
      <c r="S35" s="48">
        <v>15.801224700000002</v>
      </c>
      <c r="T35" s="49">
        <v>1192.1786999999999</v>
      </c>
      <c r="U35" s="48">
        <v>98.291986388300003</v>
      </c>
      <c r="V35" s="48">
        <v>22</v>
      </c>
      <c r="W35" s="49">
        <v>1659.8945000000001</v>
      </c>
      <c r="X35" s="48">
        <v>6.8977276000000005</v>
      </c>
      <c r="Y35" s="49">
        <v>520.42319999999995</v>
      </c>
      <c r="Z35" s="48">
        <f t="shared" si="0"/>
        <v>68.647212217402981</v>
      </c>
      <c r="AA35" s="48">
        <v>37.6</v>
      </c>
      <c r="AB35" s="49">
        <v>2836.9106000000002</v>
      </c>
      <c r="AC35" s="48">
        <v>11.945833899999998</v>
      </c>
      <c r="AD35" s="49">
        <v>901.29525000000001</v>
      </c>
      <c r="AE35" s="48">
        <v>92.996841352700002</v>
      </c>
      <c r="AF35" s="48">
        <v>0.3</v>
      </c>
      <c r="AG35" s="49">
        <v>22.634924999999999</v>
      </c>
      <c r="AH35" s="48">
        <v>0.25594840000000002</v>
      </c>
      <c r="AI35" s="49">
        <v>19.310925000000001</v>
      </c>
      <c r="AJ35" s="2"/>
      <c r="AK35" s="48">
        <v>2.7208869</v>
      </c>
      <c r="AL35" s="49">
        <v>205.29023527149999</v>
      </c>
      <c r="AM35" s="48">
        <v>11.032167599999999</v>
      </c>
      <c r="AN35" s="49">
        <v>832.3605</v>
      </c>
      <c r="AO35" s="2"/>
      <c r="AP35" s="48">
        <v>40.620886900000002</v>
      </c>
      <c r="AQ35" s="49">
        <v>2836.9106000000002</v>
      </c>
      <c r="AR35" s="48">
        <v>23.23395</v>
      </c>
      <c r="AS35" s="49">
        <v>1752.9666749999999</v>
      </c>
      <c r="AT35" s="48">
        <v>66.441620860399993</v>
      </c>
      <c r="AU35" s="48">
        <v>3.9</v>
      </c>
      <c r="AV35" s="51">
        <v>294.25402500000001</v>
      </c>
      <c r="AW35" s="48">
        <v>0.80254960000000009</v>
      </c>
      <c r="AX35" s="51">
        <v>60.551160000000003</v>
      </c>
      <c r="AY35" s="50">
        <v>90.511035490500007</v>
      </c>
      <c r="AZ35" s="2"/>
      <c r="BA35" s="2"/>
      <c r="BB35" s="2"/>
      <c r="BC35" s="2"/>
      <c r="BD35" s="2"/>
      <c r="BE35" s="2"/>
      <c r="BF35" s="2"/>
      <c r="BG35" s="2"/>
      <c r="BH35" s="53">
        <v>379.16</v>
      </c>
      <c r="BI35" s="56">
        <v>39</v>
      </c>
      <c r="BJ35" s="53">
        <v>14.787240000000001</v>
      </c>
      <c r="BK35" s="59"/>
      <c r="BL35" s="2"/>
      <c r="BM35" s="62">
        <v>9.7961600000000004</v>
      </c>
      <c r="BN35" s="2"/>
      <c r="BO35" s="65">
        <v>1377.09</v>
      </c>
      <c r="BP35" s="2">
        <f t="shared" si="1"/>
        <v>2.5646283208090061E-2</v>
      </c>
      <c r="BQ35" s="65">
        <v>2662.6</v>
      </c>
      <c r="BR35" s="2">
        <f t="shared" si="2"/>
        <v>4.9587023121118158E-2</v>
      </c>
      <c r="BS35" s="65">
        <v>60.99</v>
      </c>
      <c r="BT35" s="2">
        <f t="shared" si="3"/>
        <v>1.1358493728524737E-3</v>
      </c>
      <c r="BU35" s="69">
        <v>257.63</v>
      </c>
      <c r="BV35" s="2">
        <f t="shared" si="4"/>
        <v>4.7979812088536286E-3</v>
      </c>
      <c r="BW35" s="2"/>
      <c r="BX35" s="2" t="e">
        <f t="shared" si="5"/>
        <v>#DIV/0!</v>
      </c>
      <c r="BY35" s="2"/>
      <c r="BZ35" s="2">
        <f t="shared" si="6"/>
        <v>0</v>
      </c>
      <c r="CA35" s="65"/>
      <c r="CB35" s="2"/>
      <c r="CC35" s="2"/>
      <c r="CD35" s="2"/>
      <c r="CE35" s="2"/>
      <c r="CF35" s="2"/>
      <c r="CG35" s="65">
        <v>46368</v>
      </c>
      <c r="CH35" s="2"/>
      <c r="CI35" s="2"/>
    </row>
    <row r="36" spans="1:87" x14ac:dyDescent="0.25">
      <c r="A36" s="45">
        <v>43129</v>
      </c>
      <c r="B36" s="46">
        <v>0</v>
      </c>
      <c r="C36" s="47">
        <v>74614.25</v>
      </c>
      <c r="D36" s="47">
        <v>66359</v>
      </c>
      <c r="E36" s="47">
        <v>0</v>
      </c>
      <c r="F36" s="47">
        <v>0</v>
      </c>
      <c r="G36" s="48">
        <v>186</v>
      </c>
      <c r="H36" s="49">
        <v>13878.2505</v>
      </c>
      <c r="I36" s="48">
        <v>2</v>
      </c>
      <c r="J36" s="49">
        <v>132.71799999999999</v>
      </c>
      <c r="K36" s="48">
        <v>99.043697906999995</v>
      </c>
      <c r="L36" s="48">
        <v>356</v>
      </c>
      <c r="M36" s="49">
        <v>26562.672999999999</v>
      </c>
      <c r="N36" s="48">
        <v>30</v>
      </c>
      <c r="O36" s="49">
        <v>1990.77</v>
      </c>
      <c r="P36" s="48">
        <v>92.505385282600002</v>
      </c>
      <c r="Q36" s="48">
        <v>137</v>
      </c>
      <c r="R36" s="49">
        <v>10222.152249999999</v>
      </c>
      <c r="S36" s="48">
        <v>3</v>
      </c>
      <c r="T36" s="49">
        <v>199.077</v>
      </c>
      <c r="U36" s="48">
        <v>98.052494277799994</v>
      </c>
      <c r="V36" s="48">
        <v>22</v>
      </c>
      <c r="W36" s="49">
        <v>1641.5135</v>
      </c>
      <c r="X36" s="48">
        <v>1.8</v>
      </c>
      <c r="Y36" s="49">
        <v>119.4462</v>
      </c>
      <c r="Z36" s="48">
        <f t="shared" si="0"/>
        <v>92.723410437989088</v>
      </c>
      <c r="AA36" s="48">
        <v>36.900000000000006</v>
      </c>
      <c r="AB36" s="49">
        <v>2753.2658249999999</v>
      </c>
      <c r="AC36" s="48">
        <v>2.9</v>
      </c>
      <c r="AD36" s="49">
        <v>192.44110000000001</v>
      </c>
      <c r="AE36" s="48">
        <v>93.010442426099999</v>
      </c>
      <c r="AF36" s="48">
        <v>0.35</v>
      </c>
      <c r="AG36" s="49">
        <v>26.114987500000002</v>
      </c>
      <c r="AH36" s="48">
        <v>0.6</v>
      </c>
      <c r="AI36" s="49">
        <v>39.815399999999997</v>
      </c>
      <c r="AJ36" s="2"/>
      <c r="AK36" s="48">
        <v>2.8037339000000001</v>
      </c>
      <c r="AL36" s="49">
        <v>209.19850052320001</v>
      </c>
      <c r="AM36" s="48">
        <v>8.6999999999999993</v>
      </c>
      <c r="AN36" s="49">
        <v>577.32330000000002</v>
      </c>
      <c r="AO36" s="2"/>
      <c r="AP36" s="48">
        <v>40.053733899999997</v>
      </c>
      <c r="AQ36" s="49">
        <v>2753.2658249999999</v>
      </c>
      <c r="AR36" s="48">
        <v>12.200000000000001</v>
      </c>
      <c r="AS36" s="49">
        <v>809.57979999999998</v>
      </c>
      <c r="AT36" s="48">
        <v>70.595654344400003</v>
      </c>
      <c r="AU36" s="48">
        <v>4.2</v>
      </c>
      <c r="AV36" s="51">
        <v>313.37984999999998</v>
      </c>
      <c r="AW36" s="48">
        <v>0.35</v>
      </c>
      <c r="AX36" s="51">
        <v>23.225650000000002</v>
      </c>
      <c r="AY36" s="50">
        <v>92.588658779400006</v>
      </c>
      <c r="AZ36" s="2"/>
      <c r="BA36" s="2"/>
      <c r="BB36" s="2"/>
      <c r="BC36" s="2"/>
      <c r="BD36" s="2"/>
      <c r="BE36" s="2"/>
      <c r="BF36" s="2"/>
      <c r="BG36" s="2"/>
      <c r="BH36" s="53">
        <v>324.60000000000002</v>
      </c>
      <c r="BI36" s="56">
        <v>41</v>
      </c>
      <c r="BJ36" s="53">
        <v>13.3086</v>
      </c>
      <c r="BK36" s="59"/>
      <c r="BL36" s="2"/>
      <c r="BM36" s="62">
        <v>11.31922</v>
      </c>
      <c r="BN36" s="2"/>
      <c r="BO36" s="65">
        <v>1367.79</v>
      </c>
      <c r="BP36" s="2">
        <f t="shared" si="1"/>
        <v>2.0611974261215509E-2</v>
      </c>
      <c r="BQ36" s="65">
        <v>3887.03</v>
      </c>
      <c r="BR36" s="2">
        <f t="shared" si="2"/>
        <v>5.8575777211832609E-2</v>
      </c>
      <c r="BS36" s="65">
        <v>63.47</v>
      </c>
      <c r="BT36" s="2">
        <f t="shared" si="3"/>
        <v>9.5646408173721722E-4</v>
      </c>
      <c r="BU36" s="69">
        <v>1072.48</v>
      </c>
      <c r="BV36" s="2">
        <f t="shared" si="4"/>
        <v>1.6161786645368374E-2</v>
      </c>
      <c r="BW36" s="2"/>
      <c r="BX36" s="2" t="e">
        <f t="shared" si="5"/>
        <v>#DIV/0!</v>
      </c>
      <c r="BY36" s="2"/>
      <c r="BZ36" s="2">
        <f t="shared" si="6"/>
        <v>0</v>
      </c>
      <c r="CA36" s="65"/>
      <c r="CB36" s="2"/>
      <c r="CC36" s="2"/>
      <c r="CD36" s="2"/>
      <c r="CE36" s="2"/>
      <c r="CF36" s="2"/>
      <c r="CG36" s="65">
        <v>48032</v>
      </c>
      <c r="CH36" s="2"/>
      <c r="CI36" s="2"/>
    </row>
    <row r="37" spans="1:87" x14ac:dyDescent="0.25">
      <c r="A37" s="45">
        <v>43130</v>
      </c>
      <c r="B37" s="46">
        <v>0.98</v>
      </c>
      <c r="C37" s="47">
        <v>71549.75</v>
      </c>
      <c r="D37" s="47">
        <v>66025</v>
      </c>
      <c r="E37" s="47">
        <v>0</v>
      </c>
      <c r="F37" s="47">
        <v>0</v>
      </c>
      <c r="G37" s="48">
        <v>208</v>
      </c>
      <c r="H37" s="49">
        <v>14882.348</v>
      </c>
      <c r="I37" s="48">
        <v>2</v>
      </c>
      <c r="J37" s="49">
        <v>132.05000000000001</v>
      </c>
      <c r="K37" s="48">
        <v>99.112707215300006</v>
      </c>
      <c r="L37" s="48">
        <v>401</v>
      </c>
      <c r="M37" s="49">
        <v>28691.44975</v>
      </c>
      <c r="N37" s="48">
        <v>30</v>
      </c>
      <c r="O37" s="49">
        <v>1980.75</v>
      </c>
      <c r="P37" s="48">
        <v>93.096375340899996</v>
      </c>
      <c r="Q37" s="48">
        <v>158</v>
      </c>
      <c r="R37" s="49">
        <v>11304.860500000001</v>
      </c>
      <c r="S37" s="48">
        <v>3</v>
      </c>
      <c r="T37" s="49">
        <v>198.07499999999999</v>
      </c>
      <c r="U37" s="48">
        <v>98.247877539000001</v>
      </c>
      <c r="V37" s="48">
        <v>23</v>
      </c>
      <c r="W37" s="49">
        <v>1645.6442500000001</v>
      </c>
      <c r="X37" s="48">
        <v>1.8</v>
      </c>
      <c r="Y37" s="49">
        <v>118.845</v>
      </c>
      <c r="Z37" s="48">
        <f t="shared" si="0"/>
        <v>92.77820829137282</v>
      </c>
      <c r="AA37" s="48">
        <v>39.800000000000004</v>
      </c>
      <c r="AB37" s="49">
        <v>2847.6800499999999</v>
      </c>
      <c r="AC37" s="48">
        <v>3.6</v>
      </c>
      <c r="AD37" s="49">
        <v>237.69</v>
      </c>
      <c r="AE37" s="48">
        <v>91.653205562899998</v>
      </c>
      <c r="AF37" s="48">
        <v>0.25</v>
      </c>
      <c r="AG37" s="49">
        <v>17.887437500000001</v>
      </c>
      <c r="AH37" s="48">
        <v>0.1</v>
      </c>
      <c r="AI37" s="49">
        <v>6.6025</v>
      </c>
      <c r="AJ37" s="2"/>
      <c r="AK37" s="48">
        <v>3.6954872999999999</v>
      </c>
      <c r="AL37" s="49">
        <v>264.41119051409999</v>
      </c>
      <c r="AM37" s="48">
        <v>9.6</v>
      </c>
      <c r="AN37" s="49">
        <v>633.84</v>
      </c>
      <c r="AO37" s="2"/>
      <c r="AP37" s="48">
        <v>43.745487299999994</v>
      </c>
      <c r="AQ37" s="49">
        <v>2071.2516999999998</v>
      </c>
      <c r="AR37" s="48">
        <v>13.299999999999999</v>
      </c>
      <c r="AS37" s="49">
        <v>878.13250000000005</v>
      </c>
      <c r="AT37" s="48">
        <v>57.603776498999999</v>
      </c>
      <c r="AU37" s="48">
        <v>4.8</v>
      </c>
      <c r="AV37" s="51">
        <v>343.43880000000001</v>
      </c>
      <c r="AW37" s="48">
        <v>0.3</v>
      </c>
      <c r="AX37" s="51">
        <v>19.807500000000001</v>
      </c>
      <c r="AY37" s="50">
        <v>94.232596899399994</v>
      </c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53">
        <v>384.79</v>
      </c>
      <c r="BI37" s="56">
        <v>43</v>
      </c>
      <c r="BJ37" s="53">
        <v>16.545970000000001</v>
      </c>
      <c r="BK37" s="59"/>
      <c r="BL37" s="2"/>
      <c r="BM37" s="62">
        <v>11.623760000000001</v>
      </c>
      <c r="BN37" s="2"/>
      <c r="BO37" s="65">
        <v>1379.24</v>
      </c>
      <c r="BP37" s="2">
        <f t="shared" si="1"/>
        <v>2.0889663006436954E-2</v>
      </c>
      <c r="BQ37" s="65">
        <v>3239.02</v>
      </c>
      <c r="BR37" s="2">
        <f t="shared" si="2"/>
        <v>4.9057478227943957E-2</v>
      </c>
      <c r="BS37" s="65">
        <v>66.98</v>
      </c>
      <c r="BT37" s="2">
        <f t="shared" si="3"/>
        <v>1.014464218099205E-3</v>
      </c>
      <c r="BU37" s="69">
        <v>875.2</v>
      </c>
      <c r="BV37" s="2">
        <f t="shared" si="4"/>
        <v>1.3255585005679667E-2</v>
      </c>
      <c r="BW37" s="2"/>
      <c r="BX37" s="2" t="e">
        <f t="shared" si="5"/>
        <v>#DIV/0!</v>
      </c>
      <c r="BY37" s="2"/>
      <c r="BZ37" s="2">
        <f t="shared" si="6"/>
        <v>0</v>
      </c>
      <c r="CA37" s="65"/>
      <c r="CB37" s="2"/>
      <c r="CC37" s="2"/>
      <c r="CD37" s="2">
        <f>CC37/BM37</f>
        <v>0</v>
      </c>
      <c r="CE37" s="2"/>
      <c r="CF37" s="2">
        <f>CE37/BM37</f>
        <v>0</v>
      </c>
      <c r="CG37" s="65">
        <v>48976</v>
      </c>
      <c r="CH37" s="2"/>
      <c r="CI37" s="2"/>
    </row>
    <row r="38" spans="1:87" ht="15.75" thickBot="1" x14ac:dyDescent="0.3">
      <c r="A38" s="45">
        <v>43131</v>
      </c>
      <c r="B38" s="46">
        <v>11.17</v>
      </c>
      <c r="C38" s="47">
        <v>84848.25</v>
      </c>
      <c r="D38" s="47">
        <v>72551.5</v>
      </c>
      <c r="E38" s="47">
        <v>6576.09</v>
      </c>
      <c r="F38" s="47">
        <v>0</v>
      </c>
      <c r="G38" s="48">
        <v>198.301738</v>
      </c>
      <c r="H38" s="49">
        <v>18129.605520000001</v>
      </c>
      <c r="I38" s="48">
        <v>20.782277300000001</v>
      </c>
      <c r="J38" s="49">
        <v>1644.4515200000001</v>
      </c>
      <c r="K38" s="48">
        <v>99.127475901300002</v>
      </c>
      <c r="L38" s="48">
        <v>322.36665699999998</v>
      </c>
      <c r="M38" s="49">
        <v>29472.15885</v>
      </c>
      <c r="N38" s="48">
        <v>55.763300799999996</v>
      </c>
      <c r="O38" s="49">
        <v>4412.4156000000003</v>
      </c>
      <c r="P38" s="48">
        <v>92.008657787600001</v>
      </c>
      <c r="Q38" s="48">
        <v>130.14385859999999</v>
      </c>
      <c r="R38" s="49">
        <v>11898.31638</v>
      </c>
      <c r="S38" s="48">
        <v>13.7208574</v>
      </c>
      <c r="T38" s="49">
        <v>1085.69838</v>
      </c>
      <c r="U38" s="48">
        <v>98.026753192200005</v>
      </c>
      <c r="V38" s="48">
        <v>17.856141400000002</v>
      </c>
      <c r="W38" s="49">
        <v>1632.48594</v>
      </c>
      <c r="X38" s="48">
        <v>2.5216790999999996</v>
      </c>
      <c r="Y38" s="49">
        <v>199.53439</v>
      </c>
      <c r="Z38" s="48">
        <f t="shared" si="0"/>
        <v>87.777267472208678</v>
      </c>
      <c r="AA38" s="48">
        <v>27.154739300000003</v>
      </c>
      <c r="AB38" s="49">
        <v>2482.6041180000002</v>
      </c>
      <c r="AC38" s="48">
        <v>4.4538377000000002</v>
      </c>
      <c r="AD38" s="49">
        <v>352.42144300000001</v>
      </c>
      <c r="AE38" s="48">
        <v>91.293795902499994</v>
      </c>
      <c r="AF38" s="48">
        <v>0.19791220000000001</v>
      </c>
      <c r="AG38" s="49">
        <v>18.093994500000001</v>
      </c>
      <c r="AH38" s="48">
        <v>0.1349593</v>
      </c>
      <c r="AI38" s="49">
        <v>10.679007</v>
      </c>
      <c r="AJ38" s="2"/>
      <c r="AK38" s="48">
        <v>2.8468328999999999</v>
      </c>
      <c r="AL38" s="49">
        <v>260.26981880519998</v>
      </c>
      <c r="AM38" s="48">
        <v>9.2068840999999999</v>
      </c>
      <c r="AN38" s="49">
        <v>728.51855039999998</v>
      </c>
      <c r="AO38" s="2"/>
      <c r="AP38" s="48">
        <v>30.199484399999999</v>
      </c>
      <c r="AQ38" s="49">
        <v>2495.0986889999999</v>
      </c>
      <c r="AR38" s="48">
        <v>13.7990054</v>
      </c>
      <c r="AS38" s="49">
        <v>1091.882044</v>
      </c>
      <c r="AT38" s="48">
        <v>60.1380226677</v>
      </c>
      <c r="AU38" s="48">
        <v>3.7712282999999998</v>
      </c>
      <c r="AV38" s="51">
        <v>344.78205600000001</v>
      </c>
      <c r="AW38" s="48">
        <v>0.5484640999999999</v>
      </c>
      <c r="AX38" s="51">
        <v>43.398640999999998</v>
      </c>
      <c r="AY38" s="50">
        <v>93.474438188199997</v>
      </c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54">
        <v>340.56</v>
      </c>
      <c r="BI38" s="57">
        <v>45</v>
      </c>
      <c r="BJ38" s="54">
        <v>15.325200000000001</v>
      </c>
      <c r="BK38" s="60"/>
      <c r="BL38" s="2"/>
      <c r="BM38" s="63">
        <v>12.928649999999999</v>
      </c>
      <c r="BN38" s="2"/>
      <c r="BO38" s="67">
        <v>1384.96</v>
      </c>
      <c r="BP38" s="2">
        <f t="shared" si="1"/>
        <v>1.9089336540250718E-2</v>
      </c>
      <c r="BQ38" s="67">
        <v>3638.72</v>
      </c>
      <c r="BR38" s="2">
        <f t="shared" si="2"/>
        <v>5.0153615018297341E-2</v>
      </c>
      <c r="BS38" s="67">
        <v>70.03</v>
      </c>
      <c r="BT38" s="2">
        <f t="shared" si="3"/>
        <v>9.652453774215557E-4</v>
      </c>
      <c r="BU38" s="70">
        <v>850.66</v>
      </c>
      <c r="BV38" s="2">
        <f t="shared" si="4"/>
        <v>1.1724912648256754E-2</v>
      </c>
      <c r="BW38" s="2"/>
      <c r="BX38" s="2" t="e">
        <f t="shared" si="5"/>
        <v>#DIV/0!</v>
      </c>
      <c r="BY38" s="2"/>
      <c r="BZ38" s="2">
        <f t="shared" si="6"/>
        <v>0</v>
      </c>
      <c r="CA38" s="67"/>
      <c r="CB38" s="2"/>
      <c r="CC38" s="2"/>
      <c r="CD38" s="2">
        <f>CC38/BM38</f>
        <v>0</v>
      </c>
      <c r="CE38" s="2"/>
      <c r="CF38" s="2">
        <f>CE38/BM38</f>
        <v>0</v>
      </c>
      <c r="CG38" s="66">
        <v>50768</v>
      </c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 t="e">
        <f t="shared" si="5"/>
        <v>#DIV/0!</v>
      </c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>
        <f>AVERAGE(B8:B40)</f>
        <v>4.2938709677419356</v>
      </c>
      <c r="C41" s="5">
        <f t="shared" ref="C41:BN41" si="7">AVERAGE(C8:C40)</f>
        <v>73089.29806451613</v>
      </c>
      <c r="D41" s="5">
        <f t="shared" si="7"/>
        <v>66022.774193548394</v>
      </c>
      <c r="E41" s="5">
        <f t="shared" si="7"/>
        <v>3515.0648387096767</v>
      </c>
      <c r="F41" s="5">
        <f t="shared" si="7"/>
        <v>5024.0322580645161</v>
      </c>
      <c r="G41" s="12">
        <f t="shared" si="7"/>
        <v>203.04030919354841</v>
      </c>
      <c r="H41" s="12">
        <f t="shared" si="7"/>
        <v>15148.125551607169</v>
      </c>
      <c r="I41" s="12">
        <f t="shared" si="7"/>
        <v>10.859713209677418</v>
      </c>
      <c r="J41" s="12">
        <f t="shared" si="7"/>
        <v>1046.3572919297483</v>
      </c>
      <c r="K41" s="12">
        <f t="shared" si="7"/>
        <v>98.660845531483886</v>
      </c>
      <c r="L41" s="12">
        <f t="shared" si="7"/>
        <v>394.91976110322582</v>
      </c>
      <c r="M41" s="12">
        <f t="shared" si="7"/>
        <v>28976.799565726451</v>
      </c>
      <c r="N41" s="12">
        <f t="shared" si="7"/>
        <v>45.419180141935477</v>
      </c>
      <c r="O41" s="12">
        <f t="shared" si="7"/>
        <v>3726.6223976619385</v>
      </c>
      <c r="P41" s="12">
        <f t="shared" si="7"/>
        <v>92.118675603638707</v>
      </c>
      <c r="Q41" s="12">
        <f t="shared" si="7"/>
        <v>151.78210921612907</v>
      </c>
      <c r="R41" s="12">
        <f t="shared" si="7"/>
        <v>11143.137080337792</v>
      </c>
      <c r="S41" s="12">
        <f t="shared" si="7"/>
        <v>9.4229062064516125</v>
      </c>
      <c r="T41" s="12">
        <f t="shared" si="7"/>
        <v>848.16574937005169</v>
      </c>
      <c r="U41" s="12">
        <f t="shared" si="7"/>
        <v>97.56532062236775</v>
      </c>
      <c r="V41" s="12">
        <f t="shared" si="7"/>
        <v>23.836591977419353</v>
      </c>
      <c r="W41" s="12">
        <f t="shared" si="7"/>
        <v>1731.5263560884255</v>
      </c>
      <c r="X41" s="12">
        <f t="shared" si="7"/>
        <v>3.639508832258064</v>
      </c>
      <c r="Y41" s="12">
        <f t="shared" si="7"/>
        <v>276.92869721745808</v>
      </c>
      <c r="Z41" s="12">
        <f t="shared" si="7"/>
        <v>83.661487157800892</v>
      </c>
      <c r="AA41" s="12">
        <f t="shared" si="7"/>
        <v>40.654821135483871</v>
      </c>
      <c r="AB41" s="12">
        <f t="shared" si="7"/>
        <v>2981.0671454362355</v>
      </c>
      <c r="AC41" s="12">
        <f t="shared" si="7"/>
        <v>5.9481494064516136</v>
      </c>
      <c r="AD41" s="12">
        <f t="shared" si="7"/>
        <v>466.21175062978381</v>
      </c>
      <c r="AE41" s="12">
        <f t="shared" si="7"/>
        <v>90.815573961764514</v>
      </c>
      <c r="AF41" s="12">
        <f t="shared" si="7"/>
        <v>0.28462230645161291</v>
      </c>
      <c r="AG41" s="12">
        <f t="shared" si="7"/>
        <v>22.918612767741937</v>
      </c>
      <c r="AH41" s="12">
        <f t="shared" si="7"/>
        <v>0.25420577741935479</v>
      </c>
      <c r="AI41" s="12">
        <f t="shared" si="7"/>
        <v>19.471863909677417</v>
      </c>
      <c r="AJ41" s="12" t="e">
        <f t="shared" si="7"/>
        <v>#DIV/0!</v>
      </c>
      <c r="AK41" s="12">
        <f t="shared" si="7"/>
        <v>2.4005286258064507</v>
      </c>
      <c r="AL41" s="12">
        <f t="shared" si="7"/>
        <v>198.32085033298387</v>
      </c>
      <c r="AM41" s="12">
        <f t="shared" si="7"/>
        <v>9.5806101806451611</v>
      </c>
      <c r="AN41" s="12">
        <f t="shared" si="7"/>
        <v>697.69680388211918</v>
      </c>
      <c r="AO41" s="12" t="e">
        <f t="shared" si="7"/>
        <v>#DIV/0!</v>
      </c>
      <c r="AP41" s="12">
        <f t="shared" si="7"/>
        <v>43.339972067741932</v>
      </c>
      <c r="AQ41" s="12">
        <f t="shared" si="7"/>
        <v>2966.7703282580642</v>
      </c>
      <c r="AR41" s="12">
        <f t="shared" si="7"/>
        <v>15.739170722580646</v>
      </c>
      <c r="AS41" s="12">
        <f t="shared" si="7"/>
        <v>1177.6876510322579</v>
      </c>
      <c r="AT41" s="12">
        <f t="shared" si="7"/>
        <v>66.572032658545169</v>
      </c>
      <c r="AU41" s="12">
        <f t="shared" si="7"/>
        <v>4.3288494387096783</v>
      </c>
      <c r="AV41" s="12">
        <f t="shared" si="7"/>
        <v>319.74217671522263</v>
      </c>
      <c r="AW41" s="12">
        <f t="shared" si="7"/>
        <v>0.57646598064516119</v>
      </c>
      <c r="AX41" s="12">
        <f t="shared" si="7"/>
        <v>46.07350919909355</v>
      </c>
      <c r="AY41" s="12">
        <f t="shared" si="7"/>
        <v>91.140339277387099</v>
      </c>
      <c r="AZ41" s="12" t="e">
        <f t="shared" si="7"/>
        <v>#DIV/0!</v>
      </c>
      <c r="BA41" s="12" t="e">
        <f t="shared" si="7"/>
        <v>#DIV/0!</v>
      </c>
      <c r="BB41" s="12" t="e">
        <f t="shared" si="7"/>
        <v>#DIV/0!</v>
      </c>
      <c r="BC41" s="12" t="e">
        <f t="shared" si="7"/>
        <v>#DIV/0!</v>
      </c>
      <c r="BD41" s="15" t="e">
        <f t="shared" si="7"/>
        <v>#DIV/0!</v>
      </c>
      <c r="BE41" s="15" t="e">
        <f t="shared" si="7"/>
        <v>#DIV/0!</v>
      </c>
      <c r="BF41" s="15">
        <f t="shared" si="7"/>
        <v>0</v>
      </c>
      <c r="BG41" s="15" t="e">
        <f t="shared" si="7"/>
        <v>#DIV/0!</v>
      </c>
      <c r="BH41" s="15">
        <f t="shared" si="7"/>
        <v>491.48709677419356</v>
      </c>
      <c r="BI41" s="15">
        <f t="shared" si="7"/>
        <v>34.854838709677416</v>
      </c>
      <c r="BJ41" s="15">
        <f t="shared" si="7"/>
        <v>17.070884677419357</v>
      </c>
      <c r="BK41" s="15">
        <f t="shared" si="7"/>
        <v>13.675101999999999</v>
      </c>
      <c r="BL41" s="15" t="e">
        <f t="shared" si="7"/>
        <v>#DIV/0!</v>
      </c>
      <c r="BM41" s="15">
        <f t="shared" si="7"/>
        <v>11.347334193548386</v>
      </c>
      <c r="BN41" s="15" t="e">
        <f t="shared" si="7"/>
        <v>#DIV/0!</v>
      </c>
      <c r="BO41" s="17">
        <f t="shared" ref="BO41:CI41" si="8">AVERAGE(BO8:BO40)</f>
        <v>1339.9574193548387</v>
      </c>
      <c r="BP41" s="17">
        <f t="shared" si="8"/>
        <v>2.0582949855879169E-2</v>
      </c>
      <c r="BQ41" s="17">
        <f t="shared" si="8"/>
        <v>3040.7938709677428</v>
      </c>
      <c r="BR41" s="17">
        <f t="shared" si="8"/>
        <v>4.6557741037993788E-2</v>
      </c>
      <c r="BS41" s="17">
        <f t="shared" si="8"/>
        <v>65.262258064516132</v>
      </c>
      <c r="BT41" s="17">
        <f t="shared" si="8"/>
        <v>9.9780162589404404E-4</v>
      </c>
      <c r="BU41" s="17">
        <f t="shared" si="8"/>
        <v>886.39064516129031</v>
      </c>
      <c r="BV41" s="17">
        <f t="shared" si="8"/>
        <v>1.3457265206898321E-2</v>
      </c>
      <c r="BW41" s="19" t="e">
        <f t="shared" si="8"/>
        <v>#DIV/0!</v>
      </c>
      <c r="BX41" s="19" t="e">
        <f t="shared" si="8"/>
        <v>#DIV/0!</v>
      </c>
      <c r="BY41" s="19" t="e">
        <f t="shared" si="8"/>
        <v>#DIV/0!</v>
      </c>
      <c r="BZ41" s="19">
        <f t="shared" si="8"/>
        <v>0</v>
      </c>
      <c r="CA41" s="19">
        <f t="shared" si="8"/>
        <v>2532.6240000000003</v>
      </c>
      <c r="CB41" s="19">
        <f t="shared" si="8"/>
        <v>183.65481916794289</v>
      </c>
      <c r="CC41" s="19" t="e">
        <f t="shared" si="8"/>
        <v>#DIV/0!</v>
      </c>
      <c r="CD41" s="19">
        <f t="shared" si="8"/>
        <v>0</v>
      </c>
      <c r="CE41" s="19" t="e">
        <f t="shared" si="8"/>
        <v>#DIV/0!</v>
      </c>
      <c r="CF41" s="19">
        <f t="shared" si="8"/>
        <v>0</v>
      </c>
      <c r="CG41" s="21">
        <f t="shared" si="8"/>
        <v>50114.322580645159</v>
      </c>
      <c r="CH41" s="21" t="e">
        <f t="shared" si="8"/>
        <v>#DIV/0!</v>
      </c>
      <c r="CI41" s="21" t="e">
        <f t="shared" si="8"/>
        <v>#DIV/0!</v>
      </c>
    </row>
    <row r="42" spans="1:87" x14ac:dyDescent="0.25">
      <c r="A42" s="3" t="s">
        <v>66</v>
      </c>
      <c r="B42" s="5">
        <f>SUM(B8:B40)</f>
        <v>133.11000000000001</v>
      </c>
      <c r="C42" s="5">
        <f t="shared" ref="C42:BO42" si="9">SUM(C8:C40)</f>
        <v>2265768.2400000002</v>
      </c>
      <c r="D42" s="5">
        <f t="shared" si="9"/>
        <v>2046706</v>
      </c>
      <c r="E42" s="5">
        <f t="shared" si="9"/>
        <v>108967.00999999998</v>
      </c>
      <c r="F42" s="5">
        <f t="shared" si="9"/>
        <v>155745</v>
      </c>
      <c r="G42" s="12">
        <f t="shared" si="9"/>
        <v>6294.2495850000005</v>
      </c>
      <c r="H42" s="12">
        <f t="shared" si="9"/>
        <v>469591.89209982223</v>
      </c>
      <c r="I42" s="12">
        <f t="shared" si="9"/>
        <v>336.65110949999996</v>
      </c>
      <c r="J42" s="12">
        <f t="shared" si="9"/>
        <v>32437.076049822197</v>
      </c>
      <c r="K42" s="12">
        <f t="shared" si="9"/>
        <v>3058.4862114760003</v>
      </c>
      <c r="L42" s="12">
        <f t="shared" si="9"/>
        <v>12242.512594200001</v>
      </c>
      <c r="M42" s="12">
        <f t="shared" si="9"/>
        <v>898280.78653752001</v>
      </c>
      <c r="N42" s="12">
        <f t="shared" si="9"/>
        <v>1407.9945843999999</v>
      </c>
      <c r="O42" s="12">
        <f t="shared" si="9"/>
        <v>115525.2943275201</v>
      </c>
      <c r="P42" s="12">
        <f t="shared" si="9"/>
        <v>2855.6789437128</v>
      </c>
      <c r="Q42" s="12">
        <f t="shared" si="9"/>
        <v>4705.245385700001</v>
      </c>
      <c r="R42" s="12">
        <f t="shared" si="9"/>
        <v>345437.24949047156</v>
      </c>
      <c r="S42" s="12">
        <f t="shared" si="9"/>
        <v>292.11009239999998</v>
      </c>
      <c r="T42" s="12">
        <f t="shared" si="9"/>
        <v>26293.138230471603</v>
      </c>
      <c r="U42" s="12">
        <f t="shared" si="9"/>
        <v>3024.5249392934002</v>
      </c>
      <c r="V42" s="12">
        <f t="shared" si="9"/>
        <v>738.93435129999989</v>
      </c>
      <c r="W42" s="12">
        <f t="shared" si="9"/>
        <v>53677.317038741188</v>
      </c>
      <c r="X42" s="12">
        <f t="shared" si="9"/>
        <v>112.82477379999999</v>
      </c>
      <c r="Y42" s="12">
        <f t="shared" si="9"/>
        <v>8584.7896137412008</v>
      </c>
      <c r="Z42" s="12">
        <f t="shared" si="9"/>
        <v>2593.5061018918277</v>
      </c>
      <c r="AA42" s="12">
        <f t="shared" si="9"/>
        <v>1260.2994552</v>
      </c>
      <c r="AB42" s="12">
        <f t="shared" si="9"/>
        <v>92413.081508523304</v>
      </c>
      <c r="AC42" s="12">
        <f t="shared" si="9"/>
        <v>184.39263160000002</v>
      </c>
      <c r="AD42" s="12">
        <f t="shared" si="9"/>
        <v>14452.564269523298</v>
      </c>
      <c r="AE42" s="12">
        <f t="shared" si="9"/>
        <v>2815.2827928146999</v>
      </c>
      <c r="AF42" s="12">
        <f t="shared" si="9"/>
        <v>8.8232914999999998</v>
      </c>
      <c r="AG42" s="12">
        <f t="shared" si="9"/>
        <v>710.47699580000005</v>
      </c>
      <c r="AH42" s="12">
        <f t="shared" si="9"/>
        <v>7.8803790999999981</v>
      </c>
      <c r="AI42" s="12">
        <f t="shared" si="9"/>
        <v>603.62778119999996</v>
      </c>
      <c r="AJ42" s="12">
        <f t="shared" si="9"/>
        <v>0</v>
      </c>
      <c r="AK42" s="12">
        <f t="shared" si="9"/>
        <v>74.416387399999977</v>
      </c>
      <c r="AL42" s="12">
        <f t="shared" si="9"/>
        <v>6147.9463603224995</v>
      </c>
      <c r="AM42" s="12">
        <f t="shared" si="9"/>
        <v>296.99891559999998</v>
      </c>
      <c r="AN42" s="12">
        <f t="shared" si="9"/>
        <v>21628.600920345696</v>
      </c>
      <c r="AO42" s="12">
        <f t="shared" si="9"/>
        <v>0</v>
      </c>
      <c r="AP42" s="12">
        <f t="shared" si="9"/>
        <v>1343.5391341</v>
      </c>
      <c r="AQ42" s="12">
        <f t="shared" si="9"/>
        <v>91969.880175999991</v>
      </c>
      <c r="AR42" s="12">
        <f t="shared" si="9"/>
        <v>487.91429240000002</v>
      </c>
      <c r="AS42" s="12">
        <f t="shared" si="9"/>
        <v>36508.317181999999</v>
      </c>
      <c r="AT42" s="12">
        <f t="shared" si="9"/>
        <v>2063.7330124149003</v>
      </c>
      <c r="AU42" s="12">
        <f t="shared" si="9"/>
        <v>134.19433260000002</v>
      </c>
      <c r="AV42" s="12">
        <f t="shared" si="9"/>
        <v>9912.0074781719013</v>
      </c>
      <c r="AW42" s="12">
        <f t="shared" si="9"/>
        <v>17.870445399999998</v>
      </c>
      <c r="AX42" s="12">
        <f t="shared" si="9"/>
        <v>1428.2787851719002</v>
      </c>
      <c r="AY42" s="12">
        <f t="shared" si="9"/>
        <v>2825.3505175989999</v>
      </c>
      <c r="AZ42" s="12">
        <f t="shared" si="9"/>
        <v>0</v>
      </c>
      <c r="BA42" s="12">
        <f t="shared" si="9"/>
        <v>0</v>
      </c>
      <c r="BB42" s="12">
        <f t="shared" si="9"/>
        <v>0</v>
      </c>
      <c r="BC42" s="12">
        <f t="shared" si="9"/>
        <v>0</v>
      </c>
      <c r="BD42" s="15">
        <f t="shared" si="9"/>
        <v>0</v>
      </c>
      <c r="BE42" s="15">
        <f t="shared" si="9"/>
        <v>0</v>
      </c>
      <c r="BF42" s="15">
        <f t="shared" si="9"/>
        <v>0</v>
      </c>
      <c r="BG42" s="15">
        <f t="shared" si="9"/>
        <v>0</v>
      </c>
      <c r="BH42" s="15">
        <f t="shared" si="9"/>
        <v>15236.1</v>
      </c>
      <c r="BI42" s="15">
        <f t="shared" si="9"/>
        <v>1080.5</v>
      </c>
      <c r="BJ42" s="15">
        <f t="shared" si="9"/>
        <v>529.19742500000007</v>
      </c>
      <c r="BK42" s="15">
        <f t="shared" si="9"/>
        <v>136.75101999999998</v>
      </c>
      <c r="BL42" s="15">
        <f t="shared" si="9"/>
        <v>0</v>
      </c>
      <c r="BM42" s="15">
        <f t="shared" si="9"/>
        <v>351.76736</v>
      </c>
      <c r="BN42" s="15">
        <f t="shared" si="9"/>
        <v>0</v>
      </c>
      <c r="BO42" s="17">
        <f t="shared" si="9"/>
        <v>41538.68</v>
      </c>
      <c r="BP42" s="17">
        <f t="shared" ref="BP42:CI42" si="10">SUM(BP8:BP40)</f>
        <v>0.63807144553225426</v>
      </c>
      <c r="BQ42" s="17">
        <f t="shared" si="10"/>
        <v>94264.61000000003</v>
      </c>
      <c r="BR42" s="17">
        <f t="shared" si="10"/>
        <v>1.4432899721778074</v>
      </c>
      <c r="BS42" s="17">
        <f t="shared" si="10"/>
        <v>2023.1299999999999</v>
      </c>
      <c r="BT42" s="17">
        <f t="shared" si="10"/>
        <v>3.0931850402715368E-2</v>
      </c>
      <c r="BU42" s="17">
        <f t="shared" si="10"/>
        <v>27478.11</v>
      </c>
      <c r="BV42" s="17">
        <f t="shared" si="10"/>
        <v>0.41717522141384794</v>
      </c>
      <c r="BW42" s="19">
        <f t="shared" si="10"/>
        <v>0</v>
      </c>
      <c r="BX42" s="19" t="e">
        <f t="shared" si="10"/>
        <v>#DIV/0!</v>
      </c>
      <c r="BY42" s="19">
        <f t="shared" si="10"/>
        <v>0</v>
      </c>
      <c r="BZ42" s="19">
        <f t="shared" si="10"/>
        <v>0</v>
      </c>
      <c r="CA42" s="19">
        <f t="shared" si="10"/>
        <v>25326.240000000002</v>
      </c>
      <c r="CB42" s="19">
        <f t="shared" si="10"/>
        <v>1836.548191679429</v>
      </c>
      <c r="CC42" s="19">
        <f t="shared" si="10"/>
        <v>0</v>
      </c>
      <c r="CD42" s="19">
        <f t="shared" si="10"/>
        <v>0</v>
      </c>
      <c r="CE42" s="19">
        <f t="shared" si="10"/>
        <v>0</v>
      </c>
      <c r="CF42" s="19">
        <f t="shared" si="10"/>
        <v>0</v>
      </c>
      <c r="CG42" s="21">
        <f t="shared" si="10"/>
        <v>1553544</v>
      </c>
      <c r="CH42" s="21">
        <f t="shared" si="10"/>
        <v>0</v>
      </c>
      <c r="CI42" s="21">
        <f t="shared" si="10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conditionalFormatting sqref="CG8:CG38">
    <cfRule type="cellIs" dxfId="5" priority="6" stopIfTrue="1" operator="equal">
      <formula>0</formula>
    </cfRule>
  </conditionalFormatting>
  <conditionalFormatting sqref="BO8:BO38">
    <cfRule type="cellIs" dxfId="4" priority="5" stopIfTrue="1" operator="equal">
      <formula>0</formula>
    </cfRule>
  </conditionalFormatting>
  <conditionalFormatting sqref="BQ8:BQ38">
    <cfRule type="cellIs" dxfId="3" priority="4" stopIfTrue="1" operator="equal">
      <formula>0</formula>
    </cfRule>
  </conditionalFormatting>
  <conditionalFormatting sqref="BS8:BS38">
    <cfRule type="cellIs" dxfId="2" priority="3" stopIfTrue="1" operator="equal">
      <formula>0</formula>
    </cfRule>
  </conditionalFormatting>
  <conditionalFormatting sqref="BU8:BU38">
    <cfRule type="cellIs" dxfId="1" priority="2" stopIfTrue="1" operator="equal">
      <formula>0</formula>
    </cfRule>
  </conditionalFormatting>
  <conditionalFormatting sqref="CA8:CA38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abSelected="1" topLeftCell="AK1" zoomScale="85" zoomScaleNormal="85" workbookViewId="0">
      <pane xSplit="23550" topLeftCell="AF1"/>
      <selection activeCell="AY8" sqref="AY8:AY35"/>
      <selection pane="topRight" activeCell="AF1" sqref="AF1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43132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118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78">
        <v>43132</v>
      </c>
      <c r="B8" s="2"/>
      <c r="C8" s="2"/>
      <c r="D8" s="2"/>
      <c r="E8" s="2"/>
      <c r="F8" s="2"/>
      <c r="G8" s="48">
        <v>154</v>
      </c>
      <c r="H8" s="49">
        <v>13411.065360000001</v>
      </c>
      <c r="I8" s="48">
        <v>2.4</v>
      </c>
      <c r="J8" s="49">
        <v>198.75720000000001</v>
      </c>
      <c r="K8" s="48">
        <v>98.517961141300006</v>
      </c>
      <c r="L8" s="48">
        <v>280</v>
      </c>
      <c r="M8" s="49">
        <v>24383.7552</v>
      </c>
      <c r="N8" s="48">
        <v>30</v>
      </c>
      <c r="O8" s="49">
        <v>2484.4650000000001</v>
      </c>
      <c r="P8" s="48">
        <v>89.810982846499996</v>
      </c>
      <c r="Q8" s="48">
        <v>113</v>
      </c>
      <c r="R8" s="49">
        <v>9840.5869199999997</v>
      </c>
      <c r="S8" s="48">
        <v>4</v>
      </c>
      <c r="T8" s="49">
        <v>331.262</v>
      </c>
      <c r="U8" s="48">
        <v>96.633717046599998</v>
      </c>
      <c r="V8" s="48">
        <v>18</v>
      </c>
      <c r="W8" s="49">
        <v>1567.52712</v>
      </c>
      <c r="X8" s="48">
        <v>1.7</v>
      </c>
      <c r="Y8" s="49">
        <v>140.78635</v>
      </c>
      <c r="Z8" s="48">
        <f>(1-(Y8/W8))*100</f>
        <v>91.01857006467614</v>
      </c>
      <c r="AA8" s="48">
        <v>29.5</v>
      </c>
      <c r="AB8" s="49">
        <v>2569.0027799999998</v>
      </c>
      <c r="AC8" s="48">
        <v>3.25</v>
      </c>
      <c r="AD8" s="49">
        <v>269.150375</v>
      </c>
      <c r="AE8" s="48">
        <v>89.523157503199997</v>
      </c>
      <c r="AF8" s="48">
        <v>0.31</v>
      </c>
      <c r="AG8" s="49">
        <v>26.996300399999999</v>
      </c>
      <c r="AH8" s="48">
        <v>0.11</v>
      </c>
      <c r="AI8" s="49">
        <v>9.1097049999999999</v>
      </c>
      <c r="AJ8" s="2"/>
      <c r="AK8" s="48">
        <v>3.5117151999999998</v>
      </c>
      <c r="AL8" s="49">
        <v>305.8171551085</v>
      </c>
      <c r="AM8" s="48">
        <v>9.4</v>
      </c>
      <c r="AN8" s="49">
        <v>778.46569999999997</v>
      </c>
      <c r="AO8" s="2"/>
      <c r="AP8" s="48">
        <v>33.3217152</v>
      </c>
      <c r="AQ8" s="49">
        <v>2569.0027799999998</v>
      </c>
      <c r="AR8" s="48">
        <v>12.76</v>
      </c>
      <c r="AS8" s="49">
        <v>1056.72578</v>
      </c>
      <c r="AT8" s="48">
        <v>58.866304535499999</v>
      </c>
      <c r="AU8" s="48">
        <v>3.3</v>
      </c>
      <c r="AV8" s="51">
        <v>287.37997200000001</v>
      </c>
      <c r="AW8" s="48">
        <v>0.31</v>
      </c>
      <c r="AX8" s="51">
        <v>25.672805</v>
      </c>
      <c r="AY8" s="50">
        <v>91.066599101799994</v>
      </c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78">
        <v>43133</v>
      </c>
      <c r="B9" s="2"/>
      <c r="C9" s="2"/>
      <c r="D9" s="2"/>
      <c r="E9" s="2"/>
      <c r="F9" s="2"/>
      <c r="G9" s="48">
        <v>162</v>
      </c>
      <c r="H9" s="49">
        <v>13403.232</v>
      </c>
      <c r="I9" s="48">
        <v>2</v>
      </c>
      <c r="J9" s="49">
        <v>157.649</v>
      </c>
      <c r="K9" s="48">
        <v>98.8237986181</v>
      </c>
      <c r="L9" s="48">
        <v>313</v>
      </c>
      <c r="M9" s="49">
        <v>25896.367999999999</v>
      </c>
      <c r="N9" s="48">
        <v>31</v>
      </c>
      <c r="O9" s="49">
        <v>2443.5594999999998</v>
      </c>
      <c r="P9" s="48">
        <v>90.564084121799993</v>
      </c>
      <c r="Q9" s="48">
        <v>130</v>
      </c>
      <c r="R9" s="49">
        <v>10755.68</v>
      </c>
      <c r="S9" s="48">
        <v>4.4000000000000004</v>
      </c>
      <c r="T9" s="49">
        <v>346.82780000000002</v>
      </c>
      <c r="U9" s="48">
        <v>96.7753986731</v>
      </c>
      <c r="V9" s="48">
        <v>16</v>
      </c>
      <c r="W9" s="49">
        <v>1323.7760000000001</v>
      </c>
      <c r="X9" s="48">
        <v>1.8</v>
      </c>
      <c r="Y9" s="49">
        <v>141.88409999999999</v>
      </c>
      <c r="Z9" s="48">
        <f t="shared" ref="Z9:Z35" si="0">(1-(Y9/W9))*100</f>
        <v>89.28186490765809</v>
      </c>
      <c r="AA9" s="48">
        <v>29.4</v>
      </c>
      <c r="AB9" s="49">
        <v>2432.4384</v>
      </c>
      <c r="AC9" s="48">
        <v>2.2999999999999998</v>
      </c>
      <c r="AD9" s="49">
        <v>181.29634999999999</v>
      </c>
      <c r="AE9" s="48">
        <v>92.546723896499998</v>
      </c>
      <c r="AF9" s="48">
        <v>0.57999999999999996</v>
      </c>
      <c r="AG9" s="49">
        <v>47.986879999999999</v>
      </c>
      <c r="AH9" s="48">
        <v>0.12000000000000001</v>
      </c>
      <c r="AI9" s="49">
        <v>9.4589400000000001</v>
      </c>
      <c r="AJ9" s="2"/>
      <c r="AK9" s="48">
        <v>0.82591139999999996</v>
      </c>
      <c r="AL9" s="49">
        <v>68.332606537000004</v>
      </c>
      <c r="AM9" s="48">
        <v>9.36</v>
      </c>
      <c r="AN9" s="49">
        <v>737.79732000000001</v>
      </c>
      <c r="AO9" s="2"/>
      <c r="AP9" s="48">
        <v>30.805911399999999</v>
      </c>
      <c r="AQ9" s="49">
        <v>2432.4384</v>
      </c>
      <c r="AR9" s="48">
        <v>11.780000000000001</v>
      </c>
      <c r="AS9" s="49">
        <v>928.55260999999996</v>
      </c>
      <c r="AT9" s="48">
        <v>61.826264130699997</v>
      </c>
      <c r="AU9" s="48">
        <v>3.6</v>
      </c>
      <c r="AV9" s="51">
        <v>297.84960000000001</v>
      </c>
      <c r="AW9" s="48">
        <v>0.38</v>
      </c>
      <c r="AX9" s="51">
        <v>29.953309999999998</v>
      </c>
      <c r="AY9" s="50">
        <v>89.943478185000004</v>
      </c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78">
        <v>43134</v>
      </c>
      <c r="B10" s="2"/>
      <c r="C10" s="2"/>
      <c r="D10" s="2"/>
      <c r="E10" s="2"/>
      <c r="F10" s="2"/>
      <c r="G10" s="48">
        <v>99</v>
      </c>
      <c r="H10" s="49">
        <v>8061.9115499999998</v>
      </c>
      <c r="I10" s="48">
        <v>2</v>
      </c>
      <c r="J10" s="49">
        <v>158.38200000000001</v>
      </c>
      <c r="K10" s="48">
        <v>98.035428706700003</v>
      </c>
      <c r="L10" s="48">
        <v>286</v>
      </c>
      <c r="M10" s="49">
        <v>23289.966700000001</v>
      </c>
      <c r="N10" s="48">
        <v>30</v>
      </c>
      <c r="O10" s="49">
        <v>2375.73</v>
      </c>
      <c r="P10" s="48">
        <v>89.799341361900005</v>
      </c>
      <c r="Q10" s="48">
        <v>119</v>
      </c>
      <c r="R10" s="49">
        <v>9690.5805500000006</v>
      </c>
      <c r="S10" s="48">
        <v>3.6</v>
      </c>
      <c r="T10" s="49">
        <v>285.08760000000001</v>
      </c>
      <c r="U10" s="48">
        <v>97.058095760800001</v>
      </c>
      <c r="V10" s="48">
        <v>20</v>
      </c>
      <c r="W10" s="49">
        <v>1628.6690000000001</v>
      </c>
      <c r="X10" s="48">
        <v>1.5</v>
      </c>
      <c r="Y10" s="49">
        <v>118.7865</v>
      </c>
      <c r="Z10" s="48">
        <f t="shared" si="0"/>
        <v>92.706529073740583</v>
      </c>
      <c r="AA10" s="48">
        <v>29.1</v>
      </c>
      <c r="AB10" s="49">
        <v>2369.7133950000002</v>
      </c>
      <c r="AC10" s="48">
        <v>1.8</v>
      </c>
      <c r="AD10" s="49">
        <v>142.5438</v>
      </c>
      <c r="AE10" s="48">
        <v>93.9847662464</v>
      </c>
      <c r="AF10" s="48">
        <v>0.51</v>
      </c>
      <c r="AG10" s="49">
        <v>41.531059499999998</v>
      </c>
      <c r="AH10" s="48">
        <v>0.21000000000000002</v>
      </c>
      <c r="AI10" s="49">
        <v>16.630109999999998</v>
      </c>
      <c r="AJ10" s="2"/>
      <c r="AK10" s="48">
        <v>2.8613513999999998</v>
      </c>
      <c r="AL10" s="49">
        <v>233.00971918549999</v>
      </c>
      <c r="AM10" s="48">
        <v>9.67</v>
      </c>
      <c r="AN10" s="49">
        <v>765.77697000000001</v>
      </c>
      <c r="AO10" s="2"/>
      <c r="AP10" s="48">
        <v>32.471351400000003</v>
      </c>
      <c r="AQ10" s="49">
        <v>2369.7133950000002</v>
      </c>
      <c r="AR10" s="48">
        <v>11.68</v>
      </c>
      <c r="AS10" s="49">
        <v>924.95087999999998</v>
      </c>
      <c r="AT10" s="48">
        <v>60.967816532100002</v>
      </c>
      <c r="AU10" s="48">
        <v>3.4</v>
      </c>
      <c r="AV10" s="51">
        <v>276.87373000000002</v>
      </c>
      <c r="AW10" s="48">
        <v>0.34</v>
      </c>
      <c r="AX10" s="51">
        <v>26.924939999999999</v>
      </c>
      <c r="AY10" s="50">
        <v>90.275372098299997</v>
      </c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78">
        <v>43135</v>
      </c>
      <c r="B11" s="2"/>
      <c r="C11" s="2"/>
      <c r="D11" s="2"/>
      <c r="E11" s="2"/>
      <c r="F11" s="2"/>
      <c r="G11" s="48">
        <v>144</v>
      </c>
      <c r="H11" s="49">
        <v>11415.758400000001</v>
      </c>
      <c r="I11" s="48">
        <v>2</v>
      </c>
      <c r="J11" s="49">
        <v>153.20099999999999</v>
      </c>
      <c r="K11" s="48">
        <v>98.657986665199999</v>
      </c>
      <c r="L11" s="48">
        <v>344</v>
      </c>
      <c r="M11" s="49">
        <v>27270.9784</v>
      </c>
      <c r="N11" s="48">
        <v>30</v>
      </c>
      <c r="O11" s="49">
        <v>2298.0149999999999</v>
      </c>
      <c r="P11" s="48">
        <v>91.573404641799996</v>
      </c>
      <c r="Q11" s="48">
        <v>129</v>
      </c>
      <c r="R11" s="49">
        <v>10226.616900000001</v>
      </c>
      <c r="S11" s="48">
        <v>3.2</v>
      </c>
      <c r="T11" s="49">
        <v>245.1216</v>
      </c>
      <c r="U11" s="48">
        <v>97.603101764800002</v>
      </c>
      <c r="V11" s="48">
        <v>20</v>
      </c>
      <c r="W11" s="49">
        <v>1585.5219999999999</v>
      </c>
      <c r="X11" s="48">
        <v>1.6</v>
      </c>
      <c r="Y11" s="49">
        <v>122.5608</v>
      </c>
      <c r="Z11" s="48">
        <f t="shared" si="0"/>
        <v>92.270003191377981</v>
      </c>
      <c r="AA11" s="48">
        <v>31.3</v>
      </c>
      <c r="AB11" s="49">
        <v>2481.34193</v>
      </c>
      <c r="AC11" s="48">
        <v>2.4</v>
      </c>
      <c r="AD11" s="49">
        <v>183.84119999999999</v>
      </c>
      <c r="AE11" s="48">
        <v>92.591057371900007</v>
      </c>
      <c r="AF11" s="48">
        <v>0.33</v>
      </c>
      <c r="AG11" s="49">
        <v>26.161113</v>
      </c>
      <c r="AH11" s="48">
        <v>0.21000000000000002</v>
      </c>
      <c r="AI11" s="49">
        <v>16.086105</v>
      </c>
      <c r="AJ11" s="2"/>
      <c r="AK11" s="48">
        <v>3.8073830000000002</v>
      </c>
      <c r="AL11" s="49">
        <v>301.83447597719999</v>
      </c>
      <c r="AM11" s="48">
        <v>9.7099999999999991</v>
      </c>
      <c r="AN11" s="49">
        <v>743.79085499999997</v>
      </c>
      <c r="AO11" s="2"/>
      <c r="AP11" s="48">
        <v>35.437383000000004</v>
      </c>
      <c r="AQ11" s="49">
        <v>2481.34193</v>
      </c>
      <c r="AR11" s="48">
        <v>12.319999999999999</v>
      </c>
      <c r="AS11" s="49">
        <v>943.71816000000001</v>
      </c>
      <c r="AT11" s="48">
        <v>61.967427842600003</v>
      </c>
      <c r="AU11" s="48">
        <v>3.6</v>
      </c>
      <c r="AV11" s="51">
        <v>285.39395999999999</v>
      </c>
      <c r="AW11" s="48">
        <v>0.25</v>
      </c>
      <c r="AX11" s="51">
        <v>19.150124999999999</v>
      </c>
      <c r="AY11" s="50">
        <v>93.289933325800007</v>
      </c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78">
        <v>43136</v>
      </c>
      <c r="B12" s="2"/>
      <c r="C12" s="2"/>
      <c r="D12" s="2"/>
      <c r="E12" s="2"/>
      <c r="F12" s="2"/>
      <c r="G12" s="48">
        <v>150</v>
      </c>
      <c r="H12" s="49">
        <v>11812.636500000001</v>
      </c>
      <c r="I12" s="48">
        <v>2</v>
      </c>
      <c r="J12" s="49">
        <v>150.59100000000001</v>
      </c>
      <c r="K12" s="48">
        <v>98.725170286899996</v>
      </c>
      <c r="L12" s="48">
        <v>339</v>
      </c>
      <c r="M12" s="49">
        <v>26696.558489999999</v>
      </c>
      <c r="N12" s="48">
        <v>30</v>
      </c>
      <c r="O12" s="49">
        <v>2258.8649999999998</v>
      </c>
      <c r="P12" s="48">
        <v>91.538740842400003</v>
      </c>
      <c r="Q12" s="48">
        <v>185</v>
      </c>
      <c r="R12" s="49">
        <v>14568.91835</v>
      </c>
      <c r="S12" s="48">
        <v>3.5</v>
      </c>
      <c r="T12" s="49">
        <v>263.53424999999999</v>
      </c>
      <c r="U12" s="48">
        <v>98.1911200017</v>
      </c>
      <c r="V12" s="48">
        <v>22</v>
      </c>
      <c r="W12" s="49">
        <v>1732.5200199999999</v>
      </c>
      <c r="X12" s="48">
        <v>1.9</v>
      </c>
      <c r="Y12" s="49">
        <v>143.06145000000001</v>
      </c>
      <c r="Z12" s="48">
        <f t="shared" si="0"/>
        <v>91.742580267557301</v>
      </c>
      <c r="AA12" s="48">
        <v>35.799999999999997</v>
      </c>
      <c r="AB12" s="49">
        <v>2819.2825779999998</v>
      </c>
      <c r="AC12" s="48">
        <v>3.2</v>
      </c>
      <c r="AD12" s="49">
        <v>240.94560000000001</v>
      </c>
      <c r="AE12" s="48">
        <v>91.453655554799994</v>
      </c>
      <c r="AF12" s="48">
        <v>0.27</v>
      </c>
      <c r="AG12" s="49">
        <v>21.2627457</v>
      </c>
      <c r="AH12" s="48">
        <v>0.16</v>
      </c>
      <c r="AI12" s="49">
        <v>12.047280000000001</v>
      </c>
      <c r="AJ12" s="2"/>
      <c r="AK12" s="48">
        <v>3.4143577999999999</v>
      </c>
      <c r="AL12" s="49">
        <v>268.88378233690003</v>
      </c>
      <c r="AM12" s="48">
        <v>9.66</v>
      </c>
      <c r="AN12" s="49">
        <v>727.35452999999995</v>
      </c>
      <c r="AO12" s="2"/>
      <c r="AP12" s="48">
        <v>39.484357799999998</v>
      </c>
      <c r="AQ12" s="49">
        <v>2819.2825779999998</v>
      </c>
      <c r="AR12" s="48">
        <v>13.02</v>
      </c>
      <c r="AS12" s="49">
        <v>980.34740999999997</v>
      </c>
      <c r="AT12" s="48">
        <v>65.227061038499997</v>
      </c>
      <c r="AU12" s="48">
        <v>4</v>
      </c>
      <c r="AV12" s="51">
        <v>315.00364000000002</v>
      </c>
      <c r="AW12" s="48">
        <v>0.32</v>
      </c>
      <c r="AX12" s="51">
        <v>24.094560000000001</v>
      </c>
      <c r="AY12" s="50">
        <v>92.351021721500004</v>
      </c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78">
        <v>43137</v>
      </c>
      <c r="B13" s="2"/>
      <c r="C13" s="2"/>
      <c r="D13" s="2"/>
      <c r="E13" s="2"/>
      <c r="F13" s="2"/>
      <c r="G13" s="48">
        <v>198</v>
      </c>
      <c r="H13" s="49">
        <v>14923.26</v>
      </c>
      <c r="I13" s="48">
        <v>2</v>
      </c>
      <c r="J13" s="49">
        <v>142.655</v>
      </c>
      <c r="K13" s="48">
        <v>99.044076160299994</v>
      </c>
      <c r="L13" s="48">
        <v>351</v>
      </c>
      <c r="M13" s="49">
        <v>26454.87</v>
      </c>
      <c r="N13" s="48">
        <v>30</v>
      </c>
      <c r="O13" s="49">
        <v>2139.8249999999998</v>
      </c>
      <c r="P13" s="48">
        <v>91.911413664099996</v>
      </c>
      <c r="Q13" s="48">
        <v>161</v>
      </c>
      <c r="R13" s="49">
        <v>12134.57</v>
      </c>
      <c r="S13" s="48">
        <v>3.7</v>
      </c>
      <c r="T13" s="49">
        <v>263.91174999999998</v>
      </c>
      <c r="U13" s="48">
        <v>97.825124829299995</v>
      </c>
      <c r="V13" s="48">
        <v>26</v>
      </c>
      <c r="W13" s="49">
        <v>1959.62</v>
      </c>
      <c r="X13" s="48">
        <v>2.4</v>
      </c>
      <c r="Y13" s="49">
        <v>171.18600000000001</v>
      </c>
      <c r="Z13" s="48">
        <f t="shared" si="0"/>
        <v>91.264326757228446</v>
      </c>
      <c r="AA13" s="48">
        <v>40</v>
      </c>
      <c r="AB13" s="49">
        <v>3014.8</v>
      </c>
      <c r="AC13" s="48">
        <v>3.7</v>
      </c>
      <c r="AD13" s="49">
        <v>263.91174999999998</v>
      </c>
      <c r="AE13" s="48">
        <v>91.246127438000002</v>
      </c>
      <c r="AF13" s="48">
        <v>0.4</v>
      </c>
      <c r="AG13" s="49">
        <v>30.148</v>
      </c>
      <c r="AH13" s="48">
        <v>0.1</v>
      </c>
      <c r="AI13" s="49">
        <v>7.1327499999999997</v>
      </c>
      <c r="AJ13" s="2"/>
      <c r="AK13" s="48">
        <v>1.5329659</v>
      </c>
      <c r="AL13" s="49">
        <v>115.5396405461</v>
      </c>
      <c r="AM13" s="48">
        <v>9.74</v>
      </c>
      <c r="AN13" s="49">
        <v>694.72985000000006</v>
      </c>
      <c r="AO13" s="2"/>
      <c r="AP13" s="48">
        <v>41.932965899999999</v>
      </c>
      <c r="AQ13" s="49">
        <v>3014.8</v>
      </c>
      <c r="AR13" s="48">
        <v>13.54</v>
      </c>
      <c r="AS13" s="49">
        <v>965.77435000000003</v>
      </c>
      <c r="AT13" s="48">
        <v>67.965558246000001</v>
      </c>
      <c r="AU13" s="48">
        <v>4.2300000000000004</v>
      </c>
      <c r="AV13" s="51">
        <v>318.81509999999997</v>
      </c>
      <c r="AW13" s="48">
        <v>0.32</v>
      </c>
      <c r="AX13" s="51">
        <v>22.8248</v>
      </c>
      <c r="AY13" s="50">
        <v>92.840740604800004</v>
      </c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78">
        <v>43138</v>
      </c>
      <c r="B14" s="2"/>
      <c r="C14" s="2"/>
      <c r="D14" s="2"/>
      <c r="E14" s="2"/>
      <c r="F14" s="2"/>
      <c r="G14" s="48">
        <v>162</v>
      </c>
      <c r="H14" s="49">
        <v>11792.120940000001</v>
      </c>
      <c r="I14" s="48">
        <v>2.2000000000000002</v>
      </c>
      <c r="J14" s="49">
        <v>155.958</v>
      </c>
      <c r="K14" s="48">
        <v>98.6774389375</v>
      </c>
      <c r="L14" s="48">
        <v>359</v>
      </c>
      <c r="M14" s="49">
        <v>26131.922330000001</v>
      </c>
      <c r="N14" s="48">
        <v>30</v>
      </c>
      <c r="O14" s="49">
        <v>2126.6999999999998</v>
      </c>
      <c r="P14" s="48">
        <v>91.8616779388</v>
      </c>
      <c r="Q14" s="48">
        <v>151</v>
      </c>
      <c r="R14" s="49">
        <v>10991.42137</v>
      </c>
      <c r="S14" s="48">
        <v>3.33</v>
      </c>
      <c r="T14" s="49">
        <v>236.06370000000001</v>
      </c>
      <c r="U14" s="48">
        <v>97.8522914184</v>
      </c>
      <c r="V14" s="48">
        <v>23</v>
      </c>
      <c r="W14" s="49">
        <v>1674.19001</v>
      </c>
      <c r="X14" s="48">
        <v>2.5</v>
      </c>
      <c r="Y14" s="49">
        <v>177.22499999999999</v>
      </c>
      <c r="Z14" s="48">
        <f t="shared" si="0"/>
        <v>89.414283985603277</v>
      </c>
      <c r="AA14" s="48">
        <v>37.299999999999997</v>
      </c>
      <c r="AB14" s="49">
        <v>2715.099451</v>
      </c>
      <c r="AC14" s="48">
        <v>5.3</v>
      </c>
      <c r="AD14" s="49">
        <v>375.71699999999998</v>
      </c>
      <c r="AE14" s="48">
        <v>86.161943354900004</v>
      </c>
      <c r="AF14" s="48">
        <v>0.28999999999999998</v>
      </c>
      <c r="AG14" s="49">
        <v>21.109352300000001</v>
      </c>
      <c r="AH14" s="48">
        <v>0.13999999999999999</v>
      </c>
      <c r="AI14" s="49">
        <v>9.9245999999999999</v>
      </c>
      <c r="AJ14" s="2"/>
      <c r="AK14" s="48">
        <v>3.0465578</v>
      </c>
      <c r="AL14" s="49">
        <v>221.76159341709999</v>
      </c>
      <c r="AM14" s="48">
        <v>9.1999999999999993</v>
      </c>
      <c r="AN14" s="49">
        <v>652.18799999999999</v>
      </c>
      <c r="AO14" s="2"/>
      <c r="AP14" s="48">
        <v>40.636557799999999</v>
      </c>
      <c r="AQ14" s="49">
        <v>2715.099451</v>
      </c>
      <c r="AR14" s="48">
        <v>14.64</v>
      </c>
      <c r="AS14" s="49">
        <v>1037.8296</v>
      </c>
      <c r="AT14" s="48">
        <v>61.7756322105</v>
      </c>
      <c r="AU14" s="48">
        <v>4</v>
      </c>
      <c r="AV14" s="51">
        <v>291.16347999999999</v>
      </c>
      <c r="AW14" s="48">
        <v>0.33</v>
      </c>
      <c r="AX14" s="51">
        <v>23.393699999999999</v>
      </c>
      <c r="AY14" s="50">
        <v>91.965441545100006</v>
      </c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78">
        <v>43139</v>
      </c>
      <c r="B15" s="2"/>
      <c r="C15" s="2"/>
      <c r="D15" s="2"/>
      <c r="E15" s="2"/>
      <c r="F15" s="2"/>
      <c r="G15" s="48">
        <v>176</v>
      </c>
      <c r="H15" s="49">
        <v>12596.054239999999</v>
      </c>
      <c r="I15" s="48">
        <v>3.6</v>
      </c>
      <c r="J15" s="49">
        <v>255.1644</v>
      </c>
      <c r="K15" s="48">
        <v>97.974251339800006</v>
      </c>
      <c r="L15" s="48">
        <v>340</v>
      </c>
      <c r="M15" s="49">
        <v>24333.286599999999</v>
      </c>
      <c r="N15" s="48">
        <v>30</v>
      </c>
      <c r="O15" s="49">
        <v>2126.37</v>
      </c>
      <c r="P15" s="48">
        <v>91.261476367900002</v>
      </c>
      <c r="Q15" s="48">
        <v>154</v>
      </c>
      <c r="R15" s="49">
        <v>11021.54746</v>
      </c>
      <c r="S15" s="48">
        <v>4.5</v>
      </c>
      <c r="T15" s="49">
        <v>318.95549999999997</v>
      </c>
      <c r="U15" s="48">
        <v>97.106073342599998</v>
      </c>
      <c r="V15" s="48">
        <v>22</v>
      </c>
      <c r="W15" s="49">
        <v>1574.5067799999999</v>
      </c>
      <c r="X15" s="48">
        <v>2.8</v>
      </c>
      <c r="Y15" s="49">
        <v>198.46119999999999</v>
      </c>
      <c r="Z15" s="48">
        <f t="shared" si="0"/>
        <v>87.395341670107001</v>
      </c>
      <c r="AA15" s="48">
        <v>35.6</v>
      </c>
      <c r="AB15" s="49">
        <v>2547.838244</v>
      </c>
      <c r="AC15" s="48">
        <v>5.2</v>
      </c>
      <c r="AD15" s="49">
        <v>368.57080000000002</v>
      </c>
      <c r="AE15" s="48">
        <v>85.533979605300004</v>
      </c>
      <c r="AF15" s="48">
        <v>0.27999999999999997</v>
      </c>
      <c r="AG15" s="49">
        <v>20.039177200000001</v>
      </c>
      <c r="AH15" s="48">
        <v>0.13999999999999999</v>
      </c>
      <c r="AI15" s="49">
        <v>9.9230599999999995</v>
      </c>
      <c r="AJ15" s="2"/>
      <c r="AK15" s="48">
        <v>3.2434664</v>
      </c>
      <c r="AL15" s="49">
        <v>232.1299955973</v>
      </c>
      <c r="AM15" s="48">
        <v>9.66</v>
      </c>
      <c r="AN15" s="49">
        <v>684.69114000000002</v>
      </c>
      <c r="AO15" s="2"/>
      <c r="AP15" s="48">
        <v>39.123466399999998</v>
      </c>
      <c r="AQ15" s="49">
        <v>2547.838244</v>
      </c>
      <c r="AR15" s="48">
        <v>15</v>
      </c>
      <c r="AS15" s="49">
        <v>1063.1849999999999</v>
      </c>
      <c r="AT15" s="48">
        <v>58.2710950154</v>
      </c>
      <c r="AU15" s="48">
        <v>3.8</v>
      </c>
      <c r="AV15" s="51">
        <v>271.960262</v>
      </c>
      <c r="AW15" s="48">
        <v>0.38</v>
      </c>
      <c r="AX15" s="51">
        <v>26.93402</v>
      </c>
      <c r="AY15" s="50">
        <v>90.096339883699997</v>
      </c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78">
        <v>43140</v>
      </c>
      <c r="B16" s="2"/>
      <c r="C16" s="2"/>
      <c r="D16" s="2"/>
      <c r="E16" s="2"/>
      <c r="F16" s="2"/>
      <c r="G16" s="48">
        <v>170</v>
      </c>
      <c r="H16" s="49">
        <v>11754.0278</v>
      </c>
      <c r="I16" s="48">
        <v>2.6</v>
      </c>
      <c r="J16" s="49">
        <v>173.95820000000001</v>
      </c>
      <c r="K16" s="48">
        <v>98.520012008099997</v>
      </c>
      <c r="L16" s="48">
        <v>343</v>
      </c>
      <c r="M16" s="49">
        <v>23715.479619999998</v>
      </c>
      <c r="N16" s="48">
        <v>30</v>
      </c>
      <c r="O16" s="49">
        <v>2007.21</v>
      </c>
      <c r="P16" s="48">
        <v>91.536287555000001</v>
      </c>
      <c r="Q16" s="48">
        <v>142</v>
      </c>
      <c r="R16" s="49">
        <v>9818.0702799999999</v>
      </c>
      <c r="S16" s="48">
        <v>5</v>
      </c>
      <c r="T16" s="49">
        <v>334.53500000000003</v>
      </c>
      <c r="U16" s="48">
        <v>96.592660365399993</v>
      </c>
      <c r="V16" s="48">
        <v>26</v>
      </c>
      <c r="W16" s="49">
        <v>1797.6748399999999</v>
      </c>
      <c r="X16" s="48">
        <v>3</v>
      </c>
      <c r="Y16" s="49">
        <v>200.721</v>
      </c>
      <c r="Z16" s="48">
        <f t="shared" si="0"/>
        <v>88.834410120575541</v>
      </c>
      <c r="AA16" s="48">
        <v>39.300000000000004</v>
      </c>
      <c r="AB16" s="49">
        <v>2717.2546619999998</v>
      </c>
      <c r="AC16" s="48">
        <v>4.13</v>
      </c>
      <c r="AD16" s="49">
        <v>276.32591000000002</v>
      </c>
      <c r="AE16" s="48">
        <v>89.830695154799997</v>
      </c>
      <c r="AF16" s="48">
        <v>0.17</v>
      </c>
      <c r="AG16" s="49">
        <v>11.754027799999999</v>
      </c>
      <c r="AH16" s="48">
        <v>0.1</v>
      </c>
      <c r="AI16" s="49">
        <v>6.6906999999999996</v>
      </c>
      <c r="AJ16" s="2"/>
      <c r="AK16" s="48">
        <v>0.2535463</v>
      </c>
      <c r="AL16" s="49">
        <v>17.530528873800002</v>
      </c>
      <c r="AM16" s="48">
        <v>9.1</v>
      </c>
      <c r="AN16" s="49">
        <v>608.8537</v>
      </c>
      <c r="AO16" s="2"/>
      <c r="AP16" s="48">
        <v>39.723546300000002</v>
      </c>
      <c r="AQ16" s="49">
        <v>2717.2546619999998</v>
      </c>
      <c r="AR16" s="48">
        <v>13.33</v>
      </c>
      <c r="AS16" s="49">
        <v>891.87031000000002</v>
      </c>
      <c r="AT16" s="48">
        <v>67.177522133899998</v>
      </c>
      <c r="AU16" s="48">
        <v>4</v>
      </c>
      <c r="AV16" s="51">
        <v>276.56536</v>
      </c>
      <c r="AW16" s="48">
        <v>0.4</v>
      </c>
      <c r="AX16" s="51">
        <v>26.762799999999999</v>
      </c>
      <c r="AY16" s="50">
        <v>90.323155437799997</v>
      </c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78">
        <v>43141</v>
      </c>
      <c r="B17" s="2"/>
      <c r="C17" s="2"/>
      <c r="D17" s="2"/>
      <c r="E17" s="2"/>
      <c r="F17" s="2"/>
      <c r="G17" s="48">
        <v>180</v>
      </c>
      <c r="H17" s="49">
        <v>13855.2048</v>
      </c>
      <c r="I17" s="48">
        <v>2.4</v>
      </c>
      <c r="J17" s="49">
        <v>175.78559999999999</v>
      </c>
      <c r="K17" s="48">
        <v>98.731266678899999</v>
      </c>
      <c r="L17" s="48">
        <v>342</v>
      </c>
      <c r="M17" s="49">
        <v>26324.88912</v>
      </c>
      <c r="N17" s="48">
        <v>30</v>
      </c>
      <c r="O17" s="49">
        <v>2197.3200000000002</v>
      </c>
      <c r="P17" s="48">
        <v>91.653070256099994</v>
      </c>
      <c r="Q17" s="48">
        <v>151</v>
      </c>
      <c r="R17" s="49">
        <v>11622.977360000001</v>
      </c>
      <c r="S17" s="48">
        <v>6</v>
      </c>
      <c r="T17" s="49">
        <v>439.464</v>
      </c>
      <c r="U17" s="48">
        <v>96.219006659100003</v>
      </c>
      <c r="V17" s="48">
        <v>22</v>
      </c>
      <c r="W17" s="49">
        <v>1693.41392</v>
      </c>
      <c r="X17" s="48">
        <v>4.1000000000000005</v>
      </c>
      <c r="Y17" s="49">
        <v>300.30040000000002</v>
      </c>
      <c r="Z17" s="48">
        <f t="shared" si="0"/>
        <v>82.266568353235229</v>
      </c>
      <c r="AA17" s="48">
        <v>36.700000000000003</v>
      </c>
      <c r="AB17" s="49">
        <v>2824.9223120000001</v>
      </c>
      <c r="AC17" s="48">
        <v>4.8099999999999996</v>
      </c>
      <c r="AD17" s="49">
        <v>352.30363999999997</v>
      </c>
      <c r="AE17" s="48">
        <v>87.5287317282</v>
      </c>
      <c r="AF17" s="48">
        <v>0.4</v>
      </c>
      <c r="AG17" s="49">
        <v>30.789344</v>
      </c>
      <c r="AH17" s="48">
        <v>0.1</v>
      </c>
      <c r="AI17" s="49">
        <v>7.3243999999999998</v>
      </c>
      <c r="AJ17" s="2"/>
      <c r="AK17" s="48">
        <v>1.2058911999999999</v>
      </c>
      <c r="AL17" s="49">
        <v>92.821500022899997</v>
      </c>
      <c r="AM17" s="48">
        <v>9.82</v>
      </c>
      <c r="AN17" s="49">
        <v>719.25608</v>
      </c>
      <c r="AO17" s="2"/>
      <c r="AP17" s="48">
        <v>38.305891199999998</v>
      </c>
      <c r="AQ17" s="49">
        <v>2824.9223120000001</v>
      </c>
      <c r="AR17" s="48">
        <v>14.73</v>
      </c>
      <c r="AS17" s="49">
        <v>1078.8841199999999</v>
      </c>
      <c r="AT17" s="48">
        <v>61.808361404599999</v>
      </c>
      <c r="AU17" s="48">
        <v>3.9</v>
      </c>
      <c r="AV17" s="51">
        <v>300.19610399999999</v>
      </c>
      <c r="AW17" s="48">
        <v>0.41</v>
      </c>
      <c r="AX17" s="51">
        <v>30.03004</v>
      </c>
      <c r="AY17" s="50">
        <v>89.996525737699997</v>
      </c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78">
        <v>43142</v>
      </c>
      <c r="B18" s="2"/>
      <c r="C18" s="2"/>
      <c r="D18" s="2"/>
      <c r="E18" s="2"/>
      <c r="F18" s="2"/>
      <c r="G18" s="48">
        <v>135</v>
      </c>
      <c r="H18" s="49">
        <v>15578.77455</v>
      </c>
      <c r="I18" s="48">
        <v>41.362489699999998</v>
      </c>
      <c r="J18" s="49">
        <v>4773.13825</v>
      </c>
      <c r="K18" s="48">
        <v>69.361272706799994</v>
      </c>
      <c r="L18" s="48">
        <v>278</v>
      </c>
      <c r="M18" s="49">
        <v>32080.73574</v>
      </c>
      <c r="N18" s="48">
        <v>103.089094</v>
      </c>
      <c r="O18" s="49">
        <v>11896.2495</v>
      </c>
      <c r="P18" s="48">
        <v>62.917778456199997</v>
      </c>
      <c r="Q18" s="48">
        <v>128</v>
      </c>
      <c r="R18" s="49">
        <v>14770.98624</v>
      </c>
      <c r="S18" s="48">
        <v>40.610540499999999</v>
      </c>
      <c r="T18" s="49">
        <v>4686.3649999999998</v>
      </c>
      <c r="U18" s="48">
        <v>68.273174696300003</v>
      </c>
      <c r="V18" s="48">
        <v>19</v>
      </c>
      <c r="W18" s="49">
        <v>2192.5682700000002</v>
      </c>
      <c r="X18" s="48">
        <v>8.4300937000000005</v>
      </c>
      <c r="Y18" s="49">
        <v>972.81385</v>
      </c>
      <c r="Z18" s="48">
        <f t="shared" si="0"/>
        <v>55.631308574943496</v>
      </c>
      <c r="AA18" s="48">
        <v>31.5</v>
      </c>
      <c r="AB18" s="49">
        <v>3635.0473950000001</v>
      </c>
      <c r="AC18" s="48">
        <v>12.9841044</v>
      </c>
      <c r="AD18" s="49">
        <v>1498.3364349999999</v>
      </c>
      <c r="AE18" s="48">
        <v>58.780828083300001</v>
      </c>
      <c r="AF18" s="48">
        <v>0.35</v>
      </c>
      <c r="AG18" s="49">
        <v>40.389415499999998</v>
      </c>
      <c r="AH18" s="48">
        <v>0.19986000000000001</v>
      </c>
      <c r="AI18" s="49">
        <v>23.063392499999999</v>
      </c>
      <c r="AJ18" s="2"/>
      <c r="AK18" s="48">
        <v>3.4685877000000001</v>
      </c>
      <c r="AL18" s="49">
        <v>400.269231381</v>
      </c>
      <c r="AM18" s="48">
        <v>7.8913092000000002</v>
      </c>
      <c r="AN18" s="49">
        <v>910.63932931789998</v>
      </c>
      <c r="AO18" s="2"/>
      <c r="AP18" s="48">
        <v>35.318587700000002</v>
      </c>
      <c r="AQ18" s="49">
        <v>3635.0473950000001</v>
      </c>
      <c r="AR18" s="48">
        <v>20.187657999999999</v>
      </c>
      <c r="AS18" s="49">
        <v>2329.6103149999999</v>
      </c>
      <c r="AT18" s="48">
        <v>35.912518824300001</v>
      </c>
      <c r="AU18" s="48">
        <v>3.3</v>
      </c>
      <c r="AV18" s="51">
        <v>380.81448899999998</v>
      </c>
      <c r="AW18" s="48">
        <v>1.1620782000000001</v>
      </c>
      <c r="AX18" s="51">
        <v>134.10120499999999</v>
      </c>
      <c r="AY18" s="50">
        <v>64.785687290400006</v>
      </c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78">
        <v>43143</v>
      </c>
      <c r="B19" s="2"/>
      <c r="C19" s="2"/>
      <c r="D19" s="2"/>
      <c r="E19" s="2"/>
      <c r="F19" s="2"/>
      <c r="G19" s="48">
        <v>148</v>
      </c>
      <c r="H19" s="49">
        <v>12934.01008</v>
      </c>
      <c r="I19" s="48">
        <v>7.5862011000000003</v>
      </c>
      <c r="J19" s="49">
        <v>663.01880000000006</v>
      </c>
      <c r="K19" s="48">
        <v>94.873834209999998</v>
      </c>
      <c r="L19" s="48">
        <v>349</v>
      </c>
      <c r="M19" s="49">
        <v>30499.794040000001</v>
      </c>
      <c r="N19" s="48">
        <v>38.361026600000002</v>
      </c>
      <c r="O19" s="49">
        <v>3352.6770000000001</v>
      </c>
      <c r="P19" s="48">
        <v>89.007542163699995</v>
      </c>
      <c r="Q19" s="48">
        <v>140</v>
      </c>
      <c r="R19" s="49">
        <v>12234.874400000001</v>
      </c>
      <c r="S19" s="48">
        <v>9.0577621999999991</v>
      </c>
      <c r="T19" s="49">
        <v>791.63030000000003</v>
      </c>
      <c r="U19" s="48">
        <v>93.529722708099996</v>
      </c>
      <c r="V19" s="48">
        <v>20</v>
      </c>
      <c r="W19" s="49">
        <v>1747.8391999999999</v>
      </c>
      <c r="X19" s="48">
        <v>3.5507860999999998</v>
      </c>
      <c r="Y19" s="49">
        <v>310.33159999999998</v>
      </c>
      <c r="Z19" s="48">
        <f t="shared" si="0"/>
        <v>82.24484266058343</v>
      </c>
      <c r="AA19" s="48">
        <v>33.4</v>
      </c>
      <c r="AB19" s="49">
        <v>2918.8914639999998</v>
      </c>
      <c r="AC19" s="48">
        <v>5.8776593999999998</v>
      </c>
      <c r="AD19" s="49">
        <v>513.69568000000004</v>
      </c>
      <c r="AE19" s="48">
        <v>82.401000984899994</v>
      </c>
      <c r="AF19" s="48">
        <v>0.4</v>
      </c>
      <c r="AG19" s="49">
        <v>34.956783999999999</v>
      </c>
      <c r="AH19" s="48">
        <v>0.1482009</v>
      </c>
      <c r="AI19" s="49">
        <v>12.95246</v>
      </c>
      <c r="AJ19" s="2"/>
      <c r="AK19" s="48">
        <v>4.2632123999999996</v>
      </c>
      <c r="AL19" s="49">
        <v>372.57048320000001</v>
      </c>
      <c r="AM19" s="48">
        <v>9.2760349000000009</v>
      </c>
      <c r="AN19" s="49">
        <v>810.70690000000002</v>
      </c>
      <c r="AO19" s="2"/>
      <c r="AP19" s="48">
        <v>38.063212399999998</v>
      </c>
      <c r="AQ19" s="49">
        <v>2918.8914639999998</v>
      </c>
      <c r="AR19" s="48">
        <v>15.301895200000001</v>
      </c>
      <c r="AS19" s="49">
        <v>1337.3550399999999</v>
      </c>
      <c r="AT19" s="48">
        <v>54.1827760129</v>
      </c>
      <c r="AU19" s="48">
        <v>3.7</v>
      </c>
      <c r="AV19" s="51">
        <v>323.35025200000001</v>
      </c>
      <c r="AW19" s="48">
        <v>0.37588539999999998</v>
      </c>
      <c r="AX19" s="51">
        <v>32.85163</v>
      </c>
      <c r="AY19" s="50">
        <v>89.840233679500002</v>
      </c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78">
        <v>43144</v>
      </c>
      <c r="B20" s="2"/>
      <c r="C20" s="2"/>
      <c r="D20" s="2"/>
      <c r="E20" s="2"/>
      <c r="F20" s="2"/>
      <c r="G20" s="48">
        <v>271.56640099999998</v>
      </c>
      <c r="H20" s="49">
        <v>31978.274389999999</v>
      </c>
      <c r="I20" s="48">
        <v>31.824027599999997</v>
      </c>
      <c r="J20" s="49">
        <v>3747.3629500000002</v>
      </c>
      <c r="K20" s="48">
        <v>88.281534818599994</v>
      </c>
      <c r="L20" s="48">
        <v>284.36423249999996</v>
      </c>
      <c r="M20" s="49">
        <v>33485.281759999998</v>
      </c>
      <c r="N20" s="48">
        <v>139.75471619999999</v>
      </c>
      <c r="O20" s="49">
        <v>16456.485390000002</v>
      </c>
      <c r="P20" s="48">
        <v>50.854570948700001</v>
      </c>
      <c r="Q20" s="48">
        <v>131.14003919999999</v>
      </c>
      <c r="R20" s="49">
        <v>15442.3822</v>
      </c>
      <c r="S20" s="48">
        <v>52.660859199999997</v>
      </c>
      <c r="T20" s="49">
        <v>6200.9546700000001</v>
      </c>
      <c r="U20" s="48">
        <v>59.844571972799997</v>
      </c>
      <c r="V20" s="48">
        <v>19.952005200000002</v>
      </c>
      <c r="W20" s="49">
        <v>2349.4463799999999</v>
      </c>
      <c r="X20" s="48">
        <v>12.805695400000001</v>
      </c>
      <c r="Y20" s="49">
        <v>1507.9043099999999</v>
      </c>
      <c r="Z20" s="48">
        <f t="shared" si="0"/>
        <v>35.818739136323686</v>
      </c>
      <c r="AA20" s="48">
        <v>36.542011800000004</v>
      </c>
      <c r="AB20" s="49">
        <v>4303.0009399999999</v>
      </c>
      <c r="AC20" s="48">
        <v>21.1884731</v>
      </c>
      <c r="AD20" s="49">
        <v>2494.9984370000002</v>
      </c>
      <c r="AE20" s="48">
        <v>42.0172462942</v>
      </c>
      <c r="AF20" s="48">
        <v>0.45904010000000001</v>
      </c>
      <c r="AG20" s="49">
        <v>54.054221599999998</v>
      </c>
      <c r="AH20" s="48">
        <v>0.34262509999999996</v>
      </c>
      <c r="AI20" s="49">
        <v>40.345011999999997</v>
      </c>
      <c r="AJ20" s="2"/>
      <c r="AK20" s="48">
        <v>3.6259521000000001</v>
      </c>
      <c r="AL20" s="49">
        <v>426.97362434590002</v>
      </c>
      <c r="AM20" s="48">
        <v>4.9861879</v>
      </c>
      <c r="AN20" s="49">
        <v>587.13674109999999</v>
      </c>
      <c r="AO20" s="2"/>
      <c r="AP20" s="48">
        <v>40.627003999999999</v>
      </c>
      <c r="AQ20" s="49">
        <v>4407.8964820000001</v>
      </c>
      <c r="AR20" s="48">
        <v>26.525146299999999</v>
      </c>
      <c r="AS20" s="49">
        <v>3123.4057389999998</v>
      </c>
      <c r="AT20" s="48">
        <v>29.140673975599999</v>
      </c>
      <c r="AU20" s="48">
        <v>3.5594017</v>
      </c>
      <c r="AV20" s="51">
        <v>419.13699100000002</v>
      </c>
      <c r="AW20" s="48">
        <v>1.2880229999999999</v>
      </c>
      <c r="AX20" s="51">
        <v>151.66809799999999</v>
      </c>
      <c r="AY20" s="50">
        <v>63.814194104400002</v>
      </c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78">
        <v>43145</v>
      </c>
      <c r="B21" s="2"/>
      <c r="C21" s="2"/>
      <c r="D21" s="2"/>
      <c r="E21" s="2"/>
      <c r="F21" s="2"/>
      <c r="G21" s="48">
        <v>212.71290450000001</v>
      </c>
      <c r="H21" s="49">
        <v>29955.696800000002</v>
      </c>
      <c r="I21" s="48">
        <v>106.3858864</v>
      </c>
      <c r="J21" s="49">
        <v>14981.57224</v>
      </c>
      <c r="K21" s="48">
        <v>49.987568842000002</v>
      </c>
      <c r="L21" s="48">
        <v>346.93064329999999</v>
      </c>
      <c r="M21" s="49">
        <v>48857.163540000001</v>
      </c>
      <c r="N21" s="48">
        <v>199.5988524</v>
      </c>
      <c r="O21" s="49">
        <v>28108.095219999999</v>
      </c>
      <c r="P21" s="48">
        <v>42.468835308099997</v>
      </c>
      <c r="Q21" s="48">
        <v>149.32660819999998</v>
      </c>
      <c r="R21" s="49">
        <v>21029.201830000002</v>
      </c>
      <c r="S21" s="48">
        <v>89.560746299999991</v>
      </c>
      <c r="T21" s="49">
        <v>12612.20671</v>
      </c>
      <c r="U21" s="48">
        <v>40.025271467899998</v>
      </c>
      <c r="V21" s="48">
        <v>20.767339199999999</v>
      </c>
      <c r="W21" s="49">
        <v>2924.5997900000002</v>
      </c>
      <c r="X21" s="48">
        <v>15.267914599999999</v>
      </c>
      <c r="Y21" s="49">
        <v>2150.0724700000001</v>
      </c>
      <c r="Z21" s="48">
        <f t="shared" si="0"/>
        <v>26.483190029908332</v>
      </c>
      <c r="AA21" s="48">
        <v>35.6440731</v>
      </c>
      <c r="AB21" s="49">
        <v>5019.6439609999998</v>
      </c>
      <c r="AC21" s="48">
        <v>25.300547600000002</v>
      </c>
      <c r="AD21" s="49">
        <v>3562.8972410000001</v>
      </c>
      <c r="AE21" s="48">
        <v>29.020917246700002</v>
      </c>
      <c r="AF21" s="48">
        <v>0.37589109999999998</v>
      </c>
      <c r="AG21" s="49">
        <v>52.935578900000003</v>
      </c>
      <c r="AH21" s="48">
        <v>0.37839649999999997</v>
      </c>
      <c r="AI21" s="49">
        <v>53.286904100000001</v>
      </c>
      <c r="AJ21" s="2"/>
      <c r="AK21" s="48">
        <v>2.8865814000000003</v>
      </c>
      <c r="AL21" s="49">
        <v>406.50828456030001</v>
      </c>
      <c r="AM21" s="48">
        <v>4.0648699000000006</v>
      </c>
      <c r="AN21" s="49">
        <v>572.42689619999999</v>
      </c>
      <c r="AO21" s="2"/>
      <c r="AP21" s="48">
        <v>38.906545600000001</v>
      </c>
      <c r="AQ21" s="49">
        <v>5175.8765720000001</v>
      </c>
      <c r="AR21" s="48">
        <v>29.739705000000001</v>
      </c>
      <c r="AS21" s="49">
        <v>4188.0324019999998</v>
      </c>
      <c r="AT21" s="48">
        <v>19.085543410100001</v>
      </c>
      <c r="AU21" s="48">
        <v>4.4589112999999996</v>
      </c>
      <c r="AV21" s="51">
        <v>627.93461200000002</v>
      </c>
      <c r="AW21" s="48">
        <v>2.5800755</v>
      </c>
      <c r="AX21" s="51">
        <v>363.33379200000002</v>
      </c>
      <c r="AY21" s="50">
        <v>42.138276015300001</v>
      </c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78">
        <v>43146</v>
      </c>
      <c r="B22" s="2"/>
      <c r="C22" s="2"/>
      <c r="D22" s="2"/>
      <c r="E22" s="2"/>
      <c r="F22" s="2"/>
      <c r="G22" s="48">
        <v>169.45556489999998</v>
      </c>
      <c r="H22" s="49">
        <v>21009.902460000001</v>
      </c>
      <c r="I22" s="48">
        <v>77.8860545</v>
      </c>
      <c r="J22" s="49">
        <v>9656.4766</v>
      </c>
      <c r="K22" s="48">
        <v>54.038451066699999</v>
      </c>
      <c r="L22" s="48">
        <v>331.46109540000003</v>
      </c>
      <c r="M22" s="49">
        <v>41096.114419999998</v>
      </c>
      <c r="N22" s="48">
        <v>162.46130449999998</v>
      </c>
      <c r="O22" s="49">
        <v>20142.293699999998</v>
      </c>
      <c r="P22" s="48">
        <v>50.987352492399999</v>
      </c>
      <c r="Q22" s="48">
        <v>137.5944389</v>
      </c>
      <c r="R22" s="49">
        <v>17059.609359999999</v>
      </c>
      <c r="S22" s="48">
        <v>62.544479400000007</v>
      </c>
      <c r="T22" s="49">
        <v>7754.3959000000004</v>
      </c>
      <c r="U22" s="48">
        <v>54.545290361799999</v>
      </c>
      <c r="V22" s="48">
        <v>23.066671800000002</v>
      </c>
      <c r="W22" s="49">
        <v>2859.91507</v>
      </c>
      <c r="X22" s="48">
        <v>16.1864116</v>
      </c>
      <c r="Y22" s="49">
        <v>2006.8253</v>
      </c>
      <c r="Z22" s="48">
        <f t="shared" si="0"/>
        <v>29.829199438429477</v>
      </c>
      <c r="AA22" s="48">
        <v>37.303894300000003</v>
      </c>
      <c r="AB22" s="49">
        <v>4625.1132600000001</v>
      </c>
      <c r="AC22" s="48">
        <v>25.314566600000003</v>
      </c>
      <c r="AD22" s="49">
        <v>3138.5531299999998</v>
      </c>
      <c r="AE22" s="48">
        <v>32.141053557699998</v>
      </c>
      <c r="AF22" s="48">
        <v>0.25238879999999997</v>
      </c>
      <c r="AG22" s="49">
        <v>31.292359300000001</v>
      </c>
      <c r="AH22" s="48">
        <v>0.22686680000000001</v>
      </c>
      <c r="AI22" s="49">
        <v>28.127424000000001</v>
      </c>
      <c r="AJ22" s="2"/>
      <c r="AK22" s="48">
        <v>2.5416476000000001</v>
      </c>
      <c r="AL22" s="49">
        <v>315.1254867495</v>
      </c>
      <c r="AM22" s="48">
        <v>4.9095120999999997</v>
      </c>
      <c r="AN22" s="49">
        <v>608.69162200000005</v>
      </c>
      <c r="AO22" s="2"/>
      <c r="AP22" s="48">
        <v>40.097930699999999</v>
      </c>
      <c r="AQ22" s="49">
        <v>4667.1303600000001</v>
      </c>
      <c r="AR22" s="48">
        <v>30.4645014</v>
      </c>
      <c r="AS22" s="49">
        <v>3777.0528599999998</v>
      </c>
      <c r="AT22" s="48">
        <v>19.0711943174</v>
      </c>
      <c r="AU22" s="48">
        <v>4.0711115000000007</v>
      </c>
      <c r="AV22" s="51">
        <v>504.75565399999999</v>
      </c>
      <c r="AW22" s="48">
        <v>2.3195323999999999</v>
      </c>
      <c r="AX22" s="51">
        <v>287.58049999999997</v>
      </c>
      <c r="AY22" s="50">
        <v>43.025799172100001</v>
      </c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78">
        <v>43147</v>
      </c>
      <c r="B23" s="2"/>
      <c r="C23" s="2"/>
      <c r="D23" s="2"/>
      <c r="E23" s="2"/>
      <c r="F23" s="2"/>
      <c r="G23" s="48">
        <v>196</v>
      </c>
      <c r="H23" s="49">
        <v>19058.081559999999</v>
      </c>
      <c r="I23" s="48">
        <v>35.593341500000001</v>
      </c>
      <c r="J23" s="49">
        <v>3460.7921999999999</v>
      </c>
      <c r="K23" s="48">
        <v>81.840815461399998</v>
      </c>
      <c r="L23" s="48">
        <v>361</v>
      </c>
      <c r="M23" s="49">
        <v>35101.874709999996</v>
      </c>
      <c r="N23" s="48">
        <v>89.655882399999996</v>
      </c>
      <c r="O23" s="49">
        <v>8717.3714500000006</v>
      </c>
      <c r="P23" s="48">
        <v>75.165510326700002</v>
      </c>
      <c r="Q23" s="48">
        <v>163</v>
      </c>
      <c r="R23" s="49">
        <v>15849.32293</v>
      </c>
      <c r="S23" s="48">
        <v>36.8461985</v>
      </c>
      <c r="T23" s="49">
        <v>3582.6093099999998</v>
      </c>
      <c r="U23" s="48">
        <v>77.395821097099997</v>
      </c>
      <c r="V23" s="48">
        <v>21</v>
      </c>
      <c r="W23" s="49">
        <v>2041.93731</v>
      </c>
      <c r="X23" s="48">
        <v>10.388003599999999</v>
      </c>
      <c r="Y23" s="49">
        <v>1010.04065</v>
      </c>
      <c r="Z23" s="48">
        <f t="shared" si="0"/>
        <v>50.535178281256833</v>
      </c>
      <c r="AA23" s="48">
        <v>37</v>
      </c>
      <c r="AB23" s="49">
        <v>3597.6990700000001</v>
      </c>
      <c r="AC23" s="48">
        <v>15.373114900000001</v>
      </c>
      <c r="AD23" s="49">
        <v>1494.7502500000001</v>
      </c>
      <c r="AE23" s="48">
        <v>58.452604819999998</v>
      </c>
      <c r="AF23" s="48">
        <v>0.15</v>
      </c>
      <c r="AG23" s="49">
        <v>14.585266499999999</v>
      </c>
      <c r="AH23" s="48">
        <v>0.44019039999999998</v>
      </c>
      <c r="AI23" s="49">
        <v>42.800347500000001</v>
      </c>
      <c r="AJ23" s="2"/>
      <c r="AK23" s="48">
        <v>0.56913980000000008</v>
      </c>
      <c r="AL23" s="49">
        <v>55.340374402899997</v>
      </c>
      <c r="AM23" s="48">
        <v>6.2583830000000003</v>
      </c>
      <c r="AN23" s="49">
        <v>608.51165778730001</v>
      </c>
      <c r="AO23" s="2"/>
      <c r="AP23" s="48">
        <v>37.719139800000001</v>
      </c>
      <c r="AQ23" s="49">
        <v>3597.6990700000001</v>
      </c>
      <c r="AR23" s="48">
        <v>21.988640799999999</v>
      </c>
      <c r="AS23" s="49">
        <v>2137.9874300000001</v>
      </c>
      <c r="AT23" s="48">
        <v>40.573477981300002</v>
      </c>
      <c r="AU23" s="48">
        <v>3.9</v>
      </c>
      <c r="AV23" s="51">
        <v>379.21692899999999</v>
      </c>
      <c r="AW23" s="48">
        <v>1.4139764000000001</v>
      </c>
      <c r="AX23" s="51">
        <v>137.48297500000001</v>
      </c>
      <c r="AY23" s="50">
        <v>63.745559734799997</v>
      </c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78">
        <v>43148</v>
      </c>
      <c r="B24" s="2"/>
      <c r="C24" s="2"/>
      <c r="D24" s="2"/>
      <c r="E24" s="2"/>
      <c r="F24" s="2"/>
      <c r="G24" s="48">
        <v>192</v>
      </c>
      <c r="H24" s="49">
        <v>21684.295679999999</v>
      </c>
      <c r="I24" s="48">
        <v>67.625288500000011</v>
      </c>
      <c r="J24" s="49">
        <v>7637.1963599999999</v>
      </c>
      <c r="K24" s="48">
        <v>64.780058007400001</v>
      </c>
      <c r="L24" s="48">
        <v>352</v>
      </c>
      <c r="M24" s="49">
        <v>39754.542079999999</v>
      </c>
      <c r="N24" s="48">
        <v>146.47572889999998</v>
      </c>
      <c r="O24" s="49">
        <v>16542.094359999999</v>
      </c>
      <c r="P24" s="48">
        <v>58.389422957699999</v>
      </c>
      <c r="Q24" s="48">
        <v>164</v>
      </c>
      <c r="R24" s="49">
        <v>18522.002560000001</v>
      </c>
      <c r="S24" s="48">
        <v>63.0693579</v>
      </c>
      <c r="T24" s="49">
        <v>7122.6767600000003</v>
      </c>
      <c r="U24" s="48">
        <v>61.544780393300002</v>
      </c>
      <c r="V24" s="48">
        <v>25</v>
      </c>
      <c r="W24" s="49">
        <v>2823.4760000000001</v>
      </c>
      <c r="X24" s="48">
        <v>14.0797822</v>
      </c>
      <c r="Y24" s="49">
        <v>1590.08655</v>
      </c>
      <c r="Z24" s="48">
        <f t="shared" si="0"/>
        <v>43.683369364570481</v>
      </c>
      <c r="AA24" s="48">
        <v>41</v>
      </c>
      <c r="AB24" s="49">
        <v>4630.5006400000002</v>
      </c>
      <c r="AC24" s="48">
        <v>21.7228025</v>
      </c>
      <c r="AD24" s="49">
        <v>2453.2436299999999</v>
      </c>
      <c r="AE24" s="48">
        <v>47.019905173799998</v>
      </c>
      <c r="AF24" s="48">
        <v>0.79</v>
      </c>
      <c r="AG24" s="49">
        <v>89.221841600000005</v>
      </c>
      <c r="AH24" s="48">
        <v>0.48465729999999996</v>
      </c>
      <c r="AI24" s="49">
        <v>54.734303699999998</v>
      </c>
      <c r="AJ24" s="2"/>
      <c r="AK24" s="48">
        <v>1.4850819</v>
      </c>
      <c r="AL24" s="49">
        <v>167.7237219726</v>
      </c>
      <c r="AM24" s="48">
        <v>6.8687627999999998</v>
      </c>
      <c r="AN24" s="49">
        <v>775.71706225260004</v>
      </c>
      <c r="AO24" s="2"/>
      <c r="AP24" s="48">
        <v>43.275081899999996</v>
      </c>
      <c r="AQ24" s="49">
        <v>4630.5006400000002</v>
      </c>
      <c r="AR24" s="48">
        <v>28.4360268</v>
      </c>
      <c r="AS24" s="49">
        <v>3211.3951000000002</v>
      </c>
      <c r="AT24" s="48">
        <v>30.646913807600001</v>
      </c>
      <c r="AU24" s="48">
        <v>4.2</v>
      </c>
      <c r="AV24" s="51">
        <v>474.34396800000002</v>
      </c>
      <c r="AW24" s="48">
        <v>2.0278187000000001</v>
      </c>
      <c r="AX24" s="51">
        <v>229.009736</v>
      </c>
      <c r="AY24" s="50">
        <v>51.720744554699998</v>
      </c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78">
        <v>43149</v>
      </c>
      <c r="B25" s="2"/>
      <c r="C25" s="2"/>
      <c r="D25" s="2"/>
      <c r="E25" s="2"/>
      <c r="F25" s="2"/>
      <c r="G25" s="48">
        <v>208</v>
      </c>
      <c r="H25" s="49">
        <v>16492.767199999998</v>
      </c>
      <c r="I25" s="48">
        <v>47.693893600000003</v>
      </c>
      <c r="J25" s="49">
        <v>3781.7775999999999</v>
      </c>
      <c r="K25" s="48">
        <v>77.070084394299997</v>
      </c>
      <c r="L25" s="48">
        <v>426</v>
      </c>
      <c r="M25" s="49">
        <v>33778.455900000001</v>
      </c>
      <c r="N25" s="48">
        <v>110.16508710000001</v>
      </c>
      <c r="O25" s="49">
        <v>8735.2872000000007</v>
      </c>
      <c r="P25" s="48">
        <v>74.139471544100005</v>
      </c>
      <c r="Q25" s="48">
        <v>202</v>
      </c>
      <c r="R25" s="49">
        <v>16017.014300000001</v>
      </c>
      <c r="S25" s="48">
        <v>46.797486999999997</v>
      </c>
      <c r="T25" s="49">
        <v>3710.6990999999998</v>
      </c>
      <c r="U25" s="48">
        <v>76.832766516299998</v>
      </c>
      <c r="V25" s="48">
        <v>26</v>
      </c>
      <c r="W25" s="49">
        <v>2061.5958999999998</v>
      </c>
      <c r="X25" s="48">
        <v>10.592427799999999</v>
      </c>
      <c r="Y25" s="49">
        <v>839.90219999999999</v>
      </c>
      <c r="Z25" s="48">
        <f t="shared" si="0"/>
        <v>59.25961047943489</v>
      </c>
      <c r="AA25" s="48">
        <v>43</v>
      </c>
      <c r="AB25" s="49">
        <v>3409.5624499999999</v>
      </c>
      <c r="AC25" s="48">
        <v>15.7424769</v>
      </c>
      <c r="AD25" s="49">
        <v>1248.2635</v>
      </c>
      <c r="AE25" s="48">
        <v>63.389334605099997</v>
      </c>
      <c r="AF25" s="48">
        <v>0.49</v>
      </c>
      <c r="AG25" s="49">
        <v>38.853153499999998</v>
      </c>
      <c r="AH25" s="48">
        <v>0.28085209999999999</v>
      </c>
      <c r="AI25" s="49">
        <v>22.269523</v>
      </c>
      <c r="AJ25" s="2"/>
      <c r="AK25" s="48">
        <v>2.1733592000000002</v>
      </c>
      <c r="AL25" s="49">
        <v>172.33032234570001</v>
      </c>
      <c r="AM25" s="48">
        <v>8.9232821000000015</v>
      </c>
      <c r="AN25" s="49">
        <v>707.55113088259998</v>
      </c>
      <c r="AO25" s="2"/>
      <c r="AP25" s="48">
        <v>45.663359200000002</v>
      </c>
      <c r="AQ25" s="49">
        <v>3409.5624499999999</v>
      </c>
      <c r="AR25" s="48">
        <v>24.466735799999999</v>
      </c>
      <c r="AS25" s="49">
        <v>1940.0335399999999</v>
      </c>
      <c r="AT25" s="48">
        <v>43.100219795100003</v>
      </c>
      <c r="AU25" s="48">
        <v>4.7</v>
      </c>
      <c r="AV25" s="51">
        <v>372.67310500000002</v>
      </c>
      <c r="AW25" s="48">
        <v>1.790176</v>
      </c>
      <c r="AX25" s="51">
        <v>141.94789</v>
      </c>
      <c r="AY25" s="50">
        <v>61.910884339200003</v>
      </c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78">
        <v>43150</v>
      </c>
      <c r="B26" s="2"/>
      <c r="C26" s="2"/>
      <c r="D26" s="2"/>
      <c r="E26" s="2"/>
      <c r="F26" s="2"/>
      <c r="G26" s="48">
        <v>196</v>
      </c>
      <c r="H26" s="49">
        <v>12287.108679999999</v>
      </c>
      <c r="I26" s="48">
        <v>4</v>
      </c>
      <c r="J26" s="49">
        <v>248.39599999999999</v>
      </c>
      <c r="K26" s="48">
        <v>97.9784015388</v>
      </c>
      <c r="L26" s="48">
        <v>431</v>
      </c>
      <c r="M26" s="49">
        <v>27019.10123</v>
      </c>
      <c r="N26" s="48">
        <v>30</v>
      </c>
      <c r="O26" s="49">
        <v>1862.97</v>
      </c>
      <c r="P26" s="48">
        <v>93.104989007100002</v>
      </c>
      <c r="Q26" s="48">
        <v>180</v>
      </c>
      <c r="R26" s="49">
        <v>11284.079400000001</v>
      </c>
      <c r="S26" s="48">
        <v>4.8</v>
      </c>
      <c r="T26" s="49">
        <v>298.0752</v>
      </c>
      <c r="U26" s="48">
        <v>97.358444677400001</v>
      </c>
      <c r="V26" s="48">
        <v>27</v>
      </c>
      <c r="W26" s="49">
        <v>1692.6119100000001</v>
      </c>
      <c r="X26" s="48">
        <v>3.8</v>
      </c>
      <c r="Y26" s="49">
        <v>235.97620000000001</v>
      </c>
      <c r="Z26" s="48">
        <f t="shared" si="0"/>
        <v>86.05845801947595</v>
      </c>
      <c r="AA26" s="48">
        <v>43.1</v>
      </c>
      <c r="AB26" s="49">
        <v>2701.9101230000001</v>
      </c>
      <c r="AC26" s="48">
        <v>5.8999999999999995</v>
      </c>
      <c r="AD26" s="49">
        <v>366.38409999999999</v>
      </c>
      <c r="AE26" s="48">
        <v>86.439811713899999</v>
      </c>
      <c r="AF26" s="48">
        <v>0.33</v>
      </c>
      <c r="AG26" s="49">
        <v>20.687478899999999</v>
      </c>
      <c r="AH26" s="48">
        <v>0.1</v>
      </c>
      <c r="AI26" s="49">
        <v>6.2099000000000002</v>
      </c>
      <c r="AJ26" s="2"/>
      <c r="AK26" s="48">
        <v>2.3674795999999998</v>
      </c>
      <c r="AL26" s="49">
        <v>148.4157089775</v>
      </c>
      <c r="AM26" s="48">
        <v>9.6</v>
      </c>
      <c r="AN26" s="49">
        <v>596.15039999999999</v>
      </c>
      <c r="AO26" s="2"/>
      <c r="AP26" s="48">
        <v>45.797479600000003</v>
      </c>
      <c r="AQ26" s="49">
        <v>2701.9101230000001</v>
      </c>
      <c r="AR26" s="48">
        <v>15.6</v>
      </c>
      <c r="AS26" s="49">
        <v>968.74440000000004</v>
      </c>
      <c r="AT26" s="48">
        <v>64.145942836800003</v>
      </c>
      <c r="AU26" s="48">
        <v>5.3</v>
      </c>
      <c r="AV26" s="51">
        <v>332.25344899999999</v>
      </c>
      <c r="AW26" s="48">
        <v>0.92</v>
      </c>
      <c r="AX26" s="51">
        <v>57.131079999999997</v>
      </c>
      <c r="AY26" s="50">
        <v>82.804970069700005</v>
      </c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78">
        <v>43151</v>
      </c>
      <c r="B27" s="2"/>
      <c r="C27" s="2"/>
      <c r="D27" s="2"/>
      <c r="E27" s="2"/>
      <c r="F27" s="2"/>
      <c r="G27" s="48">
        <v>222</v>
      </c>
      <c r="H27" s="49">
        <v>12672.565860000001</v>
      </c>
      <c r="I27" s="48">
        <v>3.6</v>
      </c>
      <c r="J27" s="49">
        <v>201.5712</v>
      </c>
      <c r="K27" s="48">
        <v>98.409389209500006</v>
      </c>
      <c r="L27" s="48">
        <v>499</v>
      </c>
      <c r="M27" s="49">
        <v>28484.731370000001</v>
      </c>
      <c r="N27" s="48">
        <v>30</v>
      </c>
      <c r="O27" s="49">
        <v>1679.76</v>
      </c>
      <c r="P27" s="48">
        <v>94.1029459672</v>
      </c>
      <c r="Q27" s="48">
        <v>179</v>
      </c>
      <c r="R27" s="49">
        <v>10217.96977</v>
      </c>
      <c r="S27" s="48">
        <v>4.12</v>
      </c>
      <c r="T27" s="49">
        <v>230.68704</v>
      </c>
      <c r="U27" s="48">
        <v>97.742339768099995</v>
      </c>
      <c r="V27" s="48">
        <v>28</v>
      </c>
      <c r="W27" s="49">
        <v>1598.3416400000001</v>
      </c>
      <c r="X27" s="48">
        <v>3.4</v>
      </c>
      <c r="Y27" s="49">
        <v>190.37280000000001</v>
      </c>
      <c r="Z27" s="48">
        <f t="shared" si="0"/>
        <v>88.089354914134631</v>
      </c>
      <c r="AA27" s="48">
        <v>48</v>
      </c>
      <c r="AB27" s="49">
        <v>2740.01424</v>
      </c>
      <c r="AC27" s="48">
        <v>5.2</v>
      </c>
      <c r="AD27" s="49">
        <v>291.15839999999997</v>
      </c>
      <c r="AE27" s="48">
        <v>89.373836246899998</v>
      </c>
      <c r="AF27" s="48">
        <v>0.32</v>
      </c>
      <c r="AG27" s="49">
        <v>18.266761599999999</v>
      </c>
      <c r="AH27" s="48">
        <v>0.1</v>
      </c>
      <c r="AI27" s="49">
        <v>5.5991999999999997</v>
      </c>
      <c r="AJ27" s="2"/>
      <c r="AK27" s="48">
        <v>2.0064408999999999</v>
      </c>
      <c r="AL27" s="49">
        <v>114.5349323784</v>
      </c>
      <c r="AM27" s="48">
        <v>8.24</v>
      </c>
      <c r="AN27" s="49">
        <v>461.37407999999999</v>
      </c>
      <c r="AO27" s="2"/>
      <c r="AP27" s="48">
        <v>50.326440900000001</v>
      </c>
      <c r="AQ27" s="49">
        <v>2740.01424</v>
      </c>
      <c r="AR27" s="48">
        <v>13.54</v>
      </c>
      <c r="AS27" s="49">
        <v>758.13167999999996</v>
      </c>
      <c r="AT27" s="48">
        <v>72.331104381399996</v>
      </c>
      <c r="AU27" s="48">
        <v>5.5</v>
      </c>
      <c r="AV27" s="51">
        <v>313.95996500000001</v>
      </c>
      <c r="AW27" s="48">
        <v>0.80999999999999994</v>
      </c>
      <c r="AX27" s="51">
        <v>45.353520000000003</v>
      </c>
      <c r="AY27" s="50">
        <v>85.554362002800005</v>
      </c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78">
        <v>43152</v>
      </c>
      <c r="B28" s="2"/>
      <c r="C28" s="2"/>
      <c r="D28" s="2"/>
      <c r="E28" s="2"/>
      <c r="F28" s="2"/>
      <c r="G28" s="48">
        <v>226</v>
      </c>
      <c r="H28" s="49">
        <v>12624.235699999999</v>
      </c>
      <c r="I28" s="48">
        <v>2.6</v>
      </c>
      <c r="J28" s="49">
        <v>143.82419999999999</v>
      </c>
      <c r="K28" s="48">
        <v>98.860729445999993</v>
      </c>
      <c r="L28" s="48">
        <v>496</v>
      </c>
      <c r="M28" s="49">
        <v>27706.287199999999</v>
      </c>
      <c r="N28" s="48">
        <v>30</v>
      </c>
      <c r="O28" s="49">
        <v>1659.51</v>
      </c>
      <c r="P28" s="48">
        <v>94.010348669199999</v>
      </c>
      <c r="Q28" s="48">
        <v>201</v>
      </c>
      <c r="R28" s="49">
        <v>11227.749449999999</v>
      </c>
      <c r="S28" s="48">
        <v>3.67</v>
      </c>
      <c r="T28" s="49">
        <v>203.01338999999999</v>
      </c>
      <c r="U28" s="48">
        <v>98.191860346499993</v>
      </c>
      <c r="V28" s="48">
        <v>28</v>
      </c>
      <c r="W28" s="49">
        <v>1564.0645999999999</v>
      </c>
      <c r="X28" s="48">
        <v>3.9</v>
      </c>
      <c r="Y28" s="49">
        <v>215.7363</v>
      </c>
      <c r="Z28" s="48">
        <f t="shared" si="0"/>
        <v>86.206688649560888</v>
      </c>
      <c r="AA28" s="48">
        <v>46.83</v>
      </c>
      <c r="AB28" s="49">
        <v>2615.8980434999999</v>
      </c>
      <c r="AC28" s="48">
        <v>4.75</v>
      </c>
      <c r="AD28" s="49">
        <v>262.75574999999998</v>
      </c>
      <c r="AE28" s="48">
        <v>89.955428475000005</v>
      </c>
      <c r="AF28" s="48">
        <v>0.28999999999999998</v>
      </c>
      <c r="AG28" s="49">
        <v>16.199240499999998</v>
      </c>
      <c r="AH28" s="48">
        <v>0.1</v>
      </c>
      <c r="AI28" s="49">
        <v>5.5316999999999998</v>
      </c>
      <c r="AJ28" s="2"/>
      <c r="AK28" s="48">
        <v>1.8291475000000001</v>
      </c>
      <c r="AL28" s="49">
        <v>102.17517262520001</v>
      </c>
      <c r="AM28" s="48">
        <v>7.92</v>
      </c>
      <c r="AN28" s="49">
        <v>438.11063999999999</v>
      </c>
      <c r="AO28" s="2"/>
      <c r="AP28" s="48">
        <v>48.949147499999995</v>
      </c>
      <c r="AQ28" s="49">
        <v>2615.8980434999999</v>
      </c>
      <c r="AR28" s="48">
        <v>12.77</v>
      </c>
      <c r="AS28" s="49">
        <v>706.39809000000002</v>
      </c>
      <c r="AT28" s="48">
        <v>72.995962447599993</v>
      </c>
      <c r="AU28" s="48">
        <v>5.7</v>
      </c>
      <c r="AV28" s="51">
        <v>318.398865</v>
      </c>
      <c r="AW28" s="48">
        <v>0.73</v>
      </c>
      <c r="AX28" s="51">
        <v>40.381410000000002</v>
      </c>
      <c r="AY28" s="50">
        <v>87.317351146999997</v>
      </c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78">
        <v>43153</v>
      </c>
      <c r="B29" s="2"/>
      <c r="C29" s="2"/>
      <c r="D29" s="2"/>
      <c r="E29" s="2"/>
      <c r="F29" s="2"/>
      <c r="G29" s="48">
        <v>216</v>
      </c>
      <c r="H29" s="49">
        <v>11569.23864</v>
      </c>
      <c r="I29" s="48">
        <v>3.2</v>
      </c>
      <c r="J29" s="49">
        <v>169.84960000000001</v>
      </c>
      <c r="K29" s="48">
        <v>98.531886105200002</v>
      </c>
      <c r="L29" s="48">
        <v>520</v>
      </c>
      <c r="M29" s="49">
        <v>27851.870800000001</v>
      </c>
      <c r="N29" s="48">
        <v>30</v>
      </c>
      <c r="O29" s="49">
        <v>1592.34</v>
      </c>
      <c r="P29" s="48">
        <v>94.282825697999996</v>
      </c>
      <c r="Q29" s="48">
        <v>216</v>
      </c>
      <c r="R29" s="49">
        <v>11569.23864</v>
      </c>
      <c r="S29" s="48">
        <v>3.7</v>
      </c>
      <c r="T29" s="49">
        <v>196.3886</v>
      </c>
      <c r="U29" s="48">
        <v>98.302493309100001</v>
      </c>
      <c r="V29" s="48">
        <v>28</v>
      </c>
      <c r="W29" s="49">
        <v>1499.71612</v>
      </c>
      <c r="X29" s="48">
        <v>3.8</v>
      </c>
      <c r="Y29" s="49">
        <v>201.69640000000001</v>
      </c>
      <c r="Z29" s="48">
        <f t="shared" si="0"/>
        <v>86.551028070565778</v>
      </c>
      <c r="AA29" s="48">
        <v>49.55</v>
      </c>
      <c r="AB29" s="49">
        <v>2653.9619195</v>
      </c>
      <c r="AC29" s="48">
        <v>5.2</v>
      </c>
      <c r="AD29" s="49">
        <v>276.00560000000002</v>
      </c>
      <c r="AE29" s="48">
        <v>89.6002426421</v>
      </c>
      <c r="AF29" s="48">
        <v>0.28999999999999998</v>
      </c>
      <c r="AG29" s="49">
        <v>15.532774099999999</v>
      </c>
      <c r="AH29" s="48">
        <v>0.1</v>
      </c>
      <c r="AI29" s="49">
        <v>5.3078000000000003</v>
      </c>
      <c r="AJ29" s="2"/>
      <c r="AK29" s="48">
        <v>1.7457499000000001</v>
      </c>
      <c r="AL29" s="49">
        <v>93.5046152261</v>
      </c>
      <c r="AM29" s="48">
        <v>8</v>
      </c>
      <c r="AN29" s="49">
        <v>424.62400000000002</v>
      </c>
      <c r="AO29" s="2"/>
      <c r="AP29" s="48">
        <v>51.585749899999996</v>
      </c>
      <c r="AQ29" s="49">
        <v>2653.9619195</v>
      </c>
      <c r="AR29" s="48">
        <v>13.299999999999999</v>
      </c>
      <c r="AS29" s="49">
        <v>705.93740000000003</v>
      </c>
      <c r="AT29" s="48">
        <v>73.400620603700006</v>
      </c>
      <c r="AU29" s="48">
        <v>5.6</v>
      </c>
      <c r="AV29" s="51">
        <v>299.94322399999999</v>
      </c>
      <c r="AW29" s="48">
        <v>0.80999999999999994</v>
      </c>
      <c r="AX29" s="51">
        <v>42.993180000000002</v>
      </c>
      <c r="AY29" s="50">
        <v>85.666227285700003</v>
      </c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78">
        <v>43154</v>
      </c>
      <c r="B30" s="2"/>
      <c r="C30" s="2"/>
      <c r="D30" s="2"/>
      <c r="E30" s="2"/>
      <c r="F30" s="2"/>
      <c r="G30" s="48">
        <v>238</v>
      </c>
      <c r="H30" s="49">
        <v>12486.957979999999</v>
      </c>
      <c r="I30" s="48">
        <v>2.4</v>
      </c>
      <c r="J30" s="49">
        <v>125.1024</v>
      </c>
      <c r="K30" s="48">
        <v>98.998135493000007</v>
      </c>
      <c r="L30" s="48">
        <v>536</v>
      </c>
      <c r="M30" s="49">
        <v>28121.888559999999</v>
      </c>
      <c r="N30" s="48">
        <v>36</v>
      </c>
      <c r="O30" s="49">
        <v>1876.5360000000001</v>
      </c>
      <c r="P30" s="48">
        <v>93.327133787600005</v>
      </c>
      <c r="Q30" s="48">
        <v>241</v>
      </c>
      <c r="R30" s="49">
        <v>12644.356610000001</v>
      </c>
      <c r="S30" s="48">
        <v>5.2</v>
      </c>
      <c r="T30" s="49">
        <v>271.05520000000001</v>
      </c>
      <c r="U30" s="48">
        <v>97.856314810200004</v>
      </c>
      <c r="V30" s="48">
        <v>30</v>
      </c>
      <c r="W30" s="49">
        <v>1573.9863</v>
      </c>
      <c r="X30" s="48">
        <v>4.1000000000000005</v>
      </c>
      <c r="Y30" s="49">
        <v>213.7166</v>
      </c>
      <c r="Z30" s="48">
        <f t="shared" si="0"/>
        <v>86.421952973796536</v>
      </c>
      <c r="AA30" s="48">
        <v>50.68</v>
      </c>
      <c r="AB30" s="49">
        <v>2658.9875228000001</v>
      </c>
      <c r="AC30" s="48">
        <v>5.71</v>
      </c>
      <c r="AD30" s="49">
        <v>297.63945999999999</v>
      </c>
      <c r="AE30" s="48">
        <v>88.806285947299997</v>
      </c>
      <c r="AF30" s="48">
        <v>0.1</v>
      </c>
      <c r="AG30" s="49">
        <v>5.2466210000000002</v>
      </c>
      <c r="AH30" s="48">
        <v>0.1</v>
      </c>
      <c r="AI30" s="49">
        <v>5.2126000000000001</v>
      </c>
      <c r="AJ30" s="2"/>
      <c r="AK30" s="48">
        <v>0.40634619999999999</v>
      </c>
      <c r="AL30" s="49">
        <v>21.319443368400002</v>
      </c>
      <c r="AM30" s="48">
        <v>7.64</v>
      </c>
      <c r="AN30" s="49">
        <v>398.24263999999999</v>
      </c>
      <c r="AO30" s="2"/>
      <c r="AP30" s="48">
        <v>51.186346200000003</v>
      </c>
      <c r="AQ30" s="49">
        <v>2658.9875228000001</v>
      </c>
      <c r="AR30" s="48">
        <v>13.45</v>
      </c>
      <c r="AS30" s="49">
        <v>701.09469999999999</v>
      </c>
      <c r="AT30" s="48">
        <v>73.633020313599999</v>
      </c>
      <c r="AU30" s="48">
        <v>5.6</v>
      </c>
      <c r="AV30" s="51">
        <v>293.81077599999998</v>
      </c>
      <c r="AW30" s="48">
        <v>0.91</v>
      </c>
      <c r="AX30" s="51">
        <v>47.434660000000001</v>
      </c>
      <c r="AY30" s="50">
        <v>83.855370914000005</v>
      </c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78">
        <v>43155</v>
      </c>
      <c r="B31" s="2"/>
      <c r="C31" s="2"/>
      <c r="D31" s="2"/>
      <c r="E31" s="2"/>
      <c r="F31" s="2"/>
      <c r="G31" s="48">
        <v>220</v>
      </c>
      <c r="H31" s="49">
        <v>10869.4058</v>
      </c>
      <c r="I31" s="48">
        <v>4.8</v>
      </c>
      <c r="J31" s="49">
        <v>234.48480000000001</v>
      </c>
      <c r="K31" s="48">
        <v>97.842708200299995</v>
      </c>
      <c r="L31" s="48">
        <v>478</v>
      </c>
      <c r="M31" s="49">
        <v>23616.254420000001</v>
      </c>
      <c r="N31" s="48">
        <v>30</v>
      </c>
      <c r="O31" s="49">
        <v>1465.53</v>
      </c>
      <c r="P31" s="48">
        <v>93.794401203800007</v>
      </c>
      <c r="Q31" s="48">
        <v>187</v>
      </c>
      <c r="R31" s="49">
        <v>9238.9949300000007</v>
      </c>
      <c r="S31" s="48">
        <v>6</v>
      </c>
      <c r="T31" s="49">
        <v>293.10599999999999</v>
      </c>
      <c r="U31" s="48">
        <v>96.827512059300005</v>
      </c>
      <c r="V31" s="48">
        <v>33</v>
      </c>
      <c r="W31" s="49">
        <v>1630.4108699999999</v>
      </c>
      <c r="X31" s="48">
        <v>4.4000000000000004</v>
      </c>
      <c r="Y31" s="49">
        <v>214.9444</v>
      </c>
      <c r="Z31" s="48">
        <f t="shared" si="0"/>
        <v>86.816550112917241</v>
      </c>
      <c r="AA31" s="48">
        <v>51.47</v>
      </c>
      <c r="AB31" s="49">
        <v>2542.9468932999998</v>
      </c>
      <c r="AC31" s="48">
        <v>6.11</v>
      </c>
      <c r="AD31" s="49">
        <v>298.47960999999998</v>
      </c>
      <c r="AE31" s="48">
        <v>88.262452087100002</v>
      </c>
      <c r="AF31" s="48">
        <v>0.1</v>
      </c>
      <c r="AG31" s="49">
        <v>4.940639</v>
      </c>
      <c r="AH31" s="48">
        <v>0.1</v>
      </c>
      <c r="AI31" s="49">
        <v>4.8851000000000004</v>
      </c>
      <c r="AJ31" s="2"/>
      <c r="AK31" s="48">
        <v>0.40479100000000001</v>
      </c>
      <c r="AL31" s="49">
        <v>19.999259925099999</v>
      </c>
      <c r="AM31" s="48">
        <v>7.7600000000000007</v>
      </c>
      <c r="AN31" s="49">
        <v>379.08375999999998</v>
      </c>
      <c r="AO31" s="2"/>
      <c r="AP31" s="48">
        <v>51.974790999999996</v>
      </c>
      <c r="AQ31" s="49">
        <v>2542.9468932999998</v>
      </c>
      <c r="AR31" s="48">
        <v>13.97</v>
      </c>
      <c r="AS31" s="49">
        <v>682.44847000000004</v>
      </c>
      <c r="AT31" s="48">
        <v>73.163086032300001</v>
      </c>
      <c r="AU31" s="48">
        <v>5.7</v>
      </c>
      <c r="AV31" s="51">
        <v>281.616423</v>
      </c>
      <c r="AW31" s="48">
        <v>0.87</v>
      </c>
      <c r="AX31" s="51">
        <v>42.500369999999997</v>
      </c>
      <c r="AY31" s="50">
        <v>84.908419208200002</v>
      </c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78">
        <v>43156</v>
      </c>
      <c r="B32" s="2"/>
      <c r="C32" s="2"/>
      <c r="D32" s="2"/>
      <c r="E32" s="2"/>
      <c r="F32" s="2"/>
      <c r="G32" s="48">
        <v>234</v>
      </c>
      <c r="H32" s="49">
        <v>11471.83128</v>
      </c>
      <c r="I32" s="48">
        <v>4.4000000000000004</v>
      </c>
      <c r="J32" s="49">
        <v>211.2748</v>
      </c>
      <c r="K32" s="48">
        <v>98.158316707699996</v>
      </c>
      <c r="L32" s="48">
        <v>496</v>
      </c>
      <c r="M32" s="49">
        <v>24316.36032</v>
      </c>
      <c r="N32" s="48">
        <v>36</v>
      </c>
      <c r="O32" s="49">
        <v>1728.6120000000001</v>
      </c>
      <c r="P32" s="48">
        <v>92.891156500199997</v>
      </c>
      <c r="Q32" s="48">
        <v>225</v>
      </c>
      <c r="R32" s="49">
        <v>11030.607</v>
      </c>
      <c r="S32" s="48">
        <v>6</v>
      </c>
      <c r="T32" s="49">
        <v>288.10199999999998</v>
      </c>
      <c r="U32" s="48">
        <v>97.388158240099997</v>
      </c>
      <c r="V32" s="48">
        <v>36</v>
      </c>
      <c r="W32" s="49">
        <v>1764.8971200000001</v>
      </c>
      <c r="X32" s="48">
        <v>5.22</v>
      </c>
      <c r="Y32" s="49">
        <v>250.64874</v>
      </c>
      <c r="Z32" s="48">
        <f t="shared" si="0"/>
        <v>85.79811043036888</v>
      </c>
      <c r="AA32" s="48">
        <v>55.199999999999996</v>
      </c>
      <c r="AB32" s="49">
        <v>2706.1755840000001</v>
      </c>
      <c r="AC32" s="48">
        <v>7.41</v>
      </c>
      <c r="AD32" s="49">
        <v>355.80597</v>
      </c>
      <c r="AE32" s="48">
        <v>86.852073749300004</v>
      </c>
      <c r="AF32" s="48">
        <v>0.28999999999999998</v>
      </c>
      <c r="AG32" s="49">
        <v>14.217226800000001</v>
      </c>
      <c r="AH32" s="48">
        <v>0.1</v>
      </c>
      <c r="AI32" s="49">
        <v>4.8017000000000003</v>
      </c>
      <c r="AJ32" s="2"/>
      <c r="AK32" s="48">
        <v>1.1925017</v>
      </c>
      <c r="AL32" s="49">
        <v>58.462300345599999</v>
      </c>
      <c r="AM32" s="48">
        <v>10.64</v>
      </c>
      <c r="AN32" s="49">
        <v>510.90087999999997</v>
      </c>
      <c r="AO32" s="2"/>
      <c r="AP32" s="48">
        <v>56.682501699999996</v>
      </c>
      <c r="AQ32" s="49">
        <v>2706.1755840000001</v>
      </c>
      <c r="AR32" s="48">
        <v>18.149999999999999</v>
      </c>
      <c r="AS32" s="49">
        <v>871.50855000000001</v>
      </c>
      <c r="AT32" s="48">
        <v>67.795565256299994</v>
      </c>
      <c r="AU32" s="48">
        <v>5.8999999999999995</v>
      </c>
      <c r="AV32" s="51">
        <v>289.247028</v>
      </c>
      <c r="AW32" s="48">
        <v>0.9</v>
      </c>
      <c r="AX32" s="51">
        <v>43.215299999999999</v>
      </c>
      <c r="AY32" s="50">
        <v>85.059379763099997</v>
      </c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78">
        <v>43157</v>
      </c>
      <c r="B33" s="2"/>
      <c r="C33" s="2"/>
      <c r="D33" s="2"/>
      <c r="E33" s="2"/>
      <c r="F33" s="2"/>
      <c r="G33" s="48">
        <v>262</v>
      </c>
      <c r="H33" s="49">
        <v>12727.043</v>
      </c>
      <c r="I33" s="48">
        <v>4.4000000000000004</v>
      </c>
      <c r="J33" s="49">
        <v>208.73159999999999</v>
      </c>
      <c r="K33" s="48">
        <v>98.359936396899997</v>
      </c>
      <c r="L33" s="48">
        <v>575</v>
      </c>
      <c r="M33" s="49">
        <v>27931.487499999999</v>
      </c>
      <c r="N33" s="48">
        <v>33</v>
      </c>
      <c r="O33" s="49">
        <v>1565.4870000000001</v>
      </c>
      <c r="P33" s="48">
        <v>94.395260903999997</v>
      </c>
      <c r="Q33" s="48">
        <v>210</v>
      </c>
      <c r="R33" s="49">
        <v>10201.065000000001</v>
      </c>
      <c r="S33" s="48">
        <v>7.8</v>
      </c>
      <c r="T33" s="49">
        <v>370.02420000000001</v>
      </c>
      <c r="U33" s="48">
        <v>96.372690498500006</v>
      </c>
      <c r="V33" s="48">
        <v>35</v>
      </c>
      <c r="W33" s="49">
        <v>1700.1775</v>
      </c>
      <c r="X33" s="48">
        <v>5.44</v>
      </c>
      <c r="Y33" s="49">
        <v>258.06815999999998</v>
      </c>
      <c r="Z33" s="48">
        <f t="shared" si="0"/>
        <v>84.821104855228356</v>
      </c>
      <c r="AA33" s="48">
        <v>55.88</v>
      </c>
      <c r="AB33" s="49">
        <v>2714.4548199999999</v>
      </c>
      <c r="AC33" s="48">
        <v>7.24</v>
      </c>
      <c r="AD33" s="49">
        <v>343.45836000000003</v>
      </c>
      <c r="AE33" s="48">
        <v>87.347059252199998</v>
      </c>
      <c r="AF33" s="48">
        <v>0.22</v>
      </c>
      <c r="AG33" s="49">
        <v>10.68683</v>
      </c>
      <c r="AH33" s="48">
        <v>0.1</v>
      </c>
      <c r="AI33" s="49">
        <v>4.7439</v>
      </c>
      <c r="AJ33" s="2"/>
      <c r="AK33" s="48">
        <v>2.6776704000000002</v>
      </c>
      <c r="AL33" s="49">
        <v>130.0718576328</v>
      </c>
      <c r="AM33" s="48">
        <v>9.66</v>
      </c>
      <c r="AN33" s="49">
        <v>458.26074</v>
      </c>
      <c r="AO33" s="2"/>
      <c r="AP33" s="48">
        <v>58.777670400000005</v>
      </c>
      <c r="AQ33" s="49">
        <v>2714.4548199999999</v>
      </c>
      <c r="AR33" s="48">
        <v>17</v>
      </c>
      <c r="AS33" s="49">
        <v>806.46299999999997</v>
      </c>
      <c r="AT33" s="48">
        <v>70.2900562552</v>
      </c>
      <c r="AU33" s="48">
        <v>5.8999999999999995</v>
      </c>
      <c r="AV33" s="51">
        <v>286.60135000000002</v>
      </c>
      <c r="AW33" s="48">
        <v>0.86</v>
      </c>
      <c r="AX33" s="51">
        <v>40.797539999999998</v>
      </c>
      <c r="AY33" s="50">
        <v>85.765056584700005</v>
      </c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78">
        <v>43158</v>
      </c>
      <c r="B34" s="2"/>
      <c r="C34" s="2"/>
      <c r="D34" s="2"/>
      <c r="E34" s="2"/>
      <c r="F34" s="2"/>
      <c r="G34" s="48">
        <v>256</v>
      </c>
      <c r="H34" s="49">
        <v>12202.339840000001</v>
      </c>
      <c r="I34" s="48">
        <v>4.5999999999999996</v>
      </c>
      <c r="J34" s="49">
        <v>221.01159999999999</v>
      </c>
      <c r="K34" s="48">
        <v>98.188776883000003</v>
      </c>
      <c r="L34" s="48">
        <v>531</v>
      </c>
      <c r="M34" s="49">
        <v>25310.322090000001</v>
      </c>
      <c r="N34" s="48">
        <v>43</v>
      </c>
      <c r="O34" s="49">
        <v>2065.9780000000001</v>
      </c>
      <c r="P34" s="48">
        <v>91.837409288399996</v>
      </c>
      <c r="Q34" s="48">
        <v>263</v>
      </c>
      <c r="R34" s="49">
        <v>12535.99757</v>
      </c>
      <c r="S34" s="48">
        <v>6.1000000000000005</v>
      </c>
      <c r="T34" s="49">
        <v>293.0806</v>
      </c>
      <c r="U34" s="48">
        <v>97.662087932299997</v>
      </c>
      <c r="V34" s="48">
        <v>38</v>
      </c>
      <c r="W34" s="49">
        <v>1811.2848200000001</v>
      </c>
      <c r="X34" s="48">
        <v>5.23</v>
      </c>
      <c r="Y34" s="49">
        <v>251.28057999999999</v>
      </c>
      <c r="Z34" s="48">
        <f t="shared" si="0"/>
        <v>86.126942752161966</v>
      </c>
      <c r="AA34" s="48">
        <v>55.09</v>
      </c>
      <c r="AB34" s="49">
        <v>2625.8863351</v>
      </c>
      <c r="AC34" s="48">
        <v>6.33</v>
      </c>
      <c r="AD34" s="49">
        <v>304.13117999999997</v>
      </c>
      <c r="AE34" s="48">
        <v>88.4179609782</v>
      </c>
      <c r="AF34" s="48">
        <v>0.18000000000000002</v>
      </c>
      <c r="AG34" s="49">
        <v>8.5797702000000005</v>
      </c>
      <c r="AH34" s="48">
        <v>0.1</v>
      </c>
      <c r="AI34" s="49">
        <v>4.8045999999999998</v>
      </c>
      <c r="AJ34" s="2"/>
      <c r="AK34" s="48">
        <v>2.0902791000000001</v>
      </c>
      <c r="AL34" s="49">
        <v>99.6339684995</v>
      </c>
      <c r="AM34" s="48">
        <v>9.8899999999999988</v>
      </c>
      <c r="AN34" s="49">
        <v>475.17493999999999</v>
      </c>
      <c r="AO34" s="2"/>
      <c r="AP34" s="48">
        <v>57.3602791</v>
      </c>
      <c r="AQ34" s="49">
        <v>2625.8863351</v>
      </c>
      <c r="AR34" s="48">
        <v>16.32</v>
      </c>
      <c r="AS34" s="49">
        <v>784.11072000000001</v>
      </c>
      <c r="AT34" s="48">
        <v>70.139197972199995</v>
      </c>
      <c r="AU34" s="48">
        <v>5.8999999999999995</v>
      </c>
      <c r="AV34" s="51">
        <v>281.22580099999999</v>
      </c>
      <c r="AW34" s="48">
        <v>0.80999999999999994</v>
      </c>
      <c r="AX34" s="51">
        <v>38.917259999999999</v>
      </c>
      <c r="AY34" s="50">
        <v>86.161561328399998</v>
      </c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78">
        <v>43159</v>
      </c>
      <c r="B35" s="2"/>
      <c r="C35" s="2"/>
      <c r="D35" s="2"/>
      <c r="E35" s="2"/>
      <c r="F35" s="2"/>
      <c r="G35" s="48">
        <v>292</v>
      </c>
      <c r="H35" s="49">
        <v>13912.99992</v>
      </c>
      <c r="I35" s="48">
        <v>6</v>
      </c>
      <c r="J35" s="49">
        <v>279.38400000000001</v>
      </c>
      <c r="K35" s="48">
        <v>97.991921213200001</v>
      </c>
      <c r="L35" s="48">
        <v>608</v>
      </c>
      <c r="M35" s="49">
        <v>28969.534080000001</v>
      </c>
      <c r="N35" s="48">
        <v>41</v>
      </c>
      <c r="O35" s="49">
        <v>1909.124</v>
      </c>
      <c r="P35" s="48">
        <v>93.409890560400001</v>
      </c>
      <c r="Q35" s="48">
        <v>243</v>
      </c>
      <c r="R35" s="49">
        <v>11578.284180000001</v>
      </c>
      <c r="S35" s="48">
        <v>6.4</v>
      </c>
      <c r="T35" s="49">
        <v>298.00959999999998</v>
      </c>
      <c r="U35" s="48">
        <v>97.426133308100006</v>
      </c>
      <c r="V35" s="48">
        <v>38</v>
      </c>
      <c r="W35" s="49">
        <v>1810.5958800000001</v>
      </c>
      <c r="X35" s="48">
        <v>5.3</v>
      </c>
      <c r="Y35" s="49">
        <v>246.78919999999999</v>
      </c>
      <c r="Z35" s="48">
        <f t="shared" si="0"/>
        <v>86.369724866489818</v>
      </c>
      <c r="AA35" s="48">
        <v>57.8</v>
      </c>
      <c r="AB35" s="49">
        <v>2754.0116280000002</v>
      </c>
      <c r="AC35" s="48">
        <v>6.45</v>
      </c>
      <c r="AD35" s="49">
        <v>300.33780000000002</v>
      </c>
      <c r="AE35" s="48">
        <v>89.094534062700006</v>
      </c>
      <c r="AF35" s="48">
        <v>0.23</v>
      </c>
      <c r="AG35" s="49">
        <v>10.9588698</v>
      </c>
      <c r="AH35" s="48">
        <v>0.1</v>
      </c>
      <c r="AI35" s="49">
        <v>4.6563999999999997</v>
      </c>
      <c r="AJ35" s="2"/>
      <c r="AK35" s="48">
        <v>1.5332215</v>
      </c>
      <c r="AL35" s="49">
        <v>73.053802012000006</v>
      </c>
      <c r="AM35" s="48">
        <v>7.01</v>
      </c>
      <c r="AN35" s="49">
        <v>326.41363999999999</v>
      </c>
      <c r="AO35" s="2"/>
      <c r="AP35" s="48">
        <v>59.563221499999997</v>
      </c>
      <c r="AQ35" s="49">
        <v>2754.0116280000002</v>
      </c>
      <c r="AR35" s="48">
        <v>13.559999999999999</v>
      </c>
      <c r="AS35" s="49">
        <v>631.40783999999996</v>
      </c>
      <c r="AT35" s="48">
        <v>77.073159982999996</v>
      </c>
      <c r="AU35" s="48">
        <v>5.1000000000000005</v>
      </c>
      <c r="AV35" s="51">
        <v>243.001026</v>
      </c>
      <c r="AW35" s="48">
        <v>0.8</v>
      </c>
      <c r="AX35" s="51">
        <v>37.251199999999997</v>
      </c>
      <c r="AY35" s="50">
        <v>84.670352790999999</v>
      </c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48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8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8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>
        <f t="shared" si="1"/>
        <v>196.06195965714284</v>
      </c>
      <c r="H41" s="12">
        <f t="shared" si="1"/>
        <v>14805.028607499999</v>
      </c>
      <c r="I41" s="12">
        <f t="shared" si="1"/>
        <v>17.112756532142857</v>
      </c>
      <c r="J41" s="12">
        <f t="shared" si="1"/>
        <v>1873.8238071428573</v>
      </c>
      <c r="K41" s="12">
        <f t="shared" si="1"/>
        <v>91.045043258700019</v>
      </c>
      <c r="L41" s="12">
        <f t="shared" si="1"/>
        <v>399.84842754285717</v>
      </c>
      <c r="M41" s="12">
        <f t="shared" si="1"/>
        <v>29231.42407928572</v>
      </c>
      <c r="N41" s="12">
        <f t="shared" si="1"/>
        <v>58.198631860714279</v>
      </c>
      <c r="O41" s="12">
        <f t="shared" si="1"/>
        <v>5493.3735828571434</v>
      </c>
      <c r="P41" s="12">
        <f t="shared" si="1"/>
        <v>83.949904477850012</v>
      </c>
      <c r="Q41" s="12">
        <f t="shared" si="1"/>
        <v>171.25218165357143</v>
      </c>
      <c r="R41" s="12">
        <f t="shared" si="1"/>
        <v>12611.596627142859</v>
      </c>
      <c r="S41" s="12">
        <f t="shared" si="1"/>
        <v>17.720265392857144</v>
      </c>
      <c r="T41" s="12">
        <f t="shared" si="1"/>
        <v>1866.7086707142857</v>
      </c>
      <c r="U41" s="12">
        <f t="shared" si="1"/>
        <v>88.534858000892868</v>
      </c>
      <c r="V41" s="12">
        <f t="shared" si="1"/>
        <v>25.385214864285711</v>
      </c>
      <c r="W41" s="12">
        <f t="shared" si="1"/>
        <v>1863.7458703571426</v>
      </c>
      <c r="X41" s="12">
        <f t="shared" si="1"/>
        <v>5.6853969642857143</v>
      </c>
      <c r="Y41" s="12">
        <f t="shared" si="1"/>
        <v>513.64925392857151</v>
      </c>
      <c r="Z41" s="12">
        <f t="shared" si="1"/>
        <v>76.533565428639662</v>
      </c>
      <c r="AA41" s="12">
        <f t="shared" si="1"/>
        <v>41.178213542857137</v>
      </c>
      <c r="AB41" s="12">
        <f t="shared" si="1"/>
        <v>3048.050001471428</v>
      </c>
      <c r="AC41" s="12">
        <f t="shared" si="1"/>
        <v>8.5676337642857145</v>
      </c>
      <c r="AD41" s="12">
        <f t="shared" si="1"/>
        <v>791.26789135714296</v>
      </c>
      <c r="AE41" s="12">
        <f t="shared" si="1"/>
        <v>78.4919076348</v>
      </c>
      <c r="AF41" s="12">
        <f t="shared" si="1"/>
        <v>0.32704714285714287</v>
      </c>
      <c r="AG41" s="12">
        <f t="shared" si="1"/>
        <v>27.120815453571428</v>
      </c>
      <c r="AH41" s="12">
        <f t="shared" si="1"/>
        <v>0.17470175357142845</v>
      </c>
      <c r="AI41" s="12">
        <f t="shared" si="1"/>
        <v>15.48785417142857</v>
      </c>
      <c r="AJ41" s="12" t="e">
        <f t="shared" si="1"/>
        <v>#DIV/0!</v>
      </c>
      <c r="AK41" s="12">
        <f t="shared" si="1"/>
        <v>2.177512010714286</v>
      </c>
      <c r="AL41" s="12">
        <f t="shared" si="1"/>
        <v>179.84548526967143</v>
      </c>
      <c r="AM41" s="12">
        <f t="shared" si="1"/>
        <v>8.3877979249999974</v>
      </c>
      <c r="AN41" s="12">
        <f t="shared" si="1"/>
        <v>612.95075730501412</v>
      </c>
      <c r="AO41" s="12" t="e">
        <f t="shared" si="1"/>
        <v>#DIV/0!</v>
      </c>
      <c r="AP41" s="12">
        <f t="shared" si="1"/>
        <v>43.682772696428572</v>
      </c>
      <c r="AQ41" s="12">
        <f t="shared" si="1"/>
        <v>3058.8766176499994</v>
      </c>
      <c r="AR41" s="12">
        <f t="shared" si="1"/>
        <v>17.056082475</v>
      </c>
      <c r="AS41" s="12">
        <f t="shared" si="1"/>
        <v>1411.891267714286</v>
      </c>
      <c r="AT41" s="12">
        <f t="shared" si="1"/>
        <v>57.59050276057858</v>
      </c>
      <c r="AU41" s="12">
        <f t="shared" si="1"/>
        <v>4.4971223035714285</v>
      </c>
      <c r="AV41" s="12">
        <f t="shared" si="1"/>
        <v>333.69589696428568</v>
      </c>
      <c r="AW41" s="12">
        <f t="shared" si="1"/>
        <v>0.88634162857142851</v>
      </c>
      <c r="AX41" s="12">
        <f t="shared" si="1"/>
        <v>77.489015928571447</v>
      </c>
      <c r="AY41" s="12">
        <f t="shared" si="1"/>
        <v>80.174751343803564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5489.7348703999996</v>
      </c>
      <c r="H42" s="12">
        <f t="shared" si="3"/>
        <v>414540.80100999994</v>
      </c>
      <c r="I42" s="12">
        <f t="shared" si="3"/>
        <v>479.15718290000001</v>
      </c>
      <c r="J42" s="12">
        <f t="shared" si="3"/>
        <v>52467.066600000006</v>
      </c>
      <c r="K42" s="12">
        <f t="shared" si="3"/>
        <v>2549.2612112436004</v>
      </c>
      <c r="L42" s="12">
        <f t="shared" si="3"/>
        <v>11195.7559712</v>
      </c>
      <c r="M42" s="12">
        <f t="shared" si="3"/>
        <v>818479.87422000011</v>
      </c>
      <c r="N42" s="12">
        <f t="shared" si="3"/>
        <v>1629.5616920999998</v>
      </c>
      <c r="O42" s="12">
        <f t="shared" si="3"/>
        <v>153814.46032000001</v>
      </c>
      <c r="P42" s="12">
        <f t="shared" si="3"/>
        <v>2350.5973253798002</v>
      </c>
      <c r="Q42" s="12">
        <f t="shared" si="3"/>
        <v>4795.0610863000002</v>
      </c>
      <c r="R42" s="12">
        <f t="shared" si="3"/>
        <v>353124.70556000003</v>
      </c>
      <c r="S42" s="12">
        <f t="shared" si="3"/>
        <v>496.16743100000002</v>
      </c>
      <c r="T42" s="12">
        <f t="shared" si="3"/>
        <v>52267.842779999999</v>
      </c>
      <c r="U42" s="12">
        <f t="shared" si="3"/>
        <v>2478.9760240250002</v>
      </c>
      <c r="V42" s="12">
        <f t="shared" si="3"/>
        <v>710.78601619999995</v>
      </c>
      <c r="W42" s="12">
        <f t="shared" si="3"/>
        <v>52184.884369999992</v>
      </c>
      <c r="X42" s="12">
        <f t="shared" si="3"/>
        <v>159.191115</v>
      </c>
      <c r="Y42" s="12">
        <f t="shared" si="3"/>
        <v>14382.179110000001</v>
      </c>
      <c r="Z42" s="12">
        <f t="shared" si="3"/>
        <v>2142.9398320019104</v>
      </c>
      <c r="AA42" s="12">
        <f t="shared" si="3"/>
        <v>1152.9899791999999</v>
      </c>
      <c r="AB42" s="12">
        <f t="shared" si="3"/>
        <v>85345.400041199988</v>
      </c>
      <c r="AC42" s="12">
        <f t="shared" si="3"/>
        <v>239.8937454</v>
      </c>
      <c r="AD42" s="12">
        <f t="shared" si="3"/>
        <v>22155.500958000004</v>
      </c>
      <c r="AE42" s="12">
        <f t="shared" si="3"/>
        <v>2197.7734137744001</v>
      </c>
      <c r="AF42" s="12">
        <f t="shared" si="3"/>
        <v>9.1573200000000003</v>
      </c>
      <c r="AG42" s="12">
        <f t="shared" si="3"/>
        <v>759.38283269999999</v>
      </c>
      <c r="AH42" s="12">
        <f t="shared" si="3"/>
        <v>4.8916490999999969</v>
      </c>
      <c r="AI42" s="12">
        <f t="shared" si="3"/>
        <v>433.65991679999996</v>
      </c>
      <c r="AJ42" s="12">
        <f t="shared" si="3"/>
        <v>0</v>
      </c>
      <c r="AK42" s="12">
        <f t="shared" si="3"/>
        <v>60.970336300000007</v>
      </c>
      <c r="AL42" s="12">
        <f t="shared" si="3"/>
        <v>5035.6735875508002</v>
      </c>
      <c r="AM42" s="12">
        <f t="shared" si="3"/>
        <v>234.85834189999994</v>
      </c>
      <c r="AN42" s="12">
        <f t="shared" si="3"/>
        <v>17162.621204540395</v>
      </c>
      <c r="AO42" s="12">
        <f t="shared" si="3"/>
        <v>0</v>
      </c>
      <c r="AP42" s="12">
        <f t="shared" si="3"/>
        <v>1223.1176355</v>
      </c>
      <c r="AQ42" s="12">
        <f t="shared" si="3"/>
        <v>85648.545294199983</v>
      </c>
      <c r="AR42" s="12">
        <f t="shared" si="3"/>
        <v>477.57030929999996</v>
      </c>
      <c r="AS42" s="12">
        <f t="shared" si="3"/>
        <v>39532.95549600001</v>
      </c>
      <c r="AT42" s="12">
        <f t="shared" si="3"/>
        <v>1612.5340772962002</v>
      </c>
      <c r="AU42" s="12">
        <f t="shared" si="3"/>
        <v>125.91942450000001</v>
      </c>
      <c r="AV42" s="12">
        <f t="shared" si="3"/>
        <v>9343.4851149999995</v>
      </c>
      <c r="AW42" s="12">
        <f t="shared" si="3"/>
        <v>24.817565599999998</v>
      </c>
      <c r="AX42" s="12">
        <f t="shared" si="3"/>
        <v>2169.6924460000005</v>
      </c>
      <c r="AY42" s="12">
        <f t="shared" si="3"/>
        <v>2244.8930376264998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6" zoomScaleNormal="100" workbookViewId="0">
      <selection activeCell="D13" sqref="D13"/>
    </sheetView>
  </sheetViews>
  <sheetFormatPr baseColWidth="10" defaultRowHeight="15" x14ac:dyDescent="0.25"/>
  <cols>
    <col min="5" max="5" width="12.7109375" customWidth="1"/>
    <col min="7" max="7" width="14.7109375" bestFit="1" customWidth="1"/>
  </cols>
  <sheetData>
    <row r="2" spans="1:87" ht="22.5" x14ac:dyDescent="0.3">
      <c r="G2" s="44">
        <v>43160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119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22" zoomScaleNormal="100" workbookViewId="0">
      <selection activeCell="F31" sqref="F31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43191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120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6" zoomScaleNormal="100" workbookViewId="0">
      <selection activeCell="A4" sqref="A4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43221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121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3" zoomScaleNormal="100" workbookViewId="0">
      <selection activeCell="H17" sqref="H17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43252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116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6" zoomScaleNormal="100" workbookViewId="0">
      <selection activeCell="G20" sqref="G20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43282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115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6" zoomScaleNormal="100" workbookViewId="0">
      <selection activeCell="E17" sqref="E17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 t="s">
        <v>122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114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3" zoomScaleNormal="100" workbookViewId="0">
      <selection activeCell="G3" sqref="G3"/>
    </sheetView>
  </sheetViews>
  <sheetFormatPr baseColWidth="10" defaultRowHeight="15" x14ac:dyDescent="0.25"/>
  <cols>
    <col min="5" max="5" width="12.7109375" customWidth="1"/>
    <col min="7" max="7" width="13.42578125" bestFit="1" customWidth="1"/>
  </cols>
  <sheetData>
    <row r="2" spans="1:87" ht="22.5" x14ac:dyDescent="0.3">
      <c r="G2" s="44">
        <v>43344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113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6" zoomScaleNormal="100" workbookViewId="0">
      <selection activeCell="H22" sqref="H22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43374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112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2" zoomScaleNormal="100" workbookViewId="0">
      <selection activeCell="F19" sqref="F19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43405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110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I43"/>
  <sheetViews>
    <sheetView topLeftCell="A13" zoomScaleNormal="100" workbookViewId="0">
      <selection activeCell="A4" sqref="A4"/>
    </sheetView>
  </sheetViews>
  <sheetFormatPr baseColWidth="10" defaultRowHeight="15" x14ac:dyDescent="0.25"/>
  <cols>
    <col min="5" max="5" width="12.7109375" customWidth="1"/>
    <col min="7" max="7" width="13.140625" bestFit="1" customWidth="1"/>
  </cols>
  <sheetData>
    <row r="2" spans="1:87" ht="22.5" x14ac:dyDescent="0.3">
      <c r="G2" s="44">
        <v>43435</v>
      </c>
      <c r="I2" s="1"/>
      <c r="J2" s="1"/>
      <c r="K2" s="1"/>
    </row>
    <row r="3" spans="1:87" ht="22.5" x14ac:dyDescent="0.3">
      <c r="G3" s="1"/>
      <c r="I3" s="1"/>
      <c r="J3" s="1"/>
      <c r="K3" s="1"/>
    </row>
    <row r="4" spans="1:87" x14ac:dyDescent="0.25">
      <c r="A4" s="2" t="s">
        <v>123</v>
      </c>
      <c r="B4" s="110" t="s">
        <v>20</v>
      </c>
      <c r="C4" s="110"/>
      <c r="D4" s="110"/>
      <c r="E4" s="110"/>
      <c r="F4" s="110"/>
      <c r="G4" s="111" t="s">
        <v>28</v>
      </c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02" t="s">
        <v>29</v>
      </c>
      <c r="BE4" s="102"/>
      <c r="BF4" s="102"/>
      <c r="BG4" s="102"/>
      <c r="BH4" s="102"/>
      <c r="BI4" s="102"/>
      <c r="BJ4" s="102"/>
      <c r="BK4" s="102"/>
      <c r="BL4" s="102"/>
      <c r="BM4" s="102"/>
      <c r="BN4" s="102"/>
      <c r="BO4" s="97" t="s">
        <v>48</v>
      </c>
      <c r="BP4" s="97"/>
      <c r="BQ4" s="97"/>
      <c r="BR4" s="97"/>
      <c r="BS4" s="97"/>
      <c r="BT4" s="97"/>
      <c r="BU4" s="97"/>
      <c r="BV4" s="97"/>
      <c r="BW4" s="93" t="s">
        <v>49</v>
      </c>
      <c r="BX4" s="93"/>
      <c r="BY4" s="93"/>
      <c r="BZ4" s="93"/>
      <c r="CA4" s="93"/>
      <c r="CB4" s="93"/>
      <c r="CC4" s="93"/>
      <c r="CD4" s="93"/>
      <c r="CE4" s="93"/>
      <c r="CF4" s="93"/>
      <c r="CG4" s="87" t="s">
        <v>59</v>
      </c>
      <c r="CH4" s="87"/>
      <c r="CI4" s="87"/>
    </row>
    <row r="5" spans="1:87" x14ac:dyDescent="0.25">
      <c r="A5" s="106" t="s">
        <v>1</v>
      </c>
      <c r="B5" s="88" t="s">
        <v>2</v>
      </c>
      <c r="C5" s="88" t="s">
        <v>19</v>
      </c>
      <c r="D5" s="88" t="s">
        <v>21</v>
      </c>
      <c r="E5" s="88" t="s">
        <v>22</v>
      </c>
      <c r="F5" s="88" t="s">
        <v>23</v>
      </c>
      <c r="G5" s="6" t="s">
        <v>3</v>
      </c>
      <c r="H5" s="7"/>
      <c r="I5" s="7"/>
      <c r="J5" s="7"/>
      <c r="K5" s="7"/>
      <c r="L5" s="6" t="s">
        <v>4</v>
      </c>
      <c r="M5" s="7"/>
      <c r="N5" s="7"/>
      <c r="O5" s="7"/>
      <c r="P5" s="7"/>
      <c r="Q5" s="99" t="s">
        <v>5</v>
      </c>
      <c r="R5" s="101"/>
      <c r="S5" s="101"/>
      <c r="T5" s="101"/>
      <c r="U5" s="100"/>
      <c r="V5" s="99" t="s">
        <v>27</v>
      </c>
      <c r="W5" s="101"/>
      <c r="X5" s="101"/>
      <c r="Y5" s="101"/>
      <c r="Z5" s="100"/>
      <c r="AA5" s="99" t="s">
        <v>6</v>
      </c>
      <c r="AB5" s="101"/>
      <c r="AC5" s="101"/>
      <c r="AD5" s="101"/>
      <c r="AE5" s="100"/>
      <c r="AF5" s="99" t="s">
        <v>7</v>
      </c>
      <c r="AG5" s="101"/>
      <c r="AH5" s="101"/>
      <c r="AI5" s="101"/>
      <c r="AJ5" s="100"/>
      <c r="AK5" s="99" t="s">
        <v>8</v>
      </c>
      <c r="AL5" s="101"/>
      <c r="AM5" s="101"/>
      <c r="AN5" s="101"/>
      <c r="AO5" s="100"/>
      <c r="AP5" s="99" t="s">
        <v>9</v>
      </c>
      <c r="AQ5" s="101"/>
      <c r="AR5" s="101"/>
      <c r="AS5" s="101"/>
      <c r="AT5" s="100"/>
      <c r="AU5" s="99" t="s">
        <v>10</v>
      </c>
      <c r="AV5" s="101"/>
      <c r="AW5" s="101"/>
      <c r="AX5" s="101"/>
      <c r="AY5" s="100"/>
      <c r="AZ5" s="99" t="s">
        <v>11</v>
      </c>
      <c r="BA5" s="100"/>
      <c r="BB5" s="108" t="s">
        <v>12</v>
      </c>
      <c r="BC5" s="109"/>
      <c r="BD5" s="98" t="s">
        <v>30</v>
      </c>
      <c r="BE5" s="98"/>
      <c r="BF5" s="98"/>
      <c r="BG5" s="103" t="s">
        <v>35</v>
      </c>
      <c r="BH5" s="104"/>
      <c r="BI5" s="104"/>
      <c r="BJ5" s="105"/>
      <c r="BK5" s="103" t="s">
        <v>36</v>
      </c>
      <c r="BL5" s="105"/>
      <c r="BM5" s="103" t="s">
        <v>38</v>
      </c>
      <c r="BN5" s="105"/>
      <c r="BO5" s="94" t="s">
        <v>42</v>
      </c>
      <c r="BP5" s="95"/>
      <c r="BQ5" s="94" t="s">
        <v>45</v>
      </c>
      <c r="BR5" s="95"/>
      <c r="BS5" s="94" t="s">
        <v>46</v>
      </c>
      <c r="BT5" s="95"/>
      <c r="BU5" s="94" t="s">
        <v>47</v>
      </c>
      <c r="BV5" s="95"/>
      <c r="BW5" s="90" t="s">
        <v>50</v>
      </c>
      <c r="BX5" s="91"/>
      <c r="BY5" s="90" t="s">
        <v>51</v>
      </c>
      <c r="BZ5" s="91"/>
      <c r="CA5" s="90" t="s">
        <v>54</v>
      </c>
      <c r="CB5" s="91"/>
      <c r="CC5" s="90" t="s">
        <v>55</v>
      </c>
      <c r="CD5" s="91"/>
      <c r="CE5" s="90" t="s">
        <v>56</v>
      </c>
      <c r="CF5" s="91"/>
      <c r="CG5" s="85" t="s">
        <v>60</v>
      </c>
      <c r="CH5" s="84" t="s">
        <v>61</v>
      </c>
      <c r="CI5" s="86" t="s">
        <v>64</v>
      </c>
    </row>
    <row r="6" spans="1:87" ht="23.25" customHeight="1" x14ac:dyDescent="0.25">
      <c r="A6" s="106"/>
      <c r="B6" s="89"/>
      <c r="C6" s="89"/>
      <c r="D6" s="89"/>
      <c r="E6" s="89"/>
      <c r="F6" s="89"/>
      <c r="G6" s="99" t="s">
        <v>24</v>
      </c>
      <c r="H6" s="100"/>
      <c r="I6" s="108" t="s">
        <v>25</v>
      </c>
      <c r="J6" s="109"/>
      <c r="K6" s="8" t="s">
        <v>26</v>
      </c>
      <c r="L6" s="99" t="s">
        <v>24</v>
      </c>
      <c r="M6" s="100"/>
      <c r="N6" s="108" t="s">
        <v>25</v>
      </c>
      <c r="O6" s="109"/>
      <c r="P6" s="8" t="s">
        <v>26</v>
      </c>
      <c r="Q6" s="99" t="s">
        <v>24</v>
      </c>
      <c r="R6" s="100"/>
      <c r="S6" s="108" t="s">
        <v>25</v>
      </c>
      <c r="T6" s="109"/>
      <c r="U6" s="8" t="s">
        <v>26</v>
      </c>
      <c r="V6" s="99" t="s">
        <v>24</v>
      </c>
      <c r="W6" s="100"/>
      <c r="X6" s="108" t="s">
        <v>25</v>
      </c>
      <c r="Y6" s="109"/>
      <c r="Z6" s="8" t="s">
        <v>26</v>
      </c>
      <c r="AA6" s="99" t="s">
        <v>24</v>
      </c>
      <c r="AB6" s="100"/>
      <c r="AC6" s="108" t="s">
        <v>25</v>
      </c>
      <c r="AD6" s="109"/>
      <c r="AE6" s="8" t="s">
        <v>26</v>
      </c>
      <c r="AF6" s="99" t="s">
        <v>24</v>
      </c>
      <c r="AG6" s="100"/>
      <c r="AH6" s="108" t="s">
        <v>25</v>
      </c>
      <c r="AI6" s="109"/>
      <c r="AJ6" s="8" t="s">
        <v>26</v>
      </c>
      <c r="AK6" s="99" t="s">
        <v>24</v>
      </c>
      <c r="AL6" s="100"/>
      <c r="AM6" s="108" t="s">
        <v>25</v>
      </c>
      <c r="AN6" s="109"/>
      <c r="AO6" s="8" t="s">
        <v>26</v>
      </c>
      <c r="AP6" s="99" t="s">
        <v>24</v>
      </c>
      <c r="AQ6" s="100"/>
      <c r="AR6" s="108" t="s">
        <v>25</v>
      </c>
      <c r="AS6" s="109"/>
      <c r="AT6" s="8" t="s">
        <v>26</v>
      </c>
      <c r="AU6" s="99" t="s">
        <v>24</v>
      </c>
      <c r="AV6" s="100"/>
      <c r="AW6" s="108" t="s">
        <v>25</v>
      </c>
      <c r="AX6" s="109"/>
      <c r="AY6" s="9" t="s">
        <v>26</v>
      </c>
      <c r="AZ6" s="101" t="s">
        <v>17</v>
      </c>
      <c r="BA6" s="100"/>
      <c r="BB6" s="108" t="s">
        <v>18</v>
      </c>
      <c r="BC6" s="109"/>
      <c r="BD6" s="107" t="s">
        <v>31</v>
      </c>
      <c r="BE6" s="107"/>
      <c r="BF6" s="107"/>
      <c r="BG6" s="13" t="s">
        <v>24</v>
      </c>
      <c r="BH6" s="98" t="s">
        <v>25</v>
      </c>
      <c r="BI6" s="98"/>
      <c r="BJ6" s="98"/>
      <c r="BK6" s="14" t="s">
        <v>40</v>
      </c>
      <c r="BL6" s="14" t="s">
        <v>39</v>
      </c>
      <c r="BM6" s="14" t="s">
        <v>41</v>
      </c>
      <c r="BN6" s="14" t="s">
        <v>39</v>
      </c>
      <c r="BO6" s="16" t="s">
        <v>40</v>
      </c>
      <c r="BP6" s="96" t="s">
        <v>44</v>
      </c>
      <c r="BQ6" s="16" t="s">
        <v>40</v>
      </c>
      <c r="BR6" s="96" t="s">
        <v>44</v>
      </c>
      <c r="BS6" s="16" t="s">
        <v>40</v>
      </c>
      <c r="BT6" s="96" t="s">
        <v>44</v>
      </c>
      <c r="BU6" s="16" t="s">
        <v>40</v>
      </c>
      <c r="BV6" s="96" t="s">
        <v>44</v>
      </c>
      <c r="BW6" s="18" t="s">
        <v>40</v>
      </c>
      <c r="BX6" s="92" t="s">
        <v>52</v>
      </c>
      <c r="BY6" s="18" t="s">
        <v>40</v>
      </c>
      <c r="BZ6" s="92" t="s">
        <v>53</v>
      </c>
      <c r="CA6" s="18" t="s">
        <v>40</v>
      </c>
      <c r="CB6" s="92" t="s">
        <v>57</v>
      </c>
      <c r="CC6" s="18" t="s">
        <v>40</v>
      </c>
      <c r="CD6" s="92" t="s">
        <v>58</v>
      </c>
      <c r="CE6" s="18" t="s">
        <v>40</v>
      </c>
      <c r="CF6" s="92" t="s">
        <v>58</v>
      </c>
      <c r="CG6" s="85"/>
      <c r="CH6" s="84"/>
      <c r="CI6" s="86"/>
    </row>
    <row r="7" spans="1:87" x14ac:dyDescent="0.25">
      <c r="A7" s="106"/>
      <c r="B7" s="4" t="s">
        <v>13</v>
      </c>
      <c r="C7" s="4" t="s">
        <v>14</v>
      </c>
      <c r="D7" s="4" t="s">
        <v>14</v>
      </c>
      <c r="E7" s="4" t="s">
        <v>14</v>
      </c>
      <c r="F7" s="4" t="s">
        <v>14</v>
      </c>
      <c r="G7" s="10" t="s">
        <v>15</v>
      </c>
      <c r="H7" s="11" t="s">
        <v>16</v>
      </c>
      <c r="I7" s="10" t="s">
        <v>15</v>
      </c>
      <c r="J7" s="11" t="s">
        <v>16</v>
      </c>
      <c r="K7" s="11"/>
      <c r="L7" s="10" t="s">
        <v>15</v>
      </c>
      <c r="M7" s="11" t="s">
        <v>16</v>
      </c>
      <c r="N7" s="10" t="s">
        <v>15</v>
      </c>
      <c r="O7" s="11" t="s">
        <v>16</v>
      </c>
      <c r="P7" s="11"/>
      <c r="Q7" s="10" t="s">
        <v>15</v>
      </c>
      <c r="R7" s="11" t="s">
        <v>16</v>
      </c>
      <c r="S7" s="10" t="s">
        <v>15</v>
      </c>
      <c r="T7" s="11" t="s">
        <v>16</v>
      </c>
      <c r="U7" s="11"/>
      <c r="V7" s="10" t="s">
        <v>15</v>
      </c>
      <c r="W7" s="11" t="s">
        <v>16</v>
      </c>
      <c r="X7" s="10" t="s">
        <v>15</v>
      </c>
      <c r="Y7" s="11" t="s">
        <v>16</v>
      </c>
      <c r="Z7" s="11"/>
      <c r="AA7" s="10" t="s">
        <v>15</v>
      </c>
      <c r="AB7" s="11" t="s">
        <v>16</v>
      </c>
      <c r="AC7" s="10" t="s">
        <v>15</v>
      </c>
      <c r="AD7" s="11" t="s">
        <v>16</v>
      </c>
      <c r="AE7" s="11"/>
      <c r="AF7" s="10" t="s">
        <v>15</v>
      </c>
      <c r="AG7" s="11" t="s">
        <v>16</v>
      </c>
      <c r="AH7" s="10" t="s">
        <v>15</v>
      </c>
      <c r="AI7" s="11" t="s">
        <v>16</v>
      </c>
      <c r="AJ7" s="11"/>
      <c r="AK7" s="10" t="s">
        <v>15</v>
      </c>
      <c r="AL7" s="11" t="s">
        <v>16</v>
      </c>
      <c r="AM7" s="10" t="s">
        <v>15</v>
      </c>
      <c r="AN7" s="11" t="s">
        <v>16</v>
      </c>
      <c r="AO7" s="11"/>
      <c r="AP7" s="10" t="s">
        <v>15</v>
      </c>
      <c r="AQ7" s="11" t="s">
        <v>16</v>
      </c>
      <c r="AR7" s="10" t="s">
        <v>15</v>
      </c>
      <c r="AS7" s="11" t="s">
        <v>16</v>
      </c>
      <c r="AT7" s="11"/>
      <c r="AU7" s="10" t="s">
        <v>15</v>
      </c>
      <c r="AV7" s="11" t="s">
        <v>16</v>
      </c>
      <c r="AW7" s="10" t="s">
        <v>15</v>
      </c>
      <c r="AX7" s="11" t="s">
        <v>16</v>
      </c>
      <c r="AY7" s="11"/>
      <c r="AZ7" s="9" t="s">
        <v>24</v>
      </c>
      <c r="BA7" s="9" t="s">
        <v>25</v>
      </c>
      <c r="BB7" s="9" t="s">
        <v>24</v>
      </c>
      <c r="BC7" s="9" t="s">
        <v>25</v>
      </c>
      <c r="BD7" s="13" t="s">
        <v>32</v>
      </c>
      <c r="BE7" s="13" t="s">
        <v>33</v>
      </c>
      <c r="BF7" s="13" t="s">
        <v>34</v>
      </c>
      <c r="BG7" s="14" t="s">
        <v>31</v>
      </c>
      <c r="BH7" s="14" t="s">
        <v>31</v>
      </c>
      <c r="BI7" s="14" t="s">
        <v>39</v>
      </c>
      <c r="BJ7" s="14" t="s">
        <v>97</v>
      </c>
      <c r="BK7" s="14" t="s">
        <v>37</v>
      </c>
      <c r="BL7" s="14"/>
      <c r="BM7" s="14" t="s">
        <v>37</v>
      </c>
      <c r="BN7" s="14"/>
      <c r="BO7" s="16" t="s">
        <v>43</v>
      </c>
      <c r="BP7" s="96"/>
      <c r="BQ7" s="16" t="s">
        <v>43</v>
      </c>
      <c r="BR7" s="96"/>
      <c r="BS7" s="16" t="s">
        <v>43</v>
      </c>
      <c r="BT7" s="96"/>
      <c r="BU7" s="16" t="s">
        <v>43</v>
      </c>
      <c r="BV7" s="96"/>
      <c r="BW7" s="18" t="s">
        <v>43</v>
      </c>
      <c r="BX7" s="92"/>
      <c r="BY7" s="18" t="s">
        <v>43</v>
      </c>
      <c r="BZ7" s="92"/>
      <c r="CA7" s="18" t="s">
        <v>43</v>
      </c>
      <c r="CB7" s="92"/>
      <c r="CC7" s="18" t="s">
        <v>43</v>
      </c>
      <c r="CD7" s="92"/>
      <c r="CE7" s="18" t="s">
        <v>43</v>
      </c>
      <c r="CF7" s="92"/>
      <c r="CG7" s="20" t="s">
        <v>63</v>
      </c>
      <c r="CH7" s="20" t="s">
        <v>62</v>
      </c>
      <c r="CI7" s="20" t="s">
        <v>104</v>
      </c>
    </row>
    <row r="8" spans="1:87" x14ac:dyDescent="0.25">
      <c r="A8" s="2">
        <v>1</v>
      </c>
      <c r="B8" s="2"/>
      <c r="C8" s="2"/>
      <c r="D8" s="2"/>
      <c r="E8" s="2"/>
      <c r="F8" s="2"/>
      <c r="G8" s="2"/>
      <c r="H8" s="2"/>
      <c r="I8" s="2"/>
      <c r="J8" s="2"/>
      <c r="K8" s="23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3"/>
      <c r="AZ8" s="2"/>
      <c r="BA8" s="2"/>
      <c r="BB8" s="2"/>
      <c r="BC8" s="2"/>
      <c r="BD8" s="2"/>
      <c r="BE8" s="2"/>
      <c r="BF8" s="2">
        <f>BD8+BE8</f>
        <v>0</v>
      </c>
      <c r="BG8" s="2"/>
      <c r="BH8" s="2"/>
      <c r="BI8" s="2"/>
      <c r="BJ8" s="2"/>
      <c r="BK8" s="2"/>
      <c r="BL8" s="2"/>
      <c r="BM8" s="2"/>
      <c r="BN8" s="2"/>
      <c r="BO8" s="2"/>
      <c r="BP8" s="2" t="e">
        <f>BO8/D8</f>
        <v>#DIV/0!</v>
      </c>
      <c r="BQ8" s="2"/>
      <c r="BR8" s="2" t="e">
        <f>BQ8/D8</f>
        <v>#DIV/0!</v>
      </c>
      <c r="BS8" s="2"/>
      <c r="BT8" s="2" t="e">
        <f>BS8/D8</f>
        <v>#DIV/0!</v>
      </c>
      <c r="BU8" s="2"/>
      <c r="BV8" s="2"/>
      <c r="BW8" s="2"/>
      <c r="BX8" s="2" t="e">
        <f>BW8/BF8</f>
        <v>#DIV/0!</v>
      </c>
      <c r="BY8" s="2"/>
      <c r="BZ8" s="2" t="e">
        <f>BY8/BJ8</f>
        <v>#DIV/0!</v>
      </c>
      <c r="CA8" s="2"/>
      <c r="CB8" s="2" t="e">
        <f>CA8/BK8</f>
        <v>#DIV/0!</v>
      </c>
      <c r="CC8" s="2"/>
      <c r="CD8" s="2" t="e">
        <f>CC8/BM8</f>
        <v>#DIV/0!</v>
      </c>
      <c r="CE8" s="2"/>
      <c r="CF8" s="2" t="e">
        <f>CE8/BM8</f>
        <v>#DIV/0!</v>
      </c>
      <c r="CG8" s="2"/>
      <c r="CH8" s="2"/>
      <c r="CI8" s="2"/>
    </row>
    <row r="9" spans="1:87" x14ac:dyDescent="0.25">
      <c r="A9" s="2">
        <f>A8+1</f>
        <v>2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>
        <f>BD9+BE9</f>
        <v>0</v>
      </c>
      <c r="BG9" s="2"/>
      <c r="BH9" s="2"/>
      <c r="BI9" s="2"/>
      <c r="BJ9" s="2"/>
      <c r="BK9" s="2"/>
      <c r="BL9" s="2"/>
      <c r="BM9" s="2"/>
      <c r="BN9" s="2"/>
      <c r="BO9" s="2"/>
      <c r="BP9" s="2" t="e">
        <f>BO9/D9</f>
        <v>#DIV/0!</v>
      </c>
      <c r="BQ9" s="2"/>
      <c r="BR9" s="2" t="e">
        <f>BQ9/D9</f>
        <v>#DIV/0!</v>
      </c>
      <c r="BS9" s="2"/>
      <c r="BT9" s="2" t="e">
        <f>BS9/D9</f>
        <v>#DIV/0!</v>
      </c>
      <c r="BU9" s="2"/>
      <c r="BV9" s="2"/>
      <c r="BW9" s="2"/>
      <c r="BX9" s="2" t="e">
        <f>BW9/BF9</f>
        <v>#DIV/0!</v>
      </c>
      <c r="BY9" s="2"/>
      <c r="BZ9" s="2" t="e">
        <f>BY9/BJ9</f>
        <v>#DIV/0!</v>
      </c>
      <c r="CA9" s="2"/>
      <c r="CB9" s="2" t="e">
        <f>CA9/BK9</f>
        <v>#DIV/0!</v>
      </c>
      <c r="CC9" s="2"/>
      <c r="CD9" s="2" t="e">
        <f>CC9/BM9</f>
        <v>#DIV/0!</v>
      </c>
      <c r="CE9" s="2"/>
      <c r="CF9" s="2" t="e">
        <f>CE9/BM9</f>
        <v>#DIV/0!</v>
      </c>
      <c r="CG9" s="2"/>
      <c r="CH9" s="2"/>
      <c r="CI9" s="2"/>
    </row>
    <row r="10" spans="1:87" x14ac:dyDescent="0.25">
      <c r="A10" s="2">
        <f t="shared" ref="A10:A38" si="0">A9+1</f>
        <v>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>
        <f>BD10+BE10</f>
        <v>0</v>
      </c>
      <c r="BG10" s="2"/>
      <c r="BH10" s="2"/>
      <c r="BI10" s="2"/>
      <c r="BJ10" s="2"/>
      <c r="BK10" s="2"/>
      <c r="BL10" s="2"/>
      <c r="BM10" s="2"/>
      <c r="BN10" s="2"/>
      <c r="BO10" s="2"/>
      <c r="BP10" s="2" t="e">
        <f>BO10/D10</f>
        <v>#DIV/0!</v>
      </c>
      <c r="BQ10" s="2"/>
      <c r="BR10" s="2" t="e">
        <f>BQ10/D10</f>
        <v>#DIV/0!</v>
      </c>
      <c r="BS10" s="2"/>
      <c r="BT10" s="2" t="e">
        <f>BS10/D10</f>
        <v>#DIV/0!</v>
      </c>
      <c r="BU10" s="2"/>
      <c r="BV10" s="2"/>
      <c r="BW10" s="2"/>
      <c r="BX10" s="2" t="e">
        <f>BW10/BF10</f>
        <v>#DIV/0!</v>
      </c>
      <c r="BY10" s="2"/>
      <c r="BZ10" s="2" t="e">
        <f>BY10/BJ10</f>
        <v>#DIV/0!</v>
      </c>
      <c r="CA10" s="2"/>
      <c r="CB10" s="2" t="e">
        <f>CA10/BK10</f>
        <v>#DIV/0!</v>
      </c>
      <c r="CC10" s="2"/>
      <c r="CD10" s="2" t="e">
        <f>CC10/BM10</f>
        <v>#DIV/0!</v>
      </c>
      <c r="CE10" s="2"/>
      <c r="CF10" s="2" t="e">
        <f>CE10/BM10</f>
        <v>#DIV/0!</v>
      </c>
      <c r="CG10" s="2"/>
      <c r="CH10" s="2"/>
      <c r="CI10" s="2"/>
    </row>
    <row r="11" spans="1:87" x14ac:dyDescent="0.25">
      <c r="A11" s="2">
        <f t="shared" si="0"/>
        <v>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>
        <f>BD11+BE11</f>
        <v>0</v>
      </c>
      <c r="BG11" s="2"/>
      <c r="BH11" s="2"/>
      <c r="BI11" s="2"/>
      <c r="BJ11" s="2"/>
      <c r="BK11" s="2"/>
      <c r="BL11" s="2"/>
      <c r="BM11" s="2"/>
      <c r="BN11" s="2"/>
      <c r="BO11" s="2"/>
      <c r="BP11" s="2" t="e">
        <f>BO11/D11</f>
        <v>#DIV/0!</v>
      </c>
      <c r="BQ11" s="2"/>
      <c r="BR11" s="2" t="e">
        <f>BQ11/D11</f>
        <v>#DIV/0!</v>
      </c>
      <c r="BS11" s="2"/>
      <c r="BT11" s="2" t="e">
        <f>BS11/D11</f>
        <v>#DIV/0!</v>
      </c>
      <c r="BU11" s="2"/>
      <c r="BV11" s="2"/>
      <c r="BW11" s="2"/>
      <c r="BX11" s="2" t="e">
        <f>BW11/BF11</f>
        <v>#DIV/0!</v>
      </c>
      <c r="BY11" s="2"/>
      <c r="BZ11" s="2" t="e">
        <f>BY11/BJ11</f>
        <v>#DIV/0!</v>
      </c>
      <c r="CA11" s="2"/>
      <c r="CB11" s="2" t="e">
        <f>CA11/BK11</f>
        <v>#DIV/0!</v>
      </c>
      <c r="CC11" s="2"/>
      <c r="CD11" s="2" t="e">
        <f>CC11/BM11</f>
        <v>#DIV/0!</v>
      </c>
      <c r="CE11" s="2"/>
      <c r="CF11" s="2" t="e">
        <f>CE11/BM11</f>
        <v>#DIV/0!</v>
      </c>
      <c r="CG11" s="2"/>
      <c r="CH11" s="2"/>
      <c r="CI11" s="2"/>
    </row>
    <row r="12" spans="1:87" x14ac:dyDescent="0.25">
      <c r="A12" s="2">
        <f t="shared" si="0"/>
        <v>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x14ac:dyDescent="0.25">
      <c r="A13" s="2">
        <f t="shared" si="0"/>
        <v>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x14ac:dyDescent="0.25">
      <c r="A14" s="2">
        <f t="shared" si="0"/>
        <v>7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7" x14ac:dyDescent="0.25">
      <c r="A15" s="2">
        <f t="shared" si="0"/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2">
        <f t="shared" si="0"/>
        <v>9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s="2">
        <f t="shared" si="0"/>
        <v>10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s="2">
        <f t="shared" si="0"/>
        <v>11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x14ac:dyDescent="0.25">
      <c r="A19" s="2">
        <f t="shared" si="0"/>
        <v>12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s="2">
        <f t="shared" si="0"/>
        <v>13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s="2">
        <f t="shared" si="0"/>
        <v>14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s="2">
        <f t="shared" si="0"/>
        <v>15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s="2">
        <f t="shared" si="0"/>
        <v>16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s="2">
        <f t="shared" si="0"/>
        <v>17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s="2">
        <f t="shared" si="0"/>
        <v>18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s="2">
        <f t="shared" si="0"/>
        <v>19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s="2">
        <f t="shared" si="0"/>
        <v>20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s="2">
        <f t="shared" si="0"/>
        <v>21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s="2">
        <f t="shared" si="0"/>
        <v>22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s="2">
        <f t="shared" si="0"/>
        <v>23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s="2">
        <f t="shared" si="0"/>
        <v>24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s="2">
        <f t="shared" si="0"/>
        <v>25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s="2">
        <f t="shared" si="0"/>
        <v>26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s="2">
        <f t="shared" si="0"/>
        <v>27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s="2">
        <f t="shared" si="0"/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s="2">
        <f t="shared" si="0"/>
        <v>29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s="2">
        <f t="shared" si="0"/>
        <v>30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>
        <f>BD37+BE37</f>
        <v>0</v>
      </c>
      <c r="BG37" s="2"/>
      <c r="BH37" s="2"/>
      <c r="BI37" s="2"/>
      <c r="BJ37" s="2"/>
      <c r="BK37" s="2"/>
      <c r="BL37" s="2"/>
      <c r="BM37" s="2"/>
      <c r="BN37" s="2"/>
      <c r="BO37" s="2"/>
      <c r="BP37" s="2" t="e">
        <f>BO37/D37</f>
        <v>#DIV/0!</v>
      </c>
      <c r="BQ37" s="2"/>
      <c r="BR37" s="2" t="e">
        <f>BQ37/D37</f>
        <v>#DIV/0!</v>
      </c>
      <c r="BS37" s="2"/>
      <c r="BT37" s="2" t="e">
        <f>BS37/D37</f>
        <v>#DIV/0!</v>
      </c>
      <c r="BU37" s="2"/>
      <c r="BV37" s="2"/>
      <c r="BW37" s="2"/>
      <c r="BX37" s="2" t="e">
        <f>BW37/BF37</f>
        <v>#DIV/0!</v>
      </c>
      <c r="BY37" s="2"/>
      <c r="BZ37" s="2" t="e">
        <f>BY37/BJ37</f>
        <v>#DIV/0!</v>
      </c>
      <c r="CA37" s="2"/>
      <c r="CB37" s="2" t="e">
        <f>CA37/BK37</f>
        <v>#DIV/0!</v>
      </c>
      <c r="CC37" s="2"/>
      <c r="CD37" s="2" t="e">
        <f>CC37/BM37</f>
        <v>#DIV/0!</v>
      </c>
      <c r="CE37" s="2"/>
      <c r="CF37" s="2" t="e">
        <f>CE37/BM37</f>
        <v>#DIV/0!</v>
      </c>
      <c r="CG37" s="2"/>
      <c r="CH37" s="2"/>
      <c r="CI37" s="2"/>
    </row>
    <row r="38" spans="1:87" x14ac:dyDescent="0.25">
      <c r="A38" s="2">
        <f t="shared" si="0"/>
        <v>31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>
        <f>BD38+BE38</f>
        <v>0</v>
      </c>
      <c r="BG38" s="2"/>
      <c r="BH38" s="2"/>
      <c r="BI38" s="2"/>
      <c r="BJ38" s="2"/>
      <c r="BK38" s="2"/>
      <c r="BL38" s="2"/>
      <c r="BM38" s="2"/>
      <c r="BN38" s="2"/>
      <c r="BO38" s="2"/>
      <c r="BP38" s="2" t="e">
        <f>BO38/D38</f>
        <v>#DIV/0!</v>
      </c>
      <c r="BQ38" s="2"/>
      <c r="BR38" s="2" t="e">
        <f>BQ38/D38</f>
        <v>#DIV/0!</v>
      </c>
      <c r="BS38" s="2"/>
      <c r="BT38" s="2" t="e">
        <f>BS38/D38</f>
        <v>#DIV/0!</v>
      </c>
      <c r="BU38" s="2"/>
      <c r="BV38" s="2"/>
      <c r="BW38" s="2"/>
      <c r="BX38" s="2" t="e">
        <f>BW38/BF38</f>
        <v>#DIV/0!</v>
      </c>
      <c r="BY38" s="2"/>
      <c r="BZ38" s="2" t="e">
        <f>BY38/BJ38</f>
        <v>#DIV/0!</v>
      </c>
      <c r="CA38" s="2"/>
      <c r="CB38" s="2" t="e">
        <f>CA38/BK38</f>
        <v>#DIV/0!</v>
      </c>
      <c r="CC38" s="2"/>
      <c r="CD38" s="2" t="e">
        <f>CC38/BM38</f>
        <v>#DIV/0!</v>
      </c>
      <c r="CE38" s="2"/>
      <c r="CF38" s="2" t="e">
        <f>CE38/BM38</f>
        <v>#DIV/0!</v>
      </c>
      <c r="CG38" s="2"/>
      <c r="CH38" s="2"/>
      <c r="CI38" s="2"/>
    </row>
    <row r="39" spans="1:8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>
        <f>BD39+BE39</f>
        <v>0</v>
      </c>
      <c r="BG39" s="2"/>
      <c r="BH39" s="2"/>
      <c r="BI39" s="2"/>
      <c r="BJ39" s="2"/>
      <c r="BK39" s="2"/>
      <c r="BL39" s="2"/>
      <c r="BM39" s="2"/>
      <c r="BN39" s="2"/>
      <c r="BO39" s="2"/>
      <c r="BP39" s="2" t="e">
        <f>BO39/D39</f>
        <v>#DIV/0!</v>
      </c>
      <c r="BQ39" s="2"/>
      <c r="BR39" s="2" t="e">
        <f>BQ39/D39</f>
        <v>#DIV/0!</v>
      </c>
      <c r="BS39" s="2"/>
      <c r="BT39" s="2" t="e">
        <f>BS39/D39</f>
        <v>#DIV/0!</v>
      </c>
      <c r="BU39" s="2"/>
      <c r="BV39" s="2"/>
      <c r="BW39" s="2"/>
      <c r="BX39" s="2" t="e">
        <f>BW39/BF39</f>
        <v>#DIV/0!</v>
      </c>
      <c r="BY39" s="2"/>
      <c r="BZ39" s="2" t="e">
        <f>BY39/BJ39</f>
        <v>#DIV/0!</v>
      </c>
      <c r="CA39" s="2"/>
      <c r="CB39" s="2" t="e">
        <f>CA39/BK39</f>
        <v>#DIV/0!</v>
      </c>
      <c r="CC39" s="2"/>
      <c r="CD39" s="2" t="e">
        <f>CC39/BM39</f>
        <v>#DIV/0!</v>
      </c>
      <c r="CE39" s="2"/>
      <c r="CF39" s="2" t="e">
        <f>CE39/BM39</f>
        <v>#DIV/0!</v>
      </c>
      <c r="CG39" s="2"/>
      <c r="CH39" s="2"/>
      <c r="CI39" s="2"/>
    </row>
    <row r="40" spans="1:8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s="3" t="s">
        <v>65</v>
      </c>
      <c r="B41" s="5" t="e">
        <f>AVERAGE(B8:B40)</f>
        <v>#DIV/0!</v>
      </c>
      <c r="C41" s="5" t="e">
        <f t="shared" ref="C41:BN41" si="1">AVERAGE(C8:C40)</f>
        <v>#DIV/0!</v>
      </c>
      <c r="D41" s="5" t="e">
        <f t="shared" si="1"/>
        <v>#DIV/0!</v>
      </c>
      <c r="E41" s="5" t="e">
        <f t="shared" si="1"/>
        <v>#DIV/0!</v>
      </c>
      <c r="F41" s="5" t="e">
        <f t="shared" si="1"/>
        <v>#DIV/0!</v>
      </c>
      <c r="G41" s="12" t="e">
        <f t="shared" si="1"/>
        <v>#DIV/0!</v>
      </c>
      <c r="H41" s="12" t="e">
        <f t="shared" si="1"/>
        <v>#DIV/0!</v>
      </c>
      <c r="I41" s="12" t="e">
        <f t="shared" si="1"/>
        <v>#DIV/0!</v>
      </c>
      <c r="J41" s="12" t="e">
        <f t="shared" si="1"/>
        <v>#DIV/0!</v>
      </c>
      <c r="K41" s="12" t="e">
        <f t="shared" si="1"/>
        <v>#DIV/0!</v>
      </c>
      <c r="L41" s="12" t="e">
        <f t="shared" si="1"/>
        <v>#DIV/0!</v>
      </c>
      <c r="M41" s="12" t="e">
        <f t="shared" si="1"/>
        <v>#DIV/0!</v>
      </c>
      <c r="N41" s="12" t="e">
        <f t="shared" si="1"/>
        <v>#DIV/0!</v>
      </c>
      <c r="O41" s="12" t="e">
        <f t="shared" si="1"/>
        <v>#DIV/0!</v>
      </c>
      <c r="P41" s="12" t="e">
        <f t="shared" si="1"/>
        <v>#DIV/0!</v>
      </c>
      <c r="Q41" s="12" t="e">
        <f t="shared" si="1"/>
        <v>#DIV/0!</v>
      </c>
      <c r="R41" s="12" t="e">
        <f t="shared" si="1"/>
        <v>#DIV/0!</v>
      </c>
      <c r="S41" s="12" t="e">
        <f t="shared" si="1"/>
        <v>#DIV/0!</v>
      </c>
      <c r="T41" s="12" t="e">
        <f t="shared" si="1"/>
        <v>#DIV/0!</v>
      </c>
      <c r="U41" s="12" t="e">
        <f t="shared" si="1"/>
        <v>#DIV/0!</v>
      </c>
      <c r="V41" s="12" t="e">
        <f t="shared" si="1"/>
        <v>#DIV/0!</v>
      </c>
      <c r="W41" s="12" t="e">
        <f t="shared" si="1"/>
        <v>#DIV/0!</v>
      </c>
      <c r="X41" s="12" t="e">
        <f t="shared" si="1"/>
        <v>#DIV/0!</v>
      </c>
      <c r="Y41" s="12" t="e">
        <f t="shared" si="1"/>
        <v>#DIV/0!</v>
      </c>
      <c r="Z41" s="12" t="e">
        <f t="shared" si="1"/>
        <v>#DIV/0!</v>
      </c>
      <c r="AA41" s="12" t="e">
        <f t="shared" si="1"/>
        <v>#DIV/0!</v>
      </c>
      <c r="AB41" s="12" t="e">
        <f t="shared" si="1"/>
        <v>#DIV/0!</v>
      </c>
      <c r="AC41" s="12" t="e">
        <f t="shared" si="1"/>
        <v>#DIV/0!</v>
      </c>
      <c r="AD41" s="12" t="e">
        <f t="shared" si="1"/>
        <v>#DIV/0!</v>
      </c>
      <c r="AE41" s="12" t="e">
        <f t="shared" si="1"/>
        <v>#DIV/0!</v>
      </c>
      <c r="AF41" s="12" t="e">
        <f t="shared" si="1"/>
        <v>#DIV/0!</v>
      </c>
      <c r="AG41" s="12" t="e">
        <f t="shared" si="1"/>
        <v>#DIV/0!</v>
      </c>
      <c r="AH41" s="12" t="e">
        <f t="shared" si="1"/>
        <v>#DIV/0!</v>
      </c>
      <c r="AI41" s="12" t="e">
        <f t="shared" si="1"/>
        <v>#DIV/0!</v>
      </c>
      <c r="AJ41" s="12" t="e">
        <f t="shared" si="1"/>
        <v>#DIV/0!</v>
      </c>
      <c r="AK41" s="12" t="e">
        <f t="shared" si="1"/>
        <v>#DIV/0!</v>
      </c>
      <c r="AL41" s="12" t="e">
        <f t="shared" si="1"/>
        <v>#DIV/0!</v>
      </c>
      <c r="AM41" s="12" t="e">
        <f t="shared" si="1"/>
        <v>#DIV/0!</v>
      </c>
      <c r="AN41" s="12" t="e">
        <f t="shared" si="1"/>
        <v>#DIV/0!</v>
      </c>
      <c r="AO41" s="12" t="e">
        <f t="shared" si="1"/>
        <v>#DIV/0!</v>
      </c>
      <c r="AP41" s="12" t="e">
        <f t="shared" si="1"/>
        <v>#DIV/0!</v>
      </c>
      <c r="AQ41" s="12" t="e">
        <f t="shared" si="1"/>
        <v>#DIV/0!</v>
      </c>
      <c r="AR41" s="12" t="e">
        <f t="shared" si="1"/>
        <v>#DIV/0!</v>
      </c>
      <c r="AS41" s="12" t="e">
        <f t="shared" si="1"/>
        <v>#DIV/0!</v>
      </c>
      <c r="AT41" s="12" t="e">
        <f t="shared" si="1"/>
        <v>#DIV/0!</v>
      </c>
      <c r="AU41" s="12" t="e">
        <f t="shared" si="1"/>
        <v>#DIV/0!</v>
      </c>
      <c r="AV41" s="12" t="e">
        <f t="shared" si="1"/>
        <v>#DIV/0!</v>
      </c>
      <c r="AW41" s="12" t="e">
        <f t="shared" si="1"/>
        <v>#DIV/0!</v>
      </c>
      <c r="AX41" s="12" t="e">
        <f t="shared" si="1"/>
        <v>#DIV/0!</v>
      </c>
      <c r="AY41" s="12" t="e">
        <f t="shared" si="1"/>
        <v>#DIV/0!</v>
      </c>
      <c r="AZ41" s="12" t="e">
        <f t="shared" si="1"/>
        <v>#DIV/0!</v>
      </c>
      <c r="BA41" s="12" t="e">
        <f t="shared" si="1"/>
        <v>#DIV/0!</v>
      </c>
      <c r="BB41" s="12" t="e">
        <f t="shared" si="1"/>
        <v>#DIV/0!</v>
      </c>
      <c r="BC41" s="12" t="e">
        <f t="shared" si="1"/>
        <v>#DIV/0!</v>
      </c>
      <c r="BD41" s="15" t="e">
        <f t="shared" si="1"/>
        <v>#DIV/0!</v>
      </c>
      <c r="BE41" s="15" t="e">
        <f t="shared" si="1"/>
        <v>#DIV/0!</v>
      </c>
      <c r="BF41" s="15">
        <f t="shared" si="1"/>
        <v>0</v>
      </c>
      <c r="BG41" s="15" t="e">
        <f t="shared" si="1"/>
        <v>#DIV/0!</v>
      </c>
      <c r="BH41" s="15" t="e">
        <f t="shared" si="1"/>
        <v>#DIV/0!</v>
      </c>
      <c r="BI41" s="15" t="e">
        <f t="shared" si="1"/>
        <v>#DIV/0!</v>
      </c>
      <c r="BJ41" s="15" t="e">
        <f t="shared" si="1"/>
        <v>#DIV/0!</v>
      </c>
      <c r="BK41" s="15" t="e">
        <f t="shared" si="1"/>
        <v>#DIV/0!</v>
      </c>
      <c r="BL41" s="15" t="e">
        <f t="shared" si="1"/>
        <v>#DIV/0!</v>
      </c>
      <c r="BM41" s="15" t="e">
        <f t="shared" si="1"/>
        <v>#DIV/0!</v>
      </c>
      <c r="BN41" s="15" t="e">
        <f t="shared" si="1"/>
        <v>#DIV/0!</v>
      </c>
      <c r="BO41" s="17" t="e">
        <f t="shared" ref="BO41:CI41" si="2">AVERAGE(BO8:BO40)</f>
        <v>#DIV/0!</v>
      </c>
      <c r="BP41" s="17" t="e">
        <f t="shared" si="2"/>
        <v>#DIV/0!</v>
      </c>
      <c r="BQ41" s="17" t="e">
        <f t="shared" si="2"/>
        <v>#DIV/0!</v>
      </c>
      <c r="BR41" s="17" t="e">
        <f t="shared" si="2"/>
        <v>#DIV/0!</v>
      </c>
      <c r="BS41" s="17" t="e">
        <f t="shared" si="2"/>
        <v>#DIV/0!</v>
      </c>
      <c r="BT41" s="17" t="e">
        <f t="shared" si="2"/>
        <v>#DIV/0!</v>
      </c>
      <c r="BU41" s="17" t="e">
        <f t="shared" si="2"/>
        <v>#DIV/0!</v>
      </c>
      <c r="BV41" s="17" t="e">
        <f t="shared" si="2"/>
        <v>#DIV/0!</v>
      </c>
      <c r="BW41" s="19" t="e">
        <f t="shared" si="2"/>
        <v>#DIV/0!</v>
      </c>
      <c r="BX41" s="19" t="e">
        <f t="shared" si="2"/>
        <v>#DIV/0!</v>
      </c>
      <c r="BY41" s="19" t="e">
        <f t="shared" si="2"/>
        <v>#DIV/0!</v>
      </c>
      <c r="BZ41" s="19" t="e">
        <f t="shared" si="2"/>
        <v>#DIV/0!</v>
      </c>
      <c r="CA41" s="19" t="e">
        <f t="shared" si="2"/>
        <v>#DIV/0!</v>
      </c>
      <c r="CB41" s="19" t="e">
        <f t="shared" si="2"/>
        <v>#DIV/0!</v>
      </c>
      <c r="CC41" s="19" t="e">
        <f t="shared" si="2"/>
        <v>#DIV/0!</v>
      </c>
      <c r="CD41" s="19" t="e">
        <f t="shared" si="2"/>
        <v>#DIV/0!</v>
      </c>
      <c r="CE41" s="19" t="e">
        <f t="shared" si="2"/>
        <v>#DIV/0!</v>
      </c>
      <c r="CF41" s="19" t="e">
        <f t="shared" si="2"/>
        <v>#DIV/0!</v>
      </c>
      <c r="CG41" s="21" t="e">
        <f t="shared" si="2"/>
        <v>#DIV/0!</v>
      </c>
      <c r="CH41" s="21" t="e">
        <f t="shared" si="2"/>
        <v>#DIV/0!</v>
      </c>
      <c r="CI41" s="21" t="e">
        <f t="shared" si="2"/>
        <v>#DIV/0!</v>
      </c>
    </row>
    <row r="42" spans="1:87" x14ac:dyDescent="0.25">
      <c r="A42" s="3" t="s">
        <v>66</v>
      </c>
      <c r="B42" s="5">
        <f>SUM(B8:B40)</f>
        <v>0</v>
      </c>
      <c r="C42" s="5">
        <f t="shared" ref="C42:BO42" si="3">SUM(C8:C40)</f>
        <v>0</v>
      </c>
      <c r="D42" s="5">
        <f t="shared" si="3"/>
        <v>0</v>
      </c>
      <c r="E42" s="5">
        <f t="shared" si="3"/>
        <v>0</v>
      </c>
      <c r="F42" s="5">
        <f t="shared" si="3"/>
        <v>0</v>
      </c>
      <c r="G42" s="12">
        <f t="shared" si="3"/>
        <v>0</v>
      </c>
      <c r="H42" s="12">
        <f t="shared" si="3"/>
        <v>0</v>
      </c>
      <c r="I42" s="12">
        <f t="shared" si="3"/>
        <v>0</v>
      </c>
      <c r="J42" s="12">
        <f t="shared" si="3"/>
        <v>0</v>
      </c>
      <c r="K42" s="12">
        <f t="shared" si="3"/>
        <v>0</v>
      </c>
      <c r="L42" s="12">
        <f t="shared" si="3"/>
        <v>0</v>
      </c>
      <c r="M42" s="12">
        <f t="shared" si="3"/>
        <v>0</v>
      </c>
      <c r="N42" s="12">
        <f t="shared" si="3"/>
        <v>0</v>
      </c>
      <c r="O42" s="12">
        <f t="shared" si="3"/>
        <v>0</v>
      </c>
      <c r="P42" s="12">
        <f t="shared" si="3"/>
        <v>0</v>
      </c>
      <c r="Q42" s="12">
        <f t="shared" si="3"/>
        <v>0</v>
      </c>
      <c r="R42" s="12">
        <f t="shared" si="3"/>
        <v>0</v>
      </c>
      <c r="S42" s="12">
        <f t="shared" si="3"/>
        <v>0</v>
      </c>
      <c r="T42" s="12">
        <f t="shared" si="3"/>
        <v>0</v>
      </c>
      <c r="U42" s="12">
        <f t="shared" si="3"/>
        <v>0</v>
      </c>
      <c r="V42" s="12">
        <f t="shared" si="3"/>
        <v>0</v>
      </c>
      <c r="W42" s="12">
        <f t="shared" si="3"/>
        <v>0</v>
      </c>
      <c r="X42" s="12">
        <f t="shared" si="3"/>
        <v>0</v>
      </c>
      <c r="Y42" s="12">
        <f t="shared" si="3"/>
        <v>0</v>
      </c>
      <c r="Z42" s="12">
        <f t="shared" si="3"/>
        <v>0</v>
      </c>
      <c r="AA42" s="12">
        <f t="shared" si="3"/>
        <v>0</v>
      </c>
      <c r="AB42" s="12">
        <f t="shared" si="3"/>
        <v>0</v>
      </c>
      <c r="AC42" s="12">
        <f t="shared" si="3"/>
        <v>0</v>
      </c>
      <c r="AD42" s="12">
        <f t="shared" si="3"/>
        <v>0</v>
      </c>
      <c r="AE42" s="12">
        <f t="shared" si="3"/>
        <v>0</v>
      </c>
      <c r="AF42" s="12">
        <f t="shared" si="3"/>
        <v>0</v>
      </c>
      <c r="AG42" s="12">
        <f t="shared" si="3"/>
        <v>0</v>
      </c>
      <c r="AH42" s="12">
        <f t="shared" si="3"/>
        <v>0</v>
      </c>
      <c r="AI42" s="12">
        <f t="shared" si="3"/>
        <v>0</v>
      </c>
      <c r="AJ42" s="12">
        <f t="shared" si="3"/>
        <v>0</v>
      </c>
      <c r="AK42" s="12">
        <f t="shared" si="3"/>
        <v>0</v>
      </c>
      <c r="AL42" s="12">
        <f t="shared" si="3"/>
        <v>0</v>
      </c>
      <c r="AM42" s="12">
        <f t="shared" si="3"/>
        <v>0</v>
      </c>
      <c r="AN42" s="12">
        <f t="shared" si="3"/>
        <v>0</v>
      </c>
      <c r="AO42" s="12">
        <f t="shared" si="3"/>
        <v>0</v>
      </c>
      <c r="AP42" s="12">
        <f t="shared" si="3"/>
        <v>0</v>
      </c>
      <c r="AQ42" s="12">
        <f t="shared" si="3"/>
        <v>0</v>
      </c>
      <c r="AR42" s="12">
        <f t="shared" si="3"/>
        <v>0</v>
      </c>
      <c r="AS42" s="12">
        <f t="shared" si="3"/>
        <v>0</v>
      </c>
      <c r="AT42" s="12">
        <f t="shared" si="3"/>
        <v>0</v>
      </c>
      <c r="AU42" s="12">
        <f t="shared" si="3"/>
        <v>0</v>
      </c>
      <c r="AV42" s="12">
        <f t="shared" si="3"/>
        <v>0</v>
      </c>
      <c r="AW42" s="12">
        <f t="shared" si="3"/>
        <v>0</v>
      </c>
      <c r="AX42" s="12">
        <f t="shared" si="3"/>
        <v>0</v>
      </c>
      <c r="AY42" s="12">
        <f t="shared" si="3"/>
        <v>0</v>
      </c>
      <c r="AZ42" s="12">
        <f t="shared" si="3"/>
        <v>0</v>
      </c>
      <c r="BA42" s="12">
        <f t="shared" si="3"/>
        <v>0</v>
      </c>
      <c r="BB42" s="12">
        <f t="shared" si="3"/>
        <v>0</v>
      </c>
      <c r="BC42" s="12">
        <f t="shared" si="3"/>
        <v>0</v>
      </c>
      <c r="BD42" s="15">
        <f t="shared" si="3"/>
        <v>0</v>
      </c>
      <c r="BE42" s="15">
        <f t="shared" si="3"/>
        <v>0</v>
      </c>
      <c r="BF42" s="15">
        <f t="shared" si="3"/>
        <v>0</v>
      </c>
      <c r="BG42" s="15">
        <f t="shared" si="3"/>
        <v>0</v>
      </c>
      <c r="BH42" s="15">
        <f t="shared" si="3"/>
        <v>0</v>
      </c>
      <c r="BI42" s="15">
        <f t="shared" si="3"/>
        <v>0</v>
      </c>
      <c r="BJ42" s="15">
        <f t="shared" si="3"/>
        <v>0</v>
      </c>
      <c r="BK42" s="15">
        <f t="shared" si="3"/>
        <v>0</v>
      </c>
      <c r="BL42" s="15">
        <f t="shared" si="3"/>
        <v>0</v>
      </c>
      <c r="BM42" s="15">
        <f t="shared" si="3"/>
        <v>0</v>
      </c>
      <c r="BN42" s="15">
        <f t="shared" si="3"/>
        <v>0</v>
      </c>
      <c r="BO42" s="17">
        <f t="shared" si="3"/>
        <v>0</v>
      </c>
      <c r="BP42" s="17" t="e">
        <f t="shared" ref="BP42:CI42" si="4">SUM(BP8:BP40)</f>
        <v>#DIV/0!</v>
      </c>
      <c r="BQ42" s="17">
        <f t="shared" si="4"/>
        <v>0</v>
      </c>
      <c r="BR42" s="17" t="e">
        <f t="shared" si="4"/>
        <v>#DIV/0!</v>
      </c>
      <c r="BS42" s="17">
        <f t="shared" si="4"/>
        <v>0</v>
      </c>
      <c r="BT42" s="17" t="e">
        <f t="shared" si="4"/>
        <v>#DIV/0!</v>
      </c>
      <c r="BU42" s="17">
        <f t="shared" si="4"/>
        <v>0</v>
      </c>
      <c r="BV42" s="17">
        <f t="shared" si="4"/>
        <v>0</v>
      </c>
      <c r="BW42" s="19">
        <f t="shared" si="4"/>
        <v>0</v>
      </c>
      <c r="BX42" s="19" t="e">
        <f t="shared" si="4"/>
        <v>#DIV/0!</v>
      </c>
      <c r="BY42" s="19">
        <f t="shared" si="4"/>
        <v>0</v>
      </c>
      <c r="BZ42" s="19" t="e">
        <f t="shared" si="4"/>
        <v>#DIV/0!</v>
      </c>
      <c r="CA42" s="19">
        <f t="shared" si="4"/>
        <v>0</v>
      </c>
      <c r="CB42" s="19" t="e">
        <f t="shared" si="4"/>
        <v>#DIV/0!</v>
      </c>
      <c r="CC42" s="19">
        <f t="shared" si="4"/>
        <v>0</v>
      </c>
      <c r="CD42" s="19" t="e">
        <f t="shared" si="4"/>
        <v>#DIV/0!</v>
      </c>
      <c r="CE42" s="19">
        <f t="shared" si="4"/>
        <v>0</v>
      </c>
      <c r="CF42" s="19" t="e">
        <f t="shared" si="4"/>
        <v>#DIV/0!</v>
      </c>
      <c r="CG42" s="21">
        <f t="shared" si="4"/>
        <v>0</v>
      </c>
      <c r="CH42" s="21">
        <f t="shared" si="4"/>
        <v>0</v>
      </c>
      <c r="CI42" s="21">
        <f t="shared" si="4"/>
        <v>0</v>
      </c>
    </row>
    <row r="43" spans="1:8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</sheetData>
  <mergeCells count="68">
    <mergeCell ref="CG4:CI4"/>
    <mergeCell ref="B4:F4"/>
    <mergeCell ref="G4:BC4"/>
    <mergeCell ref="BD4:BN4"/>
    <mergeCell ref="BO4:BV4"/>
    <mergeCell ref="BW4:CF4"/>
    <mergeCell ref="AP5:AT5"/>
    <mergeCell ref="A5:A7"/>
    <mergeCell ref="B5:B6"/>
    <mergeCell ref="C5:C6"/>
    <mergeCell ref="D5:D6"/>
    <mergeCell ref="E5:E6"/>
    <mergeCell ref="F5:F6"/>
    <mergeCell ref="Q5:U5"/>
    <mergeCell ref="V5:Z5"/>
    <mergeCell ref="AA5:AE5"/>
    <mergeCell ref="AF5:AJ5"/>
    <mergeCell ref="AK5:AO5"/>
    <mergeCell ref="AP6:AQ6"/>
    <mergeCell ref="AF6:AG6"/>
    <mergeCell ref="AH6:AI6"/>
    <mergeCell ref="AK6:AL6"/>
    <mergeCell ref="BW5:BX5"/>
    <mergeCell ref="AU5:AY5"/>
    <mergeCell ref="AZ5:BA5"/>
    <mergeCell ref="BB5:BC5"/>
    <mergeCell ref="BD5:BF5"/>
    <mergeCell ref="BG5:BJ5"/>
    <mergeCell ref="BK5:BL5"/>
    <mergeCell ref="BM5:BN5"/>
    <mergeCell ref="BO5:BP5"/>
    <mergeCell ref="BQ5:BR5"/>
    <mergeCell ref="BS5:BT5"/>
    <mergeCell ref="BU5:BV5"/>
    <mergeCell ref="CH5:CH6"/>
    <mergeCell ref="BZ6:BZ7"/>
    <mergeCell ref="CB6:CB7"/>
    <mergeCell ref="CD6:CD7"/>
    <mergeCell ref="CF6:CF7"/>
    <mergeCell ref="CI5:CI6"/>
    <mergeCell ref="G6:H6"/>
    <mergeCell ref="I6:J6"/>
    <mergeCell ref="L6:M6"/>
    <mergeCell ref="N6:O6"/>
    <mergeCell ref="Q6:R6"/>
    <mergeCell ref="S6:T6"/>
    <mergeCell ref="V6:W6"/>
    <mergeCell ref="X6:Y6"/>
    <mergeCell ref="AA6:AB6"/>
    <mergeCell ref="BY5:BZ5"/>
    <mergeCell ref="CA5:CB5"/>
    <mergeCell ref="CC5:CD5"/>
    <mergeCell ref="CE5:CF5"/>
    <mergeCell ref="CG5:CG6"/>
    <mergeCell ref="AC6:AD6"/>
    <mergeCell ref="AM6:AN6"/>
    <mergeCell ref="BX6:BX7"/>
    <mergeCell ref="AR6:AS6"/>
    <mergeCell ref="AU6:AV6"/>
    <mergeCell ref="AW6:AX6"/>
    <mergeCell ref="AZ6:BA6"/>
    <mergeCell ref="BB6:BC6"/>
    <mergeCell ref="BD6:BF6"/>
    <mergeCell ref="BH6:BJ6"/>
    <mergeCell ref="BP6:BP7"/>
    <mergeCell ref="BR6:BR7"/>
    <mergeCell ref="BT6:BT7"/>
    <mergeCell ref="BV6:BV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données</vt:lpstr>
      <vt:lpstr>perf</vt:lpstr>
      <vt:lpstr>réactifs</vt:lpstr>
      <vt:lpstr>objectifs et max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exploit</dc:creator>
  <cp:lastModifiedBy>exploit</cp:lastModifiedBy>
  <cp:lastPrinted>2018-03-20T15:39:32Z</cp:lastPrinted>
  <dcterms:created xsi:type="dcterms:W3CDTF">2018-03-20T08:19:07Z</dcterms:created>
  <dcterms:modified xsi:type="dcterms:W3CDTF">2018-03-23T15:39:43Z</dcterms:modified>
</cp:coreProperties>
</file>