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2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65" yWindow="225" windowWidth="19815" windowHeight="9300" activeTab="1"/>
  </bookViews>
  <sheets>
    <sheet name="données" sheetId="1" r:id="rId1"/>
    <sheet name="perf" sheetId="2" r:id="rId2"/>
    <sheet name="réactifs" sheetId="3" r:id="rId3"/>
    <sheet name="objectifs et max" sheetId="4" r:id="rId4"/>
  </sheets>
  <externalReferences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R32" i="2" l="1"/>
  <c r="L32" i="2"/>
  <c r="F32" i="2"/>
  <c r="R17" i="2"/>
  <c r="L17" i="2"/>
  <c r="F17" i="2"/>
  <c r="R3" i="2"/>
  <c r="A12" i="2"/>
  <c r="B26" i="3" l="1"/>
  <c r="R32" i="3" l="1"/>
  <c r="B42" i="3"/>
  <c r="C26" i="3"/>
  <c r="A26" i="3"/>
  <c r="F3" i="3"/>
  <c r="C42" i="3" l="1"/>
  <c r="R17" i="3"/>
  <c r="A42" i="3"/>
  <c r="R3" i="3"/>
  <c r="R33" i="3"/>
  <c r="BI17" i="1" l="1"/>
  <c r="BI16" i="1"/>
  <c r="BH17" i="4" l="1"/>
  <c r="BG17" i="4"/>
  <c r="BF17" i="4"/>
  <c r="BD17" i="4"/>
  <c r="BB17" i="4"/>
  <c r="AZ17" i="4"/>
  <c r="AX17" i="4"/>
  <c r="AV17" i="4"/>
  <c r="AU17" i="4"/>
  <c r="AT17" i="4"/>
  <c r="AR17" i="4"/>
  <c r="AP17" i="4"/>
  <c r="AN17" i="4"/>
  <c r="AM17" i="4"/>
  <c r="AL17" i="4"/>
  <c r="AK17" i="4"/>
  <c r="AJ17" i="4"/>
  <c r="AI17" i="4"/>
  <c r="AH17" i="4"/>
  <c r="AG17" i="4"/>
  <c r="AE17" i="4"/>
  <c r="AD17" i="4"/>
  <c r="AC17" i="4"/>
  <c r="AB17" i="4"/>
  <c r="AA17" i="4"/>
  <c r="Z17" i="4"/>
  <c r="Y17" i="4"/>
  <c r="X17" i="4"/>
  <c r="W17" i="4"/>
  <c r="V17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B17" i="4"/>
  <c r="BH16" i="4"/>
  <c r="BG16" i="4"/>
  <c r="BF16" i="4"/>
  <c r="BD16" i="4"/>
  <c r="BB16" i="4"/>
  <c r="AZ16" i="4"/>
  <c r="AX16" i="4"/>
  <c r="AV16" i="4"/>
  <c r="AU16" i="4"/>
  <c r="AT16" i="4"/>
  <c r="AR16" i="4"/>
  <c r="AP16" i="4"/>
  <c r="AN16" i="4"/>
  <c r="AM16" i="4"/>
  <c r="AL16" i="4"/>
  <c r="AK16" i="4"/>
  <c r="AJ16" i="4"/>
  <c r="AI16" i="4"/>
  <c r="AH16" i="4"/>
  <c r="AG16" i="4"/>
  <c r="AE16" i="4"/>
  <c r="AD16" i="4"/>
  <c r="AC16" i="4"/>
  <c r="AB16" i="4"/>
  <c r="AA16" i="4"/>
  <c r="Z16" i="4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AF14" i="4"/>
  <c r="AF13" i="4"/>
  <c r="AF12" i="4"/>
  <c r="AF11" i="4"/>
  <c r="AF10" i="4"/>
  <c r="AF9" i="4"/>
  <c r="BE8" i="4"/>
  <c r="BE16" i="4" s="1"/>
  <c r="BC8" i="4"/>
  <c r="BC16" i="4" s="1"/>
  <c r="BA8" i="4"/>
  <c r="BA16" i="4" s="1"/>
  <c r="AY8" i="4"/>
  <c r="AY16" i="4" s="1"/>
  <c r="AS8" i="4"/>
  <c r="AS16" i="4" s="1"/>
  <c r="AQ8" i="4"/>
  <c r="AQ16" i="4" s="1"/>
  <c r="AO8" i="4"/>
  <c r="AO16" i="4" s="1"/>
  <c r="AF8" i="4"/>
  <c r="CF16" i="1"/>
  <c r="CD16" i="1"/>
  <c r="CB17" i="1"/>
  <c r="BT16" i="1"/>
  <c r="BR16" i="1"/>
  <c r="BP17" i="1"/>
  <c r="BX16" i="1"/>
  <c r="C16" i="1"/>
  <c r="D16" i="1"/>
  <c r="A6" i="2" s="1"/>
  <c r="E16" i="1"/>
  <c r="F16" i="1"/>
  <c r="G16" i="1"/>
  <c r="H16" i="1"/>
  <c r="I16" i="1"/>
  <c r="B17" i="2" s="1"/>
  <c r="J16" i="1"/>
  <c r="K16" i="1"/>
  <c r="L16" i="1"/>
  <c r="M16" i="1"/>
  <c r="N16" i="1"/>
  <c r="H17" i="2" s="1"/>
  <c r="O16" i="1"/>
  <c r="P16" i="1"/>
  <c r="Q16" i="1"/>
  <c r="R16" i="1"/>
  <c r="S16" i="1"/>
  <c r="N17" i="2" s="1"/>
  <c r="T16" i="1"/>
  <c r="U16" i="1"/>
  <c r="V16" i="1"/>
  <c r="W16" i="1"/>
  <c r="X16" i="1"/>
  <c r="B32" i="2" s="1"/>
  <c r="Y16" i="1"/>
  <c r="Z16" i="1"/>
  <c r="AA16" i="1"/>
  <c r="AB16" i="1"/>
  <c r="AC16" i="1"/>
  <c r="H32" i="2" s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N32" i="2" s="1"/>
  <c r="AS16" i="1"/>
  <c r="AT16" i="1"/>
  <c r="AU16" i="1"/>
  <c r="AV16" i="1"/>
  <c r="AW16" i="1"/>
  <c r="N3" i="2" s="1"/>
  <c r="AX16" i="1"/>
  <c r="AY16" i="1"/>
  <c r="AZ16" i="1"/>
  <c r="BA16" i="1"/>
  <c r="BB16" i="1"/>
  <c r="BC16" i="1"/>
  <c r="BD16" i="1"/>
  <c r="BE16" i="1"/>
  <c r="BG16" i="1"/>
  <c r="BH16" i="1"/>
  <c r="BJ16" i="1"/>
  <c r="BK16" i="1"/>
  <c r="BL16" i="1"/>
  <c r="BM16" i="1"/>
  <c r="BN16" i="1"/>
  <c r="BO16" i="1"/>
  <c r="BQ16" i="1"/>
  <c r="BS16" i="1"/>
  <c r="BU16" i="1"/>
  <c r="BV16" i="1"/>
  <c r="BW16" i="1"/>
  <c r="BY16" i="1"/>
  <c r="BZ16" i="1"/>
  <c r="CA16" i="1"/>
  <c r="CB16" i="1"/>
  <c r="CC16" i="1"/>
  <c r="CE16" i="1"/>
  <c r="CG16" i="1"/>
  <c r="CH16" i="1"/>
  <c r="CI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G17" i="1"/>
  <c r="BH17" i="1"/>
  <c r="BJ17" i="1"/>
  <c r="BK17" i="1"/>
  <c r="BL17" i="1"/>
  <c r="BM17" i="1"/>
  <c r="BN17" i="1"/>
  <c r="BO17" i="1"/>
  <c r="B3" i="3" s="1"/>
  <c r="BQ17" i="1"/>
  <c r="N3" i="3" s="1"/>
  <c r="BS17" i="1"/>
  <c r="A20" i="3" s="1"/>
  <c r="BT17" i="1"/>
  <c r="BU17" i="1"/>
  <c r="N17" i="3" s="1"/>
  <c r="BV17" i="1"/>
  <c r="BW17" i="1"/>
  <c r="B20" i="3" s="1"/>
  <c r="BY17" i="1"/>
  <c r="C20" i="3" s="1"/>
  <c r="BZ17" i="1"/>
  <c r="CA17" i="1"/>
  <c r="A36" i="3" s="1"/>
  <c r="CC17" i="1"/>
  <c r="B36" i="3" s="1"/>
  <c r="CD17" i="1"/>
  <c r="CE17" i="1"/>
  <c r="C36" i="3" s="1"/>
  <c r="CF17" i="1"/>
  <c r="CG17" i="1"/>
  <c r="N32" i="3" s="1"/>
  <c r="CH17" i="1"/>
  <c r="CI17" i="1"/>
  <c r="N33" i="3" s="1"/>
  <c r="B17" i="1"/>
  <c r="B16" i="1"/>
  <c r="BF17" i="1" l="1"/>
  <c r="BP16" i="1"/>
  <c r="BF16" i="1"/>
  <c r="BX17" i="1"/>
  <c r="AF17" i="4"/>
  <c r="AF16" i="4"/>
  <c r="AO17" i="4"/>
  <c r="AQ17" i="4"/>
  <c r="AS17" i="4"/>
  <c r="AY17" i="4"/>
  <c r="BA17" i="4"/>
  <c r="BC17" i="4"/>
  <c r="BE17" i="4"/>
  <c r="AW8" i="4"/>
  <c r="BR17" i="1"/>
  <c r="AW16" i="4" l="1"/>
  <c r="AW17" i="4"/>
</calcChain>
</file>

<file path=xl/sharedStrings.xml><?xml version="1.0" encoding="utf-8"?>
<sst xmlns="http://schemas.openxmlformats.org/spreadsheetml/2006/main" count="392" uniqueCount="121">
  <si>
    <t xml:space="preserve">Semaine du    </t>
  </si>
  <si>
    <t xml:space="preserve">au </t>
  </si>
  <si>
    <t>Date</t>
  </si>
  <si>
    <t xml:space="preserve">Pluvio. </t>
  </si>
  <si>
    <t>MES</t>
  </si>
  <si>
    <t>DCO</t>
  </si>
  <si>
    <t>DBO5</t>
  </si>
  <si>
    <t>NTK</t>
  </si>
  <si>
    <t>N-NO2</t>
  </si>
  <si>
    <t>N-NO3</t>
  </si>
  <si>
    <t>NGL</t>
  </si>
  <si>
    <t>PT</t>
  </si>
  <si>
    <t>pH</t>
  </si>
  <si>
    <t>Temp.</t>
  </si>
  <si>
    <t>en mm</t>
  </si>
  <si>
    <t>m³</t>
  </si>
  <si>
    <t>mg/l</t>
  </si>
  <si>
    <t>kg/j</t>
  </si>
  <si>
    <t>unité pH</t>
  </si>
  <si>
    <t>°C</t>
  </si>
  <si>
    <t xml:space="preserve"> entrée A3</t>
  </si>
  <si>
    <t>Volume</t>
  </si>
  <si>
    <t>Sortie A 4</t>
  </si>
  <si>
    <t>Deversement A2</t>
  </si>
  <si>
    <t>By pass A5</t>
  </si>
  <si>
    <t>entrée</t>
  </si>
  <si>
    <t>sortie</t>
  </si>
  <si>
    <t>Rendement</t>
  </si>
  <si>
    <t>NH4</t>
  </si>
  <si>
    <t>Qualité</t>
  </si>
  <si>
    <t xml:space="preserve">boues </t>
  </si>
  <si>
    <t>Flottation</t>
  </si>
  <si>
    <t>m³ /j</t>
  </si>
  <si>
    <t>T4</t>
  </si>
  <si>
    <t>T3</t>
  </si>
  <si>
    <t>Total</t>
  </si>
  <si>
    <t>Deshydratation</t>
  </si>
  <si>
    <t>Boues epandues</t>
  </si>
  <si>
    <t>T</t>
  </si>
  <si>
    <t>Boues incinérées</t>
  </si>
  <si>
    <t>siccité</t>
  </si>
  <si>
    <t>Quantité</t>
  </si>
  <si>
    <t>quantités</t>
  </si>
  <si>
    <t>FeCl</t>
  </si>
  <si>
    <t>Kg/j</t>
  </si>
  <si>
    <t>Kg/m³ eau traitée</t>
  </si>
  <si>
    <t>Ferrapac</t>
  </si>
  <si>
    <t>Polymère Floc</t>
  </si>
  <si>
    <t>Méthanol</t>
  </si>
  <si>
    <t>réactifs-file eau</t>
  </si>
  <si>
    <t>Réactifs -file Boues</t>
  </si>
  <si>
    <t>Polymère flottation</t>
  </si>
  <si>
    <t>Polymère déhydratation</t>
  </si>
  <si>
    <t>Kg/m³de boues traitée</t>
  </si>
  <si>
    <t>Kg/T de boues</t>
  </si>
  <si>
    <t>Chaux</t>
  </si>
  <si>
    <t>CAP</t>
  </si>
  <si>
    <t>Bicarbonate</t>
  </si>
  <si>
    <t>Kg/T de boues épandues</t>
  </si>
  <si>
    <t>Kg/T de boues incinérées</t>
  </si>
  <si>
    <t>Energie</t>
  </si>
  <si>
    <t>Electricité</t>
  </si>
  <si>
    <t>Temps incinération</t>
  </si>
  <si>
    <t>h/J</t>
  </si>
  <si>
    <t>KW/h</t>
  </si>
  <si>
    <t xml:space="preserve">Gaz </t>
  </si>
  <si>
    <t xml:space="preserve">Moyenne </t>
  </si>
  <si>
    <t>Cumulé</t>
  </si>
  <si>
    <t>temps sec</t>
  </si>
  <si>
    <t>temps de pluie</t>
  </si>
  <si>
    <t>sortie mg/l</t>
  </si>
  <si>
    <t>Temps sec</t>
  </si>
  <si>
    <t>Temps pluie</t>
  </si>
  <si>
    <t>Rendement TS</t>
  </si>
  <si>
    <t>Annuel</t>
  </si>
  <si>
    <t>8 mg/L</t>
  </si>
  <si>
    <t>4 mg/L</t>
  </si>
  <si>
    <t>15 mg/L</t>
  </si>
  <si>
    <t>1 mg/L</t>
  </si>
  <si>
    <t>Moyenne semaine</t>
  </si>
  <si>
    <t>Moyenne mensuelle</t>
  </si>
  <si>
    <t>Moyenne annuelle</t>
  </si>
  <si>
    <t>MES (mg/L)</t>
  </si>
  <si>
    <t>M.semaine :</t>
  </si>
  <si>
    <t>M.Mensuelle</t>
  </si>
  <si>
    <t>M. Anuelle</t>
  </si>
  <si>
    <t>DCO (mg/L)</t>
  </si>
  <si>
    <t>DBO5 (mg/L)</t>
  </si>
  <si>
    <t>M. Annuelle</t>
  </si>
  <si>
    <t>NH4 (mg/L)</t>
  </si>
  <si>
    <t>NTK (mg/L)</t>
  </si>
  <si>
    <t>NGL (mg/L)</t>
  </si>
  <si>
    <t>Pt (mg/L)</t>
  </si>
  <si>
    <t>Mes</t>
  </si>
  <si>
    <t xml:space="preserve">Suivi consommation : Semaine du         au      </t>
  </si>
  <si>
    <t>Total Semaine :</t>
  </si>
  <si>
    <t>Total mois</t>
  </si>
  <si>
    <t>Total an</t>
  </si>
  <si>
    <t>Ferrapac (kg/J)</t>
  </si>
  <si>
    <t>Méthanol (kg/J)</t>
  </si>
  <si>
    <t>Polymères (kg/J)</t>
  </si>
  <si>
    <t>FeCl (kg/J)</t>
  </si>
  <si>
    <t>Traitement final des boues</t>
  </si>
  <si>
    <t>Total semaine</t>
  </si>
  <si>
    <t>Polymères Floc.</t>
  </si>
  <si>
    <t>Polymères Flot.</t>
  </si>
  <si>
    <t>Polymères Des.</t>
  </si>
  <si>
    <t>Total Mois</t>
  </si>
  <si>
    <t>Tonnage MS</t>
  </si>
  <si>
    <t>FecCl</t>
  </si>
  <si>
    <t>Polymères - Floc</t>
  </si>
  <si>
    <t>Polymères - FloT</t>
  </si>
  <si>
    <t>Polymères - Des.</t>
  </si>
  <si>
    <t>Gaz (Nm3)</t>
  </si>
  <si>
    <t>Electricité (Kwh)</t>
  </si>
  <si>
    <t>Nm3</t>
  </si>
  <si>
    <t>Volume m3/jour d'eau traitée</t>
  </si>
  <si>
    <t xml:space="preserve">Tendance </t>
  </si>
  <si>
    <t>écart annuel</t>
  </si>
  <si>
    <t>valeur test</t>
  </si>
  <si>
    <t xml:space="preserve">Suivi des performances : Semaine du       au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</si>
</sst>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"/>
    <numFmt numFmtId="165" formatCode="_-* #,##0\ _€_-;\-* #,##0\ _€_-;_-* &quot;-&quot;??\ _€_-;_-@_-"/>
    <numFmt numFmtId="166" formatCode="ddd\ dd"/>
    <numFmt numFmtId="167" formatCode="0.0"/>
    <numFmt numFmtId="168" formatCode="#,##0.000"/>
    <numFmt numFmtId="169" formatCode="0.000"/>
  </numFmts>
  <fonts count="18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6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BDAD8D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5F7B7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ck">
        <color theme="4"/>
      </bottom>
      <diagonal/>
    </border>
    <border>
      <left/>
      <right style="medium">
        <color theme="0"/>
      </right>
      <top style="medium">
        <color theme="0"/>
      </top>
      <bottom style="thick">
        <color theme="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2"/>
      </bottom>
      <diagonal/>
    </border>
    <border>
      <left style="medium">
        <color theme="0"/>
      </left>
      <right style="medium">
        <color theme="0"/>
      </right>
      <top style="thin">
        <color theme="2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thin">
        <color theme="2"/>
      </right>
      <top style="thin">
        <color theme="2"/>
      </top>
      <bottom style="medium">
        <color theme="0"/>
      </bottom>
      <diagonal/>
    </border>
    <border>
      <left style="medium">
        <color theme="0"/>
      </left>
      <right style="thin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2"/>
      </right>
      <top style="medium">
        <color theme="0"/>
      </top>
      <bottom style="thin">
        <color theme="2"/>
      </bottom>
      <diagonal/>
    </border>
    <border>
      <left style="thin">
        <color theme="2"/>
      </left>
      <right/>
      <top style="medium">
        <color theme="0"/>
      </top>
      <bottom style="thick">
        <color theme="4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  <xf numFmtId="43" fontId="16" fillId="0" borderId="0" applyFont="0" applyFill="0" applyBorder="0" applyAlignment="0" applyProtection="0"/>
  </cellStyleXfs>
  <cellXfs count="112">
    <xf numFmtId="0" fontId="0" fillId="0" borderId="0" xfId="0"/>
    <xf numFmtId="0" fontId="1" fillId="0" borderId="0" xfId="1"/>
    <xf numFmtId="0" fontId="0" fillId="0" borderId="3" xfId="0" applyBorder="1"/>
    <xf numFmtId="0" fontId="5" fillId="0" borderId="3" xfId="0" applyFont="1" applyBorder="1"/>
    <xf numFmtId="0" fontId="4" fillId="2" borderId="3" xfId="0" applyFont="1" applyFill="1" applyBorder="1" applyAlignment="1">
      <alignment horizontal="center" wrapText="1"/>
    </xf>
    <xf numFmtId="0" fontId="0" fillId="2" borderId="3" xfId="0" applyFill="1" applyBorder="1"/>
    <xf numFmtId="0" fontId="4" fillId="3" borderId="3" xfId="0" applyFont="1" applyFill="1" applyBorder="1" applyAlignment="1">
      <alignment horizontal="centerContinuous"/>
    </xf>
    <xf numFmtId="164" fontId="4" fillId="3" borderId="3" xfId="0" applyNumberFormat="1" applyFont="1" applyFill="1" applyBorder="1" applyAlignment="1">
      <alignment horizontal="centerContinuous"/>
    </xf>
    <xf numFmtId="164" fontId="4" fillId="3" borderId="6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0" fillId="3" borderId="3" xfId="0" applyFill="1" applyBorder="1"/>
    <xf numFmtId="164" fontId="4" fillId="4" borderId="3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 wrapText="1"/>
    </xf>
    <xf numFmtId="0" fontId="0" fillId="4" borderId="3" xfId="0" applyFill="1" applyBorder="1"/>
    <xf numFmtId="0" fontId="4" fillId="5" borderId="3" xfId="0" applyFont="1" applyFill="1" applyBorder="1" applyAlignment="1">
      <alignment horizontal="center" wrapText="1"/>
    </xf>
    <xf numFmtId="0" fontId="0" fillId="5" borderId="3" xfId="0" applyFill="1" applyBorder="1"/>
    <xf numFmtId="0" fontId="4" fillId="6" borderId="3" xfId="0" applyFont="1" applyFill="1" applyBorder="1" applyAlignment="1">
      <alignment horizontal="center" wrapText="1"/>
    </xf>
    <xf numFmtId="0" fontId="0" fillId="6" borderId="3" xfId="0" applyFill="1" applyBorder="1"/>
    <xf numFmtId="0" fontId="6" fillId="7" borderId="3" xfId="0" applyFont="1" applyFill="1" applyBorder="1"/>
    <xf numFmtId="0" fontId="0" fillId="7" borderId="3" xfId="0" applyFill="1" applyBorder="1"/>
    <xf numFmtId="3" fontId="0" fillId="0" borderId="3" xfId="0" applyNumberFormat="1" applyBorder="1"/>
    <xf numFmtId="9" fontId="0" fillId="0" borderId="3" xfId="0" applyNumberFormat="1" applyBorder="1"/>
    <xf numFmtId="0" fontId="0" fillId="0" borderId="8" xfId="0" applyBorder="1"/>
    <xf numFmtId="0" fontId="1" fillId="0" borderId="8" xfId="1" applyBorder="1"/>
    <xf numFmtId="0" fontId="0" fillId="0" borderId="14" xfId="0" applyBorder="1"/>
    <xf numFmtId="0" fontId="0" fillId="0" borderId="16" xfId="0" applyBorder="1"/>
    <xf numFmtId="0" fontId="0" fillId="0" borderId="1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8" fillId="0" borderId="23" xfId="0" applyFont="1" applyBorder="1"/>
    <xf numFmtId="0" fontId="9" fillId="0" borderId="8" xfId="0" applyFont="1" applyBorder="1"/>
    <xf numFmtId="0" fontId="2" fillId="0" borderId="13" xfId="2" applyBorder="1" applyAlignment="1">
      <alignment horizontal="center" vertical="center"/>
    </xf>
    <xf numFmtId="0" fontId="2" fillId="0" borderId="25" xfId="2" applyBorder="1" applyAlignment="1">
      <alignment horizontal="center" vertical="center"/>
    </xf>
    <xf numFmtId="0" fontId="10" fillId="0" borderId="8" xfId="0" applyFont="1" applyBorder="1"/>
    <xf numFmtId="0" fontId="2" fillId="0" borderId="12" xfId="2" applyBorder="1" applyAlignment="1">
      <alignment vertical="center"/>
    </xf>
    <xf numFmtId="0" fontId="12" fillId="0" borderId="8" xfId="3" applyFont="1" applyBorder="1"/>
    <xf numFmtId="0" fontId="12" fillId="0" borderId="23" xfId="3" applyFont="1" applyBorder="1"/>
    <xf numFmtId="0" fontId="13" fillId="0" borderId="8" xfId="3" applyFont="1" applyBorder="1"/>
    <xf numFmtId="0" fontId="14" fillId="0" borderId="0" xfId="0" applyFont="1"/>
    <xf numFmtId="0" fontId="15" fillId="0" borderId="0" xfId="0" applyFont="1"/>
    <xf numFmtId="165" fontId="9" fillId="0" borderId="8" xfId="0" applyNumberFormat="1" applyFont="1" applyBorder="1"/>
    <xf numFmtId="166" fontId="4" fillId="0" borderId="28" xfId="0" applyNumberFormat="1" applyFont="1" applyBorder="1" applyAlignment="1">
      <alignment horizontal="center"/>
    </xf>
    <xf numFmtId="167" fontId="4" fillId="0" borderId="29" xfId="0" applyNumberFormat="1" applyFont="1" applyBorder="1" applyAlignment="1">
      <alignment horizontal="center"/>
    </xf>
    <xf numFmtId="3" fontId="4" fillId="0" borderId="30" xfId="0" applyNumberFormat="1" applyFont="1" applyBorder="1" applyAlignment="1">
      <alignment horizontal="center"/>
    </xf>
    <xf numFmtId="2" fontId="4" fillId="0" borderId="30" xfId="0" applyNumberFormat="1" applyFont="1" applyBorder="1" applyAlignment="1">
      <alignment horizontal="center"/>
    </xf>
    <xf numFmtId="164" fontId="4" fillId="0" borderId="30" xfId="0" applyNumberFormat="1" applyFont="1" applyBorder="1" applyAlignment="1">
      <alignment horizontal="center"/>
    </xf>
    <xf numFmtId="164" fontId="4" fillId="0" borderId="31" xfId="0" applyNumberFormat="1" applyFont="1" applyBorder="1" applyAlignment="1">
      <alignment horizontal="center"/>
    </xf>
    <xf numFmtId="2" fontId="4" fillId="0" borderId="31" xfId="0" applyNumberFormat="1" applyFont="1" applyBorder="1" applyAlignment="1">
      <alignment horizontal="center"/>
    </xf>
    <xf numFmtId="168" fontId="4" fillId="0" borderId="30" xfId="0" applyNumberFormat="1" applyFont="1" applyFill="1" applyBorder="1" applyAlignment="1">
      <alignment horizontal="center" vertical="center"/>
    </xf>
    <xf numFmtId="2" fontId="4" fillId="0" borderId="30" xfId="0" applyNumberFormat="1" applyFont="1" applyFill="1" applyBorder="1" applyAlignment="1">
      <alignment horizontal="center" vertical="center"/>
    </xf>
    <xf numFmtId="169" fontId="4" fillId="0" borderId="32" xfId="0" applyNumberFormat="1" applyFont="1" applyBorder="1" applyAlignment="1">
      <alignment horizontal="center"/>
    </xf>
    <xf numFmtId="169" fontId="4" fillId="0" borderId="33" xfId="0" applyNumberFormat="1" applyFont="1" applyBorder="1" applyAlignment="1">
      <alignment horizontal="center"/>
    </xf>
    <xf numFmtId="3" fontId="4" fillId="0" borderId="30" xfId="0" applyNumberFormat="1" applyFont="1" applyFill="1" applyBorder="1" applyAlignment="1">
      <alignment horizontal="center" vertical="center"/>
    </xf>
    <xf numFmtId="3" fontId="4" fillId="0" borderId="31" xfId="0" applyNumberFormat="1" applyFont="1" applyFill="1" applyBorder="1" applyAlignment="1">
      <alignment horizontal="center" vertical="center"/>
    </xf>
    <xf numFmtId="2" fontId="9" fillId="0" borderId="8" xfId="0" applyNumberFormat="1" applyFont="1" applyBorder="1"/>
    <xf numFmtId="0" fontId="9" fillId="0" borderId="8" xfId="0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43" fontId="9" fillId="0" borderId="23" xfId="0" applyNumberFormat="1" applyFont="1" applyBorder="1" applyAlignment="1">
      <alignment horizontal="center" vertical="center"/>
    </xf>
    <xf numFmtId="165" fontId="9" fillId="0" borderId="8" xfId="4" applyNumberFormat="1" applyFont="1" applyBorder="1"/>
    <xf numFmtId="165" fontId="9" fillId="0" borderId="8" xfId="4" applyNumberFormat="1" applyFont="1" applyBorder="1" applyAlignment="1">
      <alignment vertical="center"/>
    </xf>
    <xf numFmtId="165" fontId="9" fillId="0" borderId="8" xfId="4" applyNumberFormat="1" applyFont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64" fontId="4" fillId="6" borderId="6" xfId="0" applyNumberFormat="1" applyFont="1" applyFill="1" applyBorder="1" applyAlignment="1">
      <alignment horizontal="center"/>
    </xf>
    <xf numFmtId="164" fontId="4" fillId="6" borderId="4" xfId="0" applyNumberFormat="1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  <xf numFmtId="164" fontId="4" fillId="5" borderId="6" xfId="0" applyNumberFormat="1" applyFont="1" applyFill="1" applyBorder="1" applyAlignment="1">
      <alignment horizontal="center"/>
    </xf>
    <xf numFmtId="164" fontId="4" fillId="5" borderId="4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/>
    </xf>
    <xf numFmtId="164" fontId="4" fillId="4" borderId="3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4" fillId="4" borderId="6" xfId="0" applyNumberFormat="1" applyFont="1" applyFill="1" applyBorder="1" applyAlignment="1">
      <alignment horizontal="center"/>
    </xf>
    <xf numFmtId="164" fontId="4" fillId="4" borderId="7" xfId="0" applyNumberFormat="1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4" borderId="3" xfId="0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0" borderId="12" xfId="2" applyBorder="1" applyAlignment="1">
      <alignment horizontal="center" vertical="center"/>
    </xf>
    <xf numFmtId="0" fontId="2" fillId="0" borderId="13" xfId="2" applyBorder="1" applyAlignment="1">
      <alignment horizontal="center" vertical="center"/>
    </xf>
    <xf numFmtId="165" fontId="7" fillId="0" borderId="17" xfId="4" applyNumberFormat="1" applyFont="1" applyBorder="1" applyAlignment="1">
      <alignment horizontal="center" vertical="center"/>
    </xf>
    <xf numFmtId="165" fontId="7" fillId="0" borderId="18" xfId="4" applyNumberFormat="1" applyFont="1" applyBorder="1" applyAlignment="1">
      <alignment horizontal="center" vertical="center"/>
    </xf>
    <xf numFmtId="165" fontId="7" fillId="0" borderId="19" xfId="4" applyNumberFormat="1" applyFont="1" applyBorder="1" applyAlignment="1">
      <alignment horizontal="center" vertical="center"/>
    </xf>
    <xf numFmtId="165" fontId="7" fillId="0" borderId="20" xfId="4" applyNumberFormat="1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17" fillId="0" borderId="26" xfId="2" applyFont="1" applyBorder="1" applyAlignment="1">
      <alignment horizontal="center" vertical="center" wrapText="1"/>
    </xf>
    <xf numFmtId="0" fontId="17" fillId="0" borderId="18" xfId="2" applyFont="1" applyBorder="1" applyAlignment="1">
      <alignment horizontal="center" vertical="center" wrapText="1"/>
    </xf>
    <xf numFmtId="0" fontId="17" fillId="0" borderId="1" xfId="2" applyFont="1" applyAlignment="1">
      <alignment horizontal="center" vertical="center" wrapText="1"/>
    </xf>
    <xf numFmtId="0" fontId="17" fillId="0" borderId="27" xfId="2" applyFont="1" applyBorder="1" applyAlignment="1">
      <alignment horizontal="center" vertical="center" wrapText="1"/>
    </xf>
    <xf numFmtId="0" fontId="11" fillId="0" borderId="9" xfId="1" applyFont="1" applyBorder="1" applyAlignment="1">
      <alignment horizontal="center"/>
    </xf>
    <xf numFmtId="0" fontId="11" fillId="0" borderId="10" xfId="1" applyFont="1" applyBorder="1" applyAlignment="1">
      <alignment horizontal="center"/>
    </xf>
    <xf numFmtId="0" fontId="11" fillId="0" borderId="11" xfId="1" applyFont="1" applyBorder="1" applyAlignment="1">
      <alignment horizontal="center"/>
    </xf>
    <xf numFmtId="0" fontId="2" fillId="0" borderId="1" xfId="2" applyAlignment="1">
      <alignment horizontal="center"/>
    </xf>
    <xf numFmtId="164" fontId="4" fillId="3" borderId="7" xfId="0" applyNumberFormat="1" applyFont="1" applyFill="1" applyBorder="1" applyAlignment="1">
      <alignment horizontal="center"/>
    </xf>
  </cellXfs>
  <cellStyles count="5">
    <cellStyle name="Milliers" xfId="4" builtinId="3"/>
    <cellStyle name="Normal" xfId="0" builtinId="0"/>
    <cellStyle name="Titre" xfId="1" builtinId="15"/>
    <cellStyle name="Titre 1" xfId="2" builtinId="16"/>
    <cellStyle name="Titre 4" xfId="3" builtinId="19"/>
  </cellStyles>
  <dxfs count="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colors>
    <mruColors>
      <color rgb="FFF5F7B7"/>
      <color rgb="FFBDAD8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2319436733315299"/>
          <c:h val="0.73719523360516548"/>
        </c:manualLayout>
      </c:layout>
      <c:barChart>
        <c:barDir val="col"/>
        <c:grouping val="clustered"/>
        <c:varyColors val="0"/>
        <c:ser>
          <c:idx val="0"/>
          <c:order val="0"/>
          <c:tx>
            <c:v>entrée A3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données!$C$8:$C$14</c:f>
              <c:numCache>
                <c:formatCode>#,##0</c:formatCode>
                <c:ptCount val="7"/>
              </c:numCache>
            </c:numRef>
          </c:val>
        </c:ser>
        <c:ser>
          <c:idx val="1"/>
          <c:order val="1"/>
          <c:tx>
            <c:v> sortie A 4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données!$D$8:$D$14</c:f>
              <c:numCache>
                <c:formatCode>#,##0</c:formatCode>
                <c:ptCount val="7"/>
              </c:numCache>
            </c:numRef>
          </c:val>
        </c:ser>
        <c:ser>
          <c:idx val="2"/>
          <c:order val="2"/>
          <c:tx>
            <c:v>Déversement A2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données!$E$8:$E$14</c:f>
              <c:numCache>
                <c:formatCode>#,##0</c:formatCode>
                <c:ptCount val="7"/>
              </c:numCache>
            </c:numRef>
          </c:val>
        </c:ser>
        <c:ser>
          <c:idx val="3"/>
          <c:order val="3"/>
          <c:tx>
            <c:v>by pass A5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données!$F$8:$F$14</c:f>
              <c:numCache>
                <c:formatCode>#,##0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212288"/>
        <c:axId val="100729600"/>
      </c:barChart>
      <c:lineChart>
        <c:grouping val="standard"/>
        <c:varyColors val="0"/>
        <c:ser>
          <c:idx val="4"/>
          <c:order val="4"/>
          <c:tx>
            <c:v>pluviométrie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données!$B$8:$B$14</c:f>
              <c:numCache>
                <c:formatCode>0.0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732928"/>
        <c:axId val="100731136"/>
      </c:lineChart>
      <c:catAx>
        <c:axId val="99212288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0729600"/>
        <c:crosses val="autoZero"/>
        <c:auto val="1"/>
        <c:lblAlgn val="ctr"/>
        <c:lblOffset val="100"/>
        <c:noMultiLvlLbl val="1"/>
      </c:catAx>
      <c:valAx>
        <c:axId val="10072960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99212288"/>
        <c:crosses val="autoZero"/>
        <c:crossBetween val="between"/>
      </c:valAx>
      <c:valAx>
        <c:axId val="10073113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crossAx val="100732928"/>
        <c:crosses val="max"/>
        <c:crossBetween val="between"/>
      </c:valAx>
      <c:catAx>
        <c:axId val="100732928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073113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0"/>
          <c:y val="0.86785897474915807"/>
          <c:w val="1"/>
          <c:h val="0.1311001716394492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MES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données!$I$8:$I$14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760192"/>
        <c:axId val="100766080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max'!$E$8:$E$14</c:f>
              <c:numCache>
                <c:formatCode>General</c:formatCode>
                <c:ptCount val="7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760192"/>
        <c:axId val="100766080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données!$K$8:$K$15</c:f>
              <c:numCache>
                <c:formatCode>0.00</c:formatCode>
                <c:ptCount val="8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769152"/>
        <c:axId val="100767616"/>
      </c:lineChart>
      <c:catAx>
        <c:axId val="100760192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0766080"/>
        <c:crosses val="autoZero"/>
        <c:auto val="1"/>
        <c:lblAlgn val="ctr"/>
        <c:lblOffset val="100"/>
        <c:noMultiLvlLbl val="1"/>
      </c:catAx>
      <c:valAx>
        <c:axId val="10076608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0760192"/>
        <c:crosses val="autoZero"/>
        <c:crossBetween val="between"/>
      </c:valAx>
      <c:valAx>
        <c:axId val="100767616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0769152"/>
        <c:crosses val="max"/>
        <c:crossBetween val="between"/>
      </c:valAx>
      <c:catAx>
        <c:axId val="100769152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076761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76062458954E-2"/>
          <c:y val="0.92818787579560547"/>
          <c:w val="0.97097141416610255"/>
          <c:h val="7.143024208689646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DCO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données!$N$8:$N$14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792576"/>
        <c:axId val="101187584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max'!$H$8:$H$14</c:f>
              <c:numCache>
                <c:formatCode>General</c:formatCode>
                <c:ptCount val="7"/>
                <c:pt idx="0">
                  <c:v>50</c:v>
                </c:pt>
                <c:pt idx="1">
                  <c:v>50</c:v>
                </c:pt>
                <c:pt idx="2">
                  <c:v>50</c:v>
                </c:pt>
                <c:pt idx="3">
                  <c:v>50</c:v>
                </c:pt>
                <c:pt idx="4">
                  <c:v>50</c:v>
                </c:pt>
                <c:pt idx="5">
                  <c:v>50</c:v>
                </c:pt>
                <c:pt idx="6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792576"/>
        <c:axId val="101187584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données!$P$8:$P$14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190656"/>
        <c:axId val="101189120"/>
      </c:lineChart>
      <c:catAx>
        <c:axId val="100792576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1187584"/>
        <c:crosses val="autoZero"/>
        <c:auto val="1"/>
        <c:lblAlgn val="ctr"/>
        <c:lblOffset val="100"/>
        <c:noMultiLvlLbl val="1"/>
      </c:catAx>
      <c:valAx>
        <c:axId val="10118758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0792576"/>
        <c:crosses val="autoZero"/>
        <c:crossBetween val="between"/>
      </c:valAx>
      <c:valAx>
        <c:axId val="101189120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1190656"/>
        <c:crosses val="max"/>
        <c:crossBetween val="between"/>
      </c:valAx>
      <c:catAx>
        <c:axId val="101190656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1189120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80844975594E-2"/>
          <c:y val="0.9173863103340788"/>
          <c:w val="0.97097141416610255"/>
          <c:h val="8.2231807548423116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DBO5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données!$I$8:$I$14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234560"/>
        <c:axId val="10123609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max'!$K$8:$K$14</c:f>
              <c:numCache>
                <c:formatCode>General</c:formatCode>
                <c:ptCount val="7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34560"/>
        <c:axId val="10123609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données!$S$8:$S$14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51712"/>
        <c:axId val="101250176"/>
      </c:lineChart>
      <c:catAx>
        <c:axId val="10123456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1236096"/>
        <c:crosses val="autoZero"/>
        <c:auto val="1"/>
        <c:lblAlgn val="ctr"/>
        <c:lblOffset val="100"/>
        <c:noMultiLvlLbl val="1"/>
      </c:catAx>
      <c:valAx>
        <c:axId val="10123609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1234560"/>
        <c:crosses val="autoZero"/>
        <c:crossBetween val="between"/>
      </c:valAx>
      <c:valAx>
        <c:axId val="101250176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1251712"/>
        <c:crosses val="max"/>
        <c:crossBetween val="between"/>
      </c:valAx>
      <c:catAx>
        <c:axId val="101251712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125017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2278709306484219"/>
          <c:w val="0.97097141416610255"/>
          <c:h val="7.143024208689646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NH4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données!$X$8:$X$14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275520"/>
        <c:axId val="10127705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max'!$N$8:$N$14</c:f>
              <c:numCache>
                <c:formatCode>General</c:formatCode>
                <c:ptCount val="7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75520"/>
        <c:axId val="10127705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données!$Z$8:$Z$14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280384"/>
        <c:axId val="101278848"/>
      </c:lineChart>
      <c:catAx>
        <c:axId val="10127552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1277056"/>
        <c:crosses val="autoZero"/>
        <c:auto val="1"/>
        <c:lblAlgn val="ctr"/>
        <c:lblOffset val="100"/>
        <c:noMultiLvlLbl val="1"/>
      </c:catAx>
      <c:valAx>
        <c:axId val="1012770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1275520"/>
        <c:crosses val="autoZero"/>
        <c:crossBetween val="between"/>
      </c:valAx>
      <c:valAx>
        <c:axId val="101278848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1280384"/>
        <c:crosses val="max"/>
        <c:crossBetween val="between"/>
      </c:valAx>
      <c:catAx>
        <c:axId val="101280384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1278848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2270706761937515"/>
          <c:w val="0.97097141416610255"/>
          <c:h val="7.1510025940502403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NTK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données!$AC$8:$AC$14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059840"/>
        <c:axId val="10506137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max'!$Q$8:$Q$14</c:f>
              <c:numCache>
                <c:formatCode>General</c:formatCode>
                <c:ptCount val="7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059840"/>
        <c:axId val="10506137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données!$AE$8:$AE$14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072896"/>
        <c:axId val="105071360"/>
      </c:lineChart>
      <c:catAx>
        <c:axId val="10505984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5061376"/>
        <c:crosses val="autoZero"/>
        <c:auto val="1"/>
        <c:lblAlgn val="ctr"/>
        <c:lblOffset val="100"/>
        <c:noMultiLvlLbl val="1"/>
      </c:catAx>
      <c:valAx>
        <c:axId val="10506137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5059840"/>
        <c:crosses val="autoZero"/>
        <c:crossBetween val="between"/>
      </c:valAx>
      <c:valAx>
        <c:axId val="105071360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5072896"/>
        <c:crosses val="max"/>
        <c:crossBetween val="between"/>
      </c:valAx>
      <c:catAx>
        <c:axId val="105072896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5071360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2278709306484219"/>
          <c:w val="0.97097141416610255"/>
          <c:h val="7.143024208689646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NGL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données!$AR$8:$AR$14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108608"/>
        <c:axId val="105110144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max'!$T$8:$T$14</c:f>
              <c:numCache>
                <c:formatCode>General</c:formatCode>
                <c:ptCount val="7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108608"/>
        <c:axId val="105110144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données!$AT$8:$AT$14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5113472"/>
        <c:axId val="105111936"/>
      </c:lineChart>
      <c:catAx>
        <c:axId val="105108608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05110144"/>
        <c:crosses val="autoZero"/>
        <c:auto val="1"/>
        <c:lblAlgn val="ctr"/>
        <c:lblOffset val="100"/>
        <c:noMultiLvlLbl val="1"/>
      </c:catAx>
      <c:valAx>
        <c:axId val="10511014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05108608"/>
        <c:crosses val="autoZero"/>
        <c:crossBetween val="between"/>
      </c:valAx>
      <c:valAx>
        <c:axId val="105111936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05113472"/>
        <c:crosses val="max"/>
        <c:crossBetween val="between"/>
      </c:valAx>
      <c:catAx>
        <c:axId val="105113472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0511193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1198552760331553"/>
          <c:w val="0.97097141416610255"/>
          <c:h val="8.2231807548423116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concentration Pt sortie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données!$AW$8:$AW$14</c:f>
              <c:numCache>
                <c:formatCode>0.00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044160"/>
        <c:axId val="116045696"/>
      </c:barChart>
      <c:lineChart>
        <c:grouping val="standard"/>
        <c:varyColors val="0"/>
        <c:ser>
          <c:idx val="2"/>
          <c:order val="2"/>
          <c:tx>
            <c:v>seuil journalier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max'!$W$8:$W$14</c:f>
              <c:numCache>
                <c:formatCode>General</c:formatCode>
                <c:ptCount val="7"/>
                <c:pt idx="0">
                  <c:v>1.5</c:v>
                </c:pt>
                <c:pt idx="1">
                  <c:v>1.5</c:v>
                </c:pt>
                <c:pt idx="2">
                  <c:v>1.5</c:v>
                </c:pt>
                <c:pt idx="3">
                  <c:v>1.5</c:v>
                </c:pt>
                <c:pt idx="4">
                  <c:v>1.5</c:v>
                </c:pt>
                <c:pt idx="5">
                  <c:v>1.5</c:v>
                </c:pt>
                <c:pt idx="6">
                  <c:v>1.5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044160"/>
        <c:axId val="116045696"/>
      </c:lineChart>
      <c:lineChart>
        <c:grouping val="standard"/>
        <c:varyColors val="0"/>
        <c:ser>
          <c:idx val="1"/>
          <c:order val="1"/>
          <c:tx>
            <c:v>Rendement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données!$AY$8:$AY$14</c:f>
              <c:numCache>
                <c:formatCode>0.00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053120"/>
        <c:axId val="116047232"/>
      </c:lineChart>
      <c:catAx>
        <c:axId val="11604416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045696"/>
        <c:crosses val="autoZero"/>
        <c:auto val="1"/>
        <c:lblAlgn val="ctr"/>
        <c:lblOffset val="100"/>
        <c:noMultiLvlLbl val="1"/>
      </c:catAx>
      <c:valAx>
        <c:axId val="11604569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16044160"/>
        <c:crosses val="autoZero"/>
        <c:crossBetween val="between"/>
      </c:valAx>
      <c:valAx>
        <c:axId val="116047232"/>
        <c:scaling>
          <c:orientation val="minMax"/>
          <c:max val="100"/>
        </c:scaling>
        <c:delete val="0"/>
        <c:axPos val="r"/>
        <c:numFmt formatCode="0.00" sourceLinked="1"/>
        <c:majorTickMark val="out"/>
        <c:minorTickMark val="none"/>
        <c:tickLblPos val="nextTo"/>
        <c:crossAx val="116053120"/>
        <c:crosses val="max"/>
        <c:crossBetween val="between"/>
      </c:valAx>
      <c:catAx>
        <c:axId val="116053120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16047232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2.1524411524677156E-2"/>
          <c:y val="0.91502068664931369"/>
          <c:w val="0.97097141416610255"/>
          <c:h val="7.919628734114374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684298060709781"/>
          <c:y val="5.4259837053478657E-2"/>
          <c:w val="0.77798520218001932"/>
          <c:h val="0.71401382519492751"/>
        </c:manualLayout>
      </c:layout>
      <c:lineChart>
        <c:grouping val="standard"/>
        <c:varyColors val="0"/>
        <c:ser>
          <c:idx val="0"/>
          <c:order val="0"/>
          <c:tx>
            <c:v>consommation électricité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données!$CG$8:$CG$14</c:f>
              <c:numCache>
                <c:formatCode>#,##0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03200"/>
        <c:axId val="116404992"/>
      </c:lineChart>
      <c:lineChart>
        <c:grouping val="standard"/>
        <c:varyColors val="0"/>
        <c:ser>
          <c:idx val="1"/>
          <c:order val="1"/>
          <c:tx>
            <c:v>consommation gaz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données!$CI$8:$CI$14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12416"/>
        <c:axId val="116406528"/>
      </c:lineChart>
      <c:catAx>
        <c:axId val="11640320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crossAx val="116404992"/>
        <c:crosses val="autoZero"/>
        <c:auto val="1"/>
        <c:lblAlgn val="ctr"/>
        <c:lblOffset val="100"/>
        <c:noMultiLvlLbl val="1"/>
      </c:catAx>
      <c:valAx>
        <c:axId val="11640499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6403200"/>
        <c:crosses val="autoZero"/>
        <c:crossBetween val="between"/>
      </c:valAx>
      <c:valAx>
        <c:axId val="1164065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6412416"/>
        <c:crosses val="max"/>
        <c:crossBetween val="between"/>
      </c:valAx>
      <c:catAx>
        <c:axId val="116412416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16406528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84487592897041719"/>
          <c:w val="0.97097141416610255"/>
          <c:h val="0.1493409477661446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données!$BO$8:$BO$14</c:f>
              <c:numCache>
                <c:formatCode>#,##0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451968"/>
        <c:axId val="116453760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max'!$AO$8:$AO$14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51968"/>
        <c:axId val="116453760"/>
      </c:lineChart>
      <c:lineChart>
        <c:grouping val="standard"/>
        <c:varyColors val="0"/>
        <c:ser>
          <c:idx val="1"/>
          <c:order val="1"/>
          <c:tx>
            <c:v>Ratio/kg par m3 d'eau traitée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données!$BP$8:$BP$14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56832"/>
        <c:axId val="116455296"/>
      </c:lineChart>
      <c:catAx>
        <c:axId val="116451968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453760"/>
        <c:crosses val="autoZero"/>
        <c:auto val="1"/>
        <c:lblAlgn val="ctr"/>
        <c:lblOffset val="100"/>
        <c:noMultiLvlLbl val="1"/>
      </c:catAx>
      <c:valAx>
        <c:axId val="11645376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6451968"/>
        <c:crosses val="autoZero"/>
        <c:crossBetween val="between"/>
      </c:valAx>
      <c:valAx>
        <c:axId val="1164552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6456832"/>
        <c:crosses val="max"/>
        <c:crossBetween val="between"/>
      </c:valAx>
      <c:catAx>
        <c:axId val="116456832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1645529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0499114889666488"/>
          <c:w val="0.98181566079825133"/>
          <c:h val="8.9225914607272222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données!$BQ$8:$BQ$14</c:f>
              <c:numCache>
                <c:formatCode>#,##0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496640"/>
        <c:axId val="116498432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max'!$AQ$8:$AQ$14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96640"/>
        <c:axId val="116498432"/>
      </c:lineChart>
      <c:lineChart>
        <c:grouping val="standard"/>
        <c:varyColors val="0"/>
        <c:ser>
          <c:idx val="1"/>
          <c:order val="1"/>
          <c:tx>
            <c:v>Ratio/kg par m3 d'eau traitée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données!$BR$8:$BR$14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501504"/>
        <c:axId val="116499968"/>
      </c:lineChart>
      <c:catAx>
        <c:axId val="11649664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498432"/>
        <c:crosses val="autoZero"/>
        <c:auto val="1"/>
        <c:lblAlgn val="ctr"/>
        <c:lblOffset val="100"/>
        <c:noMultiLvlLbl val="1"/>
      </c:catAx>
      <c:valAx>
        <c:axId val="11649843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6496640"/>
        <c:crosses val="autoZero"/>
        <c:crossBetween val="between"/>
      </c:valAx>
      <c:valAx>
        <c:axId val="11649996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6501504"/>
        <c:crosses val="max"/>
        <c:crossBetween val="between"/>
      </c:valAx>
      <c:catAx>
        <c:axId val="116501504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16499968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2553185467208055"/>
          <c:w val="0.98181566079825133"/>
          <c:h val="6.8685208831856526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0391468868956E-2"/>
          <c:y val="5.4259837053478657E-2"/>
          <c:w val="0.81149783350779492"/>
          <c:h val="0.782389841117337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</c:v>
          </c:tx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données!$BQ$8:$BQ$14</c:f>
              <c:numCache>
                <c:formatCode>#,##0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6520832"/>
        <c:axId val="116522368"/>
      </c:barChart>
      <c:lineChart>
        <c:grouping val="standard"/>
        <c:varyColors val="0"/>
        <c:ser>
          <c:idx val="2"/>
          <c:order val="2"/>
          <c:tx>
            <c:v>objectif</c:v>
          </c:tx>
          <c:spPr>
            <a:ln w="41275"/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max'!$AU$8:$AU$14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520832"/>
        <c:axId val="116522368"/>
      </c:lineChart>
      <c:lineChart>
        <c:grouping val="standard"/>
        <c:varyColors val="0"/>
        <c:ser>
          <c:idx val="1"/>
          <c:order val="1"/>
          <c:tx>
            <c:v>Ratio/kg par m3 d'eau traitée</c:v>
          </c:tx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données!$BR$8:$BR$14</c:f>
              <c:numCache>
                <c:formatCode>General</c:formatCode>
                <c:ptCount val="7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983872"/>
        <c:axId val="117982336"/>
      </c:lineChart>
      <c:catAx>
        <c:axId val="116520832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6522368"/>
        <c:crosses val="autoZero"/>
        <c:auto val="1"/>
        <c:lblAlgn val="ctr"/>
        <c:lblOffset val="100"/>
        <c:noMultiLvlLbl val="1"/>
      </c:catAx>
      <c:valAx>
        <c:axId val="11652236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6520832"/>
        <c:crosses val="autoZero"/>
        <c:crossBetween val="between"/>
      </c:valAx>
      <c:valAx>
        <c:axId val="11798233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7983872"/>
        <c:crosses val="max"/>
        <c:crossBetween val="between"/>
      </c:valAx>
      <c:catAx>
        <c:axId val="117983872"/>
        <c:scaling>
          <c:orientation val="minMax"/>
        </c:scaling>
        <c:delete val="1"/>
        <c:axPos val="b"/>
        <c:numFmt formatCode="ddd\ dd" sourceLinked="1"/>
        <c:majorTickMark val="out"/>
        <c:minorTickMark val="none"/>
        <c:tickLblPos val="nextTo"/>
        <c:crossAx val="117982336"/>
        <c:crosses val="autoZero"/>
        <c:auto val="1"/>
        <c:lblAlgn val="ctr"/>
        <c:lblOffset val="100"/>
        <c:noMultiLvlLbl val="1"/>
      </c:catAx>
    </c:plotArea>
    <c:legend>
      <c:legendPos val="b"/>
      <c:layout>
        <c:manualLayout>
          <c:xMode val="edge"/>
          <c:yMode val="edge"/>
          <c:x val="1.8184291944007669E-2"/>
          <c:y val="0.91012632534051885"/>
          <c:w val="0.98181566079825133"/>
          <c:h val="8.4090738163418291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904596227797107"/>
          <c:y val="7.2338805106988743E-2"/>
          <c:w val="0.68265559828277278"/>
          <c:h val="0.85470634814715962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floculation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données!$BS$8:$BS$14</c:f>
              <c:numCache>
                <c:formatCode>#,##0</c:formatCode>
                <c:ptCount val="7"/>
              </c:numCache>
            </c:numRef>
          </c:val>
        </c:ser>
        <c:ser>
          <c:idx val="3"/>
          <c:order val="2"/>
          <c:tx>
            <c:v>Consommation réactifs flottation</c:v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données!$BW$8:$BW$14</c:f>
              <c:numCache>
                <c:formatCode>General</c:formatCode>
                <c:ptCount val="7"/>
              </c:numCache>
            </c:numRef>
          </c:val>
        </c:ser>
        <c:ser>
          <c:idx val="6"/>
          <c:order val="4"/>
          <c:tx>
            <c:v>Consommation deshydratation</c:v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invertIfNegative val="0"/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données!$BY$8:$BY$14</c:f>
              <c:numCache>
                <c:formatCode>General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040448"/>
        <c:axId val="118041984"/>
      </c:barChart>
      <c:lineChart>
        <c:grouping val="standard"/>
        <c:varyColors val="0"/>
        <c:ser>
          <c:idx val="1"/>
          <c:order val="1"/>
          <c:tx>
            <c:v>Ratio Floc. Kg/ m3 d'eau traitée</c:v>
          </c:tx>
          <c:spPr>
            <a:ln>
              <a:solidFill>
                <a:schemeClr val="tx2">
                  <a:lumMod val="75000"/>
                </a:schemeClr>
              </a:solidFill>
            </a:ln>
          </c:spPr>
          <c:marker>
            <c:spPr>
              <a:solidFill>
                <a:schemeClr val="accent1">
                  <a:lumMod val="50000"/>
                </a:schemeClr>
              </a:solidFill>
              <a:ln>
                <a:solidFill>
                  <a:schemeClr val="tx2">
                    <a:lumMod val="75000"/>
                  </a:schemeClr>
                </a:solidFill>
              </a:ln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données!$BT$8:$BT$14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4"/>
          <c:order val="3"/>
          <c:tx>
            <c:v>Ratio flot. Kg/m3 de boue traitée</c:v>
          </c:tx>
          <c:spPr>
            <a:ln>
              <a:solidFill>
                <a:schemeClr val="accent3">
                  <a:lumMod val="5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3">
                  <a:lumMod val="50000"/>
                </a:schemeClr>
              </a:solidFill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données!$BX$8:$BX$14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7"/>
          <c:order val="5"/>
          <c:tx>
            <c:v>Ratio desh. Kg/ T de boue traitée</c:v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6">
                  <a:lumMod val="50000"/>
                </a:schemeClr>
              </a:solidFill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données!$BZ$8:$BZ$14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2"/>
          <c:order val="6"/>
          <c:tx>
            <c:v>objectif floculation</c:v>
          </c:tx>
          <c:spPr>
            <a:ln>
              <a:solidFill>
                <a:schemeClr val="tx2"/>
              </a:solidFill>
            </a:ln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max'!$AS$8:$AS$14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ser>
          <c:idx val="5"/>
          <c:order val="7"/>
          <c:tx>
            <c:v>objectif flottation</c:v>
          </c:tx>
          <c:spPr>
            <a:ln>
              <a:solidFill>
                <a:schemeClr val="accent3"/>
              </a:solidFill>
            </a:ln>
          </c:spPr>
          <c:marker>
            <c:symbol val="none"/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'objectifs et max'!$AW$8:$AW$14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v>objectif deshydratation</c:v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'objectifs et max'!$AY$8:$AY$14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073984"/>
        <c:axId val="118072448"/>
      </c:lineChart>
      <c:catAx>
        <c:axId val="118040448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8041984"/>
        <c:crosses val="autoZero"/>
        <c:auto val="1"/>
        <c:lblAlgn val="ctr"/>
        <c:lblOffset val="100"/>
        <c:noMultiLvlLbl val="1"/>
      </c:catAx>
      <c:valAx>
        <c:axId val="1180419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8040448"/>
        <c:crosses val="autoZero"/>
        <c:crossBetween val="between"/>
      </c:valAx>
      <c:valAx>
        <c:axId val="11807244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8073984"/>
        <c:crosses val="max"/>
        <c:crossBetween val="between"/>
      </c:valAx>
      <c:catAx>
        <c:axId val="1180739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8072448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"/>
          <c:y val="1.0902976111036952E-2"/>
          <c:w val="0.18553769150949154"/>
          <c:h val="0.984577249877663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904596227797107"/>
          <c:y val="7.2338805106988743E-2"/>
          <c:w val="0.68265559828277278"/>
          <c:h val="0.85470634814715962"/>
        </c:manualLayout>
      </c:layout>
      <c:barChart>
        <c:barDir val="col"/>
        <c:grouping val="clustered"/>
        <c:varyColors val="0"/>
        <c:ser>
          <c:idx val="0"/>
          <c:order val="0"/>
          <c:tx>
            <c:v>Consommation chaux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données!$CA$8:$CA$14</c:f>
              <c:numCache>
                <c:formatCode>#,##0</c:formatCode>
                <c:ptCount val="7"/>
              </c:numCache>
            </c:numRef>
          </c:val>
        </c:ser>
        <c:ser>
          <c:idx val="3"/>
          <c:order val="2"/>
          <c:tx>
            <c:v>Consommation CAP</c:v>
          </c:tx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données!$CC$8:$CC$14</c:f>
              <c:numCache>
                <c:formatCode>General</c:formatCode>
                <c:ptCount val="7"/>
              </c:numCache>
            </c:numRef>
          </c:val>
        </c:ser>
        <c:ser>
          <c:idx val="6"/>
          <c:order val="4"/>
          <c:tx>
            <c:v>Consommation bicarbonate</c:v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invertIfNegative val="0"/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données!$CE$8:$CE$14</c:f>
              <c:numCache>
                <c:formatCode>General</c:formatCode>
                <c:ptCount val="7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396800"/>
        <c:axId val="118398336"/>
      </c:barChart>
      <c:lineChart>
        <c:grouping val="standard"/>
        <c:varyColors val="0"/>
        <c:ser>
          <c:idx val="1"/>
          <c:order val="1"/>
          <c:tx>
            <c:v>Ratio chaux. Kg/T boues épandage</c:v>
          </c:tx>
          <c:spPr>
            <a:ln>
              <a:solidFill>
                <a:schemeClr val="tx2">
                  <a:lumMod val="75000"/>
                </a:schemeClr>
              </a:solidFill>
            </a:ln>
          </c:spPr>
          <c:marker>
            <c:spPr>
              <a:solidFill>
                <a:schemeClr val="accent1">
                  <a:lumMod val="50000"/>
                </a:schemeClr>
              </a:solidFill>
              <a:ln>
                <a:solidFill>
                  <a:schemeClr val="tx2">
                    <a:lumMod val="75000"/>
                  </a:schemeClr>
                </a:solidFill>
              </a:ln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données!$CB$8:$CB$14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4"/>
          <c:order val="3"/>
          <c:tx>
            <c:v>Ratio CAP. Kg/T de boue incinérée</c:v>
          </c:tx>
          <c:spPr>
            <a:ln>
              <a:solidFill>
                <a:schemeClr val="accent3">
                  <a:lumMod val="50000"/>
                </a:schemeClr>
              </a:solidFill>
            </a:ln>
          </c:spPr>
          <c:marker>
            <c:symbol val="triangle"/>
            <c:size val="7"/>
            <c:spPr>
              <a:solidFill>
                <a:schemeClr val="accent3">
                  <a:lumMod val="50000"/>
                </a:schemeClr>
              </a:solidFill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données!$BX$8:$BX$14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7"/>
          <c:order val="5"/>
          <c:tx>
            <c:v>Ratio bica. Kg/ T de boue incinérée</c:v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diamond"/>
            <c:size val="7"/>
            <c:spPr>
              <a:solidFill>
                <a:schemeClr val="accent6">
                  <a:lumMod val="50000"/>
                </a:schemeClr>
              </a:solidFill>
            </c:spPr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données!$CF$8:$CF$14</c:f>
              <c:numCache>
                <c:formatCode>General</c:formatCode>
                <c:ptCount val="7"/>
              </c:numCache>
            </c:numRef>
          </c:val>
          <c:smooth val="0"/>
        </c:ser>
        <c:ser>
          <c:idx val="2"/>
          <c:order val="6"/>
          <c:tx>
            <c:v>objectif chaux</c:v>
          </c:tx>
          <c:spPr>
            <a:ln>
              <a:solidFill>
                <a:schemeClr val="tx2"/>
              </a:solidFill>
            </a:ln>
          </c:spPr>
          <c:marker>
            <c:symbol val="none"/>
          </c:marker>
          <c:cat>
            <c:numRef>
              <c:f>données!$A$8:$A$14</c:f>
              <c:numCache>
                <c:formatCode>ddd\ dd</c:formatCode>
                <c:ptCount val="7"/>
              </c:numCache>
            </c:numRef>
          </c:cat>
          <c:val>
            <c:numRef>
              <c:f>'objectifs et max'!$BA$8:$BA$14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ser>
          <c:idx val="5"/>
          <c:order val="7"/>
          <c:tx>
            <c:v>objectif CAP</c:v>
          </c:tx>
          <c:spPr>
            <a:ln>
              <a:solidFill>
                <a:schemeClr val="accent3"/>
              </a:solidFill>
            </a:ln>
          </c:spPr>
          <c:marker>
            <c:symbol val="none"/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'objectifs et max'!$BC$8:$BC$14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v>objectif bicarbonate</c:v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numRef>
              <c:f>'objectifs et max'!$A$8:$A$14</c:f>
              <c:numCache>
                <c:formatCode>General</c:formatCode>
                <c:ptCount val="7"/>
              </c:numCache>
            </c:numRef>
          </c:cat>
          <c:val>
            <c:numRef>
              <c:f>'objectifs et max'!$BE$8:$BE$14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401664"/>
        <c:axId val="118400128"/>
      </c:lineChart>
      <c:catAx>
        <c:axId val="118396800"/>
        <c:scaling>
          <c:orientation val="minMax"/>
        </c:scaling>
        <c:delete val="0"/>
        <c:axPos val="b"/>
        <c:numFmt formatCode="ddd\ dd" sourceLinked="1"/>
        <c:majorTickMark val="out"/>
        <c:minorTickMark val="none"/>
        <c:tickLblPos val="nextTo"/>
        <c:crossAx val="118398336"/>
        <c:crosses val="autoZero"/>
        <c:auto val="1"/>
        <c:lblAlgn val="ctr"/>
        <c:lblOffset val="100"/>
        <c:noMultiLvlLbl val="1"/>
      </c:catAx>
      <c:valAx>
        <c:axId val="11839833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18396800"/>
        <c:crosses val="autoZero"/>
        <c:crossBetween val="between"/>
      </c:valAx>
      <c:valAx>
        <c:axId val="1184001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18401664"/>
        <c:crosses val="max"/>
        <c:crossBetween val="between"/>
      </c:valAx>
      <c:catAx>
        <c:axId val="1184016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8400128"/>
        <c:crosses val="autoZero"/>
        <c:auto val="1"/>
        <c:lblAlgn val="ctr"/>
        <c:lblOffset val="100"/>
        <c:noMultiLvlLbl val="0"/>
      </c:catAx>
    </c:plotArea>
    <c:legend>
      <c:legendPos val="b"/>
      <c:layout>
        <c:manualLayout>
          <c:xMode val="edge"/>
          <c:yMode val="edge"/>
          <c:x val="0"/>
          <c:y val="1.0902976111036952E-2"/>
          <c:w val="0.18553769150949154"/>
          <c:h val="0.984577249877663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112060</xdr:colOff>
      <xdr:row>2</xdr:row>
      <xdr:rowOff>1119</xdr:rowOff>
    </xdr:from>
    <xdr:to>
      <xdr:col>7</xdr:col>
      <xdr:colOff>235324</xdr:colOff>
      <xdr:row>14</xdr:row>
      <xdr:rowOff>145676</xdr:rowOff>
    </xdr:to>
    <xdr:graphicFrame macro="">
      <xdr:nvGraphicFramePr>
        <xdr:cNvPr id="3" name="Volum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56030</xdr:colOff>
      <xdr:row>17</xdr:row>
      <xdr:rowOff>179294</xdr:rowOff>
    </xdr:from>
    <xdr:to>
      <xdr:col>5</xdr:col>
      <xdr:colOff>414617</xdr:colOff>
      <xdr:row>29</xdr:row>
      <xdr:rowOff>156882</xdr:rowOff>
    </xdr:to>
    <xdr:graphicFrame macro="">
      <xdr:nvGraphicFramePr>
        <xdr:cNvPr id="4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56029</xdr:colOff>
      <xdr:row>17</xdr:row>
      <xdr:rowOff>179293</xdr:rowOff>
    </xdr:from>
    <xdr:to>
      <xdr:col>11</xdr:col>
      <xdr:colOff>414616</xdr:colOff>
      <xdr:row>29</xdr:row>
      <xdr:rowOff>156881</xdr:rowOff>
    </xdr:to>
    <xdr:graphicFrame macro="">
      <xdr:nvGraphicFramePr>
        <xdr:cNvPr id="7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17</xdr:row>
      <xdr:rowOff>190500</xdr:rowOff>
    </xdr:from>
    <xdr:to>
      <xdr:col>17</xdr:col>
      <xdr:colOff>358587</xdr:colOff>
      <xdr:row>29</xdr:row>
      <xdr:rowOff>168088</xdr:rowOff>
    </xdr:to>
    <xdr:graphicFrame macro="">
      <xdr:nvGraphicFramePr>
        <xdr:cNvPr id="8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33</xdr:row>
      <xdr:rowOff>0</xdr:rowOff>
    </xdr:from>
    <xdr:to>
      <xdr:col>5</xdr:col>
      <xdr:colOff>358587</xdr:colOff>
      <xdr:row>44</xdr:row>
      <xdr:rowOff>179294</xdr:rowOff>
    </xdr:to>
    <xdr:graphicFrame macro="">
      <xdr:nvGraphicFramePr>
        <xdr:cNvPr id="9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56029</xdr:colOff>
      <xdr:row>32</xdr:row>
      <xdr:rowOff>179293</xdr:rowOff>
    </xdr:from>
    <xdr:to>
      <xdr:col>11</xdr:col>
      <xdr:colOff>414616</xdr:colOff>
      <xdr:row>44</xdr:row>
      <xdr:rowOff>156881</xdr:rowOff>
    </xdr:to>
    <xdr:graphicFrame macro="">
      <xdr:nvGraphicFramePr>
        <xdr:cNvPr id="10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12</xdr:col>
      <xdr:colOff>56029</xdr:colOff>
      <xdr:row>32</xdr:row>
      <xdr:rowOff>190501</xdr:rowOff>
    </xdr:from>
    <xdr:to>
      <xdr:col>17</xdr:col>
      <xdr:colOff>414616</xdr:colOff>
      <xdr:row>44</xdr:row>
      <xdr:rowOff>168089</xdr:rowOff>
    </xdr:to>
    <xdr:graphicFrame macro="">
      <xdr:nvGraphicFramePr>
        <xdr:cNvPr id="11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12</xdr:col>
      <xdr:colOff>11206</xdr:colOff>
      <xdr:row>3</xdr:row>
      <xdr:rowOff>33618</xdr:rowOff>
    </xdr:from>
    <xdr:to>
      <xdr:col>17</xdr:col>
      <xdr:colOff>369793</xdr:colOff>
      <xdr:row>15</xdr:row>
      <xdr:rowOff>11206</xdr:rowOff>
    </xdr:to>
    <xdr:graphicFrame macro="">
      <xdr:nvGraphicFramePr>
        <xdr:cNvPr id="13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33617</xdr:colOff>
      <xdr:row>5</xdr:row>
      <xdr:rowOff>112059</xdr:rowOff>
    </xdr:from>
    <xdr:to>
      <xdr:col>8</xdr:col>
      <xdr:colOff>571500</xdr:colOff>
      <xdr:row>6</xdr:row>
      <xdr:rowOff>22413</xdr:rowOff>
    </xdr:to>
    <xdr:cxnSp macro="">
      <xdr:nvCxnSpPr>
        <xdr:cNvPr id="15" name="Connecteur droit avec flèche 14"/>
        <xdr:cNvCxnSpPr/>
      </xdr:nvCxnSpPr>
      <xdr:spPr>
        <a:xfrm flipV="1">
          <a:off x="5502088" y="1400735"/>
          <a:ext cx="537883" cy="11206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623047</xdr:colOff>
      <xdr:row>8</xdr:row>
      <xdr:rowOff>123265</xdr:rowOff>
    </xdr:from>
    <xdr:to>
      <xdr:col>8</xdr:col>
      <xdr:colOff>493058</xdr:colOff>
      <xdr:row>9</xdr:row>
      <xdr:rowOff>96372</xdr:rowOff>
    </xdr:to>
    <xdr:cxnSp macro="">
      <xdr:nvCxnSpPr>
        <xdr:cNvPr id="17" name="Connecteur droit avec flèche 16"/>
        <xdr:cNvCxnSpPr/>
      </xdr:nvCxnSpPr>
      <xdr:spPr>
        <a:xfrm flipV="1">
          <a:off x="5407959" y="2050677"/>
          <a:ext cx="553570" cy="174813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58271</xdr:colOff>
      <xdr:row>5</xdr:row>
      <xdr:rowOff>91891</xdr:rowOff>
    </xdr:from>
    <xdr:to>
      <xdr:col>10</xdr:col>
      <xdr:colOff>627530</xdr:colOff>
      <xdr:row>6</xdr:row>
      <xdr:rowOff>112059</xdr:rowOff>
    </xdr:to>
    <xdr:cxnSp macro="">
      <xdr:nvCxnSpPr>
        <xdr:cNvPr id="19" name="Connecteur droit avec flèche 18"/>
        <xdr:cNvCxnSpPr/>
      </xdr:nvCxnSpPr>
      <xdr:spPr>
        <a:xfrm>
          <a:off x="6893859" y="1391773"/>
          <a:ext cx="569259" cy="23308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126627</xdr:colOff>
      <xdr:row>8</xdr:row>
      <xdr:rowOff>121026</xdr:rowOff>
    </xdr:from>
    <xdr:to>
      <xdr:col>11</xdr:col>
      <xdr:colOff>12327</xdr:colOff>
      <xdr:row>9</xdr:row>
      <xdr:rowOff>141194</xdr:rowOff>
    </xdr:to>
    <xdr:cxnSp macro="">
      <xdr:nvCxnSpPr>
        <xdr:cNvPr id="22" name="Connecteur droit avec flèche 21"/>
        <xdr:cNvCxnSpPr/>
      </xdr:nvCxnSpPr>
      <xdr:spPr>
        <a:xfrm>
          <a:off x="6962215" y="2048438"/>
          <a:ext cx="569259" cy="221874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194982</xdr:colOff>
      <xdr:row>11</xdr:row>
      <xdr:rowOff>105338</xdr:rowOff>
    </xdr:from>
    <xdr:to>
      <xdr:col>11</xdr:col>
      <xdr:colOff>80682</xdr:colOff>
      <xdr:row>12</xdr:row>
      <xdr:rowOff>125506</xdr:rowOff>
    </xdr:to>
    <xdr:cxnSp macro="">
      <xdr:nvCxnSpPr>
        <xdr:cNvPr id="23" name="Connecteur droit avec flèche 22"/>
        <xdr:cNvCxnSpPr/>
      </xdr:nvCxnSpPr>
      <xdr:spPr>
        <a:xfrm>
          <a:off x="7030570" y="2660279"/>
          <a:ext cx="569259" cy="23308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8</xdr:col>
      <xdr:colOff>661147</xdr:colOff>
      <xdr:row>13</xdr:row>
      <xdr:rowOff>123264</xdr:rowOff>
    </xdr:from>
    <xdr:to>
      <xdr:col>9</xdr:col>
      <xdr:colOff>605118</xdr:colOff>
      <xdr:row>13</xdr:row>
      <xdr:rowOff>134471</xdr:rowOff>
    </xdr:to>
    <xdr:cxnSp macro="">
      <xdr:nvCxnSpPr>
        <xdr:cNvPr id="24" name="Connecteur droit avec flèche 23"/>
        <xdr:cNvCxnSpPr/>
      </xdr:nvCxnSpPr>
      <xdr:spPr>
        <a:xfrm>
          <a:off x="6129618" y="3104029"/>
          <a:ext cx="627529" cy="11207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616323</xdr:colOff>
      <xdr:row>11</xdr:row>
      <xdr:rowOff>186018</xdr:rowOff>
    </xdr:from>
    <xdr:to>
      <xdr:col>8</xdr:col>
      <xdr:colOff>522194</xdr:colOff>
      <xdr:row>11</xdr:row>
      <xdr:rowOff>201706</xdr:rowOff>
    </xdr:to>
    <xdr:cxnSp macro="">
      <xdr:nvCxnSpPr>
        <xdr:cNvPr id="27" name="Connecteur droit avec flèche 26"/>
        <xdr:cNvCxnSpPr/>
      </xdr:nvCxnSpPr>
      <xdr:spPr>
        <a:xfrm flipV="1">
          <a:off x="5401235" y="2740959"/>
          <a:ext cx="589430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112058</xdr:colOff>
      <xdr:row>3</xdr:row>
      <xdr:rowOff>22411</xdr:rowOff>
    </xdr:from>
    <xdr:to>
      <xdr:col>20</xdr:col>
      <xdr:colOff>0</xdr:colOff>
      <xdr:row>3</xdr:row>
      <xdr:rowOff>145677</xdr:rowOff>
    </xdr:to>
    <xdr:cxnSp macro="">
      <xdr:nvCxnSpPr>
        <xdr:cNvPr id="31" name="Connecteur droit avec flèche 30"/>
        <xdr:cNvCxnSpPr/>
      </xdr:nvCxnSpPr>
      <xdr:spPr>
        <a:xfrm flipV="1">
          <a:off x="13066058" y="896470"/>
          <a:ext cx="537883" cy="123266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19</xdr:col>
      <xdr:colOff>0</xdr:colOff>
      <xdr:row>5</xdr:row>
      <xdr:rowOff>0</xdr:rowOff>
    </xdr:from>
    <xdr:to>
      <xdr:col>19</xdr:col>
      <xdr:colOff>589430</xdr:colOff>
      <xdr:row>5</xdr:row>
      <xdr:rowOff>15688</xdr:rowOff>
    </xdr:to>
    <xdr:cxnSp macro="">
      <xdr:nvCxnSpPr>
        <xdr:cNvPr id="32" name="Connecteur droit avec flèche 31"/>
        <xdr:cNvCxnSpPr/>
      </xdr:nvCxnSpPr>
      <xdr:spPr>
        <a:xfrm flipV="1">
          <a:off x="12954000" y="1299882"/>
          <a:ext cx="589430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80682</xdr:colOff>
      <xdr:row>6</xdr:row>
      <xdr:rowOff>0</xdr:rowOff>
    </xdr:from>
    <xdr:to>
      <xdr:col>20</xdr:col>
      <xdr:colOff>0</xdr:colOff>
      <xdr:row>7</xdr:row>
      <xdr:rowOff>20168</xdr:rowOff>
    </xdr:to>
    <xdr:cxnSp macro="">
      <xdr:nvCxnSpPr>
        <xdr:cNvPr id="33" name="Connecteur droit avec flèche 32"/>
        <xdr:cNvCxnSpPr/>
      </xdr:nvCxnSpPr>
      <xdr:spPr>
        <a:xfrm>
          <a:off x="13034682" y="1512794"/>
          <a:ext cx="569259" cy="233080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9</xdr:row>
          <xdr:rowOff>9525</xdr:rowOff>
        </xdr:from>
        <xdr:to>
          <xdr:col>22</xdr:col>
          <xdr:colOff>333375</xdr:colOff>
          <xdr:row>10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moyenne anuelle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231963</xdr:colOff>
      <xdr:row>33</xdr:row>
      <xdr:rowOff>200024</xdr:rowOff>
    </xdr:from>
    <xdr:to>
      <xdr:col>17</xdr:col>
      <xdr:colOff>590550</xdr:colOff>
      <xdr:row>46</xdr:row>
      <xdr:rowOff>200024</xdr:rowOff>
    </xdr:to>
    <xdr:graphicFrame macro="">
      <xdr:nvGraphicFramePr>
        <xdr:cNvPr id="8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224117</xdr:colOff>
      <xdr:row>5</xdr:row>
      <xdr:rowOff>99171</xdr:rowOff>
    </xdr:from>
    <xdr:to>
      <xdr:col>8</xdr:col>
      <xdr:colOff>0</xdr:colOff>
      <xdr:row>6</xdr:row>
      <xdr:rowOff>9525</xdr:rowOff>
    </xdr:to>
    <xdr:cxnSp macro="">
      <xdr:nvCxnSpPr>
        <xdr:cNvPr id="10" name="Connecteur droit avec flèche 9"/>
        <xdr:cNvCxnSpPr/>
      </xdr:nvCxnSpPr>
      <xdr:spPr>
        <a:xfrm flipV="1">
          <a:off x="5558117" y="1318371"/>
          <a:ext cx="537883" cy="11990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266700</xdr:colOff>
      <xdr:row>8</xdr:row>
      <xdr:rowOff>142875</xdr:rowOff>
    </xdr:from>
    <xdr:to>
      <xdr:col>8</xdr:col>
      <xdr:colOff>136711</xdr:colOff>
      <xdr:row>9</xdr:row>
      <xdr:rowOff>115982</xdr:rowOff>
    </xdr:to>
    <xdr:cxnSp macro="">
      <xdr:nvCxnSpPr>
        <xdr:cNvPr id="11" name="Connecteur droit avec flèche 10"/>
        <xdr:cNvCxnSpPr/>
      </xdr:nvCxnSpPr>
      <xdr:spPr>
        <a:xfrm flipV="1">
          <a:off x="5600700" y="1990725"/>
          <a:ext cx="632011" cy="18265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58271</xdr:colOff>
      <xdr:row>5</xdr:row>
      <xdr:rowOff>91891</xdr:rowOff>
    </xdr:from>
    <xdr:to>
      <xdr:col>9</xdr:col>
      <xdr:colOff>627530</xdr:colOff>
      <xdr:row>6</xdr:row>
      <xdr:rowOff>112059</xdr:rowOff>
    </xdr:to>
    <xdr:cxnSp macro="">
      <xdr:nvCxnSpPr>
        <xdr:cNvPr id="12" name="Connecteur droit avec flèche 11"/>
        <xdr:cNvCxnSpPr/>
      </xdr:nvCxnSpPr>
      <xdr:spPr>
        <a:xfrm>
          <a:off x="6916271" y="1387291"/>
          <a:ext cx="569259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126627</xdr:colOff>
      <xdr:row>8</xdr:row>
      <xdr:rowOff>121026</xdr:rowOff>
    </xdr:from>
    <xdr:to>
      <xdr:col>10</xdr:col>
      <xdr:colOff>12327</xdr:colOff>
      <xdr:row>9</xdr:row>
      <xdr:rowOff>141194</xdr:rowOff>
    </xdr:to>
    <xdr:cxnSp macro="">
      <xdr:nvCxnSpPr>
        <xdr:cNvPr id="13" name="Connecteur droit avec flèche 12"/>
        <xdr:cNvCxnSpPr/>
      </xdr:nvCxnSpPr>
      <xdr:spPr>
        <a:xfrm>
          <a:off x="6984627" y="2035551"/>
          <a:ext cx="571500" cy="220193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194982</xdr:colOff>
      <xdr:row>11</xdr:row>
      <xdr:rowOff>105338</xdr:rowOff>
    </xdr:from>
    <xdr:to>
      <xdr:col>10</xdr:col>
      <xdr:colOff>80682</xdr:colOff>
      <xdr:row>12</xdr:row>
      <xdr:rowOff>125506</xdr:rowOff>
    </xdr:to>
    <xdr:cxnSp macro="">
      <xdr:nvCxnSpPr>
        <xdr:cNvPr id="14" name="Connecteur droit avec flèche 13"/>
        <xdr:cNvCxnSpPr/>
      </xdr:nvCxnSpPr>
      <xdr:spPr>
        <a:xfrm>
          <a:off x="7052982" y="2638988"/>
          <a:ext cx="571500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151279</xdr:colOff>
      <xdr:row>11</xdr:row>
      <xdr:rowOff>193862</xdr:rowOff>
    </xdr:from>
    <xdr:to>
      <xdr:col>8</xdr:col>
      <xdr:colOff>57150</xdr:colOff>
      <xdr:row>12</xdr:row>
      <xdr:rowOff>0</xdr:rowOff>
    </xdr:to>
    <xdr:cxnSp macro="">
      <xdr:nvCxnSpPr>
        <xdr:cNvPr id="16" name="Connecteur droit avec flèche 15"/>
        <xdr:cNvCxnSpPr/>
      </xdr:nvCxnSpPr>
      <xdr:spPr>
        <a:xfrm flipV="1">
          <a:off x="5485279" y="2670362"/>
          <a:ext cx="667871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11206</xdr:colOff>
      <xdr:row>3</xdr:row>
      <xdr:rowOff>33618</xdr:rowOff>
    </xdr:from>
    <xdr:to>
      <xdr:col>5</xdr:col>
      <xdr:colOff>369793</xdr:colOff>
      <xdr:row>15</xdr:row>
      <xdr:rowOff>11206</xdr:rowOff>
    </xdr:to>
    <xdr:graphicFrame macro="">
      <xdr:nvGraphicFramePr>
        <xdr:cNvPr id="17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0</xdr:colOff>
      <xdr:row>3</xdr:row>
      <xdr:rowOff>0</xdr:rowOff>
    </xdr:from>
    <xdr:to>
      <xdr:col>17</xdr:col>
      <xdr:colOff>358587</xdr:colOff>
      <xdr:row>14</xdr:row>
      <xdr:rowOff>177613</xdr:rowOff>
    </xdr:to>
    <xdr:graphicFrame macro="">
      <xdr:nvGraphicFramePr>
        <xdr:cNvPr id="19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0</xdr:colOff>
      <xdr:row>17</xdr:row>
      <xdr:rowOff>47625</xdr:rowOff>
    </xdr:from>
    <xdr:to>
      <xdr:col>17</xdr:col>
      <xdr:colOff>358587</xdr:colOff>
      <xdr:row>29</xdr:row>
      <xdr:rowOff>120463</xdr:rowOff>
    </xdr:to>
    <xdr:graphicFrame macro="">
      <xdr:nvGraphicFramePr>
        <xdr:cNvPr id="20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371475</xdr:colOff>
      <xdr:row>16</xdr:row>
      <xdr:rowOff>9525</xdr:rowOff>
    </xdr:from>
    <xdr:to>
      <xdr:col>11</xdr:col>
      <xdr:colOff>419100</xdr:colOff>
      <xdr:row>30</xdr:row>
      <xdr:rowOff>9525</xdr:rowOff>
    </xdr:to>
    <xdr:graphicFrame macro="">
      <xdr:nvGraphicFramePr>
        <xdr:cNvPr id="21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1</xdr:colOff>
      <xdr:row>32</xdr:row>
      <xdr:rowOff>0</xdr:rowOff>
    </xdr:from>
    <xdr:to>
      <xdr:col>11</xdr:col>
      <xdr:colOff>1</xdr:colOff>
      <xdr:row>46</xdr:row>
      <xdr:rowOff>0</xdr:rowOff>
    </xdr:to>
    <xdr:graphicFrame macro="">
      <xdr:nvGraphicFramePr>
        <xdr:cNvPr id="22" name="Volum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33617</xdr:colOff>
      <xdr:row>5</xdr:row>
      <xdr:rowOff>112059</xdr:rowOff>
    </xdr:from>
    <xdr:to>
      <xdr:col>6</xdr:col>
      <xdr:colOff>571500</xdr:colOff>
      <xdr:row>6</xdr:row>
      <xdr:rowOff>22413</xdr:rowOff>
    </xdr:to>
    <xdr:cxnSp macro="">
      <xdr:nvCxnSpPr>
        <xdr:cNvPr id="23" name="Connecteur droit avec flèche 22"/>
        <xdr:cNvCxnSpPr/>
      </xdr:nvCxnSpPr>
      <xdr:spPr>
        <a:xfrm flipV="1">
          <a:off x="5367617" y="1331259"/>
          <a:ext cx="537883" cy="11990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8</xdr:row>
      <xdr:rowOff>161925</xdr:rowOff>
    </xdr:from>
    <xdr:to>
      <xdr:col>6</xdr:col>
      <xdr:colOff>632011</xdr:colOff>
      <xdr:row>9</xdr:row>
      <xdr:rowOff>135032</xdr:rowOff>
    </xdr:to>
    <xdr:cxnSp macro="">
      <xdr:nvCxnSpPr>
        <xdr:cNvPr id="24" name="Connecteur droit avec flèche 23"/>
        <xdr:cNvCxnSpPr/>
      </xdr:nvCxnSpPr>
      <xdr:spPr>
        <a:xfrm flipV="1">
          <a:off x="4572000" y="2009775"/>
          <a:ext cx="632011" cy="18265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11</xdr:row>
      <xdr:rowOff>180975</xdr:rowOff>
    </xdr:from>
    <xdr:to>
      <xdr:col>6</xdr:col>
      <xdr:colOff>667871</xdr:colOff>
      <xdr:row>11</xdr:row>
      <xdr:rowOff>196663</xdr:rowOff>
    </xdr:to>
    <xdr:cxnSp macro="">
      <xdr:nvCxnSpPr>
        <xdr:cNvPr id="25" name="Connecteur droit avec flèche 24"/>
        <xdr:cNvCxnSpPr/>
      </xdr:nvCxnSpPr>
      <xdr:spPr>
        <a:xfrm flipV="1">
          <a:off x="4572000" y="2657475"/>
          <a:ext cx="667871" cy="15688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126627</xdr:colOff>
      <xdr:row>8</xdr:row>
      <xdr:rowOff>121026</xdr:rowOff>
    </xdr:from>
    <xdr:to>
      <xdr:col>11</xdr:col>
      <xdr:colOff>12327</xdr:colOff>
      <xdr:row>9</xdr:row>
      <xdr:rowOff>141194</xdr:rowOff>
    </xdr:to>
    <xdr:cxnSp macro="">
      <xdr:nvCxnSpPr>
        <xdr:cNvPr id="26" name="Connecteur droit avec flèche 25"/>
        <xdr:cNvCxnSpPr/>
      </xdr:nvCxnSpPr>
      <xdr:spPr>
        <a:xfrm>
          <a:off x="6984627" y="1968876"/>
          <a:ext cx="647700" cy="229718"/>
        </a:xfrm>
        <a:prstGeom prst="straightConnector1">
          <a:avLst/>
        </a:prstGeom>
        <a:ln>
          <a:tailEnd type="arrow"/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formances%20et%20r&#233;actif%20suivi%20annuel%202018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wbSourc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erf"/>
      <sheetName val="réactifs"/>
      <sheetName val="objectifs et max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21">
          <cell r="D21">
            <v>66022.774193548394</v>
          </cell>
        </row>
        <row r="22">
          <cell r="BO22">
            <v>41538.68</v>
          </cell>
          <cell r="BQ22">
            <v>94264.61000000003</v>
          </cell>
          <cell r="BS22">
            <v>2023.1299999999999</v>
          </cell>
          <cell r="BU22">
            <v>27478.11</v>
          </cell>
          <cell r="BW22">
            <v>0</v>
          </cell>
          <cell r="BY22">
            <v>0</v>
          </cell>
          <cell r="CA22">
            <v>25326.240000000002</v>
          </cell>
          <cell r="CC22">
            <v>0</v>
          </cell>
          <cell r="CE22">
            <v>0</v>
          </cell>
          <cell r="CG22">
            <v>1553544</v>
          </cell>
          <cell r="CI2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perf"/>
      <sheetName val="réactifs"/>
      <sheetName val="objectifs et max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21">
          <cell r="D21">
            <v>66022.774193548394</v>
          </cell>
          <cell r="I21">
            <v>13.986234870910138</v>
          </cell>
          <cell r="N21">
            <v>51.808906001324878</v>
          </cell>
          <cell r="S21">
            <v>13.571585799654379</v>
          </cell>
          <cell r="X21">
            <v>4.6624528982718889</v>
          </cell>
          <cell r="AC21">
            <v>7.2578915853686645</v>
          </cell>
          <cell r="AR21">
            <v>16.397626598790325</v>
          </cell>
          <cell r="AW21">
            <v>0.73140380460829491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I20"/>
  <sheetViews>
    <sheetView zoomScaleNormal="100" workbookViewId="0">
      <selection activeCell="A8" sqref="A8:XFD14"/>
    </sheetView>
  </sheetViews>
  <sheetFormatPr baseColWidth="10" defaultRowHeight="15" x14ac:dyDescent="0.25"/>
  <cols>
    <col min="5" max="5" width="12.7109375" customWidth="1"/>
  </cols>
  <sheetData>
    <row r="2" spans="1:87" ht="22.5" x14ac:dyDescent="0.3">
      <c r="G2" s="1" t="s">
        <v>0</v>
      </c>
      <c r="I2" s="1"/>
      <c r="J2" s="1" t="s">
        <v>1</v>
      </c>
      <c r="K2" s="1"/>
    </row>
    <row r="3" spans="1:87" ht="22.5" x14ac:dyDescent="0.3">
      <c r="G3" s="1"/>
      <c r="I3" s="1"/>
      <c r="J3" s="1"/>
      <c r="K3" s="1"/>
    </row>
    <row r="4" spans="1:87" x14ac:dyDescent="0.25">
      <c r="A4" s="2"/>
      <c r="B4" s="91" t="s">
        <v>21</v>
      </c>
      <c r="C4" s="91"/>
      <c r="D4" s="91"/>
      <c r="E4" s="91"/>
      <c r="F4" s="91"/>
      <c r="G4" s="92" t="s">
        <v>29</v>
      </c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83" t="s">
        <v>30</v>
      </c>
      <c r="BE4" s="83"/>
      <c r="BF4" s="83"/>
      <c r="BG4" s="83"/>
      <c r="BH4" s="83"/>
      <c r="BI4" s="83"/>
      <c r="BJ4" s="83"/>
      <c r="BK4" s="83"/>
      <c r="BL4" s="83"/>
      <c r="BM4" s="83"/>
      <c r="BN4" s="83"/>
      <c r="BO4" s="78" t="s">
        <v>49</v>
      </c>
      <c r="BP4" s="78"/>
      <c r="BQ4" s="78"/>
      <c r="BR4" s="78"/>
      <c r="BS4" s="78"/>
      <c r="BT4" s="78"/>
      <c r="BU4" s="78"/>
      <c r="BV4" s="78"/>
      <c r="BW4" s="74" t="s">
        <v>50</v>
      </c>
      <c r="BX4" s="74"/>
      <c r="BY4" s="74"/>
      <c r="BZ4" s="74"/>
      <c r="CA4" s="74"/>
      <c r="CB4" s="74"/>
      <c r="CC4" s="74"/>
      <c r="CD4" s="74"/>
      <c r="CE4" s="74"/>
      <c r="CF4" s="74"/>
      <c r="CG4" s="68" t="s">
        <v>60</v>
      </c>
      <c r="CH4" s="68"/>
      <c r="CI4" s="68"/>
    </row>
    <row r="5" spans="1:87" x14ac:dyDescent="0.25">
      <c r="A5" s="87" t="s">
        <v>2</v>
      </c>
      <c r="B5" s="69" t="s">
        <v>3</v>
      </c>
      <c r="C5" s="69" t="s">
        <v>20</v>
      </c>
      <c r="D5" s="69" t="s">
        <v>22</v>
      </c>
      <c r="E5" s="69" t="s">
        <v>23</v>
      </c>
      <c r="F5" s="69" t="s">
        <v>24</v>
      </c>
      <c r="G5" s="6" t="s">
        <v>4</v>
      </c>
      <c r="H5" s="7"/>
      <c r="I5" s="7"/>
      <c r="J5" s="7"/>
      <c r="K5" s="7"/>
      <c r="L5" s="6" t="s">
        <v>5</v>
      </c>
      <c r="M5" s="7"/>
      <c r="N5" s="7"/>
      <c r="O5" s="7"/>
      <c r="P5" s="7"/>
      <c r="Q5" s="80" t="s">
        <v>6</v>
      </c>
      <c r="R5" s="82"/>
      <c r="S5" s="82"/>
      <c r="T5" s="82"/>
      <c r="U5" s="81"/>
      <c r="V5" s="80" t="s">
        <v>28</v>
      </c>
      <c r="W5" s="82"/>
      <c r="X5" s="82"/>
      <c r="Y5" s="82"/>
      <c r="Z5" s="81"/>
      <c r="AA5" s="80" t="s">
        <v>7</v>
      </c>
      <c r="AB5" s="82"/>
      <c r="AC5" s="82"/>
      <c r="AD5" s="82"/>
      <c r="AE5" s="81"/>
      <c r="AF5" s="80" t="s">
        <v>8</v>
      </c>
      <c r="AG5" s="82"/>
      <c r="AH5" s="82"/>
      <c r="AI5" s="82"/>
      <c r="AJ5" s="81"/>
      <c r="AK5" s="80" t="s">
        <v>9</v>
      </c>
      <c r="AL5" s="82"/>
      <c r="AM5" s="82"/>
      <c r="AN5" s="82"/>
      <c r="AO5" s="81"/>
      <c r="AP5" s="80" t="s">
        <v>10</v>
      </c>
      <c r="AQ5" s="82"/>
      <c r="AR5" s="82"/>
      <c r="AS5" s="82"/>
      <c r="AT5" s="81"/>
      <c r="AU5" s="80" t="s">
        <v>11</v>
      </c>
      <c r="AV5" s="82"/>
      <c r="AW5" s="82"/>
      <c r="AX5" s="82"/>
      <c r="AY5" s="81"/>
      <c r="AZ5" s="80" t="s">
        <v>12</v>
      </c>
      <c r="BA5" s="81"/>
      <c r="BB5" s="89" t="s">
        <v>13</v>
      </c>
      <c r="BC5" s="90"/>
      <c r="BD5" s="79" t="s">
        <v>31</v>
      </c>
      <c r="BE5" s="79"/>
      <c r="BF5" s="79"/>
      <c r="BG5" s="84" t="s">
        <v>36</v>
      </c>
      <c r="BH5" s="85"/>
      <c r="BI5" s="85"/>
      <c r="BJ5" s="86"/>
      <c r="BK5" s="84" t="s">
        <v>37</v>
      </c>
      <c r="BL5" s="86"/>
      <c r="BM5" s="84" t="s">
        <v>39</v>
      </c>
      <c r="BN5" s="86"/>
      <c r="BO5" s="75" t="s">
        <v>43</v>
      </c>
      <c r="BP5" s="76"/>
      <c r="BQ5" s="75" t="s">
        <v>46</v>
      </c>
      <c r="BR5" s="76"/>
      <c r="BS5" s="75" t="s">
        <v>47</v>
      </c>
      <c r="BT5" s="76"/>
      <c r="BU5" s="75" t="s">
        <v>48</v>
      </c>
      <c r="BV5" s="76"/>
      <c r="BW5" s="71" t="s">
        <v>51</v>
      </c>
      <c r="BX5" s="72"/>
      <c r="BY5" s="71" t="s">
        <v>52</v>
      </c>
      <c r="BZ5" s="72"/>
      <c r="CA5" s="71" t="s">
        <v>55</v>
      </c>
      <c r="CB5" s="72"/>
      <c r="CC5" s="71" t="s">
        <v>56</v>
      </c>
      <c r="CD5" s="72"/>
      <c r="CE5" s="71" t="s">
        <v>57</v>
      </c>
      <c r="CF5" s="72"/>
      <c r="CG5" s="66" t="s">
        <v>61</v>
      </c>
      <c r="CH5" s="65" t="s">
        <v>62</v>
      </c>
      <c r="CI5" s="67" t="s">
        <v>65</v>
      </c>
    </row>
    <row r="6" spans="1:87" ht="23.25" customHeight="1" x14ac:dyDescent="0.25">
      <c r="A6" s="87"/>
      <c r="B6" s="70"/>
      <c r="C6" s="70"/>
      <c r="D6" s="70"/>
      <c r="E6" s="70"/>
      <c r="F6" s="70"/>
      <c r="G6" s="80" t="s">
        <v>25</v>
      </c>
      <c r="H6" s="81"/>
      <c r="I6" s="89" t="s">
        <v>26</v>
      </c>
      <c r="J6" s="90"/>
      <c r="K6" s="8" t="s">
        <v>27</v>
      </c>
      <c r="L6" s="80" t="s">
        <v>25</v>
      </c>
      <c r="M6" s="81"/>
      <c r="N6" s="89" t="s">
        <v>26</v>
      </c>
      <c r="O6" s="90"/>
      <c r="P6" s="8" t="s">
        <v>27</v>
      </c>
      <c r="Q6" s="80" t="s">
        <v>25</v>
      </c>
      <c r="R6" s="81"/>
      <c r="S6" s="89" t="s">
        <v>26</v>
      </c>
      <c r="T6" s="90"/>
      <c r="U6" s="8" t="s">
        <v>27</v>
      </c>
      <c r="V6" s="80" t="s">
        <v>25</v>
      </c>
      <c r="W6" s="81"/>
      <c r="X6" s="89" t="s">
        <v>26</v>
      </c>
      <c r="Y6" s="90"/>
      <c r="Z6" s="8" t="s">
        <v>27</v>
      </c>
      <c r="AA6" s="80" t="s">
        <v>25</v>
      </c>
      <c r="AB6" s="81"/>
      <c r="AC6" s="89" t="s">
        <v>26</v>
      </c>
      <c r="AD6" s="90"/>
      <c r="AE6" s="8" t="s">
        <v>27</v>
      </c>
      <c r="AF6" s="80" t="s">
        <v>25</v>
      </c>
      <c r="AG6" s="81"/>
      <c r="AH6" s="89" t="s">
        <v>26</v>
      </c>
      <c r="AI6" s="90"/>
      <c r="AJ6" s="8" t="s">
        <v>27</v>
      </c>
      <c r="AK6" s="80" t="s">
        <v>25</v>
      </c>
      <c r="AL6" s="81"/>
      <c r="AM6" s="89" t="s">
        <v>26</v>
      </c>
      <c r="AN6" s="90"/>
      <c r="AO6" s="8" t="s">
        <v>27</v>
      </c>
      <c r="AP6" s="80" t="s">
        <v>25</v>
      </c>
      <c r="AQ6" s="81"/>
      <c r="AR6" s="89" t="s">
        <v>26</v>
      </c>
      <c r="AS6" s="90"/>
      <c r="AT6" s="8" t="s">
        <v>27</v>
      </c>
      <c r="AU6" s="80" t="s">
        <v>25</v>
      </c>
      <c r="AV6" s="81"/>
      <c r="AW6" s="89" t="s">
        <v>26</v>
      </c>
      <c r="AX6" s="90"/>
      <c r="AY6" s="9" t="s">
        <v>27</v>
      </c>
      <c r="AZ6" s="82" t="s">
        <v>18</v>
      </c>
      <c r="BA6" s="81"/>
      <c r="BB6" s="89" t="s">
        <v>19</v>
      </c>
      <c r="BC6" s="90"/>
      <c r="BD6" s="88" t="s">
        <v>32</v>
      </c>
      <c r="BE6" s="88"/>
      <c r="BF6" s="88"/>
      <c r="BG6" s="13" t="s">
        <v>25</v>
      </c>
      <c r="BH6" s="79" t="s">
        <v>26</v>
      </c>
      <c r="BI6" s="79"/>
      <c r="BJ6" s="79"/>
      <c r="BK6" s="14" t="s">
        <v>41</v>
      </c>
      <c r="BL6" s="14" t="s">
        <v>40</v>
      </c>
      <c r="BM6" s="14" t="s">
        <v>42</v>
      </c>
      <c r="BN6" s="14" t="s">
        <v>40</v>
      </c>
      <c r="BO6" s="16" t="s">
        <v>41</v>
      </c>
      <c r="BP6" s="77" t="s">
        <v>45</v>
      </c>
      <c r="BQ6" s="16" t="s">
        <v>41</v>
      </c>
      <c r="BR6" s="77" t="s">
        <v>45</v>
      </c>
      <c r="BS6" s="16" t="s">
        <v>41</v>
      </c>
      <c r="BT6" s="77" t="s">
        <v>45</v>
      </c>
      <c r="BU6" s="16" t="s">
        <v>41</v>
      </c>
      <c r="BV6" s="77" t="s">
        <v>45</v>
      </c>
      <c r="BW6" s="18" t="s">
        <v>41</v>
      </c>
      <c r="BX6" s="73" t="s">
        <v>53</v>
      </c>
      <c r="BY6" s="18" t="s">
        <v>41</v>
      </c>
      <c r="BZ6" s="73" t="s">
        <v>54</v>
      </c>
      <c r="CA6" s="18" t="s">
        <v>41</v>
      </c>
      <c r="CB6" s="73" t="s">
        <v>58</v>
      </c>
      <c r="CC6" s="18" t="s">
        <v>41</v>
      </c>
      <c r="CD6" s="73" t="s">
        <v>59</v>
      </c>
      <c r="CE6" s="18" t="s">
        <v>41</v>
      </c>
      <c r="CF6" s="73" t="s">
        <v>59</v>
      </c>
      <c r="CG6" s="66"/>
      <c r="CH6" s="65"/>
      <c r="CI6" s="67"/>
    </row>
    <row r="7" spans="1:87" x14ac:dyDescent="0.25">
      <c r="A7" s="87"/>
      <c r="B7" s="4" t="s">
        <v>14</v>
      </c>
      <c r="C7" s="4" t="s">
        <v>15</v>
      </c>
      <c r="D7" s="4" t="s">
        <v>15</v>
      </c>
      <c r="E7" s="4" t="s">
        <v>15</v>
      </c>
      <c r="F7" s="4" t="s">
        <v>15</v>
      </c>
      <c r="G7" s="10" t="s">
        <v>16</v>
      </c>
      <c r="H7" s="11" t="s">
        <v>17</v>
      </c>
      <c r="I7" s="10" t="s">
        <v>16</v>
      </c>
      <c r="J7" s="11" t="s">
        <v>17</v>
      </c>
      <c r="K7" s="11"/>
      <c r="L7" s="10" t="s">
        <v>16</v>
      </c>
      <c r="M7" s="11" t="s">
        <v>17</v>
      </c>
      <c r="N7" s="10" t="s">
        <v>16</v>
      </c>
      <c r="O7" s="11" t="s">
        <v>17</v>
      </c>
      <c r="P7" s="11"/>
      <c r="Q7" s="10" t="s">
        <v>16</v>
      </c>
      <c r="R7" s="11" t="s">
        <v>17</v>
      </c>
      <c r="S7" s="10" t="s">
        <v>16</v>
      </c>
      <c r="T7" s="11" t="s">
        <v>17</v>
      </c>
      <c r="U7" s="11"/>
      <c r="V7" s="10" t="s">
        <v>16</v>
      </c>
      <c r="W7" s="11" t="s">
        <v>17</v>
      </c>
      <c r="X7" s="10" t="s">
        <v>16</v>
      </c>
      <c r="Y7" s="11" t="s">
        <v>17</v>
      </c>
      <c r="Z7" s="11"/>
      <c r="AA7" s="10" t="s">
        <v>16</v>
      </c>
      <c r="AB7" s="11" t="s">
        <v>17</v>
      </c>
      <c r="AC7" s="10" t="s">
        <v>16</v>
      </c>
      <c r="AD7" s="11" t="s">
        <v>17</v>
      </c>
      <c r="AE7" s="11"/>
      <c r="AF7" s="10" t="s">
        <v>16</v>
      </c>
      <c r="AG7" s="11" t="s">
        <v>17</v>
      </c>
      <c r="AH7" s="10" t="s">
        <v>16</v>
      </c>
      <c r="AI7" s="11" t="s">
        <v>17</v>
      </c>
      <c r="AJ7" s="11"/>
      <c r="AK7" s="10" t="s">
        <v>16</v>
      </c>
      <c r="AL7" s="11" t="s">
        <v>17</v>
      </c>
      <c r="AM7" s="10" t="s">
        <v>16</v>
      </c>
      <c r="AN7" s="11" t="s">
        <v>17</v>
      </c>
      <c r="AO7" s="11"/>
      <c r="AP7" s="10" t="s">
        <v>16</v>
      </c>
      <c r="AQ7" s="11" t="s">
        <v>17</v>
      </c>
      <c r="AR7" s="10" t="s">
        <v>16</v>
      </c>
      <c r="AS7" s="11" t="s">
        <v>17</v>
      </c>
      <c r="AT7" s="11"/>
      <c r="AU7" s="10" t="s">
        <v>16</v>
      </c>
      <c r="AV7" s="11" t="s">
        <v>17</v>
      </c>
      <c r="AW7" s="10" t="s">
        <v>16</v>
      </c>
      <c r="AX7" s="11" t="s">
        <v>17</v>
      </c>
      <c r="AY7" s="11"/>
      <c r="AZ7" s="9" t="s">
        <v>25</v>
      </c>
      <c r="BA7" s="9" t="s">
        <v>26</v>
      </c>
      <c r="BB7" s="9" t="s">
        <v>25</v>
      </c>
      <c r="BC7" s="9" t="s">
        <v>26</v>
      </c>
      <c r="BD7" s="13" t="s">
        <v>33</v>
      </c>
      <c r="BE7" s="13" t="s">
        <v>34</v>
      </c>
      <c r="BF7" s="13" t="s">
        <v>35</v>
      </c>
      <c r="BG7" s="14" t="s">
        <v>32</v>
      </c>
      <c r="BH7" s="14" t="s">
        <v>32</v>
      </c>
      <c r="BI7" s="14" t="s">
        <v>40</v>
      </c>
      <c r="BJ7" s="14" t="s">
        <v>108</v>
      </c>
      <c r="BK7" s="14" t="s">
        <v>38</v>
      </c>
      <c r="BL7" s="14"/>
      <c r="BM7" s="14" t="s">
        <v>38</v>
      </c>
      <c r="BN7" s="14"/>
      <c r="BO7" s="16" t="s">
        <v>44</v>
      </c>
      <c r="BP7" s="77"/>
      <c r="BQ7" s="16" t="s">
        <v>44</v>
      </c>
      <c r="BR7" s="77"/>
      <c r="BS7" s="16" t="s">
        <v>44</v>
      </c>
      <c r="BT7" s="77"/>
      <c r="BU7" s="16" t="s">
        <v>44</v>
      </c>
      <c r="BV7" s="77"/>
      <c r="BW7" s="18" t="s">
        <v>44</v>
      </c>
      <c r="BX7" s="73"/>
      <c r="BY7" s="18" t="s">
        <v>44</v>
      </c>
      <c r="BZ7" s="73"/>
      <c r="CA7" s="18" t="s">
        <v>44</v>
      </c>
      <c r="CB7" s="73"/>
      <c r="CC7" s="18" t="s">
        <v>44</v>
      </c>
      <c r="CD7" s="73"/>
      <c r="CE7" s="18" t="s">
        <v>44</v>
      </c>
      <c r="CF7" s="73"/>
      <c r="CG7" s="20" t="s">
        <v>64</v>
      </c>
      <c r="CH7" s="20" t="s">
        <v>63</v>
      </c>
      <c r="CI7" s="20" t="s">
        <v>115</v>
      </c>
    </row>
    <row r="8" spans="1:87" x14ac:dyDescent="0.25">
      <c r="A8" s="45"/>
      <c r="B8" s="46"/>
      <c r="C8" s="47"/>
      <c r="D8" s="47"/>
      <c r="E8" s="47"/>
      <c r="F8" s="47"/>
      <c r="G8" s="48"/>
      <c r="H8" s="49"/>
      <c r="I8" s="48"/>
      <c r="J8" s="49"/>
      <c r="K8" s="48"/>
      <c r="L8" s="48"/>
      <c r="M8" s="49"/>
      <c r="N8" s="48"/>
      <c r="O8" s="49"/>
      <c r="P8" s="48"/>
      <c r="Q8" s="48"/>
      <c r="R8" s="49"/>
      <c r="S8" s="48"/>
      <c r="T8" s="49"/>
      <c r="U8" s="48"/>
      <c r="V8" s="48"/>
      <c r="W8" s="49"/>
      <c r="X8" s="48"/>
      <c r="Y8" s="49"/>
      <c r="Z8" s="48"/>
      <c r="AA8" s="48"/>
      <c r="AB8" s="49"/>
      <c r="AC8" s="48"/>
      <c r="AD8" s="49"/>
      <c r="AE8" s="48"/>
      <c r="AF8" s="48"/>
      <c r="AG8" s="49"/>
      <c r="AH8" s="48"/>
      <c r="AI8" s="49"/>
      <c r="AJ8" s="2"/>
      <c r="AK8" s="48"/>
      <c r="AL8" s="49"/>
      <c r="AM8" s="48"/>
      <c r="AN8" s="49"/>
      <c r="AO8" s="2"/>
      <c r="AP8" s="48"/>
      <c r="AQ8" s="49"/>
      <c r="AR8" s="48"/>
      <c r="AS8" s="49"/>
      <c r="AT8" s="48"/>
      <c r="AU8" s="48"/>
      <c r="AV8" s="50"/>
      <c r="AW8" s="48"/>
      <c r="AX8" s="50"/>
      <c r="AY8" s="51"/>
      <c r="AZ8" s="2"/>
      <c r="BA8" s="2"/>
      <c r="BB8" s="2"/>
      <c r="BC8" s="2"/>
      <c r="BD8" s="2"/>
      <c r="BE8" s="2"/>
      <c r="BF8" s="2"/>
      <c r="BG8" s="2"/>
      <c r="BH8" s="52"/>
      <c r="BI8" s="53"/>
      <c r="BJ8" s="52"/>
      <c r="BK8" s="54"/>
      <c r="BL8" s="2"/>
      <c r="BM8" s="55"/>
      <c r="BN8" s="2"/>
      <c r="BO8" s="56"/>
      <c r="BP8" s="2"/>
      <c r="BQ8" s="56"/>
      <c r="BR8" s="2"/>
      <c r="BS8" s="56"/>
      <c r="BT8" s="2"/>
      <c r="BU8" s="57"/>
      <c r="BV8" s="2"/>
      <c r="BW8" s="2"/>
      <c r="BX8" s="2"/>
      <c r="BY8" s="2"/>
      <c r="BZ8" s="2"/>
      <c r="CA8" s="56"/>
      <c r="CB8" s="2"/>
      <c r="CC8" s="2"/>
      <c r="CD8" s="2"/>
      <c r="CE8" s="2"/>
      <c r="CF8" s="2"/>
      <c r="CG8" s="56"/>
      <c r="CH8" s="2"/>
      <c r="CI8" s="2"/>
    </row>
    <row r="9" spans="1:87" x14ac:dyDescent="0.25">
      <c r="A9" s="45"/>
      <c r="B9" s="46"/>
      <c r="C9" s="47"/>
      <c r="D9" s="47"/>
      <c r="E9" s="47"/>
      <c r="F9" s="47"/>
      <c r="G9" s="48"/>
      <c r="H9" s="49"/>
      <c r="I9" s="48"/>
      <c r="J9" s="49"/>
      <c r="K9" s="48"/>
      <c r="L9" s="48"/>
      <c r="M9" s="49"/>
      <c r="N9" s="48"/>
      <c r="O9" s="49"/>
      <c r="P9" s="48"/>
      <c r="Q9" s="48"/>
      <c r="R9" s="49"/>
      <c r="S9" s="48"/>
      <c r="T9" s="49"/>
      <c r="U9" s="48"/>
      <c r="V9" s="48"/>
      <c r="W9" s="49"/>
      <c r="X9" s="48"/>
      <c r="Y9" s="49"/>
      <c r="Z9" s="48"/>
      <c r="AA9" s="48"/>
      <c r="AB9" s="49"/>
      <c r="AC9" s="48"/>
      <c r="AD9" s="49"/>
      <c r="AE9" s="48"/>
      <c r="AF9" s="48"/>
      <c r="AG9" s="49"/>
      <c r="AH9" s="48"/>
      <c r="AI9" s="49"/>
      <c r="AJ9" s="2"/>
      <c r="AK9" s="48"/>
      <c r="AL9" s="49"/>
      <c r="AM9" s="48"/>
      <c r="AN9" s="49"/>
      <c r="AO9" s="2"/>
      <c r="AP9" s="48"/>
      <c r="AQ9" s="49"/>
      <c r="AR9" s="48"/>
      <c r="AS9" s="49"/>
      <c r="AT9" s="48"/>
      <c r="AU9" s="48"/>
      <c r="AV9" s="50"/>
      <c r="AW9" s="48"/>
      <c r="AX9" s="50"/>
      <c r="AY9" s="51"/>
      <c r="AZ9" s="2"/>
      <c r="BA9" s="2"/>
      <c r="BB9" s="2"/>
      <c r="BC9" s="2"/>
      <c r="BD9" s="2"/>
      <c r="BE9" s="2"/>
      <c r="BF9" s="2"/>
      <c r="BG9" s="2"/>
      <c r="BH9" s="52"/>
      <c r="BI9" s="53"/>
      <c r="BJ9" s="52"/>
      <c r="BK9" s="54"/>
      <c r="BL9" s="2"/>
      <c r="BM9" s="55"/>
      <c r="BN9" s="2"/>
      <c r="BO9" s="56"/>
      <c r="BP9" s="2"/>
      <c r="BQ9" s="56"/>
      <c r="BR9" s="2"/>
      <c r="BS9" s="56"/>
      <c r="BT9" s="2"/>
      <c r="BU9" s="57"/>
      <c r="BV9" s="2"/>
      <c r="BW9" s="2"/>
      <c r="BX9" s="2"/>
      <c r="BY9" s="2"/>
      <c r="BZ9" s="2"/>
      <c r="CA9" s="56"/>
      <c r="CB9" s="2"/>
      <c r="CC9" s="2"/>
      <c r="CD9" s="2"/>
      <c r="CE9" s="2"/>
      <c r="CF9" s="2"/>
      <c r="CG9" s="56"/>
      <c r="CH9" s="2"/>
      <c r="CI9" s="2"/>
    </row>
    <row r="10" spans="1:87" x14ac:dyDescent="0.25">
      <c r="A10" s="45"/>
      <c r="B10" s="46"/>
      <c r="C10" s="47"/>
      <c r="D10" s="47"/>
      <c r="E10" s="47"/>
      <c r="F10" s="47"/>
      <c r="G10" s="48"/>
      <c r="H10" s="49"/>
      <c r="I10" s="48"/>
      <c r="J10" s="49"/>
      <c r="K10" s="48"/>
      <c r="L10" s="48"/>
      <c r="M10" s="49"/>
      <c r="N10" s="48"/>
      <c r="O10" s="49"/>
      <c r="P10" s="48"/>
      <c r="Q10" s="48"/>
      <c r="R10" s="49"/>
      <c r="S10" s="48"/>
      <c r="T10" s="49"/>
      <c r="U10" s="48"/>
      <c r="V10" s="48"/>
      <c r="W10" s="49"/>
      <c r="X10" s="48"/>
      <c r="Y10" s="49"/>
      <c r="Z10" s="48"/>
      <c r="AA10" s="48"/>
      <c r="AB10" s="49"/>
      <c r="AC10" s="48"/>
      <c r="AD10" s="49"/>
      <c r="AE10" s="48"/>
      <c r="AF10" s="48"/>
      <c r="AG10" s="49"/>
      <c r="AH10" s="48"/>
      <c r="AI10" s="49"/>
      <c r="AJ10" s="2"/>
      <c r="AK10" s="48"/>
      <c r="AL10" s="49"/>
      <c r="AM10" s="48"/>
      <c r="AN10" s="49"/>
      <c r="AO10" s="2"/>
      <c r="AP10" s="48"/>
      <c r="AQ10" s="49"/>
      <c r="AR10" s="48"/>
      <c r="AS10" s="49"/>
      <c r="AT10" s="48"/>
      <c r="AU10" s="48"/>
      <c r="AV10" s="50"/>
      <c r="AW10" s="48"/>
      <c r="AX10" s="50"/>
      <c r="AY10" s="51"/>
      <c r="AZ10" s="2"/>
      <c r="BA10" s="2"/>
      <c r="BB10" s="2"/>
      <c r="BC10" s="2"/>
      <c r="BD10" s="2"/>
      <c r="BE10" s="2"/>
      <c r="BF10" s="2"/>
      <c r="BG10" s="2"/>
      <c r="BH10" s="52"/>
      <c r="BI10" s="53"/>
      <c r="BJ10" s="52"/>
      <c r="BK10" s="54"/>
      <c r="BL10" s="2"/>
      <c r="BM10" s="55"/>
      <c r="BN10" s="2"/>
      <c r="BO10" s="56"/>
      <c r="BP10" s="2"/>
      <c r="BQ10" s="56"/>
      <c r="BR10" s="2"/>
      <c r="BS10" s="56"/>
      <c r="BT10" s="2"/>
      <c r="BU10" s="57"/>
      <c r="BV10" s="2"/>
      <c r="BW10" s="2"/>
      <c r="BX10" s="2"/>
      <c r="BY10" s="2"/>
      <c r="BZ10" s="2"/>
      <c r="CA10" s="56"/>
      <c r="CB10" s="2"/>
      <c r="CC10" s="2"/>
      <c r="CD10" s="2"/>
      <c r="CE10" s="2"/>
      <c r="CF10" s="2"/>
      <c r="CG10" s="56"/>
      <c r="CH10" s="2"/>
      <c r="CI10" s="2"/>
    </row>
    <row r="11" spans="1:87" x14ac:dyDescent="0.25">
      <c r="A11" s="45"/>
      <c r="B11" s="46"/>
      <c r="C11" s="47"/>
      <c r="D11" s="47"/>
      <c r="E11" s="47"/>
      <c r="F11" s="47"/>
      <c r="G11" s="48"/>
      <c r="H11" s="49"/>
      <c r="I11" s="48"/>
      <c r="J11" s="49"/>
      <c r="K11" s="48"/>
      <c r="L11" s="48"/>
      <c r="M11" s="49"/>
      <c r="N11" s="48"/>
      <c r="O11" s="49"/>
      <c r="P11" s="48"/>
      <c r="Q11" s="48"/>
      <c r="R11" s="49"/>
      <c r="S11" s="48"/>
      <c r="T11" s="49"/>
      <c r="U11" s="48"/>
      <c r="V11" s="48"/>
      <c r="W11" s="49"/>
      <c r="X11" s="48"/>
      <c r="Y11" s="49"/>
      <c r="Z11" s="48"/>
      <c r="AA11" s="48"/>
      <c r="AB11" s="49"/>
      <c r="AC11" s="48"/>
      <c r="AD11" s="49"/>
      <c r="AE11" s="48"/>
      <c r="AF11" s="48"/>
      <c r="AG11" s="49"/>
      <c r="AH11" s="48"/>
      <c r="AI11" s="49"/>
      <c r="AJ11" s="2"/>
      <c r="AK11" s="48"/>
      <c r="AL11" s="49"/>
      <c r="AM11" s="48"/>
      <c r="AN11" s="49"/>
      <c r="AO11" s="2"/>
      <c r="AP11" s="48"/>
      <c r="AQ11" s="49"/>
      <c r="AR11" s="48"/>
      <c r="AS11" s="49"/>
      <c r="AT11" s="48"/>
      <c r="AU11" s="48"/>
      <c r="AV11" s="50"/>
      <c r="AW11" s="48"/>
      <c r="AX11" s="50"/>
      <c r="AY11" s="51"/>
      <c r="AZ11" s="2"/>
      <c r="BA11" s="2"/>
      <c r="BB11" s="2"/>
      <c r="BC11" s="2"/>
      <c r="BD11" s="2"/>
      <c r="BE11" s="2"/>
      <c r="BF11" s="2"/>
      <c r="BG11" s="2"/>
      <c r="BH11" s="52"/>
      <c r="BI11" s="53"/>
      <c r="BJ11" s="52"/>
      <c r="BK11" s="54"/>
      <c r="BL11" s="2"/>
      <c r="BM11" s="55"/>
      <c r="BN11" s="2"/>
      <c r="BO11" s="56"/>
      <c r="BP11" s="2"/>
      <c r="BQ11" s="56"/>
      <c r="BR11" s="2"/>
      <c r="BS11" s="56"/>
      <c r="BT11" s="2"/>
      <c r="BU11" s="57"/>
      <c r="BV11" s="2"/>
      <c r="BW11" s="2"/>
      <c r="BX11" s="2"/>
      <c r="BY11" s="2"/>
      <c r="BZ11" s="2"/>
      <c r="CA11" s="56"/>
      <c r="CB11" s="2"/>
      <c r="CC11" s="2"/>
      <c r="CD11" s="2"/>
      <c r="CE11" s="2"/>
      <c r="CF11" s="2"/>
      <c r="CG11" s="56"/>
      <c r="CH11" s="2"/>
      <c r="CI11" s="2"/>
    </row>
    <row r="12" spans="1:87" x14ac:dyDescent="0.25">
      <c r="A12" s="45"/>
      <c r="B12" s="46"/>
      <c r="C12" s="47"/>
      <c r="D12" s="47"/>
      <c r="E12" s="47"/>
      <c r="F12" s="47"/>
      <c r="G12" s="48"/>
      <c r="H12" s="49"/>
      <c r="I12" s="48"/>
      <c r="J12" s="49"/>
      <c r="K12" s="48"/>
      <c r="L12" s="48"/>
      <c r="M12" s="49"/>
      <c r="N12" s="48"/>
      <c r="O12" s="49"/>
      <c r="P12" s="48"/>
      <c r="Q12" s="48"/>
      <c r="R12" s="49"/>
      <c r="S12" s="48"/>
      <c r="T12" s="49"/>
      <c r="U12" s="48"/>
      <c r="V12" s="48"/>
      <c r="W12" s="49"/>
      <c r="X12" s="48"/>
      <c r="Y12" s="49"/>
      <c r="Z12" s="48"/>
      <c r="AA12" s="48"/>
      <c r="AB12" s="49"/>
      <c r="AC12" s="48"/>
      <c r="AD12" s="49"/>
      <c r="AE12" s="48"/>
      <c r="AF12" s="48"/>
      <c r="AG12" s="49"/>
      <c r="AH12" s="48"/>
      <c r="AI12" s="49"/>
      <c r="AJ12" s="2"/>
      <c r="AK12" s="48"/>
      <c r="AL12" s="49"/>
      <c r="AM12" s="48"/>
      <c r="AN12" s="49"/>
      <c r="AO12" s="2"/>
      <c r="AP12" s="48"/>
      <c r="AQ12" s="49"/>
      <c r="AR12" s="48"/>
      <c r="AS12" s="49"/>
      <c r="AT12" s="48"/>
      <c r="AU12" s="48"/>
      <c r="AV12" s="50"/>
      <c r="AW12" s="48"/>
      <c r="AX12" s="50"/>
      <c r="AY12" s="51"/>
      <c r="AZ12" s="2"/>
      <c r="BA12" s="2"/>
      <c r="BB12" s="2"/>
      <c r="BC12" s="2"/>
      <c r="BD12" s="2"/>
      <c r="BE12" s="2"/>
      <c r="BF12" s="2"/>
      <c r="BG12" s="2"/>
      <c r="BH12" s="52"/>
      <c r="BI12" s="53"/>
      <c r="BJ12" s="52"/>
      <c r="BK12" s="54"/>
      <c r="BL12" s="2"/>
      <c r="BM12" s="55"/>
      <c r="BN12" s="2"/>
      <c r="BO12" s="56"/>
      <c r="BP12" s="2"/>
      <c r="BQ12" s="56"/>
      <c r="BR12" s="2"/>
      <c r="BS12" s="56"/>
      <c r="BT12" s="2"/>
      <c r="BU12" s="57"/>
      <c r="BV12" s="2"/>
      <c r="BW12" s="2"/>
      <c r="BX12" s="2"/>
      <c r="BY12" s="2"/>
      <c r="BZ12" s="2"/>
      <c r="CA12" s="56"/>
      <c r="CB12" s="2"/>
      <c r="CC12" s="2"/>
      <c r="CD12" s="2"/>
      <c r="CE12" s="2"/>
      <c r="CF12" s="2"/>
      <c r="CG12" s="56"/>
      <c r="CH12" s="2"/>
      <c r="CI12" s="2"/>
    </row>
    <row r="13" spans="1:87" x14ac:dyDescent="0.25">
      <c r="A13" s="45"/>
      <c r="B13" s="46"/>
      <c r="C13" s="47"/>
      <c r="D13" s="47"/>
      <c r="E13" s="47"/>
      <c r="F13" s="47"/>
      <c r="G13" s="48"/>
      <c r="H13" s="49"/>
      <c r="I13" s="48"/>
      <c r="J13" s="49"/>
      <c r="K13" s="48"/>
      <c r="L13" s="48"/>
      <c r="M13" s="49"/>
      <c r="N13" s="48"/>
      <c r="O13" s="49"/>
      <c r="P13" s="48"/>
      <c r="Q13" s="48"/>
      <c r="R13" s="49"/>
      <c r="S13" s="48"/>
      <c r="T13" s="49"/>
      <c r="U13" s="48"/>
      <c r="V13" s="48"/>
      <c r="W13" s="49"/>
      <c r="X13" s="48"/>
      <c r="Y13" s="49"/>
      <c r="Z13" s="48"/>
      <c r="AA13" s="48"/>
      <c r="AB13" s="49"/>
      <c r="AC13" s="48"/>
      <c r="AD13" s="49"/>
      <c r="AE13" s="48"/>
      <c r="AF13" s="48"/>
      <c r="AG13" s="49"/>
      <c r="AH13" s="48"/>
      <c r="AI13" s="49"/>
      <c r="AJ13" s="2"/>
      <c r="AK13" s="48"/>
      <c r="AL13" s="49"/>
      <c r="AM13" s="48"/>
      <c r="AN13" s="49"/>
      <c r="AO13" s="2"/>
      <c r="AP13" s="48"/>
      <c r="AQ13" s="49"/>
      <c r="AR13" s="48"/>
      <c r="AS13" s="49"/>
      <c r="AT13" s="48"/>
      <c r="AU13" s="48"/>
      <c r="AV13" s="50"/>
      <c r="AW13" s="48"/>
      <c r="AX13" s="50"/>
      <c r="AY13" s="51"/>
      <c r="AZ13" s="2"/>
      <c r="BA13" s="2"/>
      <c r="BB13" s="2"/>
      <c r="BC13" s="2"/>
      <c r="BD13" s="2"/>
      <c r="BE13" s="2"/>
      <c r="BF13" s="2"/>
      <c r="BG13" s="2"/>
      <c r="BH13" s="52"/>
      <c r="BI13" s="53"/>
      <c r="BJ13" s="52"/>
      <c r="BK13" s="54"/>
      <c r="BL13" s="2"/>
      <c r="BM13" s="55"/>
      <c r="BN13" s="2"/>
      <c r="BO13" s="56"/>
      <c r="BP13" s="2"/>
      <c r="BQ13" s="56"/>
      <c r="BR13" s="2"/>
      <c r="BS13" s="56"/>
      <c r="BT13" s="2"/>
      <c r="BU13" s="57"/>
      <c r="BV13" s="2"/>
      <c r="BW13" s="2"/>
      <c r="BX13" s="2"/>
      <c r="BY13" s="2"/>
      <c r="BZ13" s="2"/>
      <c r="CA13" s="56"/>
      <c r="CB13" s="2"/>
      <c r="CC13" s="2"/>
      <c r="CD13" s="2"/>
      <c r="CE13" s="2"/>
      <c r="CF13" s="2"/>
      <c r="CG13" s="56"/>
      <c r="CH13" s="2"/>
      <c r="CI13" s="2"/>
    </row>
    <row r="14" spans="1:87" x14ac:dyDescent="0.25">
      <c r="A14" s="45"/>
      <c r="B14" s="46"/>
      <c r="C14" s="47"/>
      <c r="D14" s="47"/>
      <c r="E14" s="47"/>
      <c r="F14" s="47"/>
      <c r="G14" s="48"/>
      <c r="H14" s="49"/>
      <c r="I14" s="48"/>
      <c r="J14" s="49"/>
      <c r="K14" s="48"/>
      <c r="L14" s="48"/>
      <c r="M14" s="49"/>
      <c r="N14" s="48"/>
      <c r="O14" s="49"/>
      <c r="P14" s="48"/>
      <c r="Q14" s="48"/>
      <c r="R14" s="49"/>
      <c r="S14" s="48"/>
      <c r="T14" s="49"/>
      <c r="U14" s="48"/>
      <c r="V14" s="48"/>
      <c r="W14" s="49"/>
      <c r="X14" s="48"/>
      <c r="Y14" s="49"/>
      <c r="Z14" s="48"/>
      <c r="AA14" s="48"/>
      <c r="AB14" s="49"/>
      <c r="AC14" s="48"/>
      <c r="AD14" s="49"/>
      <c r="AE14" s="48"/>
      <c r="AF14" s="48"/>
      <c r="AG14" s="49"/>
      <c r="AH14" s="48"/>
      <c r="AI14" s="49"/>
      <c r="AJ14" s="2"/>
      <c r="AK14" s="48"/>
      <c r="AL14" s="49"/>
      <c r="AM14" s="48"/>
      <c r="AN14" s="49"/>
      <c r="AO14" s="2"/>
      <c r="AP14" s="48"/>
      <c r="AQ14" s="49"/>
      <c r="AR14" s="48"/>
      <c r="AS14" s="49"/>
      <c r="AT14" s="48"/>
      <c r="AU14" s="48"/>
      <c r="AV14" s="50"/>
      <c r="AW14" s="48"/>
      <c r="AX14" s="50"/>
      <c r="AY14" s="51"/>
      <c r="AZ14" s="2"/>
      <c r="BA14" s="2"/>
      <c r="BB14" s="2"/>
      <c r="BC14" s="2"/>
      <c r="BD14" s="2"/>
      <c r="BE14" s="2"/>
      <c r="BF14" s="2"/>
      <c r="BG14" s="2"/>
      <c r="BH14" s="52"/>
      <c r="BI14" s="53"/>
      <c r="BJ14" s="52"/>
      <c r="BK14" s="54"/>
      <c r="BL14" s="2"/>
      <c r="BM14" s="55"/>
      <c r="BN14" s="2"/>
      <c r="BO14" s="56"/>
      <c r="BP14" s="2"/>
      <c r="BQ14" s="56"/>
      <c r="BR14" s="2"/>
      <c r="BS14" s="56"/>
      <c r="BT14" s="2"/>
      <c r="BU14" s="57"/>
      <c r="BV14" s="2"/>
      <c r="BW14" s="2"/>
      <c r="BX14" s="2"/>
      <c r="BY14" s="2"/>
      <c r="BZ14" s="2"/>
      <c r="CA14" s="56"/>
      <c r="CB14" s="2"/>
      <c r="CC14" s="2"/>
      <c r="CD14" s="2"/>
      <c r="CE14" s="2"/>
      <c r="CF14" s="2"/>
      <c r="CG14" s="56"/>
      <c r="CH14" s="2"/>
      <c r="CI14" s="2"/>
    </row>
    <row r="15" spans="1:87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</row>
    <row r="16" spans="1:87" x14ac:dyDescent="0.25">
      <c r="A16" s="3" t="s">
        <v>66</v>
      </c>
      <c r="B16" s="5" t="e">
        <f>AVERAGE(B8:B15)</f>
        <v>#DIV/0!</v>
      </c>
      <c r="C16" s="5" t="e">
        <f t="shared" ref="C16:BO16" si="0">AVERAGE(C8:C15)</f>
        <v>#DIV/0!</v>
      </c>
      <c r="D16" s="5" t="e">
        <f t="shared" si="0"/>
        <v>#DIV/0!</v>
      </c>
      <c r="E16" s="5" t="e">
        <f t="shared" si="0"/>
        <v>#DIV/0!</v>
      </c>
      <c r="F16" s="5" t="e">
        <f t="shared" si="0"/>
        <v>#DIV/0!</v>
      </c>
      <c r="G16" s="12" t="e">
        <f t="shared" si="0"/>
        <v>#DIV/0!</v>
      </c>
      <c r="H16" s="12" t="e">
        <f t="shared" si="0"/>
        <v>#DIV/0!</v>
      </c>
      <c r="I16" s="12" t="e">
        <f t="shared" si="0"/>
        <v>#DIV/0!</v>
      </c>
      <c r="J16" s="12" t="e">
        <f t="shared" si="0"/>
        <v>#DIV/0!</v>
      </c>
      <c r="K16" s="12" t="e">
        <f t="shared" si="0"/>
        <v>#DIV/0!</v>
      </c>
      <c r="L16" s="12" t="e">
        <f t="shared" si="0"/>
        <v>#DIV/0!</v>
      </c>
      <c r="M16" s="12" t="e">
        <f t="shared" si="0"/>
        <v>#DIV/0!</v>
      </c>
      <c r="N16" s="12" t="e">
        <f t="shared" si="0"/>
        <v>#DIV/0!</v>
      </c>
      <c r="O16" s="12" t="e">
        <f t="shared" si="0"/>
        <v>#DIV/0!</v>
      </c>
      <c r="P16" s="12" t="e">
        <f t="shared" si="0"/>
        <v>#DIV/0!</v>
      </c>
      <c r="Q16" s="12" t="e">
        <f t="shared" si="0"/>
        <v>#DIV/0!</v>
      </c>
      <c r="R16" s="12" t="e">
        <f t="shared" si="0"/>
        <v>#DIV/0!</v>
      </c>
      <c r="S16" s="12" t="e">
        <f t="shared" si="0"/>
        <v>#DIV/0!</v>
      </c>
      <c r="T16" s="12" t="e">
        <f t="shared" si="0"/>
        <v>#DIV/0!</v>
      </c>
      <c r="U16" s="12" t="e">
        <f t="shared" si="0"/>
        <v>#DIV/0!</v>
      </c>
      <c r="V16" s="12" t="e">
        <f t="shared" si="0"/>
        <v>#DIV/0!</v>
      </c>
      <c r="W16" s="12" t="e">
        <f t="shared" si="0"/>
        <v>#DIV/0!</v>
      </c>
      <c r="X16" s="12" t="e">
        <f t="shared" si="0"/>
        <v>#DIV/0!</v>
      </c>
      <c r="Y16" s="12" t="e">
        <f t="shared" si="0"/>
        <v>#DIV/0!</v>
      </c>
      <c r="Z16" s="12" t="e">
        <f t="shared" si="0"/>
        <v>#DIV/0!</v>
      </c>
      <c r="AA16" s="12" t="e">
        <f t="shared" si="0"/>
        <v>#DIV/0!</v>
      </c>
      <c r="AB16" s="12" t="e">
        <f t="shared" si="0"/>
        <v>#DIV/0!</v>
      </c>
      <c r="AC16" s="12" t="e">
        <f t="shared" si="0"/>
        <v>#DIV/0!</v>
      </c>
      <c r="AD16" s="12" t="e">
        <f t="shared" si="0"/>
        <v>#DIV/0!</v>
      </c>
      <c r="AE16" s="12" t="e">
        <f t="shared" si="0"/>
        <v>#DIV/0!</v>
      </c>
      <c r="AF16" s="12" t="e">
        <f t="shared" si="0"/>
        <v>#DIV/0!</v>
      </c>
      <c r="AG16" s="12" t="e">
        <f t="shared" si="0"/>
        <v>#DIV/0!</v>
      </c>
      <c r="AH16" s="12" t="e">
        <f t="shared" si="0"/>
        <v>#DIV/0!</v>
      </c>
      <c r="AI16" s="12" t="e">
        <f t="shared" si="0"/>
        <v>#DIV/0!</v>
      </c>
      <c r="AJ16" s="12" t="e">
        <f t="shared" si="0"/>
        <v>#DIV/0!</v>
      </c>
      <c r="AK16" s="12" t="e">
        <f t="shared" si="0"/>
        <v>#DIV/0!</v>
      </c>
      <c r="AL16" s="12" t="e">
        <f t="shared" si="0"/>
        <v>#DIV/0!</v>
      </c>
      <c r="AM16" s="12" t="e">
        <f t="shared" si="0"/>
        <v>#DIV/0!</v>
      </c>
      <c r="AN16" s="12" t="e">
        <f t="shared" si="0"/>
        <v>#DIV/0!</v>
      </c>
      <c r="AO16" s="12" t="e">
        <f t="shared" si="0"/>
        <v>#DIV/0!</v>
      </c>
      <c r="AP16" s="12" t="e">
        <f t="shared" si="0"/>
        <v>#DIV/0!</v>
      </c>
      <c r="AQ16" s="12" t="e">
        <f t="shared" si="0"/>
        <v>#DIV/0!</v>
      </c>
      <c r="AR16" s="12" t="e">
        <f t="shared" si="0"/>
        <v>#DIV/0!</v>
      </c>
      <c r="AS16" s="12" t="e">
        <f t="shared" si="0"/>
        <v>#DIV/0!</v>
      </c>
      <c r="AT16" s="12" t="e">
        <f t="shared" si="0"/>
        <v>#DIV/0!</v>
      </c>
      <c r="AU16" s="12" t="e">
        <f t="shared" si="0"/>
        <v>#DIV/0!</v>
      </c>
      <c r="AV16" s="12" t="e">
        <f t="shared" si="0"/>
        <v>#DIV/0!</v>
      </c>
      <c r="AW16" s="12" t="e">
        <f t="shared" si="0"/>
        <v>#DIV/0!</v>
      </c>
      <c r="AX16" s="12" t="e">
        <f t="shared" si="0"/>
        <v>#DIV/0!</v>
      </c>
      <c r="AY16" s="12" t="e">
        <f t="shared" si="0"/>
        <v>#DIV/0!</v>
      </c>
      <c r="AZ16" s="12" t="e">
        <f t="shared" si="0"/>
        <v>#DIV/0!</v>
      </c>
      <c r="BA16" s="12" t="e">
        <f t="shared" si="0"/>
        <v>#DIV/0!</v>
      </c>
      <c r="BB16" s="12" t="e">
        <f t="shared" si="0"/>
        <v>#DIV/0!</v>
      </c>
      <c r="BC16" s="12" t="e">
        <f t="shared" si="0"/>
        <v>#DIV/0!</v>
      </c>
      <c r="BD16" s="15" t="e">
        <f t="shared" si="0"/>
        <v>#DIV/0!</v>
      </c>
      <c r="BE16" s="15" t="e">
        <f t="shared" si="0"/>
        <v>#DIV/0!</v>
      </c>
      <c r="BF16" s="15" t="e">
        <f t="shared" si="0"/>
        <v>#DIV/0!</v>
      </c>
      <c r="BG16" s="15" t="e">
        <f t="shared" si="0"/>
        <v>#DIV/0!</v>
      </c>
      <c r="BH16" s="15" t="e">
        <f t="shared" si="0"/>
        <v>#DIV/0!</v>
      </c>
      <c r="BI16" s="15" t="e">
        <f t="shared" si="0"/>
        <v>#DIV/0!</v>
      </c>
      <c r="BJ16" s="15" t="e">
        <f t="shared" si="0"/>
        <v>#DIV/0!</v>
      </c>
      <c r="BK16" s="15" t="e">
        <f t="shared" si="0"/>
        <v>#DIV/0!</v>
      </c>
      <c r="BL16" s="15" t="e">
        <f t="shared" si="0"/>
        <v>#DIV/0!</v>
      </c>
      <c r="BM16" s="15" t="e">
        <f t="shared" si="0"/>
        <v>#DIV/0!</v>
      </c>
      <c r="BN16" s="15" t="e">
        <f t="shared" si="0"/>
        <v>#DIV/0!</v>
      </c>
      <c r="BO16" s="17" t="e">
        <f t="shared" si="0"/>
        <v>#DIV/0!</v>
      </c>
      <c r="BP16" s="17" t="e">
        <f t="shared" ref="BP16:CI16" si="1">AVERAGE(BP8:BP15)</f>
        <v>#DIV/0!</v>
      </c>
      <c r="BQ16" s="17" t="e">
        <f t="shared" si="1"/>
        <v>#DIV/0!</v>
      </c>
      <c r="BR16" s="17" t="e">
        <f t="shared" si="1"/>
        <v>#DIV/0!</v>
      </c>
      <c r="BS16" s="17" t="e">
        <f t="shared" si="1"/>
        <v>#DIV/0!</v>
      </c>
      <c r="BT16" s="17" t="e">
        <f t="shared" si="1"/>
        <v>#DIV/0!</v>
      </c>
      <c r="BU16" s="17" t="e">
        <f t="shared" si="1"/>
        <v>#DIV/0!</v>
      </c>
      <c r="BV16" s="17" t="e">
        <f t="shared" si="1"/>
        <v>#DIV/0!</v>
      </c>
      <c r="BW16" s="19" t="e">
        <f t="shared" si="1"/>
        <v>#DIV/0!</v>
      </c>
      <c r="BX16" s="19" t="e">
        <f t="shared" si="1"/>
        <v>#DIV/0!</v>
      </c>
      <c r="BY16" s="19" t="e">
        <f t="shared" si="1"/>
        <v>#DIV/0!</v>
      </c>
      <c r="BZ16" s="19" t="e">
        <f t="shared" si="1"/>
        <v>#DIV/0!</v>
      </c>
      <c r="CA16" s="19" t="e">
        <f t="shared" si="1"/>
        <v>#DIV/0!</v>
      </c>
      <c r="CB16" s="19" t="e">
        <f t="shared" si="1"/>
        <v>#DIV/0!</v>
      </c>
      <c r="CC16" s="19" t="e">
        <f t="shared" si="1"/>
        <v>#DIV/0!</v>
      </c>
      <c r="CD16" s="19" t="e">
        <f t="shared" si="1"/>
        <v>#DIV/0!</v>
      </c>
      <c r="CE16" s="19" t="e">
        <f t="shared" si="1"/>
        <v>#DIV/0!</v>
      </c>
      <c r="CF16" s="19" t="e">
        <f t="shared" si="1"/>
        <v>#DIV/0!</v>
      </c>
      <c r="CG16" s="21" t="e">
        <f t="shared" si="1"/>
        <v>#DIV/0!</v>
      </c>
      <c r="CH16" s="21" t="e">
        <f t="shared" si="1"/>
        <v>#DIV/0!</v>
      </c>
      <c r="CI16" s="21" t="e">
        <f t="shared" si="1"/>
        <v>#DIV/0!</v>
      </c>
    </row>
    <row r="17" spans="1:87" x14ac:dyDescent="0.25">
      <c r="A17" s="3" t="s">
        <v>67</v>
      </c>
      <c r="B17" s="5">
        <f>SUM(B8:B15)</f>
        <v>0</v>
      </c>
      <c r="C17" s="5">
        <f t="shared" ref="C17:BO17" si="2">SUM(C8:C15)</f>
        <v>0</v>
      </c>
      <c r="D17" s="5">
        <f t="shared" si="2"/>
        <v>0</v>
      </c>
      <c r="E17" s="5">
        <f t="shared" si="2"/>
        <v>0</v>
      </c>
      <c r="F17" s="5">
        <f t="shared" si="2"/>
        <v>0</v>
      </c>
      <c r="G17" s="12">
        <f t="shared" si="2"/>
        <v>0</v>
      </c>
      <c r="H17" s="12">
        <f t="shared" si="2"/>
        <v>0</v>
      </c>
      <c r="I17" s="12">
        <f t="shared" si="2"/>
        <v>0</v>
      </c>
      <c r="J17" s="12">
        <f t="shared" si="2"/>
        <v>0</v>
      </c>
      <c r="K17" s="12">
        <f t="shared" si="2"/>
        <v>0</v>
      </c>
      <c r="L17" s="12">
        <f t="shared" si="2"/>
        <v>0</v>
      </c>
      <c r="M17" s="12">
        <f t="shared" si="2"/>
        <v>0</v>
      </c>
      <c r="N17" s="12">
        <f t="shared" si="2"/>
        <v>0</v>
      </c>
      <c r="O17" s="12">
        <f t="shared" si="2"/>
        <v>0</v>
      </c>
      <c r="P17" s="12">
        <f t="shared" si="2"/>
        <v>0</v>
      </c>
      <c r="Q17" s="12">
        <f t="shared" si="2"/>
        <v>0</v>
      </c>
      <c r="R17" s="12">
        <f t="shared" si="2"/>
        <v>0</v>
      </c>
      <c r="S17" s="12">
        <f t="shared" si="2"/>
        <v>0</v>
      </c>
      <c r="T17" s="12">
        <f t="shared" si="2"/>
        <v>0</v>
      </c>
      <c r="U17" s="12">
        <f t="shared" si="2"/>
        <v>0</v>
      </c>
      <c r="V17" s="12">
        <f t="shared" si="2"/>
        <v>0</v>
      </c>
      <c r="W17" s="12">
        <f t="shared" si="2"/>
        <v>0</v>
      </c>
      <c r="X17" s="12">
        <f t="shared" si="2"/>
        <v>0</v>
      </c>
      <c r="Y17" s="12">
        <f t="shared" si="2"/>
        <v>0</v>
      </c>
      <c r="Z17" s="12">
        <f t="shared" si="2"/>
        <v>0</v>
      </c>
      <c r="AA17" s="12">
        <f t="shared" si="2"/>
        <v>0</v>
      </c>
      <c r="AB17" s="12">
        <f t="shared" si="2"/>
        <v>0</v>
      </c>
      <c r="AC17" s="12">
        <f t="shared" si="2"/>
        <v>0</v>
      </c>
      <c r="AD17" s="12">
        <f t="shared" si="2"/>
        <v>0</v>
      </c>
      <c r="AE17" s="12">
        <f t="shared" si="2"/>
        <v>0</v>
      </c>
      <c r="AF17" s="12">
        <f t="shared" si="2"/>
        <v>0</v>
      </c>
      <c r="AG17" s="12">
        <f t="shared" si="2"/>
        <v>0</v>
      </c>
      <c r="AH17" s="12">
        <f t="shared" si="2"/>
        <v>0</v>
      </c>
      <c r="AI17" s="12">
        <f t="shared" si="2"/>
        <v>0</v>
      </c>
      <c r="AJ17" s="12">
        <f t="shared" si="2"/>
        <v>0</v>
      </c>
      <c r="AK17" s="12">
        <f t="shared" si="2"/>
        <v>0</v>
      </c>
      <c r="AL17" s="12">
        <f t="shared" si="2"/>
        <v>0</v>
      </c>
      <c r="AM17" s="12">
        <f t="shared" si="2"/>
        <v>0</v>
      </c>
      <c r="AN17" s="12">
        <f t="shared" si="2"/>
        <v>0</v>
      </c>
      <c r="AO17" s="12">
        <f t="shared" si="2"/>
        <v>0</v>
      </c>
      <c r="AP17" s="12">
        <f t="shared" si="2"/>
        <v>0</v>
      </c>
      <c r="AQ17" s="12">
        <f t="shared" si="2"/>
        <v>0</v>
      </c>
      <c r="AR17" s="12">
        <f t="shared" si="2"/>
        <v>0</v>
      </c>
      <c r="AS17" s="12">
        <f t="shared" si="2"/>
        <v>0</v>
      </c>
      <c r="AT17" s="12">
        <f t="shared" si="2"/>
        <v>0</v>
      </c>
      <c r="AU17" s="12">
        <f t="shared" si="2"/>
        <v>0</v>
      </c>
      <c r="AV17" s="12">
        <f t="shared" si="2"/>
        <v>0</v>
      </c>
      <c r="AW17" s="12">
        <f t="shared" si="2"/>
        <v>0</v>
      </c>
      <c r="AX17" s="12">
        <f t="shared" si="2"/>
        <v>0</v>
      </c>
      <c r="AY17" s="12">
        <f t="shared" si="2"/>
        <v>0</v>
      </c>
      <c r="AZ17" s="12">
        <f t="shared" si="2"/>
        <v>0</v>
      </c>
      <c r="BA17" s="12">
        <f t="shared" si="2"/>
        <v>0</v>
      </c>
      <c r="BB17" s="12">
        <f t="shared" si="2"/>
        <v>0</v>
      </c>
      <c r="BC17" s="12">
        <f t="shared" si="2"/>
        <v>0</v>
      </c>
      <c r="BD17" s="15">
        <f t="shared" si="2"/>
        <v>0</v>
      </c>
      <c r="BE17" s="15">
        <f t="shared" si="2"/>
        <v>0</v>
      </c>
      <c r="BF17" s="15">
        <f t="shared" si="2"/>
        <v>0</v>
      </c>
      <c r="BG17" s="15">
        <f t="shared" si="2"/>
        <v>0</v>
      </c>
      <c r="BH17" s="15">
        <f t="shared" si="2"/>
        <v>0</v>
      </c>
      <c r="BI17" s="15">
        <f t="shared" ref="BI17" si="3">SUM(BI8:BI15)</f>
        <v>0</v>
      </c>
      <c r="BJ17" s="15">
        <f t="shared" si="2"/>
        <v>0</v>
      </c>
      <c r="BK17" s="15">
        <f t="shared" si="2"/>
        <v>0</v>
      </c>
      <c r="BL17" s="15">
        <f t="shared" si="2"/>
        <v>0</v>
      </c>
      <c r="BM17" s="15">
        <f t="shared" si="2"/>
        <v>0</v>
      </c>
      <c r="BN17" s="15">
        <f t="shared" si="2"/>
        <v>0</v>
      </c>
      <c r="BO17" s="17">
        <f t="shared" si="2"/>
        <v>0</v>
      </c>
      <c r="BP17" s="17">
        <f t="shared" ref="BP17:CI17" si="4">SUM(BP8:BP15)</f>
        <v>0</v>
      </c>
      <c r="BQ17" s="17">
        <f t="shared" si="4"/>
        <v>0</v>
      </c>
      <c r="BR17" s="17">
        <f t="shared" si="4"/>
        <v>0</v>
      </c>
      <c r="BS17" s="17">
        <f t="shared" si="4"/>
        <v>0</v>
      </c>
      <c r="BT17" s="17">
        <f t="shared" si="4"/>
        <v>0</v>
      </c>
      <c r="BU17" s="17">
        <f t="shared" si="4"/>
        <v>0</v>
      </c>
      <c r="BV17" s="17">
        <f t="shared" si="4"/>
        <v>0</v>
      </c>
      <c r="BW17" s="19">
        <f t="shared" si="4"/>
        <v>0</v>
      </c>
      <c r="BX17" s="19">
        <f t="shared" si="4"/>
        <v>0</v>
      </c>
      <c r="BY17" s="19">
        <f t="shared" si="4"/>
        <v>0</v>
      </c>
      <c r="BZ17" s="19">
        <f t="shared" si="4"/>
        <v>0</v>
      </c>
      <c r="CA17" s="19">
        <f t="shared" si="4"/>
        <v>0</v>
      </c>
      <c r="CB17" s="19">
        <f t="shared" si="4"/>
        <v>0</v>
      </c>
      <c r="CC17" s="19">
        <f t="shared" si="4"/>
        <v>0</v>
      </c>
      <c r="CD17" s="19">
        <f t="shared" si="4"/>
        <v>0</v>
      </c>
      <c r="CE17" s="19">
        <f t="shared" si="4"/>
        <v>0</v>
      </c>
      <c r="CF17" s="19">
        <f t="shared" si="4"/>
        <v>0</v>
      </c>
      <c r="CG17" s="21">
        <f t="shared" si="4"/>
        <v>0</v>
      </c>
      <c r="CH17" s="21">
        <f t="shared" si="4"/>
        <v>0</v>
      </c>
      <c r="CI17" s="21">
        <f t="shared" si="4"/>
        <v>0</v>
      </c>
    </row>
    <row r="18" spans="1:87" x14ac:dyDescent="0.25">
      <c r="A18" s="2" t="s">
        <v>118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</row>
    <row r="20" spans="1:87" x14ac:dyDescent="0.25">
      <c r="A20" t="s">
        <v>119</v>
      </c>
    </row>
  </sheetData>
  <mergeCells count="68">
    <mergeCell ref="B4:F4"/>
    <mergeCell ref="G6:H6"/>
    <mergeCell ref="I6:J6"/>
    <mergeCell ref="L6:M6"/>
    <mergeCell ref="N6:O6"/>
    <mergeCell ref="G4:BC4"/>
    <mergeCell ref="AR6:AS6"/>
    <mergeCell ref="Q5:U5"/>
    <mergeCell ref="V5:Z5"/>
    <mergeCell ref="AA5:AE5"/>
    <mergeCell ref="AF5:AJ5"/>
    <mergeCell ref="AF6:AG6"/>
    <mergeCell ref="AH6:AI6"/>
    <mergeCell ref="Q6:R6"/>
    <mergeCell ref="S6:T6"/>
    <mergeCell ref="V6:W6"/>
    <mergeCell ref="A5:A7"/>
    <mergeCell ref="BD5:BF5"/>
    <mergeCell ref="BD6:BF6"/>
    <mergeCell ref="AK5:AO5"/>
    <mergeCell ref="AK6:AL6"/>
    <mergeCell ref="AM6:AN6"/>
    <mergeCell ref="AP5:AT5"/>
    <mergeCell ref="AP6:AQ6"/>
    <mergeCell ref="BB5:BC5"/>
    <mergeCell ref="BB6:BC6"/>
    <mergeCell ref="X6:Y6"/>
    <mergeCell ref="AA6:AB6"/>
    <mergeCell ref="AC6:AD6"/>
    <mergeCell ref="AU5:AY5"/>
    <mergeCell ref="AU6:AV6"/>
    <mergeCell ref="AW6:AX6"/>
    <mergeCell ref="AZ5:BA5"/>
    <mergeCell ref="AZ6:BA6"/>
    <mergeCell ref="BD4:BN4"/>
    <mergeCell ref="BG5:BJ5"/>
    <mergeCell ref="BK5:BL5"/>
    <mergeCell ref="BM5:BN5"/>
    <mergeCell ref="BP6:BP7"/>
    <mergeCell ref="BO5:BP5"/>
    <mergeCell ref="BO4:BV4"/>
    <mergeCell ref="BH6:BJ6"/>
    <mergeCell ref="BY5:BZ5"/>
    <mergeCell ref="BZ6:BZ7"/>
    <mergeCell ref="CA5:CB5"/>
    <mergeCell ref="CB6:CB7"/>
    <mergeCell ref="BQ5:BR5"/>
    <mergeCell ref="BR6:BR7"/>
    <mergeCell ref="BS5:BT5"/>
    <mergeCell ref="BT6:BT7"/>
    <mergeCell ref="BU5:BV5"/>
    <mergeCell ref="BV6:BV7"/>
    <mergeCell ref="CH5:CH6"/>
    <mergeCell ref="CG5:CG6"/>
    <mergeCell ref="CI5:CI6"/>
    <mergeCell ref="CG4:CI4"/>
    <mergeCell ref="B5:B6"/>
    <mergeCell ref="C5:C6"/>
    <mergeCell ref="D5:D6"/>
    <mergeCell ref="E5:E6"/>
    <mergeCell ref="F5:F6"/>
    <mergeCell ref="CC5:CD5"/>
    <mergeCell ref="CD6:CD7"/>
    <mergeCell ref="CE5:CF5"/>
    <mergeCell ref="CF6:CF7"/>
    <mergeCell ref="BW4:CF4"/>
    <mergeCell ref="BW5:BX5"/>
    <mergeCell ref="BX6:BX7"/>
  </mergeCells>
  <conditionalFormatting sqref="CG8:CG14">
    <cfRule type="cellIs" dxfId="5" priority="6" stopIfTrue="1" operator="equal">
      <formula>0</formula>
    </cfRule>
  </conditionalFormatting>
  <conditionalFormatting sqref="BO8:BO14">
    <cfRule type="cellIs" dxfId="4" priority="5" stopIfTrue="1" operator="equal">
      <formula>0</formula>
    </cfRule>
  </conditionalFormatting>
  <conditionalFormatting sqref="BQ8:BQ14">
    <cfRule type="cellIs" dxfId="3" priority="4" stopIfTrue="1" operator="equal">
      <formula>0</formula>
    </cfRule>
  </conditionalFormatting>
  <conditionalFormatting sqref="BS8:BS14">
    <cfRule type="cellIs" dxfId="2" priority="3" stopIfTrue="1" operator="equal">
      <formula>0</formula>
    </cfRule>
  </conditionalFormatting>
  <conditionalFormatting sqref="BU8:BU14">
    <cfRule type="cellIs" dxfId="1" priority="2" stopIfTrue="1" operator="equal">
      <formula>0</formula>
    </cfRule>
  </conditionalFormatting>
  <conditionalFormatting sqref="CA8:CA14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49"/>
  <sheetViews>
    <sheetView tabSelected="1" zoomScale="85" zoomScaleNormal="85" workbookViewId="0">
      <selection activeCell="R33" sqref="R33"/>
    </sheetView>
  </sheetViews>
  <sheetFormatPr baseColWidth="10" defaultColWidth="9.7109375" defaultRowHeight="15" x14ac:dyDescent="0.25"/>
  <cols>
    <col min="1" max="18" width="10.28515625" customWidth="1"/>
  </cols>
  <sheetData>
    <row r="1" spans="1:18" ht="25.5" customHeight="1" thickBot="1" x14ac:dyDescent="0.4">
      <c r="A1" s="107" t="s">
        <v>120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9"/>
      <c r="Q1" s="24"/>
      <c r="R1" s="24"/>
    </row>
    <row r="2" spans="1:18" ht="23.25" thickBot="1" x14ac:dyDescent="0.35">
      <c r="A2" s="24"/>
      <c r="B2" s="24"/>
      <c r="C2" s="24"/>
      <c r="D2" s="24"/>
      <c r="E2" s="25"/>
      <c r="F2" s="25"/>
      <c r="G2" s="25"/>
      <c r="H2" s="25"/>
      <c r="I2" s="24"/>
      <c r="J2" s="24"/>
      <c r="K2" s="24"/>
      <c r="L2" s="24"/>
      <c r="M2" s="36" t="s">
        <v>92</v>
      </c>
      <c r="N2" s="35"/>
      <c r="O2" s="28"/>
      <c r="P2" s="28"/>
      <c r="Q2" s="28"/>
      <c r="R2" s="30"/>
    </row>
    <row r="3" spans="1:18" ht="20.25" thickBot="1" x14ac:dyDescent="0.35">
      <c r="A3" s="103" t="s">
        <v>116</v>
      </c>
      <c r="B3" s="104"/>
      <c r="C3" s="24"/>
      <c r="D3" s="24"/>
      <c r="E3" s="24"/>
      <c r="F3" s="24"/>
      <c r="G3" s="24"/>
      <c r="H3" s="24"/>
      <c r="I3" s="110" t="s">
        <v>117</v>
      </c>
      <c r="J3" s="110"/>
      <c r="K3" s="110"/>
      <c r="L3" s="24"/>
      <c r="M3" s="59" t="s">
        <v>83</v>
      </c>
      <c r="N3" s="60" t="e">
        <f>données!AW16</f>
        <v>#DIV/0!</v>
      </c>
      <c r="O3" s="59" t="s">
        <v>84</v>
      </c>
      <c r="P3" s="59"/>
      <c r="Q3" s="59" t="s">
        <v>85</v>
      </c>
      <c r="R3" s="61">
        <f>[2]données!$AW$21</f>
        <v>0.73140380460829491</v>
      </c>
    </row>
    <row r="4" spans="1:18" ht="15.75" thickBot="1" x14ac:dyDescent="0.3">
      <c r="A4" s="105"/>
      <c r="B4" s="106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31"/>
    </row>
    <row r="5" spans="1:18" ht="16.5" customHeight="1" thickTop="1" thickBot="1" x14ac:dyDescent="0.3">
      <c r="A5" s="24" t="s">
        <v>79</v>
      </c>
      <c r="B5" s="24"/>
      <c r="C5" s="24"/>
      <c r="D5" s="24"/>
      <c r="E5" s="24"/>
      <c r="F5" s="24"/>
      <c r="G5" s="24"/>
      <c r="H5" s="24"/>
      <c r="I5" s="37" t="s">
        <v>21</v>
      </c>
      <c r="J5" s="37"/>
      <c r="K5" s="37" t="s">
        <v>28</v>
      </c>
      <c r="L5" s="24"/>
      <c r="M5" s="24"/>
      <c r="N5" s="24"/>
      <c r="O5" s="24"/>
      <c r="P5" s="24"/>
      <c r="Q5" s="24"/>
      <c r="R5" s="31"/>
    </row>
    <row r="6" spans="1:18" ht="16.5" customHeight="1" thickBot="1" x14ac:dyDescent="0.3">
      <c r="A6" s="95" t="e">
        <f>données!D16</f>
        <v>#DIV/0!</v>
      </c>
      <c r="B6" s="96"/>
      <c r="C6" s="24"/>
      <c r="D6" s="24"/>
      <c r="E6" s="24"/>
      <c r="F6" s="24"/>
      <c r="G6" s="24"/>
      <c r="H6" s="24"/>
      <c r="I6" s="37"/>
      <c r="J6" s="37"/>
      <c r="K6" s="37"/>
      <c r="L6" s="24"/>
      <c r="M6" s="24"/>
      <c r="N6" s="24"/>
      <c r="O6" s="24"/>
      <c r="P6" s="24"/>
      <c r="Q6" s="24"/>
      <c r="R6" s="31"/>
    </row>
    <row r="7" spans="1:18" ht="16.5" thickBot="1" x14ac:dyDescent="0.3">
      <c r="A7" s="97"/>
      <c r="B7" s="98"/>
      <c r="C7" s="24"/>
      <c r="D7" s="24"/>
      <c r="E7" s="24"/>
      <c r="F7" s="24"/>
      <c r="G7" s="24"/>
      <c r="H7" s="24"/>
      <c r="I7" s="37"/>
      <c r="J7" s="37"/>
      <c r="K7" s="37"/>
      <c r="L7" s="24"/>
      <c r="M7" s="24"/>
      <c r="N7" s="24"/>
      <c r="O7" s="24"/>
      <c r="P7" s="24"/>
      <c r="Q7" s="24"/>
      <c r="R7" s="31"/>
    </row>
    <row r="8" spans="1:18" ht="15.75" customHeight="1" thickBot="1" x14ac:dyDescent="0.3">
      <c r="A8" s="24" t="s">
        <v>80</v>
      </c>
      <c r="B8" s="24"/>
      <c r="C8" s="24"/>
      <c r="D8" s="24"/>
      <c r="E8" s="24"/>
      <c r="F8" s="24"/>
      <c r="G8" s="24"/>
      <c r="H8" s="24"/>
      <c r="I8" s="37" t="s">
        <v>93</v>
      </c>
      <c r="J8" s="37"/>
      <c r="K8" s="37" t="s">
        <v>7</v>
      </c>
      <c r="L8" s="24"/>
      <c r="M8" s="24"/>
      <c r="N8" s="24"/>
      <c r="O8" s="24"/>
      <c r="P8" s="24"/>
      <c r="Q8" s="24"/>
      <c r="R8" s="31"/>
    </row>
    <row r="9" spans="1:18" ht="15.75" customHeight="1" thickBot="1" x14ac:dyDescent="0.3">
      <c r="A9" s="99"/>
      <c r="B9" s="100"/>
      <c r="C9" s="24"/>
      <c r="D9" s="24"/>
      <c r="E9" s="24"/>
      <c r="F9" s="24"/>
      <c r="G9" s="24"/>
      <c r="H9" s="24"/>
      <c r="I9" s="37"/>
      <c r="J9" s="37"/>
      <c r="K9" s="37"/>
      <c r="L9" s="24"/>
      <c r="M9" s="24"/>
      <c r="N9" s="24"/>
      <c r="O9" s="24"/>
      <c r="P9" s="24"/>
      <c r="Q9" s="24"/>
      <c r="R9" s="31"/>
    </row>
    <row r="10" spans="1:18" ht="16.5" thickBot="1" x14ac:dyDescent="0.3">
      <c r="A10" s="101"/>
      <c r="B10" s="102"/>
      <c r="C10" s="24"/>
      <c r="D10" s="24"/>
      <c r="E10" s="24"/>
      <c r="F10" s="24"/>
      <c r="G10" s="24"/>
      <c r="H10" s="24"/>
      <c r="I10" s="37"/>
      <c r="J10" s="37"/>
      <c r="K10" s="37"/>
      <c r="L10" s="24"/>
      <c r="M10" s="24"/>
      <c r="N10" s="24"/>
      <c r="O10" s="24"/>
      <c r="P10" s="24"/>
      <c r="Q10" s="24"/>
      <c r="R10" s="31"/>
    </row>
    <row r="11" spans="1:18" ht="16.5" customHeight="1" thickBot="1" x14ac:dyDescent="0.3">
      <c r="A11" s="24" t="s">
        <v>81</v>
      </c>
      <c r="B11" s="24"/>
      <c r="C11" s="24"/>
      <c r="D11" s="24"/>
      <c r="E11" s="24"/>
      <c r="F11" s="24"/>
      <c r="G11" s="24"/>
      <c r="H11" s="24"/>
      <c r="I11" s="37" t="s">
        <v>5</v>
      </c>
      <c r="J11" s="37"/>
      <c r="K11" s="37" t="s">
        <v>10</v>
      </c>
      <c r="L11" s="24"/>
      <c r="M11" s="24"/>
      <c r="N11" s="24"/>
      <c r="O11" s="24"/>
      <c r="P11" s="24"/>
      <c r="Q11" s="24"/>
      <c r="R11" s="31"/>
    </row>
    <row r="12" spans="1:18" ht="16.5" customHeight="1" thickBot="1" x14ac:dyDescent="0.3">
      <c r="A12" s="95">
        <f>[2]données!$D$21</f>
        <v>66022.774193548394</v>
      </c>
      <c r="B12" s="96"/>
      <c r="C12" s="24"/>
      <c r="D12" s="24"/>
      <c r="E12" s="24"/>
      <c r="F12" s="24"/>
      <c r="G12" s="24"/>
      <c r="H12" s="24"/>
      <c r="I12" s="37"/>
      <c r="J12" s="37"/>
      <c r="K12" s="37"/>
      <c r="L12" s="24"/>
      <c r="M12" s="24"/>
      <c r="N12" s="24"/>
      <c r="O12" s="24"/>
      <c r="P12" s="24"/>
      <c r="Q12" s="24"/>
      <c r="R12" s="31"/>
    </row>
    <row r="13" spans="1:18" ht="16.5" thickBot="1" x14ac:dyDescent="0.3">
      <c r="A13" s="97"/>
      <c r="B13" s="98"/>
      <c r="C13" s="24"/>
      <c r="D13" s="24"/>
      <c r="E13" s="24"/>
      <c r="F13" s="24"/>
      <c r="G13" s="24"/>
      <c r="H13" s="24"/>
      <c r="I13" s="37"/>
      <c r="J13" s="37" t="s">
        <v>6</v>
      </c>
      <c r="K13" s="37"/>
      <c r="L13" s="24"/>
      <c r="M13" s="24"/>
      <c r="N13" s="24"/>
      <c r="O13" s="24"/>
      <c r="P13" s="24"/>
      <c r="Q13" s="24"/>
      <c r="R13" s="31"/>
    </row>
    <row r="14" spans="1:18" ht="16.5" thickBot="1" x14ac:dyDescent="0.3">
      <c r="A14" s="24"/>
      <c r="B14" s="24"/>
      <c r="C14" s="24"/>
      <c r="D14" s="24"/>
      <c r="E14" s="24"/>
      <c r="F14" s="24"/>
      <c r="G14" s="24"/>
      <c r="H14" s="24"/>
      <c r="I14" s="37"/>
      <c r="J14" s="37"/>
      <c r="K14" s="37"/>
      <c r="L14" s="24"/>
      <c r="M14" s="24"/>
      <c r="N14" s="24"/>
      <c r="O14" s="24"/>
      <c r="P14" s="24"/>
      <c r="Q14" s="24"/>
      <c r="R14" s="31"/>
    </row>
    <row r="15" spans="1:18" ht="15.75" thickBot="1" x14ac:dyDescent="0.3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4"/>
      <c r="N15" s="24"/>
      <c r="O15" s="24"/>
      <c r="P15" s="24"/>
      <c r="Q15" s="24"/>
      <c r="R15" s="31"/>
    </row>
    <row r="16" spans="1:18" ht="20.25" thickBot="1" x14ac:dyDescent="0.3">
      <c r="A16" s="93" t="s">
        <v>82</v>
      </c>
      <c r="B16" s="94"/>
      <c r="C16" s="28"/>
      <c r="D16" s="28"/>
      <c r="E16" s="28"/>
      <c r="F16" s="30"/>
      <c r="G16" s="93" t="s">
        <v>86</v>
      </c>
      <c r="H16" s="94"/>
      <c r="I16" s="28"/>
      <c r="J16" s="28"/>
      <c r="K16" s="28"/>
      <c r="L16" s="30"/>
      <c r="M16" s="93" t="s">
        <v>87</v>
      </c>
      <c r="N16" s="94"/>
      <c r="O16" s="26"/>
      <c r="P16" s="26"/>
      <c r="Q16" s="26"/>
      <c r="R16" s="32"/>
    </row>
    <row r="17" spans="1:18" ht="16.5" thickTop="1" thickBot="1" x14ac:dyDescent="0.3">
      <c r="A17" s="59" t="s">
        <v>83</v>
      </c>
      <c r="B17" s="60" t="e">
        <f>données!I16</f>
        <v>#DIV/0!</v>
      </c>
      <c r="C17" s="59" t="s">
        <v>84</v>
      </c>
      <c r="D17" s="59"/>
      <c r="E17" s="59" t="s">
        <v>88</v>
      </c>
      <c r="F17" s="61">
        <f>[2]données!$I$21</f>
        <v>13.986234870910138</v>
      </c>
      <c r="G17" s="59" t="s">
        <v>83</v>
      </c>
      <c r="H17" s="60" t="e">
        <f>données!N16</f>
        <v>#DIV/0!</v>
      </c>
      <c r="I17" s="59" t="s">
        <v>84</v>
      </c>
      <c r="J17" s="59"/>
      <c r="K17" s="59" t="s">
        <v>85</v>
      </c>
      <c r="L17" s="61">
        <f>[2]données!$N$21</f>
        <v>51.808906001324878</v>
      </c>
      <c r="M17" s="59" t="s">
        <v>83</v>
      </c>
      <c r="N17" s="60" t="e">
        <f>données!S16</f>
        <v>#DIV/0!</v>
      </c>
      <c r="O17" s="59" t="s">
        <v>84</v>
      </c>
      <c r="P17" s="59"/>
      <c r="Q17" s="59" t="s">
        <v>85</v>
      </c>
      <c r="R17" s="61">
        <f>[2]données!$S$21</f>
        <v>13.571585799654379</v>
      </c>
    </row>
    <row r="18" spans="1:18" ht="15.75" thickBot="1" x14ac:dyDescent="0.3">
      <c r="A18" s="24"/>
      <c r="B18" s="24"/>
      <c r="C18" s="24"/>
      <c r="D18" s="24"/>
      <c r="E18" s="24"/>
      <c r="F18" s="31"/>
      <c r="G18" s="24"/>
      <c r="H18" s="24"/>
      <c r="I18" s="24"/>
      <c r="J18" s="24"/>
      <c r="K18" s="24"/>
      <c r="L18" s="31"/>
      <c r="M18" s="24"/>
      <c r="N18" s="24"/>
      <c r="O18" s="24"/>
      <c r="P18" s="24"/>
      <c r="Q18" s="24"/>
      <c r="R18" s="31"/>
    </row>
    <row r="19" spans="1:18" ht="15.75" thickBot="1" x14ac:dyDescent="0.3">
      <c r="A19" s="24"/>
      <c r="B19" s="24"/>
      <c r="C19" s="24"/>
      <c r="D19" s="24"/>
      <c r="E19" s="24"/>
      <c r="F19" s="31"/>
      <c r="G19" s="24"/>
      <c r="H19" s="24"/>
      <c r="I19" s="24"/>
      <c r="J19" s="24"/>
      <c r="K19" s="24"/>
      <c r="L19" s="31"/>
      <c r="M19" s="24"/>
      <c r="N19" s="24"/>
      <c r="O19" s="24"/>
      <c r="P19" s="24"/>
      <c r="Q19" s="24"/>
      <c r="R19" s="31"/>
    </row>
    <row r="20" spans="1:18" ht="15.75" thickBot="1" x14ac:dyDescent="0.3">
      <c r="A20" s="24"/>
      <c r="B20" s="24"/>
      <c r="C20" s="24"/>
      <c r="D20" s="24"/>
      <c r="E20" s="24"/>
      <c r="F20" s="31"/>
      <c r="G20" s="24"/>
      <c r="H20" s="24"/>
      <c r="I20" s="24"/>
      <c r="J20" s="24"/>
      <c r="K20" s="24"/>
      <c r="L20" s="31"/>
      <c r="M20" s="24"/>
      <c r="N20" s="24"/>
      <c r="O20" s="24"/>
      <c r="P20" s="24"/>
      <c r="Q20" s="24"/>
      <c r="R20" s="31"/>
    </row>
    <row r="21" spans="1:18" ht="15.75" thickBot="1" x14ac:dyDescent="0.3">
      <c r="A21" s="24"/>
      <c r="B21" s="24"/>
      <c r="C21" s="24"/>
      <c r="D21" s="24"/>
      <c r="E21" s="24"/>
      <c r="F21" s="31"/>
      <c r="G21" s="24"/>
      <c r="H21" s="24"/>
      <c r="I21" s="24"/>
      <c r="J21" s="24"/>
      <c r="K21" s="24"/>
      <c r="L21" s="31"/>
      <c r="M21" s="24"/>
      <c r="N21" s="24"/>
      <c r="O21" s="24"/>
      <c r="P21" s="24"/>
      <c r="Q21" s="24"/>
      <c r="R21" s="31"/>
    </row>
    <row r="22" spans="1:18" ht="15.75" thickBot="1" x14ac:dyDescent="0.3">
      <c r="A22" s="24"/>
      <c r="B22" s="24"/>
      <c r="C22" s="24"/>
      <c r="D22" s="24"/>
      <c r="E22" s="24"/>
      <c r="F22" s="31"/>
      <c r="G22" s="24"/>
      <c r="H22" s="24"/>
      <c r="I22" s="24"/>
      <c r="J22" s="24"/>
      <c r="K22" s="24"/>
      <c r="L22" s="31"/>
      <c r="M22" s="24"/>
      <c r="N22" s="24"/>
      <c r="O22" s="24"/>
      <c r="P22" s="24"/>
      <c r="Q22" s="24"/>
      <c r="R22" s="31"/>
    </row>
    <row r="23" spans="1:18" ht="15.75" thickBot="1" x14ac:dyDescent="0.3">
      <c r="A23" s="24"/>
      <c r="B23" s="24"/>
      <c r="C23" s="24"/>
      <c r="D23" s="24"/>
      <c r="E23" s="24"/>
      <c r="F23" s="31"/>
      <c r="G23" s="24"/>
      <c r="H23" s="24"/>
      <c r="I23" s="24"/>
      <c r="J23" s="24"/>
      <c r="K23" s="24"/>
      <c r="L23" s="31"/>
      <c r="M23" s="24"/>
      <c r="N23" s="24"/>
      <c r="O23" s="24"/>
      <c r="P23" s="24"/>
      <c r="Q23" s="24"/>
      <c r="R23" s="31"/>
    </row>
    <row r="24" spans="1:18" ht="15.75" thickBot="1" x14ac:dyDescent="0.3">
      <c r="A24" s="24"/>
      <c r="B24" s="24"/>
      <c r="C24" s="24"/>
      <c r="D24" s="24"/>
      <c r="E24" s="24"/>
      <c r="F24" s="31"/>
      <c r="G24" s="24"/>
      <c r="H24" s="24"/>
      <c r="I24" s="24"/>
      <c r="J24" s="24"/>
      <c r="K24" s="24"/>
      <c r="L24" s="31"/>
      <c r="M24" s="24"/>
      <c r="N24" s="24"/>
      <c r="O24" s="24"/>
      <c r="P24" s="24"/>
      <c r="Q24" s="24"/>
      <c r="R24" s="31"/>
    </row>
    <row r="25" spans="1:18" ht="15.75" thickBot="1" x14ac:dyDescent="0.3">
      <c r="A25" s="24"/>
      <c r="B25" s="24"/>
      <c r="C25" s="24"/>
      <c r="D25" s="24"/>
      <c r="E25" s="24"/>
      <c r="F25" s="31"/>
      <c r="G25" s="24"/>
      <c r="H25" s="24"/>
      <c r="I25" s="24"/>
      <c r="J25" s="24"/>
      <c r="K25" s="24"/>
      <c r="L25" s="31"/>
      <c r="M25" s="24"/>
      <c r="N25" s="24"/>
      <c r="O25" s="24"/>
      <c r="P25" s="24"/>
      <c r="Q25" s="24"/>
      <c r="R25" s="31"/>
    </row>
    <row r="26" spans="1:18" ht="15.75" thickBot="1" x14ac:dyDescent="0.3">
      <c r="A26" s="24"/>
      <c r="B26" s="24"/>
      <c r="C26" s="24"/>
      <c r="D26" s="24"/>
      <c r="E26" s="24"/>
      <c r="F26" s="31"/>
      <c r="G26" s="24"/>
      <c r="H26" s="24"/>
      <c r="I26" s="24"/>
      <c r="J26" s="24"/>
      <c r="K26" s="24"/>
      <c r="L26" s="31"/>
      <c r="M26" s="24"/>
      <c r="N26" s="24"/>
      <c r="O26" s="24"/>
      <c r="P26" s="24"/>
      <c r="Q26" s="24"/>
      <c r="R26" s="31"/>
    </row>
    <row r="27" spans="1:18" ht="15.75" thickBot="1" x14ac:dyDescent="0.3">
      <c r="A27" s="24"/>
      <c r="B27" s="24"/>
      <c r="C27" s="24"/>
      <c r="D27" s="24"/>
      <c r="E27" s="24"/>
      <c r="F27" s="31"/>
      <c r="G27" s="24"/>
      <c r="H27" s="24"/>
      <c r="I27" s="24"/>
      <c r="J27" s="24"/>
      <c r="K27" s="24"/>
      <c r="L27" s="31"/>
      <c r="M27" s="24"/>
      <c r="N27" s="24"/>
      <c r="O27" s="24"/>
      <c r="P27" s="24"/>
      <c r="Q27" s="24"/>
      <c r="R27" s="31"/>
    </row>
    <row r="28" spans="1:18" ht="15.75" thickBot="1" x14ac:dyDescent="0.3">
      <c r="A28" s="24"/>
      <c r="B28" s="24"/>
      <c r="C28" s="24"/>
      <c r="D28" s="24"/>
      <c r="E28" s="24"/>
      <c r="F28" s="31"/>
      <c r="G28" s="24"/>
      <c r="H28" s="24"/>
      <c r="I28" s="24"/>
      <c r="J28" s="24"/>
      <c r="K28" s="24"/>
      <c r="L28" s="31"/>
      <c r="M28" s="24"/>
      <c r="N28" s="24"/>
      <c r="O28" s="24"/>
      <c r="P28" s="24"/>
      <c r="Q28" s="24"/>
      <c r="R28" s="31"/>
    </row>
    <row r="29" spans="1:18" ht="15.75" thickBot="1" x14ac:dyDescent="0.3">
      <c r="A29" s="24"/>
      <c r="B29" s="24"/>
      <c r="C29" s="24"/>
      <c r="D29" s="24"/>
      <c r="E29" s="24"/>
      <c r="F29" s="31"/>
      <c r="G29" s="24"/>
      <c r="H29" s="24"/>
      <c r="I29" s="24"/>
      <c r="J29" s="24"/>
      <c r="K29" s="24"/>
      <c r="L29" s="31"/>
      <c r="M29" s="24"/>
      <c r="N29" s="24"/>
      <c r="O29" s="24"/>
      <c r="P29" s="24"/>
      <c r="Q29" s="24"/>
      <c r="R29" s="31"/>
    </row>
    <row r="30" spans="1:18" ht="15.75" thickBot="1" x14ac:dyDescent="0.3">
      <c r="A30" s="26"/>
      <c r="B30" s="26"/>
      <c r="C30" s="26"/>
      <c r="D30" s="26"/>
      <c r="E30" s="26"/>
      <c r="F30" s="32"/>
      <c r="G30" s="26"/>
      <c r="H30" s="26"/>
      <c r="I30" s="26"/>
      <c r="J30" s="26"/>
      <c r="K30" s="26"/>
      <c r="L30" s="32"/>
      <c r="M30" s="26"/>
      <c r="N30" s="26"/>
      <c r="O30" s="26"/>
      <c r="P30" s="26"/>
      <c r="Q30" s="26"/>
      <c r="R30" s="32"/>
    </row>
    <row r="31" spans="1:18" ht="20.25" thickBot="1" x14ac:dyDescent="0.3">
      <c r="A31" s="93" t="s">
        <v>89</v>
      </c>
      <c r="B31" s="94"/>
      <c r="C31" s="28"/>
      <c r="D31" s="28"/>
      <c r="E31" s="28"/>
      <c r="F31" s="30"/>
      <c r="G31" s="93" t="s">
        <v>90</v>
      </c>
      <c r="H31" s="94"/>
      <c r="I31" s="28"/>
      <c r="J31" s="28"/>
      <c r="K31" s="28"/>
      <c r="L31" s="30"/>
      <c r="M31" s="93" t="s">
        <v>91</v>
      </c>
      <c r="N31" s="94"/>
      <c r="O31" s="28"/>
      <c r="P31" s="28"/>
      <c r="Q31" s="28"/>
      <c r="R31" s="30"/>
    </row>
    <row r="32" spans="1:18" ht="16.5" thickTop="1" thickBot="1" x14ac:dyDescent="0.3">
      <c r="A32" s="59" t="s">
        <v>83</v>
      </c>
      <c r="B32" s="60" t="e">
        <f>données!X16</f>
        <v>#DIV/0!</v>
      </c>
      <c r="C32" s="59" t="s">
        <v>84</v>
      </c>
      <c r="D32" s="59"/>
      <c r="E32" s="59" t="s">
        <v>88</v>
      </c>
      <c r="F32" s="61">
        <f>[2]données!$X$21</f>
        <v>4.6624528982718889</v>
      </c>
      <c r="G32" s="59" t="s">
        <v>83</v>
      </c>
      <c r="H32" s="60" t="e">
        <f>données!AC16</f>
        <v>#DIV/0!</v>
      </c>
      <c r="I32" s="59" t="s">
        <v>84</v>
      </c>
      <c r="J32" s="59"/>
      <c r="K32" s="59" t="s">
        <v>85</v>
      </c>
      <c r="L32" s="61">
        <f>[2]données!$AC$21</f>
        <v>7.2578915853686645</v>
      </c>
      <c r="M32" s="59" t="s">
        <v>83</v>
      </c>
      <c r="N32" s="60" t="e">
        <f>données!AR16</f>
        <v>#DIV/0!</v>
      </c>
      <c r="O32" s="59" t="s">
        <v>84</v>
      </c>
      <c r="P32" s="59"/>
      <c r="Q32" s="59" t="s">
        <v>85</v>
      </c>
      <c r="R32" s="61">
        <f>[2]données!$AR$21</f>
        <v>16.397626598790325</v>
      </c>
    </row>
    <row r="33" spans="1:18" ht="15.75" thickBot="1" x14ac:dyDescent="0.3">
      <c r="A33" s="24"/>
      <c r="B33" s="24"/>
      <c r="C33" s="24"/>
      <c r="D33" s="24"/>
      <c r="E33" s="24"/>
      <c r="F33" s="31"/>
      <c r="G33" s="24"/>
      <c r="H33" s="58"/>
      <c r="I33" s="24"/>
      <c r="J33" s="24"/>
      <c r="K33" s="24"/>
      <c r="L33" s="31"/>
      <c r="M33" s="24"/>
      <c r="N33" s="58"/>
      <c r="O33" s="24"/>
      <c r="P33" s="24"/>
      <c r="Q33" s="24"/>
      <c r="R33" s="31"/>
    </row>
    <row r="34" spans="1:18" ht="15.75" thickBot="1" x14ac:dyDescent="0.3">
      <c r="A34" s="24"/>
      <c r="B34" s="24"/>
      <c r="C34" s="24"/>
      <c r="D34" s="24"/>
      <c r="E34" s="24"/>
      <c r="F34" s="31"/>
      <c r="G34" s="24"/>
      <c r="H34" s="24"/>
      <c r="I34" s="24"/>
      <c r="J34" s="24"/>
      <c r="K34" s="24"/>
      <c r="L34" s="31"/>
      <c r="M34" s="24"/>
      <c r="N34" s="24"/>
      <c r="O34" s="24"/>
      <c r="P34" s="24"/>
      <c r="Q34" s="24"/>
      <c r="R34" s="31"/>
    </row>
    <row r="35" spans="1:18" ht="15.75" thickBot="1" x14ac:dyDescent="0.3">
      <c r="A35" s="24"/>
      <c r="B35" s="24"/>
      <c r="C35" s="24"/>
      <c r="D35" s="24"/>
      <c r="E35" s="24"/>
      <c r="F35" s="31"/>
      <c r="G35" s="24"/>
      <c r="H35" s="24"/>
      <c r="I35" s="24"/>
      <c r="J35" s="24"/>
      <c r="K35" s="24"/>
      <c r="L35" s="31"/>
      <c r="M35" s="24"/>
      <c r="N35" s="24"/>
      <c r="O35" s="24"/>
      <c r="P35" s="24"/>
      <c r="Q35" s="24"/>
      <c r="R35" s="31"/>
    </row>
    <row r="36" spans="1:18" ht="15.75" thickBot="1" x14ac:dyDescent="0.3">
      <c r="A36" s="24"/>
      <c r="B36" s="24"/>
      <c r="C36" s="24"/>
      <c r="D36" s="24"/>
      <c r="E36" s="24"/>
      <c r="F36" s="31"/>
      <c r="G36" s="24"/>
      <c r="H36" s="24"/>
      <c r="I36" s="24"/>
      <c r="J36" s="24"/>
      <c r="K36" s="24"/>
      <c r="L36" s="31"/>
      <c r="M36" s="24"/>
      <c r="N36" s="24"/>
      <c r="O36" s="24"/>
      <c r="P36" s="24"/>
      <c r="Q36" s="24"/>
      <c r="R36" s="31"/>
    </row>
    <row r="37" spans="1:18" ht="15.75" thickBot="1" x14ac:dyDescent="0.3">
      <c r="A37" s="24"/>
      <c r="B37" s="24"/>
      <c r="C37" s="24"/>
      <c r="D37" s="24"/>
      <c r="E37" s="24"/>
      <c r="F37" s="31"/>
      <c r="G37" s="24"/>
      <c r="H37" s="24"/>
      <c r="I37" s="24"/>
      <c r="J37" s="24"/>
      <c r="K37" s="24"/>
      <c r="L37" s="31"/>
      <c r="M37" s="24"/>
      <c r="N37" s="24"/>
      <c r="O37" s="24"/>
      <c r="P37" s="24"/>
      <c r="Q37" s="24"/>
      <c r="R37" s="31"/>
    </row>
    <row r="38" spans="1:18" ht="15.75" thickBot="1" x14ac:dyDescent="0.3">
      <c r="A38" s="24"/>
      <c r="B38" s="24"/>
      <c r="C38" s="24"/>
      <c r="D38" s="24"/>
      <c r="E38" s="24"/>
      <c r="F38" s="31"/>
      <c r="G38" s="24"/>
      <c r="H38" s="24"/>
      <c r="I38" s="24"/>
      <c r="J38" s="24"/>
      <c r="K38" s="24"/>
      <c r="L38" s="31"/>
      <c r="M38" s="24"/>
      <c r="N38" s="24"/>
      <c r="O38" s="24"/>
      <c r="P38" s="24"/>
      <c r="Q38" s="24"/>
      <c r="R38" s="31"/>
    </row>
    <row r="39" spans="1:18" ht="15.75" thickBot="1" x14ac:dyDescent="0.3">
      <c r="A39" s="24"/>
      <c r="B39" s="24"/>
      <c r="C39" s="24"/>
      <c r="D39" s="24"/>
      <c r="E39" s="24"/>
      <c r="F39" s="31"/>
      <c r="G39" s="24"/>
      <c r="H39" s="24"/>
      <c r="I39" s="24"/>
      <c r="J39" s="24"/>
      <c r="K39" s="24"/>
      <c r="L39" s="31"/>
      <c r="M39" s="24"/>
      <c r="N39" s="24"/>
      <c r="O39" s="24"/>
      <c r="P39" s="24"/>
      <c r="Q39" s="24"/>
      <c r="R39" s="31"/>
    </row>
    <row r="40" spans="1:18" ht="15.75" thickBot="1" x14ac:dyDescent="0.3">
      <c r="A40" s="24"/>
      <c r="B40" s="24"/>
      <c r="C40" s="24"/>
      <c r="D40" s="24"/>
      <c r="E40" s="24"/>
      <c r="F40" s="31"/>
      <c r="G40" s="24"/>
      <c r="H40" s="24"/>
      <c r="I40" s="24"/>
      <c r="J40" s="24"/>
      <c r="K40" s="24"/>
      <c r="L40" s="31"/>
      <c r="M40" s="24"/>
      <c r="N40" s="24"/>
      <c r="O40" s="24"/>
      <c r="P40" s="24"/>
      <c r="Q40" s="24"/>
      <c r="R40" s="31"/>
    </row>
    <row r="41" spans="1:18" ht="15.75" thickBot="1" x14ac:dyDescent="0.3">
      <c r="A41" s="24"/>
      <c r="B41" s="24"/>
      <c r="C41" s="24"/>
      <c r="D41" s="24"/>
      <c r="E41" s="24"/>
      <c r="F41" s="31"/>
      <c r="G41" s="24"/>
      <c r="H41" s="24"/>
      <c r="I41" s="24"/>
      <c r="J41" s="24"/>
      <c r="K41" s="24"/>
      <c r="L41" s="31"/>
      <c r="M41" s="24"/>
      <c r="N41" s="24"/>
      <c r="O41" s="24"/>
      <c r="P41" s="24"/>
      <c r="Q41" s="24"/>
      <c r="R41" s="31"/>
    </row>
    <row r="42" spans="1:18" ht="15.75" thickBot="1" x14ac:dyDescent="0.3">
      <c r="A42" s="24"/>
      <c r="B42" s="24"/>
      <c r="C42" s="24"/>
      <c r="D42" s="24"/>
      <c r="E42" s="24"/>
      <c r="F42" s="31"/>
      <c r="G42" s="24"/>
      <c r="H42" s="24"/>
      <c r="I42" s="24"/>
      <c r="J42" s="24"/>
      <c r="K42" s="24"/>
      <c r="L42" s="31"/>
      <c r="M42" s="24"/>
      <c r="N42" s="24"/>
      <c r="O42" s="24"/>
      <c r="P42" s="24"/>
      <c r="Q42" s="24"/>
      <c r="R42" s="31"/>
    </row>
    <row r="43" spans="1:18" ht="15.75" thickBot="1" x14ac:dyDescent="0.3">
      <c r="A43" s="24"/>
      <c r="B43" s="24"/>
      <c r="C43" s="24"/>
      <c r="D43" s="24"/>
      <c r="E43" s="24"/>
      <c r="F43" s="31"/>
      <c r="G43" s="24"/>
      <c r="H43" s="24"/>
      <c r="I43" s="24"/>
      <c r="J43" s="24"/>
      <c r="K43" s="24"/>
      <c r="L43" s="31"/>
      <c r="M43" s="24"/>
      <c r="N43" s="24"/>
      <c r="O43" s="24"/>
      <c r="P43" s="24"/>
      <c r="Q43" s="24"/>
      <c r="R43" s="31"/>
    </row>
    <row r="44" spans="1:18" ht="15.75" thickBot="1" x14ac:dyDescent="0.3">
      <c r="A44" s="24"/>
      <c r="B44" s="24"/>
      <c r="C44" s="24"/>
      <c r="D44" s="24"/>
      <c r="E44" s="24"/>
      <c r="F44" s="31"/>
      <c r="G44" s="24"/>
      <c r="H44" s="24"/>
      <c r="I44" s="24"/>
      <c r="J44" s="24"/>
      <c r="K44" s="24"/>
      <c r="L44" s="31"/>
      <c r="M44" s="24"/>
      <c r="N44" s="24"/>
      <c r="O44" s="24"/>
      <c r="P44" s="24"/>
      <c r="Q44" s="24"/>
      <c r="R44" s="31"/>
    </row>
    <row r="45" spans="1:18" ht="15.75" thickBot="1" x14ac:dyDescent="0.3">
      <c r="A45" s="26"/>
      <c r="B45" s="26"/>
      <c r="C45" s="26"/>
      <c r="D45" s="26"/>
      <c r="E45" s="26"/>
      <c r="F45" s="32"/>
      <c r="G45" s="26"/>
      <c r="H45" s="26"/>
      <c r="I45" s="26"/>
      <c r="J45" s="26"/>
      <c r="K45" s="26"/>
      <c r="L45" s="32"/>
      <c r="M45" s="26"/>
      <c r="N45" s="26"/>
      <c r="O45" s="26"/>
      <c r="P45" s="26"/>
      <c r="Q45" s="26"/>
      <c r="R45" s="32"/>
    </row>
    <row r="46" spans="1:18" ht="15.75" thickBot="1" x14ac:dyDescent="0.3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</row>
    <row r="47" spans="1:18" ht="15.75" thickBot="1" x14ac:dyDescent="0.3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</row>
    <row r="48" spans="1:18" ht="15.75" thickBot="1" x14ac:dyDescent="0.3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</row>
    <row r="49" spans="1:16" ht="15.75" thickBot="1" x14ac:dyDescent="0.3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</row>
  </sheetData>
  <mergeCells count="12">
    <mergeCell ref="A6:B7"/>
    <mergeCell ref="A9:B10"/>
    <mergeCell ref="A12:B13"/>
    <mergeCell ref="A3:B4"/>
    <mergeCell ref="A1:P1"/>
    <mergeCell ref="I3:K3"/>
    <mergeCell ref="A16:B16"/>
    <mergeCell ref="G16:H16"/>
    <mergeCell ref="M16:N16"/>
    <mergeCell ref="A31:B31"/>
    <mergeCell ref="G31:H31"/>
    <mergeCell ref="M31:N31"/>
  </mergeCells>
  <pageMargins left="0.43307086614173229" right="0.23622047244094491" top="0.19685039370078741" bottom="0" header="0.11811023622047245" footer="0.11811023622047245"/>
  <pageSetup paperSize="8" scale="10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_Moy_an_perf">
                <anchor moveWithCells="1">
                  <from>
                    <xdr:col>21</xdr:col>
                    <xdr:colOff>390525</xdr:colOff>
                    <xdr:row>9</xdr:row>
                    <xdr:rowOff>9525</xdr:rowOff>
                  </from>
                  <to>
                    <xdr:col>22</xdr:col>
                    <xdr:colOff>333375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48"/>
  <sheetViews>
    <sheetView workbookViewId="0">
      <selection activeCell="F3" sqref="F3"/>
    </sheetView>
  </sheetViews>
  <sheetFormatPr baseColWidth="10" defaultRowHeight="15" x14ac:dyDescent="0.25"/>
  <cols>
    <col min="18" max="18" width="16.42578125" bestFit="1" customWidth="1"/>
  </cols>
  <sheetData>
    <row r="1" spans="1:18" ht="24" thickBot="1" x14ac:dyDescent="0.4">
      <c r="A1" s="107" t="s">
        <v>94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9"/>
      <c r="Q1" s="24"/>
      <c r="R1" s="24"/>
    </row>
    <row r="2" spans="1:18" ht="23.25" thickBot="1" x14ac:dyDescent="0.35">
      <c r="A2" s="93" t="s">
        <v>101</v>
      </c>
      <c r="B2" s="94"/>
      <c r="C2" s="28"/>
      <c r="D2" s="28"/>
      <c r="E2" s="28"/>
      <c r="F2" s="30"/>
      <c r="G2" s="25"/>
      <c r="H2" s="25"/>
      <c r="I2" s="24"/>
      <c r="J2" s="24"/>
      <c r="K2" s="24"/>
      <c r="L2" s="24"/>
      <c r="M2" s="93" t="s">
        <v>98</v>
      </c>
      <c r="N2" s="94"/>
      <c r="O2" s="28"/>
      <c r="P2" s="28"/>
      <c r="Q2" s="28"/>
      <c r="R2" s="30"/>
    </row>
    <row r="3" spans="1:18" ht="16.5" customHeight="1" thickTop="1" thickBot="1" x14ac:dyDescent="0.35">
      <c r="A3" s="59" t="s">
        <v>95</v>
      </c>
      <c r="B3" s="59">
        <f>données!BO17</f>
        <v>0</v>
      </c>
      <c r="C3" s="59" t="s">
        <v>96</v>
      </c>
      <c r="D3" s="59"/>
      <c r="E3" s="59" t="s">
        <v>97</v>
      </c>
      <c r="F3" s="63">
        <f>[1]données!$BO$22</f>
        <v>41538.68</v>
      </c>
      <c r="G3" s="110" t="s">
        <v>117</v>
      </c>
      <c r="H3" s="110"/>
      <c r="I3" s="110"/>
      <c r="J3" s="110"/>
      <c r="K3" s="110"/>
      <c r="L3" s="24"/>
      <c r="M3" s="59" t="s">
        <v>95</v>
      </c>
      <c r="N3" s="59">
        <f>données!BQ17</f>
        <v>0</v>
      </c>
      <c r="O3" s="59" t="s">
        <v>96</v>
      </c>
      <c r="P3" s="59"/>
      <c r="Q3" s="59" t="s">
        <v>97</v>
      </c>
      <c r="R3" s="64">
        <f>[1]données!$BQ$22</f>
        <v>94264.61000000003</v>
      </c>
    </row>
    <row r="4" spans="1:18" ht="15.75" thickBot="1" x14ac:dyDescent="0.3">
      <c r="A4" s="24"/>
      <c r="B4" s="24"/>
      <c r="C4" s="24"/>
      <c r="D4" s="24"/>
      <c r="E4" s="24"/>
      <c r="F4" s="31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31"/>
    </row>
    <row r="5" spans="1:18" ht="16.5" customHeight="1" thickBot="1" x14ac:dyDescent="0.3">
      <c r="A5" s="24"/>
      <c r="B5" s="24"/>
      <c r="C5" s="24"/>
      <c r="D5" s="24"/>
      <c r="E5" s="24"/>
      <c r="F5" s="31"/>
      <c r="G5" s="37" t="s">
        <v>109</v>
      </c>
      <c r="H5" s="37" t="s">
        <v>110</v>
      </c>
      <c r="I5" s="37"/>
      <c r="J5" s="37" t="s">
        <v>55</v>
      </c>
      <c r="K5" s="37"/>
      <c r="L5" s="24"/>
      <c r="M5" s="24"/>
      <c r="N5" s="24"/>
      <c r="O5" s="24"/>
      <c r="P5" s="24"/>
      <c r="Q5" s="24"/>
      <c r="R5" s="31"/>
    </row>
    <row r="6" spans="1:18" ht="16.5" customHeight="1" thickBot="1" x14ac:dyDescent="0.3">
      <c r="A6" s="24"/>
      <c r="B6" s="24"/>
      <c r="C6" s="24"/>
      <c r="D6" s="24"/>
      <c r="E6" s="24"/>
      <c r="F6" s="31"/>
      <c r="G6" s="37"/>
      <c r="H6" s="37"/>
      <c r="I6" s="37"/>
      <c r="J6" s="37"/>
      <c r="K6" s="37"/>
      <c r="L6" s="24"/>
      <c r="M6" s="24"/>
      <c r="N6" s="24"/>
      <c r="O6" s="24"/>
      <c r="P6" s="24"/>
      <c r="Q6" s="24"/>
      <c r="R6" s="31"/>
    </row>
    <row r="7" spans="1:18" ht="16.5" thickBot="1" x14ac:dyDescent="0.3">
      <c r="A7" s="24"/>
      <c r="B7" s="24"/>
      <c r="C7" s="24"/>
      <c r="D7" s="24"/>
      <c r="E7" s="24"/>
      <c r="F7" s="31"/>
      <c r="G7" s="37"/>
      <c r="H7" s="37"/>
      <c r="I7" s="37"/>
      <c r="J7" s="37"/>
      <c r="K7" s="37"/>
      <c r="L7" s="24"/>
      <c r="M7" s="24"/>
      <c r="N7" s="24"/>
      <c r="O7" s="24"/>
      <c r="P7" s="24"/>
      <c r="Q7" s="24"/>
      <c r="R7" s="31"/>
    </row>
    <row r="8" spans="1:18" ht="16.5" customHeight="1" thickBot="1" x14ac:dyDescent="0.3">
      <c r="A8" s="24"/>
      <c r="B8" s="24"/>
      <c r="C8" s="24"/>
      <c r="D8" s="24"/>
      <c r="E8" s="24"/>
      <c r="F8" s="31"/>
      <c r="G8" s="37" t="s">
        <v>46</v>
      </c>
      <c r="H8" s="37" t="s">
        <v>111</v>
      </c>
      <c r="I8" s="37"/>
      <c r="J8" s="37" t="s">
        <v>56</v>
      </c>
      <c r="K8" s="37" t="s">
        <v>61</v>
      </c>
      <c r="L8" s="24"/>
      <c r="M8" s="24"/>
      <c r="N8" s="24"/>
      <c r="O8" s="24"/>
      <c r="P8" s="24"/>
      <c r="Q8" s="24"/>
      <c r="R8" s="31"/>
    </row>
    <row r="9" spans="1:18" ht="16.5" customHeight="1" thickBot="1" x14ac:dyDescent="0.3">
      <c r="A9" s="24"/>
      <c r="B9" s="24"/>
      <c r="C9" s="24"/>
      <c r="D9" s="24"/>
      <c r="E9" s="24"/>
      <c r="F9" s="31"/>
      <c r="G9" s="37"/>
      <c r="H9" s="37"/>
      <c r="I9" s="37"/>
      <c r="J9" s="37"/>
      <c r="K9" s="37"/>
      <c r="L9" s="24"/>
      <c r="M9" s="24"/>
      <c r="N9" s="24"/>
      <c r="O9" s="24"/>
      <c r="P9" s="24"/>
      <c r="Q9" s="24"/>
      <c r="R9" s="31"/>
    </row>
    <row r="10" spans="1:18" ht="16.5" thickBot="1" x14ac:dyDescent="0.3">
      <c r="A10" s="24"/>
      <c r="B10" s="24"/>
      <c r="C10" s="24"/>
      <c r="D10" s="24"/>
      <c r="E10" s="24"/>
      <c r="F10" s="31"/>
      <c r="G10" s="37"/>
      <c r="H10" s="37"/>
      <c r="I10" s="37"/>
      <c r="J10" s="37"/>
      <c r="K10" s="37"/>
      <c r="L10" s="24"/>
      <c r="M10" s="24"/>
      <c r="N10" s="24"/>
      <c r="O10" s="24"/>
      <c r="P10" s="24"/>
      <c r="Q10" s="24"/>
      <c r="R10" s="31"/>
    </row>
    <row r="11" spans="1:18" ht="16.5" customHeight="1" thickBot="1" x14ac:dyDescent="0.3">
      <c r="A11" s="24"/>
      <c r="B11" s="24"/>
      <c r="C11" s="24"/>
      <c r="D11" s="24"/>
      <c r="E11" s="24"/>
      <c r="F11" s="31"/>
      <c r="G11" s="37" t="s">
        <v>48</v>
      </c>
      <c r="H11" s="37" t="s">
        <v>112</v>
      </c>
      <c r="I11" s="37"/>
      <c r="J11" s="37" t="s">
        <v>57</v>
      </c>
      <c r="K11" s="37"/>
      <c r="L11" s="24"/>
      <c r="M11" s="24"/>
      <c r="N11" s="24"/>
      <c r="O11" s="24"/>
      <c r="P11" s="24"/>
      <c r="Q11" s="24"/>
      <c r="R11" s="31"/>
    </row>
    <row r="12" spans="1:18" ht="16.5" customHeight="1" thickBot="1" x14ac:dyDescent="0.3">
      <c r="A12" s="24"/>
      <c r="B12" s="24"/>
      <c r="C12" s="24"/>
      <c r="D12" s="24"/>
      <c r="E12" s="24"/>
      <c r="F12" s="31"/>
      <c r="G12" s="37"/>
      <c r="H12" s="37"/>
      <c r="I12" s="37"/>
      <c r="J12" s="37"/>
      <c r="K12" s="37"/>
      <c r="L12" s="24"/>
      <c r="M12" s="24"/>
      <c r="N12" s="24"/>
      <c r="O12" s="24"/>
      <c r="P12" s="24"/>
      <c r="Q12" s="24"/>
      <c r="R12" s="31"/>
    </row>
    <row r="13" spans="1:18" ht="16.5" thickBot="1" x14ac:dyDescent="0.3">
      <c r="A13" s="24"/>
      <c r="B13" s="24"/>
      <c r="C13" s="24"/>
      <c r="D13" s="24"/>
      <c r="E13" s="24"/>
      <c r="F13" s="31"/>
      <c r="G13" s="37"/>
      <c r="H13" s="37"/>
      <c r="I13" s="37"/>
      <c r="J13" s="37"/>
      <c r="K13" s="37"/>
      <c r="L13" s="24"/>
      <c r="M13" s="24"/>
      <c r="N13" s="24"/>
      <c r="O13" s="24"/>
      <c r="P13" s="24"/>
      <c r="Q13" s="24"/>
      <c r="R13" s="31"/>
    </row>
    <row r="14" spans="1:18" ht="16.5" thickBot="1" x14ac:dyDescent="0.3">
      <c r="A14" s="24"/>
      <c r="B14" s="24"/>
      <c r="C14" s="24"/>
      <c r="D14" s="24"/>
      <c r="E14" s="24"/>
      <c r="F14" s="31"/>
      <c r="G14" s="37"/>
      <c r="H14" s="37"/>
      <c r="I14" s="37"/>
      <c r="J14" s="37"/>
      <c r="K14" s="37"/>
      <c r="L14" s="24"/>
      <c r="M14" s="24"/>
      <c r="N14" s="24"/>
      <c r="O14" s="24"/>
      <c r="P14" s="24"/>
      <c r="Q14" s="24"/>
      <c r="R14" s="31"/>
    </row>
    <row r="15" spans="1:18" ht="15.75" thickBot="1" x14ac:dyDescent="0.3">
      <c r="A15" s="24"/>
      <c r="B15" s="24"/>
      <c r="C15" s="24"/>
      <c r="D15" s="24"/>
      <c r="E15" s="24"/>
      <c r="F15" s="31"/>
      <c r="G15" s="29"/>
      <c r="H15" s="29"/>
      <c r="I15" s="29"/>
      <c r="J15" s="29"/>
      <c r="K15" s="29"/>
      <c r="L15" s="27"/>
      <c r="M15" s="24"/>
      <c r="N15" s="24"/>
      <c r="O15" s="24"/>
      <c r="P15" s="24"/>
      <c r="Q15" s="24"/>
      <c r="R15" s="31"/>
    </row>
    <row r="16" spans="1:18" ht="20.25" thickBot="1" x14ac:dyDescent="0.3">
      <c r="A16" s="93" t="s">
        <v>100</v>
      </c>
      <c r="B16" s="94"/>
      <c r="C16" s="28"/>
      <c r="D16" s="28"/>
      <c r="E16" s="28"/>
      <c r="F16" s="30"/>
      <c r="G16" s="24"/>
      <c r="H16" s="24"/>
      <c r="I16" s="28"/>
      <c r="J16" s="28"/>
      <c r="K16" s="28"/>
      <c r="L16" s="30"/>
      <c r="M16" s="93" t="s">
        <v>99</v>
      </c>
      <c r="N16" s="94"/>
      <c r="O16" s="26"/>
      <c r="P16" s="26"/>
      <c r="Q16" s="26"/>
      <c r="R16" s="32"/>
    </row>
    <row r="17" spans="1:18" ht="16.5" thickTop="1" thickBot="1" x14ac:dyDescent="0.3">
      <c r="A17" s="34"/>
      <c r="B17" s="34"/>
      <c r="C17" s="34"/>
      <c r="D17" s="34"/>
      <c r="E17" s="40"/>
      <c r="F17" s="33"/>
      <c r="G17" s="24"/>
      <c r="H17" s="24"/>
      <c r="I17" s="34"/>
      <c r="J17" s="34"/>
      <c r="K17" s="34"/>
      <c r="L17" s="33"/>
      <c r="M17" s="59" t="s">
        <v>95</v>
      </c>
      <c r="N17" s="64">
        <f>données!BU17</f>
        <v>0</v>
      </c>
      <c r="O17" s="59" t="s">
        <v>96</v>
      </c>
      <c r="P17" s="59"/>
      <c r="Q17" s="59" t="s">
        <v>97</v>
      </c>
      <c r="R17" s="64">
        <f>[1]données!$BU$22</f>
        <v>27478.11</v>
      </c>
    </row>
    <row r="18" spans="1:18" ht="15.75" thickBot="1" x14ac:dyDescent="0.3">
      <c r="A18" s="41" t="s">
        <v>104</v>
      </c>
      <c r="B18" s="41" t="s">
        <v>105</v>
      </c>
      <c r="C18" s="41" t="s">
        <v>106</v>
      </c>
      <c r="D18" s="39"/>
      <c r="E18" s="31"/>
      <c r="F18" s="40"/>
      <c r="G18" s="24"/>
      <c r="H18" s="24"/>
      <c r="I18" s="24"/>
      <c r="J18" s="24"/>
      <c r="K18" s="24"/>
      <c r="L18" s="31"/>
      <c r="M18" s="24"/>
      <c r="N18" s="24"/>
      <c r="O18" s="24"/>
      <c r="P18" s="24"/>
      <c r="Q18" s="24"/>
      <c r="R18" s="31"/>
    </row>
    <row r="19" spans="1:18" ht="15.75" thickBot="1" x14ac:dyDescent="0.3">
      <c r="A19" s="34" t="s">
        <v>103</v>
      </c>
      <c r="B19" s="34" t="s">
        <v>103</v>
      </c>
      <c r="C19" s="34" t="s">
        <v>103</v>
      </c>
      <c r="D19" s="24"/>
      <c r="E19" s="31"/>
      <c r="F19" s="31"/>
      <c r="G19" s="24"/>
      <c r="H19" s="24"/>
      <c r="I19" s="24"/>
      <c r="J19" s="24"/>
      <c r="K19" s="24"/>
      <c r="L19" s="31"/>
      <c r="M19" s="24"/>
      <c r="N19" s="24"/>
      <c r="O19" s="24"/>
      <c r="P19" s="24"/>
      <c r="Q19" s="24"/>
      <c r="R19" s="31"/>
    </row>
    <row r="20" spans="1:18" ht="15.75" thickBot="1" x14ac:dyDescent="0.3">
      <c r="A20" s="34">
        <f>données!BS17</f>
        <v>0</v>
      </c>
      <c r="B20" s="34">
        <f>données!BW17</f>
        <v>0</v>
      </c>
      <c r="C20" s="34">
        <f>données!BY17</f>
        <v>0</v>
      </c>
      <c r="D20" s="24"/>
      <c r="E20" s="31"/>
      <c r="F20" s="31"/>
      <c r="G20" s="24"/>
      <c r="H20" s="24"/>
      <c r="I20" s="24"/>
      <c r="J20" s="24"/>
      <c r="K20" s="24"/>
      <c r="L20" s="31"/>
      <c r="M20" s="24"/>
      <c r="N20" s="24"/>
      <c r="O20" s="24"/>
      <c r="P20" s="24"/>
      <c r="Q20" s="24"/>
      <c r="R20" s="31"/>
    </row>
    <row r="21" spans="1:18" ht="15.75" thickBot="1" x14ac:dyDescent="0.3">
      <c r="A21" s="34"/>
      <c r="B21" s="34"/>
      <c r="C21" s="34"/>
      <c r="D21" s="24"/>
      <c r="E21" s="31"/>
      <c r="F21" s="31"/>
      <c r="G21" s="24"/>
      <c r="H21" s="24"/>
      <c r="I21" s="24"/>
      <c r="J21" s="24"/>
      <c r="K21" s="24"/>
      <c r="L21" s="31"/>
      <c r="M21" s="24"/>
      <c r="N21" s="24"/>
      <c r="O21" s="24"/>
      <c r="P21" s="24"/>
      <c r="Q21" s="24"/>
      <c r="R21" s="31"/>
    </row>
    <row r="22" spans="1:18" ht="15.75" thickBot="1" x14ac:dyDescent="0.3">
      <c r="A22" s="34" t="s">
        <v>107</v>
      </c>
      <c r="B22" s="34" t="s">
        <v>107</v>
      </c>
      <c r="C22" s="34" t="s">
        <v>107</v>
      </c>
      <c r="D22" s="24"/>
      <c r="E22" s="31"/>
      <c r="F22" s="31"/>
      <c r="G22" s="24"/>
      <c r="H22" s="24"/>
      <c r="I22" s="24"/>
      <c r="J22" s="24"/>
      <c r="K22" s="24"/>
      <c r="L22" s="31"/>
      <c r="M22" s="24"/>
      <c r="N22" s="24"/>
      <c r="O22" s="24"/>
      <c r="P22" s="24"/>
      <c r="Q22" s="24"/>
      <c r="R22" s="31"/>
    </row>
    <row r="23" spans="1:18" ht="15.75" thickBot="1" x14ac:dyDescent="0.3">
      <c r="A23" s="34"/>
      <c r="B23" s="34"/>
      <c r="C23" s="34"/>
      <c r="D23" s="24"/>
      <c r="E23" s="40"/>
      <c r="F23" s="31"/>
      <c r="G23" s="24"/>
      <c r="H23" s="24"/>
      <c r="I23" s="24"/>
      <c r="J23" s="24"/>
      <c r="K23" s="24"/>
      <c r="L23" s="31"/>
      <c r="M23" s="24"/>
      <c r="N23" s="24"/>
      <c r="O23" s="24"/>
      <c r="P23" s="24"/>
      <c r="Q23" s="24"/>
      <c r="R23" s="31"/>
    </row>
    <row r="24" spans="1:18" ht="15.75" thickBot="1" x14ac:dyDescent="0.3">
      <c r="A24" s="34"/>
      <c r="B24" s="34"/>
      <c r="C24" s="34"/>
      <c r="D24" s="24"/>
      <c r="E24" s="31"/>
      <c r="F24" s="31"/>
      <c r="G24" s="24"/>
      <c r="H24" s="24"/>
      <c r="I24" s="24"/>
      <c r="J24" s="24"/>
      <c r="K24" s="24"/>
      <c r="L24" s="31"/>
      <c r="M24" s="24"/>
      <c r="N24" s="24"/>
      <c r="O24" s="24"/>
      <c r="P24" s="24"/>
      <c r="Q24" s="24"/>
      <c r="R24" s="31"/>
    </row>
    <row r="25" spans="1:18" ht="15.75" thickBot="1" x14ac:dyDescent="0.3">
      <c r="A25" s="34" t="s">
        <v>97</v>
      </c>
      <c r="B25" s="34" t="s">
        <v>97</v>
      </c>
      <c r="C25" s="34" t="s">
        <v>97</v>
      </c>
      <c r="D25" s="24"/>
      <c r="E25" s="31"/>
      <c r="F25" s="31"/>
      <c r="G25" s="24"/>
      <c r="H25" s="24"/>
      <c r="I25" s="24"/>
      <c r="J25" s="24"/>
      <c r="K25" s="24"/>
      <c r="L25" s="31"/>
      <c r="M25" s="24"/>
      <c r="N25" s="24"/>
      <c r="O25" s="24"/>
      <c r="P25" s="24"/>
      <c r="Q25" s="24"/>
      <c r="R25" s="31"/>
    </row>
    <row r="26" spans="1:18" ht="15.75" thickBot="1" x14ac:dyDescent="0.3">
      <c r="A26" s="44">
        <f>[1]données!$BS$22</f>
        <v>2023.1299999999999</v>
      </c>
      <c r="B26" s="44">
        <f>[1]données!$BW$22</f>
        <v>0</v>
      </c>
      <c r="C26" s="44">
        <f>[1]données!$BY$22</f>
        <v>0</v>
      </c>
      <c r="D26" s="24"/>
      <c r="E26" s="24"/>
      <c r="F26" s="31"/>
      <c r="G26" s="24"/>
      <c r="H26" s="24"/>
      <c r="I26" s="24"/>
      <c r="J26" s="24"/>
      <c r="K26" s="24"/>
      <c r="L26" s="31"/>
      <c r="M26" s="24"/>
      <c r="N26" s="24"/>
      <c r="O26" s="24"/>
      <c r="P26" s="24"/>
      <c r="Q26" s="24"/>
      <c r="R26" s="31"/>
    </row>
    <row r="27" spans="1:18" ht="15.75" thickBot="1" x14ac:dyDescent="0.3">
      <c r="A27" s="24"/>
      <c r="B27" s="24"/>
      <c r="C27" s="24"/>
      <c r="D27" s="24"/>
      <c r="E27" s="24"/>
      <c r="F27" s="31"/>
      <c r="G27" s="24"/>
      <c r="H27" s="24"/>
      <c r="I27" s="24"/>
      <c r="J27" s="24"/>
      <c r="K27" s="24"/>
      <c r="L27" s="31"/>
      <c r="M27" s="24"/>
      <c r="N27" s="24"/>
      <c r="O27" s="24"/>
      <c r="P27" s="24"/>
      <c r="Q27" s="24"/>
      <c r="R27" s="31"/>
    </row>
    <row r="28" spans="1:18" ht="15.75" thickBot="1" x14ac:dyDescent="0.3">
      <c r="A28" s="24"/>
      <c r="B28" s="24"/>
      <c r="C28" s="24"/>
      <c r="D28" s="24"/>
      <c r="E28" s="24"/>
      <c r="F28" s="31"/>
      <c r="G28" s="24"/>
      <c r="H28" s="24"/>
      <c r="I28" s="24"/>
      <c r="J28" s="24"/>
      <c r="K28" s="24"/>
      <c r="L28" s="31"/>
      <c r="M28" s="24"/>
      <c r="N28" s="24"/>
      <c r="O28" s="24"/>
      <c r="P28" s="24"/>
      <c r="Q28" s="24"/>
      <c r="R28" s="31"/>
    </row>
    <row r="29" spans="1:18" ht="15.75" thickBot="1" x14ac:dyDescent="0.3">
      <c r="A29" s="24"/>
      <c r="B29" s="24"/>
      <c r="C29" s="24"/>
      <c r="D29" s="24"/>
      <c r="E29" s="24"/>
      <c r="F29" s="31"/>
      <c r="G29" s="24"/>
      <c r="H29" s="24"/>
      <c r="I29" s="24"/>
      <c r="J29" s="24"/>
      <c r="K29" s="24"/>
      <c r="L29" s="31"/>
      <c r="M29" s="24"/>
      <c r="N29" s="24"/>
      <c r="O29" s="24"/>
      <c r="P29" s="24"/>
      <c r="Q29" s="24"/>
      <c r="R29" s="31"/>
    </row>
    <row r="30" spans="1:18" ht="15.75" thickBot="1" x14ac:dyDescent="0.3">
      <c r="A30" s="26"/>
      <c r="B30" s="26"/>
      <c r="C30" s="26"/>
      <c r="D30" s="26"/>
      <c r="E30" s="26"/>
      <c r="F30" s="32"/>
      <c r="G30" s="26"/>
      <c r="H30" s="26"/>
      <c r="I30" s="26"/>
      <c r="J30" s="26"/>
      <c r="K30" s="26"/>
      <c r="L30" s="32"/>
      <c r="M30" s="26"/>
      <c r="N30" s="26"/>
      <c r="O30" s="26"/>
      <c r="P30" s="26"/>
      <c r="Q30" s="26"/>
      <c r="R30" s="32"/>
    </row>
    <row r="31" spans="1:18" ht="20.25" thickBot="1" x14ac:dyDescent="0.3">
      <c r="A31" s="38" t="s">
        <v>102</v>
      </c>
      <c r="B31" s="38"/>
      <c r="C31" s="38"/>
      <c r="D31" s="28"/>
      <c r="E31" s="28"/>
      <c r="F31" s="30"/>
      <c r="G31" s="24"/>
      <c r="H31" s="24"/>
      <c r="I31" s="28"/>
      <c r="J31" s="24"/>
      <c r="K31" s="24"/>
      <c r="L31" s="28"/>
      <c r="M31" s="93" t="s">
        <v>60</v>
      </c>
      <c r="N31" s="94"/>
      <c r="O31" s="28"/>
      <c r="P31" s="28"/>
      <c r="Q31" s="28"/>
      <c r="R31" s="30"/>
    </row>
    <row r="32" spans="1:18" ht="16.5" thickTop="1" thickBot="1" x14ac:dyDescent="0.3">
      <c r="A32" s="34"/>
      <c r="B32" s="34"/>
      <c r="C32" s="34"/>
      <c r="D32" s="34"/>
      <c r="E32" s="34"/>
      <c r="F32" s="33"/>
      <c r="G32" s="24"/>
      <c r="H32" s="24"/>
      <c r="I32" s="34"/>
      <c r="J32" s="24"/>
      <c r="K32" s="24"/>
      <c r="L32" s="43" t="s">
        <v>114</v>
      </c>
      <c r="M32" s="59" t="s">
        <v>95</v>
      </c>
      <c r="N32" s="64">
        <f>données!CG17</f>
        <v>0</v>
      </c>
      <c r="O32" s="59" t="s">
        <v>96</v>
      </c>
      <c r="P32" s="59"/>
      <c r="Q32" s="59" t="s">
        <v>97</v>
      </c>
      <c r="R32" s="64">
        <f>[1]données!$CG$22</f>
        <v>1553544</v>
      </c>
    </row>
    <row r="33" spans="1:18" ht="15.75" thickBot="1" x14ac:dyDescent="0.3">
      <c r="A33" s="34"/>
      <c r="B33" s="34"/>
      <c r="C33" s="34"/>
      <c r="D33" s="34"/>
      <c r="E33" s="40"/>
      <c r="F33" s="33"/>
      <c r="G33" s="24"/>
      <c r="H33" s="24"/>
      <c r="I33" s="34"/>
      <c r="J33" s="34"/>
      <c r="K33" s="34"/>
      <c r="L33" s="42" t="s">
        <v>113</v>
      </c>
      <c r="M33" s="59" t="s">
        <v>95</v>
      </c>
      <c r="N33" s="59">
        <f>données!CI17</f>
        <v>0</v>
      </c>
      <c r="O33" s="59" t="s">
        <v>96</v>
      </c>
      <c r="P33" s="59"/>
      <c r="Q33" s="59" t="s">
        <v>97</v>
      </c>
      <c r="R33" s="59">
        <f>[1]données!$CI$22</f>
        <v>0</v>
      </c>
    </row>
    <row r="34" spans="1:18" ht="15.75" thickBot="1" x14ac:dyDescent="0.3">
      <c r="A34" s="41" t="s">
        <v>55</v>
      </c>
      <c r="B34" s="41" t="s">
        <v>56</v>
      </c>
      <c r="C34" s="41" t="s">
        <v>57</v>
      </c>
      <c r="D34" s="39"/>
      <c r="E34" s="31"/>
      <c r="F34" s="40"/>
      <c r="G34" s="24"/>
      <c r="H34" s="24"/>
      <c r="I34" s="24"/>
      <c r="J34" s="24"/>
      <c r="K34" s="24"/>
      <c r="L34" s="31"/>
      <c r="M34" s="24"/>
      <c r="N34" s="24"/>
      <c r="O34" s="24"/>
      <c r="P34" s="24"/>
      <c r="Q34" s="24"/>
      <c r="R34" s="31"/>
    </row>
    <row r="35" spans="1:18" ht="15.75" thickBot="1" x14ac:dyDescent="0.3">
      <c r="A35" s="34" t="s">
        <v>103</v>
      </c>
      <c r="B35" s="34" t="s">
        <v>103</v>
      </c>
      <c r="C35" s="34" t="s">
        <v>103</v>
      </c>
      <c r="D35" s="24"/>
      <c r="E35" s="31"/>
      <c r="F35" s="31"/>
      <c r="G35" s="24"/>
      <c r="H35" s="24"/>
      <c r="I35" s="24"/>
      <c r="J35" s="24"/>
      <c r="K35" s="24"/>
      <c r="L35" s="31"/>
      <c r="M35" s="24"/>
      <c r="N35" s="24"/>
      <c r="O35" s="24"/>
      <c r="P35" s="24"/>
      <c r="Q35" s="24"/>
      <c r="R35" s="31"/>
    </row>
    <row r="36" spans="1:18" ht="15.75" thickBot="1" x14ac:dyDescent="0.3">
      <c r="A36" s="62">
        <f>données!CA17</f>
        <v>0</v>
      </c>
      <c r="B36" s="34">
        <f>données!CC17</f>
        <v>0</v>
      </c>
      <c r="C36" s="34">
        <f>données!CE17</f>
        <v>0</v>
      </c>
      <c r="D36" s="24"/>
      <c r="E36" s="31"/>
      <c r="F36" s="31"/>
      <c r="G36" s="24"/>
      <c r="H36" s="24"/>
      <c r="I36" s="24"/>
      <c r="J36" s="24"/>
      <c r="K36" s="24"/>
      <c r="L36" s="31"/>
      <c r="M36" s="24"/>
      <c r="N36" s="24"/>
      <c r="O36" s="24"/>
      <c r="P36" s="24"/>
      <c r="Q36" s="24"/>
      <c r="R36" s="31"/>
    </row>
    <row r="37" spans="1:18" ht="15.75" thickBot="1" x14ac:dyDescent="0.3">
      <c r="A37" s="34"/>
      <c r="B37" s="34"/>
      <c r="C37" s="34"/>
      <c r="D37" s="24"/>
      <c r="E37" s="31"/>
      <c r="F37" s="31"/>
      <c r="G37" s="24"/>
      <c r="H37" s="24"/>
      <c r="I37" s="24"/>
      <c r="J37" s="24"/>
      <c r="K37" s="24"/>
      <c r="L37" s="31"/>
      <c r="M37" s="24"/>
      <c r="N37" s="24"/>
      <c r="O37" s="24"/>
      <c r="P37" s="24"/>
      <c r="Q37" s="24"/>
      <c r="R37" s="31"/>
    </row>
    <row r="38" spans="1:18" ht="15.75" thickBot="1" x14ac:dyDescent="0.3">
      <c r="A38" s="34" t="s">
        <v>107</v>
      </c>
      <c r="B38" s="34" t="s">
        <v>107</v>
      </c>
      <c r="C38" s="34" t="s">
        <v>107</v>
      </c>
      <c r="D38" s="24"/>
      <c r="E38" s="31"/>
      <c r="F38" s="31"/>
      <c r="G38" s="24"/>
      <c r="H38" s="24"/>
      <c r="I38" s="24"/>
      <c r="J38" s="24"/>
      <c r="K38" s="24"/>
      <c r="L38" s="31"/>
      <c r="M38" s="24"/>
      <c r="N38" s="24"/>
      <c r="O38" s="24"/>
      <c r="P38" s="24"/>
      <c r="Q38" s="24"/>
      <c r="R38" s="31"/>
    </row>
    <row r="39" spans="1:18" ht="15.75" thickBot="1" x14ac:dyDescent="0.3">
      <c r="A39" s="34"/>
      <c r="B39" s="34"/>
      <c r="C39" s="34"/>
      <c r="D39" s="24"/>
      <c r="E39" s="40"/>
      <c r="F39" s="31"/>
      <c r="G39" s="24"/>
      <c r="H39" s="24"/>
      <c r="I39" s="24"/>
      <c r="J39" s="24"/>
      <c r="K39" s="24"/>
      <c r="L39" s="31"/>
      <c r="M39" s="24"/>
      <c r="N39" s="24"/>
      <c r="O39" s="24"/>
      <c r="P39" s="24"/>
      <c r="Q39" s="24"/>
      <c r="R39" s="31"/>
    </row>
    <row r="40" spans="1:18" ht="15.75" thickBot="1" x14ac:dyDescent="0.3">
      <c r="A40" s="34"/>
      <c r="B40" s="34"/>
      <c r="C40" s="34"/>
      <c r="D40" s="24"/>
      <c r="E40" s="31"/>
      <c r="F40" s="31"/>
      <c r="G40" s="24"/>
      <c r="H40" s="24"/>
      <c r="I40" s="24"/>
      <c r="J40" s="24"/>
      <c r="K40" s="24"/>
      <c r="L40" s="31"/>
      <c r="M40" s="24"/>
      <c r="N40" s="24"/>
      <c r="O40" s="24"/>
      <c r="P40" s="24"/>
      <c r="Q40" s="24"/>
      <c r="R40" s="31"/>
    </row>
    <row r="41" spans="1:18" ht="15.75" thickBot="1" x14ac:dyDescent="0.3">
      <c r="A41" s="34" t="s">
        <v>97</v>
      </c>
      <c r="B41" s="34" t="s">
        <v>97</v>
      </c>
      <c r="C41" s="34" t="s">
        <v>97</v>
      </c>
      <c r="D41" s="24"/>
      <c r="E41" s="31"/>
      <c r="F41" s="31"/>
      <c r="G41" s="24"/>
      <c r="H41" s="24"/>
      <c r="I41" s="24"/>
      <c r="J41" s="24"/>
      <c r="K41" s="24"/>
      <c r="L41" s="31"/>
      <c r="M41" s="24"/>
      <c r="N41" s="24"/>
      <c r="O41" s="24"/>
      <c r="P41" s="24"/>
      <c r="Q41" s="24"/>
      <c r="R41" s="31"/>
    </row>
    <row r="42" spans="1:18" ht="15.75" thickBot="1" x14ac:dyDescent="0.3">
      <c r="A42" s="62">
        <f>[1]données!$CA$22</f>
        <v>25326.240000000002</v>
      </c>
      <c r="B42" s="44">
        <f>[1]données!$CC$22</f>
        <v>0</v>
      </c>
      <c r="C42" s="44">
        <f>[1]données!$CE$22</f>
        <v>0</v>
      </c>
      <c r="D42" s="24"/>
      <c r="E42" s="24"/>
      <c r="F42" s="31"/>
      <c r="G42" s="24"/>
      <c r="H42" s="24"/>
      <c r="I42" s="24"/>
      <c r="J42" s="24"/>
      <c r="K42" s="24"/>
      <c r="L42" s="31"/>
      <c r="M42" s="24"/>
      <c r="N42" s="24"/>
      <c r="O42" s="24"/>
      <c r="P42" s="24"/>
      <c r="Q42" s="24"/>
      <c r="R42" s="31"/>
    </row>
    <row r="43" spans="1:18" ht="15.75" thickBot="1" x14ac:dyDescent="0.3">
      <c r="A43" s="24"/>
      <c r="B43" s="24"/>
      <c r="C43" s="24"/>
      <c r="D43" s="24"/>
      <c r="E43" s="24"/>
      <c r="F43" s="31"/>
      <c r="G43" s="24"/>
      <c r="H43" s="24"/>
      <c r="I43" s="24"/>
      <c r="J43" s="24"/>
      <c r="K43" s="24"/>
      <c r="L43" s="31"/>
      <c r="M43" s="24"/>
      <c r="N43" s="24"/>
      <c r="O43" s="24"/>
      <c r="P43" s="24"/>
      <c r="Q43" s="24"/>
      <c r="R43" s="31"/>
    </row>
    <row r="44" spans="1:18" ht="15.75" thickBot="1" x14ac:dyDescent="0.3">
      <c r="A44" s="24"/>
      <c r="B44" s="24"/>
      <c r="C44" s="24"/>
      <c r="D44" s="24"/>
      <c r="E44" s="24"/>
      <c r="F44" s="31"/>
      <c r="G44" s="24"/>
      <c r="H44" s="24"/>
      <c r="I44" s="24"/>
      <c r="J44" s="24"/>
      <c r="K44" s="24"/>
      <c r="L44" s="31"/>
      <c r="M44" s="24"/>
      <c r="N44" s="24"/>
      <c r="O44" s="24"/>
      <c r="P44" s="24"/>
      <c r="Q44" s="24"/>
      <c r="R44" s="31"/>
    </row>
    <row r="45" spans="1:18" ht="15.75" thickBot="1" x14ac:dyDescent="0.3">
      <c r="A45" s="24"/>
      <c r="B45" s="24"/>
      <c r="C45" s="24"/>
      <c r="D45" s="24"/>
      <c r="E45" s="24"/>
      <c r="F45" s="31"/>
      <c r="G45" s="24"/>
      <c r="H45" s="24"/>
      <c r="I45" s="24"/>
      <c r="J45" s="24"/>
      <c r="K45" s="24"/>
      <c r="L45" s="31"/>
      <c r="M45" s="26"/>
      <c r="N45" s="26"/>
      <c r="O45" s="26"/>
      <c r="P45" s="26"/>
      <c r="Q45" s="26"/>
      <c r="R45" s="32"/>
    </row>
    <row r="46" spans="1:18" ht="15.75" thickBot="1" x14ac:dyDescent="0.3">
      <c r="A46" s="26"/>
      <c r="B46" s="26"/>
      <c r="C46" s="26"/>
      <c r="D46" s="26"/>
      <c r="E46" s="26"/>
      <c r="F46" s="32"/>
      <c r="G46" s="26"/>
      <c r="H46" s="26"/>
      <c r="I46" s="26"/>
      <c r="J46" s="26"/>
      <c r="K46" s="26"/>
      <c r="L46" s="32"/>
      <c r="M46" s="24"/>
      <c r="N46" s="24"/>
      <c r="O46" s="24"/>
      <c r="P46" s="24"/>
      <c r="Q46" s="24"/>
      <c r="R46" s="24"/>
    </row>
    <row r="47" spans="1:18" ht="15.75" thickBot="1" x14ac:dyDescent="0.3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</row>
    <row r="48" spans="1:18" ht="15.75" thickBot="1" x14ac:dyDescent="0.3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</row>
  </sheetData>
  <mergeCells count="7">
    <mergeCell ref="M31:N31"/>
    <mergeCell ref="A1:P1"/>
    <mergeCell ref="A2:B2"/>
    <mergeCell ref="G3:K3"/>
    <mergeCell ref="M2:N2"/>
    <mergeCell ref="A16:B16"/>
    <mergeCell ref="M16:N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H19"/>
  <sheetViews>
    <sheetView zoomScaleNormal="100" workbookViewId="0">
      <selection activeCell="AS11" sqref="AS11:AZ11"/>
    </sheetView>
  </sheetViews>
  <sheetFormatPr baseColWidth="10" defaultRowHeight="15" x14ac:dyDescent="0.25"/>
  <sheetData>
    <row r="2" spans="1:60" ht="22.5" x14ac:dyDescent="0.3">
      <c r="E2" s="1"/>
      <c r="F2" s="1" t="s">
        <v>1</v>
      </c>
      <c r="G2" s="1"/>
    </row>
    <row r="3" spans="1:60" ht="22.5" x14ac:dyDescent="0.3">
      <c r="E3" s="1"/>
      <c r="F3" s="1"/>
      <c r="G3" s="1"/>
    </row>
    <row r="4" spans="1:60" x14ac:dyDescent="0.25">
      <c r="A4" s="2"/>
      <c r="B4" s="91" t="s">
        <v>21</v>
      </c>
      <c r="C4" s="91"/>
      <c r="D4" s="91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83" t="s">
        <v>30</v>
      </c>
      <c r="AE4" s="83"/>
      <c r="AF4" s="83"/>
      <c r="AG4" s="83"/>
      <c r="AH4" s="83"/>
      <c r="AI4" s="83"/>
      <c r="AJ4" s="83"/>
      <c r="AK4" s="83"/>
      <c r="AL4" s="83"/>
      <c r="AM4" s="83"/>
      <c r="AN4" s="78" t="s">
        <v>49</v>
      </c>
      <c r="AO4" s="78"/>
      <c r="AP4" s="78"/>
      <c r="AQ4" s="78"/>
      <c r="AR4" s="78"/>
      <c r="AS4" s="78"/>
      <c r="AT4" s="78"/>
      <c r="AU4" s="78"/>
      <c r="AV4" s="74" t="s">
        <v>50</v>
      </c>
      <c r="AW4" s="74"/>
      <c r="AX4" s="74"/>
      <c r="AY4" s="74"/>
      <c r="AZ4" s="74"/>
      <c r="BA4" s="74"/>
      <c r="BB4" s="74"/>
      <c r="BC4" s="74"/>
      <c r="BD4" s="74"/>
      <c r="BE4" s="74"/>
      <c r="BF4" s="68" t="s">
        <v>60</v>
      </c>
      <c r="BG4" s="68"/>
      <c r="BH4" s="68"/>
    </row>
    <row r="5" spans="1:60" x14ac:dyDescent="0.25">
      <c r="A5" s="87" t="s">
        <v>2</v>
      </c>
      <c r="B5" s="69" t="s">
        <v>3</v>
      </c>
      <c r="C5" s="69" t="s">
        <v>68</v>
      </c>
      <c r="D5" s="69" t="s">
        <v>69</v>
      </c>
      <c r="E5" s="89" t="s">
        <v>4</v>
      </c>
      <c r="F5" s="111"/>
      <c r="G5" s="90"/>
      <c r="H5" s="6" t="s">
        <v>5</v>
      </c>
      <c r="I5" s="7"/>
      <c r="J5" s="7"/>
      <c r="K5" s="80" t="s">
        <v>6</v>
      </c>
      <c r="L5" s="82"/>
      <c r="M5" s="81"/>
      <c r="N5" s="80" t="s">
        <v>28</v>
      </c>
      <c r="O5" s="82"/>
      <c r="P5" s="81"/>
      <c r="Q5" s="80" t="s">
        <v>7</v>
      </c>
      <c r="R5" s="82"/>
      <c r="S5" s="81"/>
      <c r="T5" s="80" t="s">
        <v>10</v>
      </c>
      <c r="U5" s="82"/>
      <c r="V5" s="81"/>
      <c r="W5" s="80" t="s">
        <v>11</v>
      </c>
      <c r="X5" s="82"/>
      <c r="Y5" s="81"/>
      <c r="Z5" s="80" t="s">
        <v>12</v>
      </c>
      <c r="AA5" s="81"/>
      <c r="AB5" s="89" t="s">
        <v>13</v>
      </c>
      <c r="AC5" s="90"/>
      <c r="AD5" s="79" t="s">
        <v>31</v>
      </c>
      <c r="AE5" s="79"/>
      <c r="AF5" s="79"/>
      <c r="AG5" s="84" t="s">
        <v>36</v>
      </c>
      <c r="AH5" s="85"/>
      <c r="AI5" s="86"/>
      <c r="AJ5" s="84" t="s">
        <v>37</v>
      </c>
      <c r="AK5" s="86"/>
      <c r="AL5" s="84" t="s">
        <v>39</v>
      </c>
      <c r="AM5" s="86"/>
      <c r="AN5" s="75" t="s">
        <v>43</v>
      </c>
      <c r="AO5" s="76"/>
      <c r="AP5" s="75" t="s">
        <v>46</v>
      </c>
      <c r="AQ5" s="76"/>
      <c r="AR5" s="75" t="s">
        <v>47</v>
      </c>
      <c r="AS5" s="76"/>
      <c r="AT5" s="75" t="s">
        <v>48</v>
      </c>
      <c r="AU5" s="76"/>
      <c r="AV5" s="71" t="s">
        <v>51</v>
      </c>
      <c r="AW5" s="72"/>
      <c r="AX5" s="71" t="s">
        <v>52</v>
      </c>
      <c r="AY5" s="72"/>
      <c r="AZ5" s="71" t="s">
        <v>55</v>
      </c>
      <c r="BA5" s="72"/>
      <c r="BB5" s="71" t="s">
        <v>56</v>
      </c>
      <c r="BC5" s="72"/>
      <c r="BD5" s="71" t="s">
        <v>57</v>
      </c>
      <c r="BE5" s="72"/>
      <c r="BF5" s="66" t="s">
        <v>61</v>
      </c>
      <c r="BG5" s="65" t="s">
        <v>62</v>
      </c>
      <c r="BH5" s="67" t="s">
        <v>65</v>
      </c>
    </row>
    <row r="6" spans="1:60" ht="23.25" customHeight="1" x14ac:dyDescent="0.25">
      <c r="A6" s="87"/>
      <c r="B6" s="70"/>
      <c r="C6" s="70"/>
      <c r="D6" s="70"/>
      <c r="E6" s="89" t="s">
        <v>70</v>
      </c>
      <c r="F6" s="90"/>
      <c r="G6" s="8" t="s">
        <v>73</v>
      </c>
      <c r="H6" s="89" t="s">
        <v>70</v>
      </c>
      <c r="I6" s="90"/>
      <c r="J6" s="8" t="s">
        <v>73</v>
      </c>
      <c r="K6" s="89" t="s">
        <v>70</v>
      </c>
      <c r="L6" s="90"/>
      <c r="M6" s="8" t="s">
        <v>27</v>
      </c>
      <c r="N6" s="89" t="s">
        <v>70</v>
      </c>
      <c r="O6" s="90"/>
      <c r="P6" s="8" t="s">
        <v>73</v>
      </c>
      <c r="Q6" s="89" t="s">
        <v>70</v>
      </c>
      <c r="R6" s="90"/>
      <c r="S6" s="8" t="s">
        <v>73</v>
      </c>
      <c r="T6" s="89" t="s">
        <v>70</v>
      </c>
      <c r="U6" s="90"/>
      <c r="V6" s="8" t="s">
        <v>73</v>
      </c>
      <c r="W6" s="89" t="s">
        <v>70</v>
      </c>
      <c r="X6" s="90"/>
      <c r="Y6" s="8" t="s">
        <v>73</v>
      </c>
      <c r="Z6" s="82" t="s">
        <v>18</v>
      </c>
      <c r="AA6" s="81"/>
      <c r="AB6" s="89" t="s">
        <v>19</v>
      </c>
      <c r="AC6" s="90"/>
      <c r="AD6" s="88" t="s">
        <v>32</v>
      </c>
      <c r="AE6" s="88"/>
      <c r="AF6" s="88"/>
      <c r="AG6" s="13" t="s">
        <v>25</v>
      </c>
      <c r="AH6" s="79" t="s">
        <v>26</v>
      </c>
      <c r="AI6" s="79"/>
      <c r="AJ6" s="14" t="s">
        <v>41</v>
      </c>
      <c r="AK6" s="14" t="s">
        <v>40</v>
      </c>
      <c r="AL6" s="14" t="s">
        <v>42</v>
      </c>
      <c r="AM6" s="14" t="s">
        <v>40</v>
      </c>
      <c r="AN6" s="16" t="s">
        <v>41</v>
      </c>
      <c r="AO6" s="77" t="s">
        <v>45</v>
      </c>
      <c r="AP6" s="16" t="s">
        <v>41</v>
      </c>
      <c r="AQ6" s="77" t="s">
        <v>45</v>
      </c>
      <c r="AR6" s="16" t="s">
        <v>41</v>
      </c>
      <c r="AS6" s="77" t="s">
        <v>45</v>
      </c>
      <c r="AT6" s="16" t="s">
        <v>41</v>
      </c>
      <c r="AU6" s="77" t="s">
        <v>45</v>
      </c>
      <c r="AV6" s="18" t="s">
        <v>41</v>
      </c>
      <c r="AW6" s="73" t="s">
        <v>53</v>
      </c>
      <c r="AX6" s="18" t="s">
        <v>41</v>
      </c>
      <c r="AY6" s="73" t="s">
        <v>54</v>
      </c>
      <c r="AZ6" s="18" t="s">
        <v>41</v>
      </c>
      <c r="BA6" s="73" t="s">
        <v>58</v>
      </c>
      <c r="BB6" s="18" t="s">
        <v>41</v>
      </c>
      <c r="BC6" s="73" t="s">
        <v>59</v>
      </c>
      <c r="BD6" s="18" t="s">
        <v>41</v>
      </c>
      <c r="BE6" s="73" t="s">
        <v>59</v>
      </c>
      <c r="BF6" s="66"/>
      <c r="BG6" s="65"/>
      <c r="BH6" s="67"/>
    </row>
    <row r="7" spans="1:60" x14ac:dyDescent="0.25">
      <c r="A7" s="87"/>
      <c r="B7" s="4" t="s">
        <v>14</v>
      </c>
      <c r="C7" s="4" t="s">
        <v>15</v>
      </c>
      <c r="D7" s="4" t="s">
        <v>15</v>
      </c>
      <c r="E7" s="10" t="s">
        <v>71</v>
      </c>
      <c r="F7" s="11" t="s">
        <v>72</v>
      </c>
      <c r="G7" s="11"/>
      <c r="H7" s="10" t="s">
        <v>71</v>
      </c>
      <c r="I7" s="11" t="s">
        <v>72</v>
      </c>
      <c r="J7" s="11"/>
      <c r="K7" s="10" t="s">
        <v>71</v>
      </c>
      <c r="L7" s="11" t="s">
        <v>72</v>
      </c>
      <c r="M7" s="11"/>
      <c r="N7" s="10" t="s">
        <v>71</v>
      </c>
      <c r="O7" s="11" t="s">
        <v>72</v>
      </c>
      <c r="P7" s="11"/>
      <c r="Q7" s="10" t="s">
        <v>71</v>
      </c>
      <c r="R7" s="11" t="s">
        <v>72</v>
      </c>
      <c r="S7" s="11"/>
      <c r="T7" s="10" t="s">
        <v>71</v>
      </c>
      <c r="U7" s="11" t="s">
        <v>72</v>
      </c>
      <c r="V7" s="11"/>
      <c r="W7" s="10" t="s">
        <v>71</v>
      </c>
      <c r="X7" s="11" t="s">
        <v>72</v>
      </c>
      <c r="Y7" s="11"/>
      <c r="Z7" s="9" t="s">
        <v>25</v>
      </c>
      <c r="AA7" s="9" t="s">
        <v>26</v>
      </c>
      <c r="AB7" s="9" t="s">
        <v>25</v>
      </c>
      <c r="AC7" s="9" t="s">
        <v>26</v>
      </c>
      <c r="AD7" s="13" t="s">
        <v>33</v>
      </c>
      <c r="AE7" s="13" t="s">
        <v>34</v>
      </c>
      <c r="AF7" s="13" t="s">
        <v>35</v>
      </c>
      <c r="AG7" s="14" t="s">
        <v>32</v>
      </c>
      <c r="AH7" s="14" t="s">
        <v>32</v>
      </c>
      <c r="AI7" s="14" t="s">
        <v>40</v>
      </c>
      <c r="AJ7" s="14" t="s">
        <v>38</v>
      </c>
      <c r="AK7" s="14"/>
      <c r="AL7" s="14" t="s">
        <v>38</v>
      </c>
      <c r="AM7" s="14"/>
      <c r="AN7" s="16" t="s">
        <v>44</v>
      </c>
      <c r="AO7" s="77"/>
      <c r="AP7" s="16" t="s">
        <v>44</v>
      </c>
      <c r="AQ7" s="77"/>
      <c r="AR7" s="16" t="s">
        <v>44</v>
      </c>
      <c r="AS7" s="77"/>
      <c r="AT7" s="16" t="s">
        <v>44</v>
      </c>
      <c r="AU7" s="77"/>
      <c r="AV7" s="18" t="s">
        <v>44</v>
      </c>
      <c r="AW7" s="73"/>
      <c r="AX7" s="18" t="s">
        <v>44</v>
      </c>
      <c r="AY7" s="73"/>
      <c r="AZ7" s="18" t="s">
        <v>44</v>
      </c>
      <c r="BA7" s="73"/>
      <c r="BB7" s="18" t="s">
        <v>44</v>
      </c>
      <c r="BC7" s="73"/>
      <c r="BD7" s="18" t="s">
        <v>44</v>
      </c>
      <c r="BE7" s="73"/>
      <c r="BF7" s="20" t="s">
        <v>64</v>
      </c>
      <c r="BG7" s="20" t="s">
        <v>63</v>
      </c>
      <c r="BH7" s="20" t="s">
        <v>64</v>
      </c>
    </row>
    <row r="8" spans="1:60" x14ac:dyDescent="0.25">
      <c r="A8" s="2"/>
      <c r="B8" s="2"/>
      <c r="C8" s="22">
        <v>70000</v>
      </c>
      <c r="D8" s="22">
        <v>80000</v>
      </c>
      <c r="E8" s="2">
        <v>20</v>
      </c>
      <c r="F8" s="2">
        <v>24</v>
      </c>
      <c r="G8" s="23">
        <v>0.93</v>
      </c>
      <c r="H8" s="2">
        <v>50</v>
      </c>
      <c r="I8" s="2">
        <v>65</v>
      </c>
      <c r="J8" s="23">
        <v>0.91</v>
      </c>
      <c r="K8" s="2">
        <v>15</v>
      </c>
      <c r="L8" s="2">
        <v>21</v>
      </c>
      <c r="M8" s="23">
        <v>0.95</v>
      </c>
      <c r="N8" s="2">
        <v>5</v>
      </c>
      <c r="O8" s="2"/>
      <c r="P8" s="2"/>
      <c r="Q8" s="2">
        <v>10</v>
      </c>
      <c r="R8" s="2">
        <v>11</v>
      </c>
      <c r="S8" s="23">
        <v>0.8</v>
      </c>
      <c r="T8" s="2">
        <v>20</v>
      </c>
      <c r="U8" s="2">
        <v>20</v>
      </c>
      <c r="V8" s="23">
        <v>0.7</v>
      </c>
      <c r="W8" s="2">
        <v>1.5</v>
      </c>
      <c r="X8" s="2">
        <v>1.5</v>
      </c>
      <c r="Y8" s="23">
        <v>0.8</v>
      </c>
      <c r="Z8" s="2"/>
      <c r="AA8" s="2"/>
      <c r="AB8" s="2"/>
      <c r="AC8" s="2"/>
      <c r="AD8" s="2"/>
      <c r="AE8" s="2"/>
      <c r="AF8" s="2">
        <f>AD8+AE8</f>
        <v>0</v>
      </c>
      <c r="AG8" s="2"/>
      <c r="AH8" s="2"/>
      <c r="AI8" s="2"/>
      <c r="AJ8" s="2"/>
      <c r="AK8" s="2"/>
      <c r="AL8" s="2"/>
      <c r="AM8" s="2"/>
      <c r="AN8" s="2"/>
      <c r="AO8" s="2">
        <f>AN8/D8</f>
        <v>0</v>
      </c>
      <c r="AP8" s="2"/>
      <c r="AQ8" s="2">
        <f>AP8/D8</f>
        <v>0</v>
      </c>
      <c r="AR8" s="2"/>
      <c r="AS8" s="2">
        <f>AR8/D8</f>
        <v>0</v>
      </c>
      <c r="AT8" s="2"/>
      <c r="AU8" s="2"/>
      <c r="AV8" s="2"/>
      <c r="AW8" s="2" t="e">
        <f>AV8/AF8</f>
        <v>#DIV/0!</v>
      </c>
      <c r="AX8" s="2"/>
      <c r="AY8" s="2" t="e">
        <f>AX8/AG8</f>
        <v>#DIV/0!</v>
      </c>
      <c r="AZ8" s="2"/>
      <c r="BA8" s="2" t="e">
        <f>AZ8/AJ8</f>
        <v>#DIV/0!</v>
      </c>
      <c r="BB8" s="2"/>
      <c r="BC8" s="2" t="e">
        <f>BB8/AL8</f>
        <v>#DIV/0!</v>
      </c>
      <c r="BD8" s="2"/>
      <c r="BE8" s="2" t="e">
        <f>BD8/AL8</f>
        <v>#DIV/0!</v>
      </c>
      <c r="BF8" s="2"/>
      <c r="BG8" s="2"/>
      <c r="BH8" s="2"/>
    </row>
    <row r="9" spans="1:60" x14ac:dyDescent="0.25">
      <c r="A9" s="2"/>
      <c r="B9" s="2"/>
      <c r="C9" s="22">
        <v>70000</v>
      </c>
      <c r="D9" s="22">
        <v>80000</v>
      </c>
      <c r="E9" s="2">
        <v>20</v>
      </c>
      <c r="F9" s="2">
        <v>24</v>
      </c>
      <c r="G9" s="23">
        <v>0.93</v>
      </c>
      <c r="H9" s="2">
        <v>50</v>
      </c>
      <c r="I9" s="2">
        <v>65</v>
      </c>
      <c r="J9" s="23">
        <v>0.91</v>
      </c>
      <c r="K9" s="2">
        <v>15</v>
      </c>
      <c r="L9" s="2">
        <v>21</v>
      </c>
      <c r="M9" s="23">
        <v>0.95</v>
      </c>
      <c r="N9" s="2">
        <v>5</v>
      </c>
      <c r="O9" s="2"/>
      <c r="P9" s="2"/>
      <c r="Q9" s="2">
        <v>10</v>
      </c>
      <c r="R9" s="2">
        <v>11</v>
      </c>
      <c r="S9" s="23">
        <v>0.8</v>
      </c>
      <c r="T9" s="2">
        <v>20</v>
      </c>
      <c r="U9" s="2">
        <v>20</v>
      </c>
      <c r="V9" s="23">
        <v>0.7</v>
      </c>
      <c r="W9" s="2">
        <v>1.5</v>
      </c>
      <c r="X9" s="2">
        <v>1.5</v>
      </c>
      <c r="Y9" s="23">
        <v>0.8</v>
      </c>
      <c r="Z9" s="2"/>
      <c r="AA9" s="2"/>
      <c r="AB9" s="2"/>
      <c r="AC9" s="2"/>
      <c r="AD9" s="2"/>
      <c r="AE9" s="2"/>
      <c r="AF9" s="2">
        <f t="shared" ref="AF9:AF14" si="0">AD9+AE9</f>
        <v>0</v>
      </c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</row>
    <row r="10" spans="1:60" x14ac:dyDescent="0.25">
      <c r="A10" s="2"/>
      <c r="B10" s="2"/>
      <c r="C10" s="22">
        <v>70000</v>
      </c>
      <c r="D10" s="22">
        <v>80000</v>
      </c>
      <c r="E10" s="2">
        <v>20</v>
      </c>
      <c r="F10" s="2">
        <v>24</v>
      </c>
      <c r="G10" s="23">
        <v>0.93</v>
      </c>
      <c r="H10" s="2">
        <v>50</v>
      </c>
      <c r="I10" s="2">
        <v>65</v>
      </c>
      <c r="J10" s="23">
        <v>0.91</v>
      </c>
      <c r="K10" s="2">
        <v>15</v>
      </c>
      <c r="L10" s="2">
        <v>21</v>
      </c>
      <c r="M10" s="23">
        <v>0.95</v>
      </c>
      <c r="N10" s="2">
        <v>5</v>
      </c>
      <c r="O10" s="2"/>
      <c r="P10" s="2"/>
      <c r="Q10" s="2">
        <v>10</v>
      </c>
      <c r="R10" s="2">
        <v>11</v>
      </c>
      <c r="S10" s="23">
        <v>0.8</v>
      </c>
      <c r="T10" s="2">
        <v>20</v>
      </c>
      <c r="U10" s="2">
        <v>20</v>
      </c>
      <c r="V10" s="23">
        <v>0.7</v>
      </c>
      <c r="W10" s="2">
        <v>1.5</v>
      </c>
      <c r="X10" s="2">
        <v>1.5</v>
      </c>
      <c r="Y10" s="23">
        <v>0.8</v>
      </c>
      <c r="Z10" s="2"/>
      <c r="AA10" s="2"/>
      <c r="AB10" s="2"/>
      <c r="AC10" s="2"/>
      <c r="AD10" s="2"/>
      <c r="AE10" s="2"/>
      <c r="AF10" s="2">
        <f t="shared" si="0"/>
        <v>0</v>
      </c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</row>
    <row r="11" spans="1:60" x14ac:dyDescent="0.25">
      <c r="A11" s="2"/>
      <c r="B11" s="2"/>
      <c r="C11" s="22">
        <v>70000</v>
      </c>
      <c r="D11" s="22">
        <v>80000</v>
      </c>
      <c r="E11" s="2">
        <v>20</v>
      </c>
      <c r="F11" s="2">
        <v>24</v>
      </c>
      <c r="G11" s="23">
        <v>0.93</v>
      </c>
      <c r="H11" s="2">
        <v>50</v>
      </c>
      <c r="I11" s="2">
        <v>65</v>
      </c>
      <c r="J11" s="23">
        <v>0.91</v>
      </c>
      <c r="K11" s="2">
        <v>15</v>
      </c>
      <c r="L11" s="2">
        <v>21</v>
      </c>
      <c r="M11" s="23">
        <v>0.95</v>
      </c>
      <c r="N11" s="2">
        <v>5</v>
      </c>
      <c r="O11" s="2"/>
      <c r="P11" s="2"/>
      <c r="Q11" s="2">
        <v>10</v>
      </c>
      <c r="R11" s="2">
        <v>11</v>
      </c>
      <c r="S11" s="23">
        <v>0.8</v>
      </c>
      <c r="T11" s="2">
        <v>20</v>
      </c>
      <c r="U11" s="2">
        <v>20</v>
      </c>
      <c r="V11" s="23">
        <v>0.7</v>
      </c>
      <c r="W11" s="2">
        <v>1.5</v>
      </c>
      <c r="X11" s="2">
        <v>1.5</v>
      </c>
      <c r="Y11" s="23">
        <v>0.8</v>
      </c>
      <c r="Z11" s="2"/>
      <c r="AA11" s="2"/>
      <c r="AB11" s="2"/>
      <c r="AC11" s="2"/>
      <c r="AD11" s="2"/>
      <c r="AE11" s="2"/>
      <c r="AF11" s="2">
        <f t="shared" si="0"/>
        <v>0</v>
      </c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</row>
    <row r="12" spans="1:60" x14ac:dyDescent="0.25">
      <c r="A12" s="2"/>
      <c r="B12" s="2"/>
      <c r="C12" s="22">
        <v>70000</v>
      </c>
      <c r="D12" s="22">
        <v>80000</v>
      </c>
      <c r="E12" s="2">
        <v>20</v>
      </c>
      <c r="F12" s="2">
        <v>24</v>
      </c>
      <c r="G12" s="23">
        <v>0.93</v>
      </c>
      <c r="H12" s="2">
        <v>50</v>
      </c>
      <c r="I12" s="2">
        <v>65</v>
      </c>
      <c r="J12" s="23">
        <v>0.91</v>
      </c>
      <c r="K12" s="2">
        <v>15</v>
      </c>
      <c r="L12" s="2">
        <v>21</v>
      </c>
      <c r="M12" s="23">
        <v>0.95</v>
      </c>
      <c r="N12" s="2">
        <v>5</v>
      </c>
      <c r="O12" s="2"/>
      <c r="P12" s="2"/>
      <c r="Q12" s="2">
        <v>10</v>
      </c>
      <c r="R12" s="2">
        <v>11</v>
      </c>
      <c r="S12" s="23">
        <v>0.8</v>
      </c>
      <c r="T12" s="2">
        <v>20</v>
      </c>
      <c r="U12" s="2">
        <v>20</v>
      </c>
      <c r="V12" s="23">
        <v>0.7</v>
      </c>
      <c r="W12" s="2">
        <v>1.5</v>
      </c>
      <c r="X12" s="2">
        <v>1.5</v>
      </c>
      <c r="Y12" s="23">
        <v>0.8</v>
      </c>
      <c r="Z12" s="2"/>
      <c r="AA12" s="2"/>
      <c r="AB12" s="2"/>
      <c r="AC12" s="2"/>
      <c r="AD12" s="2"/>
      <c r="AE12" s="2"/>
      <c r="AF12" s="2">
        <f t="shared" si="0"/>
        <v>0</v>
      </c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</row>
    <row r="13" spans="1:60" x14ac:dyDescent="0.25">
      <c r="A13" s="2"/>
      <c r="B13" s="2"/>
      <c r="C13" s="22">
        <v>70000</v>
      </c>
      <c r="D13" s="22">
        <v>80000</v>
      </c>
      <c r="E13" s="2">
        <v>20</v>
      </c>
      <c r="F13" s="2">
        <v>24</v>
      </c>
      <c r="G13" s="23">
        <v>0.93</v>
      </c>
      <c r="H13" s="2">
        <v>50</v>
      </c>
      <c r="I13" s="2">
        <v>65</v>
      </c>
      <c r="J13" s="23">
        <v>0.91</v>
      </c>
      <c r="K13" s="2">
        <v>15</v>
      </c>
      <c r="L13" s="2">
        <v>21</v>
      </c>
      <c r="M13" s="23">
        <v>0.95</v>
      </c>
      <c r="N13" s="2">
        <v>5</v>
      </c>
      <c r="O13" s="2"/>
      <c r="P13" s="2"/>
      <c r="Q13" s="2">
        <v>10</v>
      </c>
      <c r="R13" s="2">
        <v>11</v>
      </c>
      <c r="S13" s="23">
        <v>0.8</v>
      </c>
      <c r="T13" s="2">
        <v>20</v>
      </c>
      <c r="U13" s="2">
        <v>20</v>
      </c>
      <c r="V13" s="23">
        <v>0.7</v>
      </c>
      <c r="W13" s="2">
        <v>1.5</v>
      </c>
      <c r="X13" s="2">
        <v>1.5</v>
      </c>
      <c r="Y13" s="23">
        <v>0.8</v>
      </c>
      <c r="Z13" s="2"/>
      <c r="AA13" s="2"/>
      <c r="AB13" s="2"/>
      <c r="AC13" s="2"/>
      <c r="AD13" s="2"/>
      <c r="AE13" s="2"/>
      <c r="AF13" s="2">
        <f t="shared" si="0"/>
        <v>0</v>
      </c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</row>
    <row r="14" spans="1:60" x14ac:dyDescent="0.25">
      <c r="A14" s="2"/>
      <c r="B14" s="2"/>
      <c r="C14" s="22">
        <v>70000</v>
      </c>
      <c r="D14" s="22">
        <v>80000</v>
      </c>
      <c r="E14" s="2">
        <v>20</v>
      </c>
      <c r="F14" s="2">
        <v>24</v>
      </c>
      <c r="G14" s="23">
        <v>0.93</v>
      </c>
      <c r="H14" s="2">
        <v>50</v>
      </c>
      <c r="I14" s="2">
        <v>65</v>
      </c>
      <c r="J14" s="23">
        <v>0.91</v>
      </c>
      <c r="K14" s="2">
        <v>15</v>
      </c>
      <c r="L14" s="2">
        <v>21</v>
      </c>
      <c r="M14" s="23">
        <v>0.95</v>
      </c>
      <c r="N14" s="2">
        <v>5</v>
      </c>
      <c r="O14" s="2"/>
      <c r="P14" s="2"/>
      <c r="Q14" s="2">
        <v>10</v>
      </c>
      <c r="R14" s="2">
        <v>11</v>
      </c>
      <c r="S14" s="23">
        <v>0.8</v>
      </c>
      <c r="T14" s="2">
        <v>20</v>
      </c>
      <c r="U14" s="2">
        <v>20</v>
      </c>
      <c r="V14" s="23">
        <v>0.7</v>
      </c>
      <c r="W14" s="2">
        <v>1.5</v>
      </c>
      <c r="X14" s="2">
        <v>1.5</v>
      </c>
      <c r="Y14" s="23">
        <v>0.8</v>
      </c>
      <c r="Z14" s="2"/>
      <c r="AA14" s="2"/>
      <c r="AB14" s="2"/>
      <c r="AC14" s="2"/>
      <c r="AD14" s="2"/>
      <c r="AE14" s="2"/>
      <c r="AF14" s="2">
        <f t="shared" si="0"/>
        <v>0</v>
      </c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</row>
    <row r="15" spans="1:60" x14ac:dyDescent="0.25">
      <c r="A15" s="2"/>
      <c r="B15" s="2"/>
      <c r="C15" s="2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</row>
    <row r="16" spans="1:60" x14ac:dyDescent="0.25">
      <c r="A16" s="3" t="s">
        <v>66</v>
      </c>
      <c r="B16" s="5" t="e">
        <f>AVERAGE(B8:B15)</f>
        <v>#DIV/0!</v>
      </c>
      <c r="C16" s="5">
        <f t="shared" ref="C16:AN16" si="1">AVERAGE(C8:C15)</f>
        <v>70000</v>
      </c>
      <c r="D16" s="5">
        <f t="shared" si="1"/>
        <v>80000</v>
      </c>
      <c r="E16" s="12">
        <f t="shared" si="1"/>
        <v>20</v>
      </c>
      <c r="F16" s="12">
        <f t="shared" si="1"/>
        <v>24</v>
      </c>
      <c r="G16" s="12">
        <f t="shared" si="1"/>
        <v>0.92999999999999994</v>
      </c>
      <c r="H16" s="12">
        <f t="shared" si="1"/>
        <v>50</v>
      </c>
      <c r="I16" s="12">
        <f t="shared" si="1"/>
        <v>65</v>
      </c>
      <c r="J16" s="12">
        <f t="shared" si="1"/>
        <v>0.91</v>
      </c>
      <c r="K16" s="12">
        <f t="shared" si="1"/>
        <v>15</v>
      </c>
      <c r="L16" s="12">
        <f t="shared" si="1"/>
        <v>21</v>
      </c>
      <c r="M16" s="12">
        <f t="shared" si="1"/>
        <v>0.95000000000000007</v>
      </c>
      <c r="N16" s="12">
        <f t="shared" si="1"/>
        <v>5</v>
      </c>
      <c r="O16" s="12" t="e">
        <f t="shared" si="1"/>
        <v>#DIV/0!</v>
      </c>
      <c r="P16" s="12" t="e">
        <f t="shared" si="1"/>
        <v>#DIV/0!</v>
      </c>
      <c r="Q16" s="12">
        <f t="shared" si="1"/>
        <v>10</v>
      </c>
      <c r="R16" s="12">
        <f t="shared" si="1"/>
        <v>11</v>
      </c>
      <c r="S16" s="12">
        <f t="shared" si="1"/>
        <v>0.79999999999999993</v>
      </c>
      <c r="T16" s="12">
        <f t="shared" si="1"/>
        <v>20</v>
      </c>
      <c r="U16" s="12">
        <f t="shared" si="1"/>
        <v>20</v>
      </c>
      <c r="V16" s="12">
        <f t="shared" si="1"/>
        <v>0.70000000000000007</v>
      </c>
      <c r="W16" s="12">
        <f t="shared" si="1"/>
        <v>1.5</v>
      </c>
      <c r="X16" s="12">
        <f t="shared" si="1"/>
        <v>1.5</v>
      </c>
      <c r="Y16" s="12">
        <f t="shared" si="1"/>
        <v>0.79999999999999993</v>
      </c>
      <c r="Z16" s="12" t="e">
        <f t="shared" si="1"/>
        <v>#DIV/0!</v>
      </c>
      <c r="AA16" s="12" t="e">
        <f t="shared" si="1"/>
        <v>#DIV/0!</v>
      </c>
      <c r="AB16" s="12" t="e">
        <f t="shared" si="1"/>
        <v>#DIV/0!</v>
      </c>
      <c r="AC16" s="12" t="e">
        <f t="shared" si="1"/>
        <v>#DIV/0!</v>
      </c>
      <c r="AD16" s="15" t="e">
        <f t="shared" si="1"/>
        <v>#DIV/0!</v>
      </c>
      <c r="AE16" s="15" t="e">
        <f t="shared" si="1"/>
        <v>#DIV/0!</v>
      </c>
      <c r="AF16" s="15">
        <f t="shared" si="1"/>
        <v>0</v>
      </c>
      <c r="AG16" s="15" t="e">
        <f t="shared" si="1"/>
        <v>#DIV/0!</v>
      </c>
      <c r="AH16" s="15" t="e">
        <f t="shared" si="1"/>
        <v>#DIV/0!</v>
      </c>
      <c r="AI16" s="15" t="e">
        <f t="shared" si="1"/>
        <v>#DIV/0!</v>
      </c>
      <c r="AJ16" s="15" t="e">
        <f t="shared" si="1"/>
        <v>#DIV/0!</v>
      </c>
      <c r="AK16" s="15" t="e">
        <f t="shared" si="1"/>
        <v>#DIV/0!</v>
      </c>
      <c r="AL16" s="15" t="e">
        <f t="shared" si="1"/>
        <v>#DIV/0!</v>
      </c>
      <c r="AM16" s="15" t="e">
        <f t="shared" si="1"/>
        <v>#DIV/0!</v>
      </c>
      <c r="AN16" s="17" t="e">
        <f t="shared" si="1"/>
        <v>#DIV/0!</v>
      </c>
      <c r="AO16" s="17">
        <f t="shared" ref="AO16:BH16" si="2">AVERAGE(AO8:AO15)</f>
        <v>0</v>
      </c>
      <c r="AP16" s="17" t="e">
        <f t="shared" si="2"/>
        <v>#DIV/0!</v>
      </c>
      <c r="AQ16" s="17">
        <f t="shared" si="2"/>
        <v>0</v>
      </c>
      <c r="AR16" s="17" t="e">
        <f t="shared" si="2"/>
        <v>#DIV/0!</v>
      </c>
      <c r="AS16" s="17">
        <f t="shared" si="2"/>
        <v>0</v>
      </c>
      <c r="AT16" s="17" t="e">
        <f t="shared" si="2"/>
        <v>#DIV/0!</v>
      </c>
      <c r="AU16" s="17" t="e">
        <f t="shared" si="2"/>
        <v>#DIV/0!</v>
      </c>
      <c r="AV16" s="19" t="e">
        <f t="shared" si="2"/>
        <v>#DIV/0!</v>
      </c>
      <c r="AW16" s="19" t="e">
        <f t="shared" si="2"/>
        <v>#DIV/0!</v>
      </c>
      <c r="AX16" s="19" t="e">
        <f t="shared" si="2"/>
        <v>#DIV/0!</v>
      </c>
      <c r="AY16" s="19" t="e">
        <f t="shared" si="2"/>
        <v>#DIV/0!</v>
      </c>
      <c r="AZ16" s="19" t="e">
        <f t="shared" si="2"/>
        <v>#DIV/0!</v>
      </c>
      <c r="BA16" s="19" t="e">
        <f t="shared" si="2"/>
        <v>#DIV/0!</v>
      </c>
      <c r="BB16" s="19" t="e">
        <f t="shared" si="2"/>
        <v>#DIV/0!</v>
      </c>
      <c r="BC16" s="19" t="e">
        <f t="shared" si="2"/>
        <v>#DIV/0!</v>
      </c>
      <c r="BD16" s="19" t="e">
        <f t="shared" si="2"/>
        <v>#DIV/0!</v>
      </c>
      <c r="BE16" s="19" t="e">
        <f t="shared" si="2"/>
        <v>#DIV/0!</v>
      </c>
      <c r="BF16" s="21" t="e">
        <f t="shared" si="2"/>
        <v>#DIV/0!</v>
      </c>
      <c r="BG16" s="21" t="e">
        <f t="shared" si="2"/>
        <v>#DIV/0!</v>
      </c>
      <c r="BH16" s="21" t="e">
        <f t="shared" si="2"/>
        <v>#DIV/0!</v>
      </c>
    </row>
    <row r="17" spans="1:60" x14ac:dyDescent="0.25">
      <c r="A17" s="3" t="s">
        <v>67</v>
      </c>
      <c r="B17" s="5">
        <f>SUM(B8:B15)</f>
        <v>0</v>
      </c>
      <c r="C17" s="5">
        <f t="shared" ref="C17:AN17" si="3">SUM(C8:C15)</f>
        <v>490000</v>
      </c>
      <c r="D17" s="5">
        <f t="shared" si="3"/>
        <v>560000</v>
      </c>
      <c r="E17" s="12">
        <f t="shared" si="3"/>
        <v>140</v>
      </c>
      <c r="F17" s="12">
        <f t="shared" si="3"/>
        <v>168</v>
      </c>
      <c r="G17" s="12">
        <f t="shared" si="3"/>
        <v>6.51</v>
      </c>
      <c r="H17" s="12">
        <f t="shared" si="3"/>
        <v>350</v>
      </c>
      <c r="I17" s="12">
        <f t="shared" si="3"/>
        <v>455</v>
      </c>
      <c r="J17" s="12">
        <f t="shared" si="3"/>
        <v>6.37</v>
      </c>
      <c r="K17" s="12">
        <f t="shared" si="3"/>
        <v>105</v>
      </c>
      <c r="L17" s="12">
        <f t="shared" si="3"/>
        <v>147</v>
      </c>
      <c r="M17" s="12">
        <f t="shared" si="3"/>
        <v>6.65</v>
      </c>
      <c r="N17" s="12">
        <f t="shared" si="3"/>
        <v>35</v>
      </c>
      <c r="O17" s="12">
        <f t="shared" si="3"/>
        <v>0</v>
      </c>
      <c r="P17" s="12">
        <f t="shared" si="3"/>
        <v>0</v>
      </c>
      <c r="Q17" s="12">
        <f t="shared" si="3"/>
        <v>70</v>
      </c>
      <c r="R17" s="12">
        <f t="shared" si="3"/>
        <v>77</v>
      </c>
      <c r="S17" s="12">
        <f t="shared" si="3"/>
        <v>5.6</v>
      </c>
      <c r="T17" s="12">
        <f t="shared" si="3"/>
        <v>140</v>
      </c>
      <c r="U17" s="12">
        <f t="shared" si="3"/>
        <v>140</v>
      </c>
      <c r="V17" s="12">
        <f t="shared" si="3"/>
        <v>4.9000000000000004</v>
      </c>
      <c r="W17" s="12">
        <f t="shared" si="3"/>
        <v>10.5</v>
      </c>
      <c r="X17" s="12">
        <f t="shared" si="3"/>
        <v>10.5</v>
      </c>
      <c r="Y17" s="12">
        <f t="shared" si="3"/>
        <v>5.6</v>
      </c>
      <c r="Z17" s="12">
        <f t="shared" si="3"/>
        <v>0</v>
      </c>
      <c r="AA17" s="12">
        <f t="shared" si="3"/>
        <v>0</v>
      </c>
      <c r="AB17" s="12">
        <f t="shared" si="3"/>
        <v>0</v>
      </c>
      <c r="AC17" s="12">
        <f t="shared" si="3"/>
        <v>0</v>
      </c>
      <c r="AD17" s="15">
        <f t="shared" si="3"/>
        <v>0</v>
      </c>
      <c r="AE17" s="15">
        <f t="shared" si="3"/>
        <v>0</v>
      </c>
      <c r="AF17" s="15">
        <f t="shared" si="3"/>
        <v>0</v>
      </c>
      <c r="AG17" s="15">
        <f t="shared" si="3"/>
        <v>0</v>
      </c>
      <c r="AH17" s="15">
        <f t="shared" si="3"/>
        <v>0</v>
      </c>
      <c r="AI17" s="15">
        <f t="shared" si="3"/>
        <v>0</v>
      </c>
      <c r="AJ17" s="15">
        <f t="shared" si="3"/>
        <v>0</v>
      </c>
      <c r="AK17" s="15">
        <f t="shared" si="3"/>
        <v>0</v>
      </c>
      <c r="AL17" s="15">
        <f t="shared" si="3"/>
        <v>0</v>
      </c>
      <c r="AM17" s="15">
        <f t="shared" si="3"/>
        <v>0</v>
      </c>
      <c r="AN17" s="17">
        <f t="shared" si="3"/>
        <v>0</v>
      </c>
      <c r="AO17" s="17">
        <f t="shared" ref="AO17:BH17" si="4">SUM(AO8:AO15)</f>
        <v>0</v>
      </c>
      <c r="AP17" s="17">
        <f t="shared" si="4"/>
        <v>0</v>
      </c>
      <c r="AQ17" s="17">
        <f t="shared" si="4"/>
        <v>0</v>
      </c>
      <c r="AR17" s="17">
        <f t="shared" si="4"/>
        <v>0</v>
      </c>
      <c r="AS17" s="17">
        <f t="shared" si="4"/>
        <v>0</v>
      </c>
      <c r="AT17" s="17">
        <f t="shared" si="4"/>
        <v>0</v>
      </c>
      <c r="AU17" s="17">
        <f t="shared" si="4"/>
        <v>0</v>
      </c>
      <c r="AV17" s="19">
        <f t="shared" si="4"/>
        <v>0</v>
      </c>
      <c r="AW17" s="19" t="e">
        <f t="shared" si="4"/>
        <v>#DIV/0!</v>
      </c>
      <c r="AX17" s="19">
        <f t="shared" si="4"/>
        <v>0</v>
      </c>
      <c r="AY17" s="19" t="e">
        <f t="shared" si="4"/>
        <v>#DIV/0!</v>
      </c>
      <c r="AZ17" s="19">
        <f t="shared" si="4"/>
        <v>0</v>
      </c>
      <c r="BA17" s="19" t="e">
        <f t="shared" si="4"/>
        <v>#DIV/0!</v>
      </c>
      <c r="BB17" s="19">
        <f t="shared" si="4"/>
        <v>0</v>
      </c>
      <c r="BC17" s="19" t="e">
        <f t="shared" si="4"/>
        <v>#DIV/0!</v>
      </c>
      <c r="BD17" s="19">
        <f t="shared" si="4"/>
        <v>0</v>
      </c>
      <c r="BE17" s="19" t="e">
        <f t="shared" si="4"/>
        <v>#DIV/0!</v>
      </c>
      <c r="BF17" s="21">
        <f t="shared" si="4"/>
        <v>0</v>
      </c>
      <c r="BG17" s="21">
        <f t="shared" si="4"/>
        <v>0</v>
      </c>
      <c r="BH17" s="21">
        <f t="shared" si="4"/>
        <v>0</v>
      </c>
    </row>
    <row r="18" spans="1:6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</row>
    <row r="19" spans="1:60" x14ac:dyDescent="0.25">
      <c r="N19" t="s">
        <v>74</v>
      </c>
      <c r="O19" t="s">
        <v>76</v>
      </c>
      <c r="Q19" t="s">
        <v>74</v>
      </c>
      <c r="R19" t="s">
        <v>75</v>
      </c>
      <c r="T19" t="s">
        <v>74</v>
      </c>
      <c r="U19" t="s">
        <v>77</v>
      </c>
      <c r="W19" t="s">
        <v>74</v>
      </c>
      <c r="X19" t="s">
        <v>78</v>
      </c>
    </row>
  </sheetData>
  <mergeCells count="54">
    <mergeCell ref="E4:AC4"/>
    <mergeCell ref="AD4:AM4"/>
    <mergeCell ref="AN4:AU4"/>
    <mergeCell ref="AV4:BE4"/>
    <mergeCell ref="BF4:BH4"/>
    <mergeCell ref="A5:A7"/>
    <mergeCell ref="B5:B6"/>
    <mergeCell ref="C5:C6"/>
    <mergeCell ref="D5:D6"/>
    <mergeCell ref="B4:D4"/>
    <mergeCell ref="AT5:AU5"/>
    <mergeCell ref="AV5:AW5"/>
    <mergeCell ref="W5:Y5"/>
    <mergeCell ref="Z5:AA5"/>
    <mergeCell ref="AB5:AC5"/>
    <mergeCell ref="AD5:AF5"/>
    <mergeCell ref="AG5:AI5"/>
    <mergeCell ref="AJ5:AK5"/>
    <mergeCell ref="BH5:BH6"/>
    <mergeCell ref="E6:F6"/>
    <mergeCell ref="H6:I6"/>
    <mergeCell ref="K6:L6"/>
    <mergeCell ref="N6:O6"/>
    <mergeCell ref="Q6:R6"/>
    <mergeCell ref="AX5:AY5"/>
    <mergeCell ref="AZ5:BA5"/>
    <mergeCell ref="BB5:BC5"/>
    <mergeCell ref="BD5:BE5"/>
    <mergeCell ref="BF5:BF6"/>
    <mergeCell ref="BG5:BG6"/>
    <mergeCell ref="AY6:AY7"/>
    <mergeCell ref="BA6:BA7"/>
    <mergeCell ref="BC6:BC7"/>
    <mergeCell ref="BE6:BE7"/>
    <mergeCell ref="AU6:AU7"/>
    <mergeCell ref="AW6:AW7"/>
    <mergeCell ref="W6:X6"/>
    <mergeCell ref="Z6:AA6"/>
    <mergeCell ref="AB6:AC6"/>
    <mergeCell ref="AD6:AF6"/>
    <mergeCell ref="E5:G5"/>
    <mergeCell ref="AH6:AI6"/>
    <mergeCell ref="AO6:AO7"/>
    <mergeCell ref="AQ6:AQ7"/>
    <mergeCell ref="AS6:AS7"/>
    <mergeCell ref="T6:U6"/>
    <mergeCell ref="AL5:AM5"/>
    <mergeCell ref="AN5:AO5"/>
    <mergeCell ref="AP5:AQ5"/>
    <mergeCell ref="AR5:AS5"/>
    <mergeCell ref="K5:M5"/>
    <mergeCell ref="N5:P5"/>
    <mergeCell ref="Q5:S5"/>
    <mergeCell ref="T5:V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perf</vt:lpstr>
      <vt:lpstr>réactifs</vt:lpstr>
      <vt:lpstr>objectifs et max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exploit</dc:creator>
  <cp:lastModifiedBy>exploit</cp:lastModifiedBy>
  <cp:lastPrinted>2018-03-20T15:39:32Z</cp:lastPrinted>
  <dcterms:created xsi:type="dcterms:W3CDTF">2018-03-20T08:19:07Z</dcterms:created>
  <dcterms:modified xsi:type="dcterms:W3CDTF">2018-03-23T15:39:04Z</dcterms:modified>
</cp:coreProperties>
</file>