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610" activeTab="1"/>
  </bookViews>
  <sheets>
    <sheet name="Pointages" sheetId="1" r:id="rId1"/>
    <sheet name="provisoires" sheetId="2" r:id="rId2"/>
    <sheet name="Pointages Demo " sheetId="4" r:id="rId3"/>
  </sheets>
  <definedNames>
    <definedName name="_xlcn.WorksheetConnection_Pointage.xlsxDpointage1" localSheetId="2" hidden="1">Dpointage6[]</definedName>
    <definedName name="_xlcn.WorksheetConnection_Pointage.xlsxDpointage1" hidden="1">Dpointage[]</definedName>
    <definedName name="_xlcn.WorksheetConnection_Pointage.xlsxGpointages1" localSheetId="2" hidden="1">Gpointages5[]</definedName>
    <definedName name="_xlcn.WorksheetConnection_Pointage.xlsxGpointages1" hidden="1">Gpointages[]</definedName>
    <definedName name="_xlcn.WorksheetConnection_Pointage.xlsxProvisoires1" localSheetId="2" hidden="1">Provisoires[]</definedName>
    <definedName name="_xlcn.WorksheetConnection_Pointage.xlsxProvisoires1" hidden="1">Provisoires[]</definedName>
    <definedName name="_xlcn.WorksheetConnection_Pointage.xlsxTableau41" localSheetId="2" hidden="1">Tableau4</definedName>
    <definedName name="_xlcn.WorksheetConnection_Pointage.xlsxTableau41" hidden="1">Tableau4</definedName>
    <definedName name="plage" localSheetId="2">'Pointages Demo '!#REF!</definedName>
    <definedName name="plage">Pointages!#REF!</definedName>
    <definedName name="ProvisoiresTable" localSheetId="2">Provisoires[]</definedName>
    <definedName name="ProvisoiresTable">Provisoires[]</definedName>
  </definedNames>
  <calcPr calcId="14562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Gpointages" name="Gpointages" connection="WorksheetConnection_Pointage.xlsx!Gpointages"/>
          <x15:modelTable id="Dpointage" name="Dpointage" connection="WorksheetConnection_Pointage.xlsx!Dpointage"/>
          <x15:modelTable id="Provisoires" name="Provisoires" connection="WorksheetConnection_Pointage.xlsx!Provisoires"/>
          <x15:modelTable id="Tableau4" name="Tableau4" connection="WorksheetConnection_Pointage.xlsx!Tableau4"/>
        </x15:modelTables>
      </x15:dataModel>
    </ext>
  </extLst>
</workbook>
</file>

<file path=xl/calcChain.xml><?xml version="1.0" encoding="utf-8"?>
<calcChain xmlns="http://schemas.openxmlformats.org/spreadsheetml/2006/main">
  <c r="F16" i="4" l="1"/>
  <c r="F15" i="4"/>
  <c r="F14" i="4"/>
  <c r="F13" i="4"/>
  <c r="F12" i="4"/>
  <c r="F11" i="4"/>
  <c r="F10" i="4"/>
  <c r="F9" i="4"/>
  <c r="F8" i="4"/>
  <c r="F7" i="4"/>
  <c r="F6" i="4"/>
  <c r="A3" i="4"/>
  <c r="F2" i="4"/>
  <c r="A3" i="1"/>
  <c r="F2" i="1" l="1"/>
  <c r="F6" i="1"/>
  <c r="F7" i="1"/>
  <c r="F8" i="1"/>
  <c r="F9" i="1"/>
  <c r="F10" i="1"/>
  <c r="F11" i="1"/>
  <c r="F12" i="1"/>
  <c r="F13" i="1"/>
  <c r="F14" i="1"/>
  <c r="F15" i="1"/>
  <c r="F16" i="1"/>
  <c r="A5" i="2" l="1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Pointage.xlsx!Dpointage" type="102" refreshedVersion="6" minRefreshableVersion="5">
    <extLst>
      <ext xmlns:x15="http://schemas.microsoft.com/office/spreadsheetml/2010/11/main" uri="{DE250136-89BD-433C-8126-D09CA5730AF9}">
        <x15:connection id="Dpointage">
          <x15:rangePr sourceName="_xlcn.WorksheetConnection_Pointage.xlsxDpointage1"/>
        </x15:connection>
      </ext>
    </extLst>
  </connection>
  <connection id="3" name="WorksheetConnection_Pointage.xlsx!Gpointages" type="102" refreshedVersion="6" minRefreshableVersion="5">
    <extLst>
      <ext xmlns:x15="http://schemas.microsoft.com/office/spreadsheetml/2010/11/main" uri="{DE250136-89BD-433C-8126-D09CA5730AF9}">
        <x15:connection id="Gpointages">
          <x15:rangePr sourceName="_xlcn.WorksheetConnection_Pointage.xlsxGpointages1"/>
        </x15:connection>
      </ext>
    </extLst>
  </connection>
  <connection id="4" name="WorksheetConnection_Pointage.xlsx!Provisoires" type="102" refreshedVersion="6" minRefreshableVersion="5">
    <extLst>
      <ext xmlns:x15="http://schemas.microsoft.com/office/spreadsheetml/2010/11/main" uri="{DE250136-89BD-433C-8126-D09CA5730AF9}">
        <x15:connection id="Provisoires">
          <x15:rangePr sourceName="_xlcn.WorksheetConnection_Pointage.xlsxProvisoires1"/>
        </x15:connection>
      </ext>
    </extLst>
  </connection>
  <connection id="5" name="WorksheetConnection_Pointage.xlsx!Tableau4" type="102" refreshedVersion="6" minRefreshableVersion="5">
    <extLst>
      <ext xmlns:x15="http://schemas.microsoft.com/office/spreadsheetml/2010/11/main" uri="{DE250136-89BD-433C-8126-D09CA5730AF9}">
        <x15:connection id="Tableau4">
          <x15:rangePr sourceName="_xlcn.WorksheetConnection_Pointage.xlsxTableau41"/>
        </x15:connection>
      </ext>
    </extLst>
  </connection>
</connections>
</file>

<file path=xl/sharedStrings.xml><?xml version="1.0" encoding="utf-8"?>
<sst xmlns="http://schemas.openxmlformats.org/spreadsheetml/2006/main" count="108" uniqueCount="45">
  <si>
    <t>Pointage</t>
  </si>
  <si>
    <t>Semaine</t>
  </si>
  <si>
    <t>Préparateurs</t>
  </si>
  <si>
    <t>Codes</t>
  </si>
  <si>
    <t>Temps</t>
  </si>
  <si>
    <t>Observations</t>
  </si>
  <si>
    <t>Charlotte</t>
  </si>
  <si>
    <t>Laurent</t>
  </si>
  <si>
    <t>Luca</t>
  </si>
  <si>
    <t>Mickael</t>
  </si>
  <si>
    <t>Nath</t>
  </si>
  <si>
    <t>Nico</t>
  </si>
  <si>
    <t>Patrick</t>
  </si>
  <si>
    <t>Provisoire 01</t>
  </si>
  <si>
    <t>Provisoire 03</t>
  </si>
  <si>
    <t>Provisoire 05</t>
  </si>
  <si>
    <t>Provisoire 06</t>
  </si>
  <si>
    <t>5001</t>
  </si>
  <si>
    <t>5002</t>
  </si>
  <si>
    <t>5003</t>
  </si>
  <si>
    <t>5004</t>
  </si>
  <si>
    <t>5005</t>
  </si>
  <si>
    <t>5006</t>
  </si>
  <si>
    <t>5007</t>
  </si>
  <si>
    <t>Laura</t>
  </si>
  <si>
    <t>Christophe</t>
  </si>
  <si>
    <t>Pascal</t>
  </si>
  <si>
    <t>Hector</t>
  </si>
  <si>
    <t>Hannibal</t>
  </si>
  <si>
    <t>Lolita</t>
  </si>
  <si>
    <t>Chloé</t>
  </si>
  <si>
    <t>Provisoire 02</t>
  </si>
  <si>
    <t>Provisoire 04</t>
  </si>
  <si>
    <t>Provisoire 07</t>
  </si>
  <si>
    <t>2</t>
  </si>
  <si>
    <t>1234</t>
  </si>
  <si>
    <t>1235</t>
  </si>
  <si>
    <t>1236</t>
  </si>
  <si>
    <t>1237</t>
  </si>
  <si>
    <t>1238</t>
  </si>
  <si>
    <t>1239</t>
  </si>
  <si>
    <t>1240</t>
  </si>
  <si>
    <t>NumColonne</t>
  </si>
  <si>
    <t>NumLigne</t>
  </si>
  <si>
    <t>Provisoirs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</si>
</sst>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[hh]:mm:ss"/>
    <numFmt numFmtId="166" formatCode="&quot;Semaine&quot;\ 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2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2" fillId="0" borderId="1" xfId="0" quotePrefix="1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2" fontId="2" fillId="0" borderId="1" xfId="0" quotePrefix="1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166" fontId="2" fillId="4" borderId="5" xfId="0" applyNumberFormat="1" applyFont="1" applyFill="1" applyBorder="1" applyAlignment="1">
      <alignment horizontal="center" vertical="center"/>
    </xf>
    <xf numFmtId="166" fontId="2" fillId="4" borderId="0" xfId="0" applyNumberFormat="1" applyFont="1" applyFill="1" applyBorder="1" applyAlignment="1">
      <alignment horizontal="center" vertical="center"/>
    </xf>
    <xf numFmtId="166" fontId="2" fillId="4" borderId="6" xfId="0" applyNumberFormat="1" applyFont="1" applyFill="1" applyBorder="1" applyAlignment="1">
      <alignment horizontal="center" vertical="center"/>
    </xf>
    <xf numFmtId="165" fontId="2" fillId="5" borderId="5" xfId="0" applyNumberFormat="1" applyFont="1" applyFill="1" applyBorder="1" applyAlignment="1">
      <alignment horizontal="center" vertical="center"/>
    </xf>
    <xf numFmtId="165" fontId="2" fillId="5" borderId="0" xfId="0" applyNumberFormat="1" applyFont="1" applyFill="1" applyBorder="1" applyAlignment="1">
      <alignment horizontal="center" vertical="center"/>
    </xf>
    <xf numFmtId="165" fontId="2" fillId="5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30"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F400]h:mm:ss\ AM/PM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F400]h:mm:ss\ AM/PM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F400]h:mm:ss\ AM/PM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[$-F400]h:mm:ss\ AM/PM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</dxf>
    <dxf>
      <font>
        <b/>
        <strike val="0"/>
        <outline val="0"/>
        <shadow val="0"/>
        <u val="none"/>
        <vertAlign val="baseline"/>
        <sz val="12"/>
        <name val="Calibri"/>
        <scheme val="minor"/>
      </font>
      <numFmt numFmtId="30" formatCode="@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powerPivotData" Target="model/item.data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Gpointages" displayName="Gpointages" ref="A5:B16" totalsRowShown="0" headerRowDxfId="29" dataDxfId="28">
  <autoFilter ref="A5:B16"/>
  <sortState ref="A6:C16">
    <sortCondition ref="B5:B16"/>
  </sortState>
  <tableColumns count="2">
    <tableColumn id="1" name="Préparateurs" dataDxfId="27"/>
    <tableColumn id="2" name="Codes" dataDxfId="26"/>
  </tableColumns>
  <tableStyleInfo name="TableStyleDark2" showFirstColumn="0" showLastColumn="0" showRowStripes="1" showColumnStripes="0"/>
</table>
</file>

<file path=xl/tables/table2.xml><?xml version="1.0" encoding="utf-8"?>
<table xmlns="http://schemas.openxmlformats.org/spreadsheetml/2006/main" id="2" name="Dpointage" displayName="Dpointage" ref="C5:F16" totalsRowShown="0" headerRowDxfId="13" dataDxfId="25">
  <autoFilter ref="C5:F16"/>
  <sortState ref="C6:F16">
    <sortCondition ref="C5:C16"/>
  </sortState>
  <tableColumns count="4">
    <tableColumn id="1" name="Provisoirs" dataDxfId="12"/>
    <tableColumn id="4" name="Temps" dataDxfId="10"/>
    <tableColumn id="3" name="Observations" dataDxfId="11"/>
    <tableColumn id="2" name="NumColonne" dataDxfId="24">
      <calculatedColumnFormula>IFERROR(MATCH(Gpointages[[#This Row],[Codes]],Provisoires[[#Headers],[5001]:[5007]],0),0)</calculatedColumnFormula>
    </tableColumn>
  </tableColumns>
  <tableStyleInfo name="TableStyleDark7" showFirstColumn="0" showLastColumn="0" showRowStripes="1" showColumnStripes="0"/>
</table>
</file>

<file path=xl/tables/table3.xml><?xml version="1.0" encoding="utf-8"?>
<table xmlns="http://schemas.openxmlformats.org/spreadsheetml/2006/main" id="3" name="Provisoires" displayName="Provisoires" ref="A2:H54" totalsRowShown="0" headerRowDxfId="23" dataDxfId="22">
  <autoFilter ref="A2:H54"/>
  <tableColumns count="8">
    <tableColumn id="1" name="Semaine" dataDxfId="21"/>
    <tableColumn id="2" name="5001" dataDxfId="20"/>
    <tableColumn id="3" name="5002" dataDxfId="19"/>
    <tableColumn id="4" name="5003" dataDxfId="18"/>
    <tableColumn id="5" name="5004" dataDxfId="17"/>
    <tableColumn id="6" name="5005" dataDxfId="16"/>
    <tableColumn id="7" name="5006" dataDxfId="15"/>
    <tableColumn id="8" name="5007" dataDxfId="14"/>
  </tableColumns>
  <tableStyleInfo name="TableStyleDark7" showFirstColumn="0" showLastColumn="0" showRowStripes="1" showColumnStripes="0"/>
</table>
</file>

<file path=xl/tables/table4.xml><?xml version="1.0" encoding="utf-8"?>
<table xmlns="http://schemas.openxmlformats.org/spreadsheetml/2006/main" id="4" name="Gpointages5" displayName="Gpointages5" ref="A5:B16" totalsRowShown="0" headerRowDxfId="9" dataDxfId="8">
  <autoFilter ref="A5:B16"/>
  <sortState ref="A6:C16">
    <sortCondition ref="B5:B16"/>
  </sortState>
  <tableColumns count="2">
    <tableColumn id="1" name="Préparateurs" dataDxfId="7"/>
    <tableColumn id="2" name="Codes" dataDxfId="6"/>
  </tableColumns>
  <tableStyleInfo name="TableStyleDark2" showFirstColumn="0" showLastColumn="0" showRowStripes="1" showColumnStripes="0"/>
</table>
</file>

<file path=xl/tables/table5.xml><?xml version="1.0" encoding="utf-8"?>
<table xmlns="http://schemas.openxmlformats.org/spreadsheetml/2006/main" id="5" name="Dpointage6" displayName="Dpointage6" ref="C5:F16" totalsRowShown="0" headerRowDxfId="5" dataDxfId="4">
  <autoFilter ref="C5:F16"/>
  <sortState ref="C6:F16">
    <sortCondition ref="C5:C16"/>
  </sortState>
  <tableColumns count="4">
    <tableColumn id="1" name="Provisoirs" dataDxfId="3"/>
    <tableColumn id="4" name="Temps" dataDxfId="2"/>
    <tableColumn id="3" name="Observations" dataDxfId="1"/>
    <tableColumn id="2" name="NumColonne" dataDxfId="0">
      <calculatedColumnFormula>IFERROR(MATCH(Gpointages5[[#This Row],[Codes]],Provisoires[[#Headers],[5001]:[5007]],0),0)</calculatedColumnFormula>
    </tableColumn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6"/>
  <sheetViews>
    <sheetView workbookViewId="0">
      <selection activeCell="A2" sqref="A2:E2"/>
    </sheetView>
  </sheetViews>
  <sheetFormatPr baseColWidth="10" defaultColWidth="11.42578125" defaultRowHeight="15.75" x14ac:dyDescent="0.25"/>
  <cols>
    <col min="1" max="1" width="14.5703125" style="3" customWidth="1"/>
    <col min="2" max="2" width="10.85546875"/>
    <col min="3" max="3" width="11.42578125" style="3"/>
    <col min="4" max="4" width="11.42578125" style="29"/>
    <col min="5" max="5" width="17.42578125" style="3" bestFit="1" customWidth="1"/>
    <col min="6" max="6" width="17.42578125" style="12" hidden="1" customWidth="1"/>
    <col min="7" max="7" width="14.85546875" style="5" customWidth="1"/>
    <col min="8" max="9" width="11.42578125" style="1"/>
    <col min="10" max="16384" width="11.42578125" style="2"/>
  </cols>
  <sheetData>
    <row r="1" spans="1:9" x14ac:dyDescent="0.25">
      <c r="A1" s="21" t="s">
        <v>0</v>
      </c>
      <c r="B1" s="22"/>
      <c r="C1" s="22"/>
      <c r="D1" s="22"/>
      <c r="E1" s="22"/>
      <c r="F1" s="20" t="s">
        <v>43</v>
      </c>
      <c r="G1" s="1"/>
      <c r="H1" s="2"/>
      <c r="I1" s="2"/>
    </row>
    <row r="2" spans="1:9" x14ac:dyDescent="0.25">
      <c r="A2" s="23">
        <v>10</v>
      </c>
      <c r="B2" s="24"/>
      <c r="C2" s="24"/>
      <c r="D2" s="24"/>
      <c r="E2" s="25"/>
      <c r="F2" s="20">
        <f>IFERROR(MATCH(A2,provisoires!A:A,0),0)</f>
        <v>12</v>
      </c>
      <c r="G2" s="1"/>
      <c r="H2" s="2"/>
      <c r="I2" s="2"/>
    </row>
    <row r="3" spans="1:9" x14ac:dyDescent="0.25">
      <c r="A3" s="26">
        <f>SUM(Dpointage[Temps])</f>
        <v>2.75</v>
      </c>
      <c r="B3" s="27"/>
      <c r="C3" s="27"/>
      <c r="D3" s="27"/>
      <c r="E3" s="28"/>
      <c r="F3" s="1"/>
      <c r="G3" s="1"/>
      <c r="H3" s="2"/>
      <c r="I3" s="2"/>
    </row>
    <row r="4" spans="1:9" x14ac:dyDescent="0.25">
      <c r="B4" s="3"/>
      <c r="F4" s="1"/>
      <c r="G4" s="1"/>
      <c r="H4" s="2"/>
      <c r="I4" s="2"/>
    </row>
    <row r="5" spans="1:9" x14ac:dyDescent="0.25">
      <c r="A5" s="3" t="s">
        <v>2</v>
      </c>
      <c r="B5" s="3" t="s">
        <v>3</v>
      </c>
      <c r="C5" s="3" t="s">
        <v>44</v>
      </c>
      <c r="D5" s="29" t="s">
        <v>4</v>
      </c>
      <c r="E5" s="3" t="s">
        <v>5</v>
      </c>
      <c r="F5" s="19" t="s">
        <v>42</v>
      </c>
      <c r="G5" s="2"/>
      <c r="H5" s="2"/>
      <c r="I5" s="2"/>
    </row>
    <row r="6" spans="1:9" x14ac:dyDescent="0.25">
      <c r="A6" s="7" t="s">
        <v>8</v>
      </c>
      <c r="B6" s="17" t="s">
        <v>35</v>
      </c>
      <c r="C6" s="6"/>
      <c r="D6" s="30">
        <v>4.1666666666666664E-2</v>
      </c>
      <c r="E6" s="4"/>
      <c r="F6" s="19">
        <f>IFERROR(MATCH(Gpointages[[#This Row],[Codes]],Provisoires[[#Headers],[5001]:[5007]],0),0)</f>
        <v>0</v>
      </c>
      <c r="G6" s="2"/>
      <c r="H6" s="2"/>
      <c r="I6" s="2"/>
    </row>
    <row r="7" spans="1:9" x14ac:dyDescent="0.25">
      <c r="A7" s="7" t="s">
        <v>12</v>
      </c>
      <c r="B7" s="18" t="s">
        <v>36</v>
      </c>
      <c r="C7" s="6"/>
      <c r="D7" s="30">
        <v>8.3333333333333329E-2</v>
      </c>
      <c r="E7" s="4"/>
      <c r="F7" s="19">
        <f>IFERROR(MATCH(Gpointages[[#This Row],[Codes]],Provisoires[[#Headers],[5001]:[5007]],0),0)</f>
        <v>0</v>
      </c>
      <c r="G7" s="2"/>
      <c r="H7" s="2"/>
      <c r="I7" s="2"/>
    </row>
    <row r="8" spans="1:9" x14ac:dyDescent="0.25">
      <c r="A8" s="7" t="s">
        <v>11</v>
      </c>
      <c r="B8" s="18" t="s">
        <v>37</v>
      </c>
      <c r="C8" s="6"/>
      <c r="D8" s="30">
        <v>0.125</v>
      </c>
      <c r="E8" s="4"/>
      <c r="F8" s="19">
        <f>IFERROR(MATCH(Gpointages[[#This Row],[Codes]],Provisoires[[#Headers],[5001]:[5007]],0),0)</f>
        <v>0</v>
      </c>
      <c r="G8" s="2"/>
      <c r="H8" s="2"/>
      <c r="I8" s="2"/>
    </row>
    <row r="9" spans="1:9" x14ac:dyDescent="0.25">
      <c r="A9" s="7" t="s">
        <v>7</v>
      </c>
      <c r="B9" s="17" t="s">
        <v>38</v>
      </c>
      <c r="C9" s="6"/>
      <c r="D9" s="30">
        <v>0.16666666666666666</v>
      </c>
      <c r="E9" s="4"/>
      <c r="F9" s="19">
        <f>IFERROR(MATCH(Gpointages[[#This Row],[Codes]],Provisoires[[#Headers],[5001]:[5007]],0),0)</f>
        <v>0</v>
      </c>
      <c r="G9" s="2"/>
      <c r="H9" s="2"/>
      <c r="I9" s="2"/>
    </row>
    <row r="10" spans="1:9" x14ac:dyDescent="0.25">
      <c r="A10" s="7" t="s">
        <v>9</v>
      </c>
      <c r="B10" s="18" t="s">
        <v>39</v>
      </c>
      <c r="C10" s="6"/>
      <c r="D10" s="30">
        <v>0.20833333333333334</v>
      </c>
      <c r="E10" s="4"/>
      <c r="F10" s="19">
        <f>IFERROR(MATCH(Gpointages[[#This Row],[Codes]],Provisoires[[#Headers],[5001]:[5007]],0),0)</f>
        <v>0</v>
      </c>
      <c r="G10" s="2"/>
      <c r="H10" s="2"/>
      <c r="I10" s="2"/>
    </row>
    <row r="11" spans="1:9" x14ac:dyDescent="0.25">
      <c r="A11" s="7" t="s">
        <v>10</v>
      </c>
      <c r="B11" s="18" t="s">
        <v>40</v>
      </c>
      <c r="C11" s="6"/>
      <c r="D11" s="30">
        <v>0.25</v>
      </c>
      <c r="E11" s="4"/>
      <c r="F11" s="19">
        <f>IFERROR(MATCH(Gpointages[[#This Row],[Codes]],Provisoires[[#Headers],[5001]:[5007]],0),0)</f>
        <v>0</v>
      </c>
      <c r="G11" s="2"/>
      <c r="H11" s="2"/>
      <c r="I11" s="2"/>
    </row>
    <row r="12" spans="1:9" x14ac:dyDescent="0.25">
      <c r="A12" s="7" t="s">
        <v>6</v>
      </c>
      <c r="B12" s="18" t="s">
        <v>41</v>
      </c>
      <c r="C12" s="6"/>
      <c r="D12" s="30">
        <v>0.29166666666666669</v>
      </c>
      <c r="E12" s="4"/>
      <c r="F12" s="19">
        <f>IFERROR(MATCH(Gpointages[[#This Row],[Codes]],Provisoires[[#Headers],[5001]:[5007]],0),0)</f>
        <v>0</v>
      </c>
      <c r="G12" s="2"/>
      <c r="H12" s="2"/>
      <c r="I12" s="2"/>
    </row>
    <row r="13" spans="1:9" x14ac:dyDescent="0.25">
      <c r="A13" s="7" t="s">
        <v>13</v>
      </c>
      <c r="B13" s="17" t="s">
        <v>17</v>
      </c>
      <c r="C13" s="6"/>
      <c r="D13" s="30">
        <v>0.33333333333333331</v>
      </c>
      <c r="E13" s="4"/>
      <c r="F13" s="19">
        <f>IFERROR(MATCH(Gpointages[[#This Row],[Codes]],Provisoires[[#Headers],[5001]:[5007]],0),0)</f>
        <v>1</v>
      </c>
      <c r="G13" s="2"/>
      <c r="H13" s="2"/>
      <c r="I13" s="2"/>
    </row>
    <row r="14" spans="1:9" x14ac:dyDescent="0.25">
      <c r="A14" s="7" t="s">
        <v>14</v>
      </c>
      <c r="B14" s="18" t="s">
        <v>19</v>
      </c>
      <c r="C14" s="6"/>
      <c r="D14" s="30">
        <v>0.375</v>
      </c>
      <c r="E14" s="4"/>
      <c r="F14" s="19">
        <f>IFERROR(MATCH(Gpointages[[#This Row],[Codes]],Provisoires[[#Headers],[5001]:[5007]],0),0)</f>
        <v>3</v>
      </c>
      <c r="G14" s="2"/>
      <c r="H14" s="2"/>
      <c r="I14" s="2"/>
    </row>
    <row r="15" spans="1:9" x14ac:dyDescent="0.25">
      <c r="A15" s="7" t="s">
        <v>15</v>
      </c>
      <c r="B15" s="18" t="s">
        <v>21</v>
      </c>
      <c r="C15" s="6"/>
      <c r="D15" s="30">
        <v>0.41666666666666669</v>
      </c>
      <c r="E15" s="4"/>
      <c r="F15" s="19">
        <f>IFERROR(MATCH(Gpointages[[#This Row],[Codes]],Provisoires[[#Headers],[5001]:[5007]],0),0)</f>
        <v>5</v>
      </c>
      <c r="G15" s="2"/>
      <c r="H15" s="2"/>
      <c r="I15" s="2"/>
    </row>
    <row r="16" spans="1:9" x14ac:dyDescent="0.25">
      <c r="A16" s="7" t="s">
        <v>16</v>
      </c>
      <c r="B16" s="18" t="s">
        <v>22</v>
      </c>
      <c r="C16" s="6"/>
      <c r="D16" s="30">
        <v>0.45833333333333331</v>
      </c>
      <c r="E16" s="4"/>
      <c r="F16" s="19">
        <f>IFERROR(MATCH(Gpointages[[#This Row],[Codes]],Provisoires[[#Headers],[5001]:[5007]],0),0)</f>
        <v>6</v>
      </c>
      <c r="G16" s="2"/>
      <c r="H16" s="2"/>
      <c r="I16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horizontalDpi="4294967293" r:id="rId1"/>
  <ignoredErrors>
    <ignoredError sqref="B6:B16" numberStoredAsText="1"/>
  </ignoredErrors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4"/>
  <sheetViews>
    <sheetView tabSelected="1" workbookViewId="0">
      <selection activeCell="G14" activeCellId="3" sqref="B14 D14 F14 G14"/>
    </sheetView>
  </sheetViews>
  <sheetFormatPr baseColWidth="10" defaultColWidth="11.42578125" defaultRowHeight="15.75" x14ac:dyDescent="0.25"/>
  <cols>
    <col min="1" max="1" width="11.5703125" style="8" customWidth="1"/>
    <col min="2" max="8" width="13.85546875" style="8" customWidth="1"/>
    <col min="9" max="16384" width="11.42578125" style="2"/>
  </cols>
  <sheetData>
    <row r="1" spans="1:8" ht="15.6" x14ac:dyDescent="0.35">
      <c r="B1" s="9" t="s">
        <v>13</v>
      </c>
      <c r="C1" s="10" t="s">
        <v>31</v>
      </c>
      <c r="D1" s="10" t="s">
        <v>14</v>
      </c>
      <c r="E1" s="10" t="s">
        <v>32</v>
      </c>
      <c r="F1" s="10" t="s">
        <v>15</v>
      </c>
      <c r="G1" s="10" t="s">
        <v>16</v>
      </c>
      <c r="H1" s="11" t="s">
        <v>33</v>
      </c>
    </row>
    <row r="2" spans="1:8" ht="15.6" x14ac:dyDescent="0.35">
      <c r="A2" s="8" t="s">
        <v>1</v>
      </c>
      <c r="B2" s="15" t="s">
        <v>17</v>
      </c>
      <c r="C2" s="16" t="s">
        <v>18</v>
      </c>
      <c r="D2" s="16" t="s">
        <v>19</v>
      </c>
      <c r="E2" s="16" t="s">
        <v>20</v>
      </c>
      <c r="F2" s="15" t="s">
        <v>21</v>
      </c>
      <c r="G2" s="16" t="s">
        <v>22</v>
      </c>
      <c r="H2" s="16" t="s">
        <v>23</v>
      </c>
    </row>
    <row r="3" spans="1:8" ht="15.6" x14ac:dyDescent="0.35">
      <c r="A3" s="14">
        <v>1</v>
      </c>
      <c r="B3" s="13"/>
      <c r="C3" s="13"/>
      <c r="D3" s="13"/>
      <c r="E3" s="13"/>
      <c r="F3" s="13"/>
      <c r="G3" s="13"/>
      <c r="H3" s="13"/>
    </row>
    <row r="4" spans="1:8" ht="15.6" x14ac:dyDescent="0.35">
      <c r="A4" s="14" t="s">
        <v>34</v>
      </c>
      <c r="B4" s="13"/>
      <c r="C4" s="13"/>
      <c r="D4" s="13"/>
      <c r="E4" s="13"/>
      <c r="F4" s="13"/>
      <c r="G4" s="13"/>
      <c r="H4" s="13"/>
    </row>
    <row r="5" spans="1:8" ht="15.6" x14ac:dyDescent="0.35">
      <c r="A5" s="14">
        <f t="shared" ref="A5:A54" si="0">A4+1</f>
        <v>3</v>
      </c>
      <c r="B5" s="13"/>
      <c r="C5" s="13"/>
      <c r="D5" s="13"/>
      <c r="E5" s="13"/>
      <c r="F5" s="13"/>
      <c r="G5" s="13"/>
      <c r="H5" s="13"/>
    </row>
    <row r="6" spans="1:8" ht="15.6" x14ac:dyDescent="0.35">
      <c r="A6" s="14">
        <f t="shared" si="0"/>
        <v>4</v>
      </c>
      <c r="B6" s="13"/>
      <c r="C6" s="13"/>
      <c r="D6" s="13"/>
      <c r="E6" s="13"/>
      <c r="F6" s="13"/>
      <c r="G6" s="13"/>
      <c r="H6" s="13"/>
    </row>
    <row r="7" spans="1:8" ht="15.6" x14ac:dyDescent="0.35">
      <c r="A7" s="14">
        <f t="shared" si="0"/>
        <v>5</v>
      </c>
      <c r="B7" s="13"/>
      <c r="C7" s="13"/>
      <c r="D7" s="13"/>
      <c r="E7" s="13"/>
      <c r="F7" s="13"/>
      <c r="G7" s="13"/>
      <c r="H7" s="13"/>
    </row>
    <row r="8" spans="1:8" ht="15.6" x14ac:dyDescent="0.35">
      <c r="A8" s="14">
        <f t="shared" si="0"/>
        <v>6</v>
      </c>
      <c r="B8" s="13"/>
      <c r="C8" s="13"/>
      <c r="D8" s="13"/>
      <c r="E8" s="13"/>
      <c r="F8" s="13"/>
      <c r="G8" s="13"/>
      <c r="H8" s="13"/>
    </row>
    <row r="9" spans="1:8" ht="15.6" x14ac:dyDescent="0.35">
      <c r="A9" s="14">
        <f t="shared" si="0"/>
        <v>7</v>
      </c>
      <c r="B9" s="13"/>
      <c r="C9" s="13"/>
      <c r="D9" s="13"/>
      <c r="E9" s="13"/>
      <c r="F9" s="13"/>
      <c r="G9" s="13"/>
      <c r="H9" s="13"/>
    </row>
    <row r="10" spans="1:8" ht="15.6" x14ac:dyDescent="0.35">
      <c r="A10" s="14">
        <f t="shared" si="0"/>
        <v>8</v>
      </c>
      <c r="B10" s="13"/>
      <c r="C10" s="13"/>
      <c r="D10" s="13"/>
      <c r="E10" s="13"/>
      <c r="F10" s="13"/>
      <c r="G10" s="13"/>
      <c r="H10" s="13"/>
    </row>
    <row r="11" spans="1:8" ht="15.6" x14ac:dyDescent="0.35">
      <c r="A11" s="14">
        <f t="shared" si="0"/>
        <v>9</v>
      </c>
      <c r="B11" s="13"/>
      <c r="C11" s="13"/>
      <c r="D11" s="13"/>
      <c r="E11" s="13"/>
      <c r="F11" s="13"/>
      <c r="G11" s="13"/>
      <c r="H11" s="13"/>
    </row>
    <row r="12" spans="1:8" ht="15.6" x14ac:dyDescent="0.35">
      <c r="A12" s="14">
        <f t="shared" si="0"/>
        <v>10</v>
      </c>
      <c r="B12" s="13"/>
      <c r="C12" s="13"/>
      <c r="D12" s="13"/>
      <c r="E12" s="13"/>
      <c r="F12" s="13"/>
      <c r="G12" s="13"/>
      <c r="H12" s="13"/>
    </row>
    <row r="13" spans="1:8" ht="15.6" x14ac:dyDescent="0.35">
      <c r="A13" s="14">
        <f t="shared" si="0"/>
        <v>11</v>
      </c>
      <c r="B13" s="13"/>
      <c r="C13" s="13"/>
      <c r="D13" s="13"/>
      <c r="E13" s="13"/>
      <c r="F13" s="13"/>
      <c r="G13" s="13"/>
      <c r="H13" s="13"/>
    </row>
    <row r="14" spans="1:8" x14ac:dyDescent="0.25">
      <c r="A14" s="14">
        <f t="shared" si="0"/>
        <v>12</v>
      </c>
      <c r="B14" s="13" t="s">
        <v>24</v>
      </c>
      <c r="C14" s="13" t="s">
        <v>25</v>
      </c>
      <c r="D14" s="13" t="s">
        <v>26</v>
      </c>
      <c r="E14" s="13" t="s">
        <v>27</v>
      </c>
      <c r="F14" s="13" t="s">
        <v>28</v>
      </c>
      <c r="G14" s="13" t="s">
        <v>29</v>
      </c>
      <c r="H14" s="13" t="s">
        <v>30</v>
      </c>
    </row>
    <row r="15" spans="1:8" x14ac:dyDescent="0.25">
      <c r="A15" s="14">
        <f t="shared" si="0"/>
        <v>13</v>
      </c>
      <c r="B15" s="13" t="s">
        <v>27</v>
      </c>
      <c r="C15" s="13" t="s">
        <v>28</v>
      </c>
      <c r="D15" s="13" t="s">
        <v>29</v>
      </c>
      <c r="E15" s="13" t="s">
        <v>30</v>
      </c>
      <c r="F15" s="13" t="s">
        <v>24</v>
      </c>
      <c r="G15" s="13" t="s">
        <v>25</v>
      </c>
      <c r="H15" s="13" t="s">
        <v>26</v>
      </c>
    </row>
    <row r="16" spans="1:8" x14ac:dyDescent="0.25">
      <c r="A16" s="14">
        <f t="shared" si="0"/>
        <v>14</v>
      </c>
      <c r="B16" s="13" t="s">
        <v>30</v>
      </c>
      <c r="C16" s="13" t="s">
        <v>24</v>
      </c>
      <c r="D16" s="13" t="s">
        <v>25</v>
      </c>
      <c r="E16" s="13" t="s">
        <v>26</v>
      </c>
      <c r="F16" s="13" t="s">
        <v>27</v>
      </c>
      <c r="G16" s="13" t="s">
        <v>28</v>
      </c>
      <c r="H16" s="13" t="s">
        <v>29</v>
      </c>
    </row>
    <row r="17" spans="1:8" ht="15.6" x14ac:dyDescent="0.35">
      <c r="A17" s="14">
        <f t="shared" si="0"/>
        <v>15</v>
      </c>
      <c r="B17" s="13"/>
      <c r="C17" s="13"/>
      <c r="D17" s="13"/>
      <c r="E17" s="13"/>
      <c r="F17" s="13"/>
      <c r="G17" s="13"/>
      <c r="H17" s="13"/>
    </row>
    <row r="18" spans="1:8" ht="15.6" x14ac:dyDescent="0.35">
      <c r="A18" s="14">
        <f t="shared" si="0"/>
        <v>16</v>
      </c>
      <c r="B18" s="13"/>
      <c r="C18" s="13"/>
      <c r="D18" s="13"/>
      <c r="E18" s="13"/>
      <c r="F18" s="13"/>
      <c r="G18" s="13"/>
      <c r="H18" s="13"/>
    </row>
    <row r="19" spans="1:8" ht="15.6" x14ac:dyDescent="0.35">
      <c r="A19" s="14">
        <f t="shared" si="0"/>
        <v>17</v>
      </c>
      <c r="B19" s="13"/>
      <c r="C19" s="13"/>
      <c r="D19" s="13"/>
      <c r="E19" s="13"/>
      <c r="F19" s="13"/>
      <c r="G19" s="13"/>
      <c r="H19" s="13"/>
    </row>
    <row r="20" spans="1:8" ht="15.6" x14ac:dyDescent="0.35">
      <c r="A20" s="14">
        <f t="shared" si="0"/>
        <v>18</v>
      </c>
      <c r="B20" s="13"/>
      <c r="C20" s="13"/>
      <c r="D20" s="13"/>
      <c r="E20" s="13"/>
      <c r="F20" s="13"/>
      <c r="G20" s="13"/>
      <c r="H20" s="13"/>
    </row>
    <row r="21" spans="1:8" ht="15.6" x14ac:dyDescent="0.35">
      <c r="A21" s="14">
        <f t="shared" si="0"/>
        <v>19</v>
      </c>
      <c r="B21" s="13"/>
      <c r="C21" s="13"/>
      <c r="D21" s="13"/>
      <c r="E21" s="13"/>
      <c r="F21" s="13"/>
      <c r="G21" s="13"/>
      <c r="H21" s="13"/>
    </row>
    <row r="22" spans="1:8" ht="15.6" x14ac:dyDescent="0.35">
      <c r="A22" s="14">
        <f t="shared" si="0"/>
        <v>20</v>
      </c>
      <c r="B22" s="13"/>
      <c r="C22" s="13"/>
      <c r="D22" s="13"/>
      <c r="E22" s="13"/>
      <c r="F22" s="13"/>
      <c r="G22" s="13"/>
      <c r="H22" s="13"/>
    </row>
    <row r="23" spans="1:8" ht="15.6" x14ac:dyDescent="0.35">
      <c r="A23" s="14">
        <f t="shared" si="0"/>
        <v>21</v>
      </c>
      <c r="B23" s="13"/>
      <c r="C23" s="13"/>
      <c r="D23" s="13"/>
      <c r="E23" s="13"/>
      <c r="F23" s="13"/>
      <c r="G23" s="13"/>
      <c r="H23" s="13"/>
    </row>
    <row r="24" spans="1:8" ht="15.6" x14ac:dyDescent="0.35">
      <c r="A24" s="14">
        <f t="shared" si="0"/>
        <v>22</v>
      </c>
      <c r="B24" s="13"/>
      <c r="C24" s="13"/>
      <c r="D24" s="13"/>
      <c r="E24" s="13"/>
      <c r="F24" s="13"/>
      <c r="G24" s="13"/>
      <c r="H24" s="13"/>
    </row>
    <row r="25" spans="1:8" ht="15.6" x14ac:dyDescent="0.35">
      <c r="A25" s="14">
        <f t="shared" si="0"/>
        <v>23</v>
      </c>
      <c r="B25" s="13"/>
      <c r="C25" s="13"/>
      <c r="D25" s="13"/>
      <c r="E25" s="13"/>
      <c r="F25" s="13"/>
      <c r="G25" s="13"/>
      <c r="H25" s="13"/>
    </row>
    <row r="26" spans="1:8" x14ac:dyDescent="0.25">
      <c r="A26" s="14">
        <f t="shared" si="0"/>
        <v>24</v>
      </c>
      <c r="B26" s="13"/>
      <c r="C26" s="13"/>
      <c r="D26" s="13"/>
      <c r="E26" s="13"/>
      <c r="F26" s="13"/>
      <c r="G26" s="13"/>
      <c r="H26" s="13"/>
    </row>
    <row r="27" spans="1:8" x14ac:dyDescent="0.25">
      <c r="A27" s="14">
        <f t="shared" si="0"/>
        <v>25</v>
      </c>
      <c r="B27" s="13"/>
      <c r="C27" s="13"/>
      <c r="D27" s="13"/>
      <c r="E27" s="13"/>
      <c r="F27" s="13"/>
      <c r="G27" s="13"/>
      <c r="H27" s="13"/>
    </row>
    <row r="28" spans="1:8" x14ac:dyDescent="0.25">
      <c r="A28" s="14">
        <f t="shared" si="0"/>
        <v>26</v>
      </c>
      <c r="B28" s="13"/>
      <c r="C28" s="13"/>
      <c r="D28" s="13"/>
      <c r="E28" s="13"/>
      <c r="F28" s="13"/>
      <c r="G28" s="13"/>
      <c r="H28" s="13"/>
    </row>
    <row r="29" spans="1:8" x14ac:dyDescent="0.25">
      <c r="A29" s="14">
        <f t="shared" si="0"/>
        <v>27</v>
      </c>
      <c r="B29" s="13"/>
      <c r="C29" s="13"/>
      <c r="D29" s="13"/>
      <c r="E29" s="13"/>
      <c r="F29" s="13"/>
      <c r="G29" s="13"/>
      <c r="H29" s="13"/>
    </row>
    <row r="30" spans="1:8" x14ac:dyDescent="0.25">
      <c r="A30" s="14">
        <f t="shared" si="0"/>
        <v>28</v>
      </c>
      <c r="B30" s="13"/>
      <c r="C30" s="13"/>
      <c r="D30" s="13"/>
      <c r="E30" s="13"/>
      <c r="F30" s="13"/>
      <c r="G30" s="13"/>
      <c r="H30" s="13"/>
    </row>
    <row r="31" spans="1:8" x14ac:dyDescent="0.25">
      <c r="A31" s="14">
        <f t="shared" si="0"/>
        <v>29</v>
      </c>
      <c r="B31" s="13"/>
      <c r="C31" s="13"/>
      <c r="D31" s="13"/>
      <c r="E31" s="13"/>
      <c r="F31" s="13"/>
      <c r="G31" s="13"/>
      <c r="H31" s="13"/>
    </row>
    <row r="32" spans="1:8" x14ac:dyDescent="0.25">
      <c r="A32" s="14">
        <f t="shared" si="0"/>
        <v>30</v>
      </c>
      <c r="B32" s="13"/>
      <c r="C32" s="13"/>
      <c r="D32" s="13"/>
      <c r="E32" s="13"/>
      <c r="F32" s="13"/>
      <c r="G32" s="13"/>
      <c r="H32" s="13"/>
    </row>
    <row r="33" spans="1:8" x14ac:dyDescent="0.25">
      <c r="A33" s="14">
        <f t="shared" si="0"/>
        <v>31</v>
      </c>
      <c r="B33" s="13"/>
      <c r="C33" s="13"/>
      <c r="D33" s="13"/>
      <c r="E33" s="13"/>
      <c r="F33" s="13"/>
      <c r="G33" s="13"/>
      <c r="H33" s="13"/>
    </row>
    <row r="34" spans="1:8" x14ac:dyDescent="0.25">
      <c r="A34" s="14">
        <f t="shared" si="0"/>
        <v>32</v>
      </c>
      <c r="B34" s="13"/>
      <c r="C34" s="13"/>
      <c r="D34" s="13"/>
      <c r="E34" s="13"/>
      <c r="F34" s="13"/>
      <c r="G34" s="13"/>
      <c r="H34" s="13"/>
    </row>
    <row r="35" spans="1:8" x14ac:dyDescent="0.25">
      <c r="A35" s="14">
        <f t="shared" si="0"/>
        <v>33</v>
      </c>
      <c r="B35" s="13"/>
      <c r="C35" s="13"/>
      <c r="D35" s="13"/>
      <c r="E35" s="13"/>
      <c r="F35" s="13"/>
      <c r="G35" s="13"/>
      <c r="H35" s="13"/>
    </row>
    <row r="36" spans="1:8" x14ac:dyDescent="0.25">
      <c r="A36" s="14">
        <f t="shared" si="0"/>
        <v>34</v>
      </c>
      <c r="B36" s="13"/>
      <c r="C36" s="13"/>
      <c r="D36" s="13"/>
      <c r="E36" s="13"/>
      <c r="F36" s="13"/>
      <c r="G36" s="13"/>
      <c r="H36" s="13"/>
    </row>
    <row r="37" spans="1:8" x14ac:dyDescent="0.25">
      <c r="A37" s="14">
        <f t="shared" si="0"/>
        <v>35</v>
      </c>
      <c r="B37" s="13"/>
      <c r="C37" s="13"/>
      <c r="D37" s="13"/>
      <c r="E37" s="13"/>
      <c r="F37" s="13"/>
      <c r="G37" s="13"/>
      <c r="H37" s="13"/>
    </row>
    <row r="38" spans="1:8" x14ac:dyDescent="0.25">
      <c r="A38" s="14">
        <f t="shared" si="0"/>
        <v>36</v>
      </c>
      <c r="B38" s="13"/>
      <c r="C38" s="13"/>
      <c r="D38" s="13"/>
      <c r="E38" s="13"/>
      <c r="F38" s="13"/>
      <c r="G38" s="13"/>
      <c r="H38" s="13"/>
    </row>
    <row r="39" spans="1:8" x14ac:dyDescent="0.25">
      <c r="A39" s="14">
        <f t="shared" si="0"/>
        <v>37</v>
      </c>
      <c r="B39" s="13"/>
      <c r="C39" s="13"/>
      <c r="D39" s="13"/>
      <c r="E39" s="13"/>
      <c r="F39" s="13"/>
      <c r="G39" s="13"/>
      <c r="H39" s="13"/>
    </row>
    <row r="40" spans="1:8" x14ac:dyDescent="0.25">
      <c r="A40" s="14">
        <f t="shared" si="0"/>
        <v>38</v>
      </c>
      <c r="B40" s="13"/>
      <c r="C40" s="13"/>
      <c r="D40" s="13"/>
      <c r="E40" s="13"/>
      <c r="F40" s="13"/>
      <c r="G40" s="13"/>
      <c r="H40" s="13"/>
    </row>
    <row r="41" spans="1:8" x14ac:dyDescent="0.25">
      <c r="A41" s="14">
        <f t="shared" si="0"/>
        <v>39</v>
      </c>
      <c r="B41" s="13"/>
      <c r="C41" s="13"/>
      <c r="D41" s="13"/>
      <c r="E41" s="13"/>
      <c r="F41" s="13"/>
      <c r="G41" s="13"/>
      <c r="H41" s="13"/>
    </row>
    <row r="42" spans="1:8" x14ac:dyDescent="0.25">
      <c r="A42" s="14">
        <f t="shared" si="0"/>
        <v>40</v>
      </c>
      <c r="B42" s="13"/>
      <c r="C42" s="13"/>
      <c r="D42" s="13"/>
      <c r="E42" s="13"/>
      <c r="F42" s="13"/>
      <c r="G42" s="13"/>
      <c r="H42" s="13"/>
    </row>
    <row r="43" spans="1:8" x14ac:dyDescent="0.25">
      <c r="A43" s="14">
        <f t="shared" si="0"/>
        <v>41</v>
      </c>
      <c r="B43" s="13"/>
      <c r="C43" s="13"/>
      <c r="D43" s="13"/>
      <c r="E43" s="13"/>
      <c r="F43" s="13"/>
      <c r="G43" s="13"/>
      <c r="H43" s="13"/>
    </row>
    <row r="44" spans="1:8" x14ac:dyDescent="0.25">
      <c r="A44" s="14">
        <f t="shared" si="0"/>
        <v>42</v>
      </c>
      <c r="B44" s="13"/>
      <c r="C44" s="13"/>
      <c r="D44" s="13"/>
      <c r="E44" s="13"/>
      <c r="F44" s="13"/>
      <c r="G44" s="13"/>
      <c r="H44" s="13"/>
    </row>
    <row r="45" spans="1:8" x14ac:dyDescent="0.25">
      <c r="A45" s="14">
        <f t="shared" si="0"/>
        <v>43</v>
      </c>
      <c r="B45" s="13"/>
      <c r="C45" s="13"/>
      <c r="D45" s="13"/>
      <c r="E45" s="13"/>
      <c r="F45" s="13"/>
      <c r="G45" s="13"/>
      <c r="H45" s="13"/>
    </row>
    <row r="46" spans="1:8" x14ac:dyDescent="0.25">
      <c r="A46" s="14">
        <f t="shared" si="0"/>
        <v>44</v>
      </c>
      <c r="B46" s="13"/>
      <c r="C46" s="13"/>
      <c r="D46" s="13"/>
      <c r="E46" s="13"/>
      <c r="F46" s="13"/>
      <c r="G46" s="13"/>
      <c r="H46" s="13"/>
    </row>
    <row r="47" spans="1:8" x14ac:dyDescent="0.25">
      <c r="A47" s="14">
        <f t="shared" si="0"/>
        <v>45</v>
      </c>
      <c r="B47" s="13"/>
      <c r="C47" s="13"/>
      <c r="D47" s="13"/>
      <c r="E47" s="13"/>
      <c r="F47" s="13"/>
      <c r="G47" s="13"/>
      <c r="H47" s="13"/>
    </row>
    <row r="48" spans="1:8" x14ac:dyDescent="0.25">
      <c r="A48" s="14">
        <f t="shared" si="0"/>
        <v>46</v>
      </c>
      <c r="B48" s="13"/>
      <c r="C48" s="13"/>
      <c r="D48" s="13"/>
      <c r="E48" s="13"/>
      <c r="F48" s="13"/>
      <c r="G48" s="13"/>
      <c r="H48" s="13"/>
    </row>
    <row r="49" spans="1:8" x14ac:dyDescent="0.25">
      <c r="A49" s="14">
        <f t="shared" si="0"/>
        <v>47</v>
      </c>
      <c r="B49" s="13"/>
      <c r="C49" s="13"/>
      <c r="D49" s="13"/>
      <c r="E49" s="13"/>
      <c r="F49" s="13"/>
      <c r="G49" s="13"/>
      <c r="H49" s="13"/>
    </row>
    <row r="50" spans="1:8" x14ac:dyDescent="0.25">
      <c r="A50" s="14">
        <f t="shared" si="0"/>
        <v>48</v>
      </c>
      <c r="B50" s="13"/>
      <c r="C50" s="13"/>
      <c r="D50" s="13"/>
      <c r="E50" s="13"/>
      <c r="F50" s="13"/>
      <c r="G50" s="13"/>
      <c r="H50" s="13"/>
    </row>
    <row r="51" spans="1:8" x14ac:dyDescent="0.25">
      <c r="A51" s="14">
        <f t="shared" si="0"/>
        <v>49</v>
      </c>
      <c r="B51" s="13"/>
      <c r="C51" s="13"/>
      <c r="D51" s="13"/>
      <c r="E51" s="13"/>
      <c r="F51" s="13"/>
      <c r="G51" s="13"/>
      <c r="H51" s="13"/>
    </row>
    <row r="52" spans="1:8" x14ac:dyDescent="0.25">
      <c r="A52" s="14">
        <f t="shared" si="0"/>
        <v>50</v>
      </c>
      <c r="B52" s="13"/>
      <c r="C52" s="13"/>
      <c r="D52" s="13"/>
      <c r="E52" s="13"/>
      <c r="F52" s="13"/>
      <c r="G52" s="13"/>
      <c r="H52" s="13"/>
    </row>
    <row r="53" spans="1:8" x14ac:dyDescent="0.25">
      <c r="A53" s="14">
        <f t="shared" si="0"/>
        <v>51</v>
      </c>
      <c r="B53" s="13"/>
      <c r="C53" s="13"/>
      <c r="D53" s="13"/>
      <c r="E53" s="13"/>
      <c r="F53" s="13"/>
      <c r="G53" s="13"/>
      <c r="H53" s="13"/>
    </row>
    <row r="54" spans="1:8" x14ac:dyDescent="0.25">
      <c r="A54" s="14">
        <f t="shared" si="0"/>
        <v>52</v>
      </c>
      <c r="B54" s="13"/>
      <c r="C54" s="13"/>
      <c r="D54" s="13"/>
      <c r="E54" s="13"/>
      <c r="F54" s="13"/>
      <c r="G54" s="13"/>
      <c r="H54" s="13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16"/>
  <sheetViews>
    <sheetView workbookViewId="0">
      <selection activeCell="E38" sqref="E38"/>
    </sheetView>
  </sheetViews>
  <sheetFormatPr baseColWidth="10" defaultColWidth="11.42578125" defaultRowHeight="15.75" x14ac:dyDescent="0.25"/>
  <cols>
    <col min="1" max="1" width="14.5703125" style="3" customWidth="1"/>
    <col min="3" max="3" width="11.42578125" style="3"/>
    <col min="4" max="4" width="11.42578125" style="29"/>
    <col min="5" max="5" width="17.42578125" style="3" bestFit="1" customWidth="1"/>
    <col min="6" max="6" width="17.42578125" style="12" hidden="1" customWidth="1"/>
    <col min="7" max="7" width="14.85546875" style="5" customWidth="1"/>
    <col min="8" max="9" width="11.42578125" style="1"/>
    <col min="10" max="16384" width="11.42578125" style="2"/>
  </cols>
  <sheetData>
    <row r="1" spans="1:9" x14ac:dyDescent="0.25">
      <c r="A1" s="21" t="s">
        <v>0</v>
      </c>
      <c r="B1" s="22"/>
      <c r="C1" s="22"/>
      <c r="D1" s="22"/>
      <c r="E1" s="22"/>
      <c r="F1" s="20" t="s">
        <v>43</v>
      </c>
      <c r="G1" s="1"/>
      <c r="H1" s="2"/>
      <c r="I1" s="2"/>
    </row>
    <row r="2" spans="1:9" x14ac:dyDescent="0.25">
      <c r="A2" s="23">
        <v>12</v>
      </c>
      <c r="B2" s="24"/>
      <c r="C2" s="24"/>
      <c r="D2" s="24"/>
      <c r="E2" s="25"/>
      <c r="F2" s="20">
        <f>IFERROR(MATCH(A2,provisoires!A:A,0),0)</f>
        <v>14</v>
      </c>
      <c r="G2" s="1"/>
      <c r="H2" s="2"/>
      <c r="I2" s="2"/>
    </row>
    <row r="3" spans="1:9" x14ac:dyDescent="0.25">
      <c r="A3" s="26">
        <f>SUM(Dpointage6[Temps])</f>
        <v>2.75</v>
      </c>
      <c r="B3" s="27"/>
      <c r="C3" s="27"/>
      <c r="D3" s="27"/>
      <c r="E3" s="28"/>
      <c r="F3" s="1"/>
      <c r="G3" s="1"/>
      <c r="H3" s="2"/>
      <c r="I3" s="2"/>
    </row>
    <row r="4" spans="1:9" x14ac:dyDescent="0.25">
      <c r="B4" s="3"/>
      <c r="F4" s="1"/>
      <c r="G4" s="1"/>
      <c r="H4" s="2"/>
      <c r="I4" s="2"/>
    </row>
    <row r="5" spans="1:9" x14ac:dyDescent="0.25">
      <c r="A5" s="3" t="s">
        <v>2</v>
      </c>
      <c r="B5" s="3" t="s">
        <v>3</v>
      </c>
      <c r="C5" s="3" t="s">
        <v>44</v>
      </c>
      <c r="D5" s="29" t="s">
        <v>4</v>
      </c>
      <c r="E5" s="3" t="s">
        <v>5</v>
      </c>
      <c r="F5" s="19" t="s">
        <v>42</v>
      </c>
      <c r="G5" s="2"/>
      <c r="H5" s="2"/>
      <c r="I5" s="2"/>
    </row>
    <row r="6" spans="1:9" x14ac:dyDescent="0.25">
      <c r="A6" s="7" t="s">
        <v>8</v>
      </c>
      <c r="B6" s="17" t="s">
        <v>35</v>
      </c>
      <c r="C6" s="7" t="s">
        <v>8</v>
      </c>
      <c r="D6" s="30">
        <v>4.1666666666666664E-2</v>
      </c>
      <c r="E6" s="4"/>
      <c r="F6" s="19">
        <f>IFERROR(MATCH(Gpointages5[[#This Row],[Codes]],Provisoires[[#Headers],[5001]:[5007]],0),0)</f>
        <v>0</v>
      </c>
      <c r="G6" s="2"/>
      <c r="H6" s="2"/>
      <c r="I6" s="2"/>
    </row>
    <row r="7" spans="1:9" x14ac:dyDescent="0.25">
      <c r="A7" s="7" t="s">
        <v>12</v>
      </c>
      <c r="B7" s="18" t="s">
        <v>36</v>
      </c>
      <c r="C7" s="7" t="s">
        <v>12</v>
      </c>
      <c r="D7" s="30">
        <v>8.3333333333333329E-2</v>
      </c>
      <c r="E7" s="4"/>
      <c r="F7" s="19">
        <f>IFERROR(MATCH(Gpointages5[[#This Row],[Codes]],Provisoires[[#Headers],[5001]:[5007]],0),0)</f>
        <v>0</v>
      </c>
      <c r="G7" s="2"/>
      <c r="H7" s="2"/>
      <c r="I7" s="2"/>
    </row>
    <row r="8" spans="1:9" x14ac:dyDescent="0.25">
      <c r="A8" s="7" t="s">
        <v>11</v>
      </c>
      <c r="B8" s="18" t="s">
        <v>37</v>
      </c>
      <c r="C8" s="7" t="s">
        <v>11</v>
      </c>
      <c r="D8" s="30">
        <v>0.125</v>
      </c>
      <c r="E8" s="4"/>
      <c r="F8" s="19">
        <f>IFERROR(MATCH(Gpointages5[[#This Row],[Codes]],Provisoires[[#Headers],[5001]:[5007]],0),0)</f>
        <v>0</v>
      </c>
      <c r="G8" s="2"/>
      <c r="H8" s="2"/>
      <c r="I8" s="2"/>
    </row>
    <row r="9" spans="1:9" x14ac:dyDescent="0.25">
      <c r="A9" s="7" t="s">
        <v>7</v>
      </c>
      <c r="B9" s="17" t="s">
        <v>38</v>
      </c>
      <c r="C9" s="7" t="s">
        <v>7</v>
      </c>
      <c r="D9" s="30">
        <v>0.16666666666666666</v>
      </c>
      <c r="E9" s="4"/>
      <c r="F9" s="19">
        <f>IFERROR(MATCH(Gpointages5[[#This Row],[Codes]],Provisoires[[#Headers],[5001]:[5007]],0),0)</f>
        <v>0</v>
      </c>
      <c r="G9" s="2"/>
      <c r="H9" s="2"/>
      <c r="I9" s="2"/>
    </row>
    <row r="10" spans="1:9" x14ac:dyDescent="0.25">
      <c r="A10" s="7" t="s">
        <v>9</v>
      </c>
      <c r="B10" s="18" t="s">
        <v>39</v>
      </c>
      <c r="C10" s="7" t="s">
        <v>9</v>
      </c>
      <c r="D10" s="30">
        <v>0.20833333333333334</v>
      </c>
      <c r="E10" s="4"/>
      <c r="F10" s="19">
        <f>IFERROR(MATCH(Gpointages5[[#This Row],[Codes]],Provisoires[[#Headers],[5001]:[5007]],0),0)</f>
        <v>0</v>
      </c>
      <c r="G10" s="2"/>
      <c r="H10" s="2"/>
      <c r="I10" s="2"/>
    </row>
    <row r="11" spans="1:9" x14ac:dyDescent="0.25">
      <c r="A11" s="7" t="s">
        <v>10</v>
      </c>
      <c r="B11" s="18" t="s">
        <v>40</v>
      </c>
      <c r="C11" s="7" t="s">
        <v>10</v>
      </c>
      <c r="D11" s="30">
        <v>0.25</v>
      </c>
      <c r="E11" s="4"/>
      <c r="F11" s="19">
        <f>IFERROR(MATCH(Gpointages5[[#This Row],[Codes]],Provisoires[[#Headers],[5001]:[5007]],0),0)</f>
        <v>0</v>
      </c>
      <c r="G11" s="2"/>
      <c r="H11" s="2"/>
      <c r="I11" s="2"/>
    </row>
    <row r="12" spans="1:9" x14ac:dyDescent="0.25">
      <c r="A12" s="7" t="s">
        <v>6</v>
      </c>
      <c r="B12" s="18" t="s">
        <v>41</v>
      </c>
      <c r="C12" s="7" t="s">
        <v>6</v>
      </c>
      <c r="D12" s="30">
        <v>0.29166666666666669</v>
      </c>
      <c r="E12" s="4"/>
      <c r="F12" s="19">
        <f>IFERROR(MATCH(Gpointages5[[#This Row],[Codes]],Provisoires[[#Headers],[5001]:[5007]],0),0)</f>
        <v>0</v>
      </c>
      <c r="G12" s="2"/>
      <c r="H12" s="2"/>
      <c r="I12" s="2"/>
    </row>
    <row r="13" spans="1:9" x14ac:dyDescent="0.25">
      <c r="A13" s="7" t="s">
        <v>13</v>
      </c>
      <c r="B13" s="17" t="s">
        <v>17</v>
      </c>
      <c r="C13" s="31" t="s">
        <v>24</v>
      </c>
      <c r="D13" s="30">
        <v>0.33333333333333331</v>
      </c>
      <c r="E13" s="4"/>
      <c r="F13" s="19">
        <f>IFERROR(MATCH(Gpointages5[[#This Row],[Codes]],Provisoires[[#Headers],[5001]:[5007]],0),0)</f>
        <v>1</v>
      </c>
      <c r="G13" s="2"/>
      <c r="H13" s="2"/>
      <c r="I13" s="2"/>
    </row>
    <row r="14" spans="1:9" x14ac:dyDescent="0.25">
      <c r="A14" s="7" t="s">
        <v>14</v>
      </c>
      <c r="B14" s="18" t="s">
        <v>19</v>
      </c>
      <c r="C14" s="31" t="s">
        <v>26</v>
      </c>
      <c r="D14" s="30">
        <v>0.375</v>
      </c>
      <c r="E14" s="4"/>
      <c r="F14" s="19">
        <f>IFERROR(MATCH(Gpointages5[[#This Row],[Codes]],Provisoires[[#Headers],[5001]:[5007]],0),0)</f>
        <v>3</v>
      </c>
      <c r="G14" s="2"/>
      <c r="H14" s="2"/>
      <c r="I14" s="2"/>
    </row>
    <row r="15" spans="1:9" x14ac:dyDescent="0.25">
      <c r="A15" s="7" t="s">
        <v>15</v>
      </c>
      <c r="B15" s="18" t="s">
        <v>21</v>
      </c>
      <c r="C15" s="31" t="s">
        <v>28</v>
      </c>
      <c r="D15" s="30">
        <v>0.41666666666666669</v>
      </c>
      <c r="E15" s="4"/>
      <c r="F15" s="19">
        <f>IFERROR(MATCH(Gpointages5[[#This Row],[Codes]],Provisoires[[#Headers],[5001]:[5007]],0),0)</f>
        <v>5</v>
      </c>
      <c r="G15" s="2"/>
      <c r="H15" s="2"/>
      <c r="I15" s="2"/>
    </row>
    <row r="16" spans="1:9" x14ac:dyDescent="0.25">
      <c r="A16" s="7" t="s">
        <v>16</v>
      </c>
      <c r="B16" s="18" t="s">
        <v>22</v>
      </c>
      <c r="C16" s="31" t="s">
        <v>29</v>
      </c>
      <c r="D16" s="30">
        <v>0.45833333333333331</v>
      </c>
      <c r="E16" s="4"/>
      <c r="F16" s="19">
        <f>IFERROR(MATCH(Gpointages5[[#This Row],[Codes]],Provisoires[[#Headers],[5001]:[5007]],0),0)</f>
        <v>6</v>
      </c>
      <c r="G16" s="2"/>
      <c r="H16" s="2"/>
      <c r="I16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portrait" horizont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Pointages</vt:lpstr>
      <vt:lpstr>provisoires</vt:lpstr>
      <vt:lpstr>Pointages Demo </vt:lpstr>
      <vt:lpstr>'Pointages Demo '!ProvisoiresTable</vt:lpstr>
      <vt:lpstr>ProvisoiresTable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Alain GLEYZE</cp:lastModifiedBy>
  <dcterms:created xsi:type="dcterms:W3CDTF">2018-03-21T14:51:23Z</dcterms:created>
  <dcterms:modified xsi:type="dcterms:W3CDTF">2018-03-27T13:11:35Z</dcterms:modified>
</cp:coreProperties>
</file>