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285" windowWidth="14955" windowHeight="9465"/>
  </bookViews>
  <sheets>
    <sheet name="FACT" sheetId="3" r:id="rId1"/>
  </sheets>
  <definedNames>
    <definedName name="_xlnm.Print_Area" localSheetId="0">FACT!$A$1:$I$66</definedName>
  </definedNames>
  <calcPr calcId="145621"/>
</workbook>
</file>

<file path=xl/calcChain.xml><?xml version="1.0" encoding="utf-8"?>
<calcChain xmlns="http://schemas.openxmlformats.org/spreadsheetml/2006/main">
  <c r="L9" i="3" l="1"/>
  <c r="L8" i="3" l="1"/>
  <c r="I27" i="3" l="1"/>
  <c r="L12" i="3" l="1"/>
  <c r="L5" i="3" l="1"/>
  <c r="L6" i="3"/>
  <c r="K17" i="3"/>
  <c r="C45" i="3" l="1"/>
  <c r="D45" i="3" s="1"/>
  <c r="E45" i="3" s="1"/>
  <c r="I41" i="3" l="1"/>
  <c r="C42" i="3"/>
  <c r="D42" i="3" s="1"/>
  <c r="C43" i="3"/>
  <c r="D43" i="3" s="1"/>
  <c r="E43" i="3" s="1"/>
  <c r="C44" i="3"/>
  <c r="D44" i="3" s="1"/>
  <c r="E44" i="3" s="1"/>
  <c r="I43" i="3" l="1"/>
  <c r="E42" i="3"/>
  <c r="I45" i="3" s="1"/>
</calcChain>
</file>

<file path=xl/sharedStrings.xml><?xml version="1.0" encoding="utf-8"?>
<sst xmlns="http://schemas.openxmlformats.org/spreadsheetml/2006/main" count="58" uniqueCount="55">
  <si>
    <t>A la date du :</t>
  </si>
  <si>
    <t xml:space="preserve">Votre n° TVA : </t>
  </si>
  <si>
    <t>Désignation</t>
  </si>
  <si>
    <t>Prix</t>
  </si>
  <si>
    <t>TVA</t>
  </si>
  <si>
    <t>Montant</t>
  </si>
  <si>
    <t>Taux TVA</t>
  </si>
  <si>
    <t>Base H.T</t>
  </si>
  <si>
    <t>Montant TVA</t>
  </si>
  <si>
    <t>Montant TTC</t>
  </si>
  <si>
    <t>Montant HT</t>
  </si>
  <si>
    <t>A0</t>
  </si>
  <si>
    <t>Net à payer</t>
  </si>
  <si>
    <t>A3</t>
  </si>
  <si>
    <t>IBAN : FR76 1170 6000 3639 0429 4400 380</t>
  </si>
  <si>
    <t>BIC : AGRIFRPP817</t>
  </si>
  <si>
    <t>Sans escompte pour paiement anticipé</t>
  </si>
  <si>
    <t>Crédit Agricole : 11706 - 00036 - 39042944003 - 80</t>
  </si>
  <si>
    <t>AC</t>
  </si>
  <si>
    <t>AB</t>
  </si>
  <si>
    <t>Page 1 / 1</t>
  </si>
  <si>
    <t>En votre aimable règlement au :</t>
  </si>
  <si>
    <t>31.03.2018</t>
  </si>
  <si>
    <t>Code adhérent :</t>
  </si>
  <si>
    <t>GAEC LA ROBERTIERE</t>
  </si>
  <si>
    <t>5 RUE DE LA RAMEE</t>
  </si>
  <si>
    <t>30.04.2018</t>
  </si>
  <si>
    <t>Conditions de règlement définies par le règlement intérieur</t>
  </si>
  <si>
    <t>Société :</t>
  </si>
  <si>
    <t>N° facture :</t>
  </si>
  <si>
    <t>Nom adhérent :</t>
  </si>
  <si>
    <t>Code Postal :</t>
  </si>
  <si>
    <t>Date facture :</t>
  </si>
  <si>
    <t>Type facture :</t>
  </si>
  <si>
    <t>Témoin cas :</t>
  </si>
  <si>
    <t>Chorus :</t>
  </si>
  <si>
    <t>FACTURE 1790000409</t>
  </si>
  <si>
    <t>LA ROBERTIERE</t>
  </si>
  <si>
    <t xml:space="preserve"> =&gt; Toujours vide</t>
  </si>
  <si>
    <r>
      <t xml:space="preserve"> =&gt; Mettre </t>
    </r>
    <r>
      <rPr>
        <b/>
        <sz val="10"/>
        <color rgb="FFFF0000"/>
        <rFont val="Arial"/>
        <family val="2"/>
      </rPr>
      <t>CHORUS</t>
    </r>
    <r>
      <rPr>
        <sz val="10"/>
        <rFont val="Arial"/>
        <family val="2"/>
      </rPr>
      <t xml:space="preserve"> si client "Etablissement public"</t>
    </r>
  </si>
  <si>
    <r>
      <t xml:space="preserve"> =&gt; </t>
    </r>
    <r>
      <rPr>
        <b/>
        <sz val="10"/>
        <color rgb="FFFF0000"/>
        <rFont val="Arial"/>
        <family val="2"/>
      </rPr>
      <t>FACT_FI</t>
    </r>
    <r>
      <rPr>
        <sz val="10"/>
        <rFont val="Arial"/>
        <family val="2"/>
      </rPr>
      <t xml:space="preserve"> pour facture ou </t>
    </r>
    <r>
      <rPr>
        <b/>
        <sz val="10"/>
        <color rgb="FFFF0000"/>
        <rFont val="Arial"/>
        <family val="2"/>
      </rPr>
      <t>AVR_FI</t>
    </r>
    <r>
      <rPr>
        <sz val="10"/>
        <rFont val="Arial"/>
        <family val="2"/>
      </rPr>
      <t xml:space="preserve"> pour avoir</t>
    </r>
  </si>
  <si>
    <t>Analyse Semences</t>
  </si>
  <si>
    <t>Analyse Labosem</t>
  </si>
  <si>
    <t>Nombre d'analyse</t>
  </si>
  <si>
    <t>Nombre page :</t>
  </si>
  <si>
    <t>Numéro page :</t>
  </si>
  <si>
    <t>NCHORUS</t>
  </si>
  <si>
    <t xml:space="preserve"> =&gt; Nombre de page total de la facture</t>
  </si>
  <si>
    <t xml:space="preserve"> =&gt; Numéro de la page de la facture </t>
  </si>
  <si>
    <t>17 430 BORDS</t>
  </si>
  <si>
    <r>
      <t xml:space="preserve"> sinon mettre </t>
    </r>
    <r>
      <rPr>
        <b/>
        <sz val="10"/>
        <color rgb="FFFF0000"/>
        <rFont val="Arial"/>
        <family val="2"/>
      </rPr>
      <t>NCHORUS</t>
    </r>
  </si>
  <si>
    <r>
      <t xml:space="preserve"> =&gt; Mettre le </t>
    </r>
    <r>
      <rPr>
        <sz val="10"/>
        <color rgb="FFFF0000"/>
        <rFont val="Arial"/>
        <family val="2"/>
      </rPr>
      <t>NOM</t>
    </r>
    <r>
      <rPr>
        <sz val="10"/>
        <rFont val="Arial"/>
        <family val="2"/>
      </rPr>
      <t xml:space="preserve"> de la fiche SAP sans la civilité</t>
    </r>
  </si>
  <si>
    <r>
      <t xml:space="preserve"> =&gt; Date au format </t>
    </r>
    <r>
      <rPr>
        <b/>
        <sz val="10"/>
        <color rgb="FFFF0000"/>
        <rFont val="Arial"/>
        <family val="2"/>
      </rPr>
      <t>jj.mm.aaaa</t>
    </r>
  </si>
  <si>
    <t>Détermination de la clé :</t>
  </si>
  <si>
    <t>Clé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</si>
</sst>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\-#,##0.00\ "/>
    <numFmt numFmtId="165" formatCode="dd\.mm\.yyyy"/>
  </numFmts>
  <fonts count="17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indexed="12"/>
      <name val="Arial Narrow"/>
      <family val="2"/>
    </font>
    <font>
      <sz val="8"/>
      <color indexed="12"/>
      <name val="Arial"/>
      <family val="2"/>
    </font>
    <font>
      <sz val="6"/>
      <color indexed="12"/>
      <name val="Arial"/>
      <family val="2"/>
    </font>
    <font>
      <b/>
      <sz val="11"/>
      <name val="Arial"/>
      <family val="2"/>
    </font>
    <font>
      <sz val="6"/>
      <name val="Arial"/>
      <family val="2"/>
    </font>
    <font>
      <sz val="6"/>
      <color rgb="FF646569"/>
      <name val="HelveticaNeue-Roman"/>
    </font>
    <font>
      <b/>
      <sz val="6"/>
      <color rgb="FF646569"/>
      <name val="HelveticaNeue"/>
    </font>
    <font>
      <sz val="10"/>
      <color theme="0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646569"/>
      </bottom>
      <diagonal/>
    </border>
    <border>
      <left/>
      <right/>
      <top style="thin">
        <color rgb="FF646569"/>
      </top>
      <bottom/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0" fillId="0" borderId="0" xfId="0" applyAlignment="1">
      <alignment horizontal="left" indent="4"/>
    </xf>
    <xf numFmtId="0" fontId="2" fillId="0" borderId="0" xfId="0" applyFont="1"/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centerContinuous" vertical="center" wrapText="1"/>
    </xf>
    <xf numFmtId="0" fontId="2" fillId="2" borderId="2" xfId="0" applyFont="1" applyFill="1" applyBorder="1" applyAlignment="1">
      <alignment horizontal="centerContinuous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Border="1"/>
    <xf numFmtId="164" fontId="0" fillId="0" borderId="5" xfId="0" applyNumberFormat="1" applyBorder="1"/>
    <xf numFmtId="0" fontId="0" fillId="0" borderId="5" xfId="0" applyBorder="1"/>
    <xf numFmtId="0" fontId="4" fillId="0" borderId="5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164" fontId="0" fillId="0" borderId="6" xfId="0" applyNumberFormat="1" applyBorder="1"/>
    <xf numFmtId="164" fontId="0" fillId="0" borderId="8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4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indent="1"/>
    </xf>
    <xf numFmtId="0" fontId="4" fillId="0" borderId="12" xfId="0" applyFont="1" applyBorder="1"/>
    <xf numFmtId="0" fontId="4" fillId="0" borderId="13" xfId="0" applyFont="1" applyBorder="1"/>
    <xf numFmtId="0" fontId="4" fillId="0" borderId="10" xfId="0" applyFont="1" applyBorder="1"/>
    <xf numFmtId="0" fontId="4" fillId="0" borderId="4" xfId="0" applyFont="1" applyBorder="1" applyAlignment="1">
      <alignment horizontal="center"/>
    </xf>
    <xf numFmtId="10" fontId="4" fillId="0" borderId="14" xfId="0" applyNumberFormat="1" applyFont="1" applyBorder="1" applyAlignment="1">
      <alignment horizontal="right"/>
    </xf>
    <xf numFmtId="164" fontId="4" fillId="0" borderId="4" xfId="0" applyNumberFormat="1" applyFont="1" applyBorder="1"/>
    <xf numFmtId="164" fontId="4" fillId="0" borderId="5" xfId="0" applyNumberFormat="1" applyFont="1" applyBorder="1"/>
    <xf numFmtId="164" fontId="4" fillId="0" borderId="14" xfId="0" applyNumberFormat="1" applyFont="1" applyBorder="1"/>
    <xf numFmtId="0" fontId="2" fillId="0" borderId="4" xfId="0" applyFont="1" applyBorder="1" applyAlignment="1">
      <alignment horizontal="left" indent="1"/>
    </xf>
    <xf numFmtId="0" fontId="2" fillId="0" borderId="0" xfId="0" applyFont="1" applyBorder="1"/>
    <xf numFmtId="164" fontId="2" fillId="0" borderId="5" xfId="0" applyNumberFormat="1" applyFont="1" applyBorder="1"/>
    <xf numFmtId="0" fontId="4" fillId="0" borderId="6" xfId="0" applyFont="1" applyBorder="1"/>
    <xf numFmtId="0" fontId="4" fillId="0" borderId="15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0" fontId="5" fillId="0" borderId="0" xfId="0" applyFont="1"/>
    <xf numFmtId="0" fontId="8" fillId="0" borderId="0" xfId="0" applyFont="1" applyBorder="1" applyAlignment="1">
      <alignment horizontal="centerContinuous"/>
    </xf>
    <xf numFmtId="0" fontId="5" fillId="0" borderId="12" xfId="0" applyFont="1" applyBorder="1"/>
    <xf numFmtId="164" fontId="0" fillId="0" borderId="12" xfId="0" applyNumberFormat="1" applyBorder="1"/>
    <xf numFmtId="164" fontId="0" fillId="0" borderId="10" xfId="0" applyNumberFormat="1" applyBorder="1"/>
    <xf numFmtId="0" fontId="4" fillId="0" borderId="8" xfId="0" applyFont="1" applyBorder="1" applyAlignment="1">
      <alignment horizontal="center"/>
    </xf>
    <xf numFmtId="0" fontId="4" fillId="0" borderId="0" xfId="0" applyFont="1" applyBorder="1"/>
    <xf numFmtId="0" fontId="1" fillId="0" borderId="0" xfId="0" applyFont="1" applyBorder="1"/>
    <xf numFmtId="0" fontId="0" fillId="0" borderId="12" xfId="0" applyBorder="1"/>
    <xf numFmtId="164" fontId="1" fillId="0" borderId="4" xfId="0" applyNumberFormat="1" applyFont="1" applyBorder="1"/>
    <xf numFmtId="0" fontId="2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Continuous"/>
    </xf>
    <xf numFmtId="0" fontId="9" fillId="0" borderId="0" xfId="0" applyFont="1"/>
    <xf numFmtId="0" fontId="1" fillId="0" borderId="0" xfId="0" applyFont="1"/>
    <xf numFmtId="3" fontId="4" fillId="0" borderId="0" xfId="0" applyNumberFormat="1" applyFont="1" applyAlignment="1">
      <alignment horizontal="left"/>
    </xf>
    <xf numFmtId="0" fontId="7" fillId="0" borderId="0" xfId="0" applyFont="1" applyBorder="1" applyAlignment="1">
      <alignment horizontal="centerContinuous"/>
    </xf>
    <xf numFmtId="0" fontId="10" fillId="0" borderId="0" xfId="0" applyFont="1"/>
    <xf numFmtId="0" fontId="4" fillId="0" borderId="16" xfId="0" applyFont="1" applyBorder="1"/>
    <xf numFmtId="0" fontId="0" fillId="0" borderId="16" xfId="0" applyBorder="1"/>
    <xf numFmtId="0" fontId="4" fillId="0" borderId="17" xfId="0" applyFont="1" applyBorder="1"/>
    <xf numFmtId="0" fontId="0" fillId="0" borderId="17" xfId="0" applyBorder="1"/>
    <xf numFmtId="164" fontId="1" fillId="0" borderId="5" xfId="0" applyNumberFormat="1" applyFont="1" applyBorder="1"/>
    <xf numFmtId="49" fontId="1" fillId="0" borderId="0" xfId="0" applyNumberFormat="1" applyFont="1" applyBorder="1"/>
    <xf numFmtId="0" fontId="1" fillId="0" borderId="0" xfId="0" applyFont="1" applyBorder="1" applyAlignment="1">
      <alignment horizontal="right"/>
    </xf>
    <xf numFmtId="164" fontId="1" fillId="0" borderId="4" xfId="0" applyNumberFormat="1" applyFont="1" applyFill="1" applyBorder="1"/>
    <xf numFmtId="164" fontId="13" fillId="0" borderId="4" xfId="0" applyNumberFormat="1" applyFont="1" applyFill="1" applyBorder="1"/>
    <xf numFmtId="49" fontId="4" fillId="0" borderId="0" xfId="0" applyNumberFormat="1" applyFont="1" applyBorder="1"/>
    <xf numFmtId="0" fontId="2" fillId="0" borderId="0" xfId="0" applyFont="1" applyAlignment="1">
      <alignment horizontal="left" indent="1"/>
    </xf>
    <xf numFmtId="0" fontId="1" fillId="0" borderId="0" xfId="0" applyFont="1" applyAlignment="1">
      <alignment horizontal="left" indent="1"/>
    </xf>
    <xf numFmtId="0" fontId="0" fillId="0" borderId="0" xfId="0" applyAlignment="1">
      <alignment horizontal="left"/>
    </xf>
    <xf numFmtId="0" fontId="1" fillId="3" borderId="0" xfId="0" applyFont="1" applyFill="1" applyBorder="1" applyAlignment="1">
      <alignment horizontal="left"/>
    </xf>
    <xf numFmtId="0" fontId="14" fillId="4" borderId="12" xfId="0" applyFont="1" applyFill="1" applyBorder="1"/>
    <xf numFmtId="0" fontId="0" fillId="4" borderId="9" xfId="0" applyFill="1" applyBorder="1" applyAlignment="1">
      <alignment horizontal="left"/>
    </xf>
    <xf numFmtId="0" fontId="0" fillId="4" borderId="13" xfId="0" applyFill="1" applyBorder="1"/>
    <xf numFmtId="0" fontId="0" fillId="4" borderId="4" xfId="0" applyFill="1" applyBorder="1"/>
    <xf numFmtId="0" fontId="0" fillId="4" borderId="0" xfId="0" applyFill="1" applyBorder="1" applyAlignment="1">
      <alignment horizontal="left"/>
    </xf>
    <xf numFmtId="0" fontId="0" fillId="4" borderId="14" xfId="0" applyFill="1" applyBorder="1"/>
    <xf numFmtId="0" fontId="1" fillId="4" borderId="4" xfId="0" applyFont="1" applyFill="1" applyBorder="1"/>
    <xf numFmtId="1" fontId="0" fillId="4" borderId="0" xfId="0" applyNumberFormat="1" applyFill="1" applyBorder="1" applyAlignment="1">
      <alignment horizontal="left"/>
    </xf>
    <xf numFmtId="0" fontId="1" fillId="4" borderId="0" xfId="0" applyFont="1" applyFill="1" applyBorder="1" applyAlignment="1">
      <alignment horizontal="left"/>
    </xf>
    <xf numFmtId="0" fontId="1" fillId="4" borderId="14" xfId="0" applyFont="1" applyFill="1" applyBorder="1"/>
    <xf numFmtId="0" fontId="14" fillId="4" borderId="4" xfId="0" applyFont="1" applyFill="1" applyBorder="1"/>
    <xf numFmtId="0" fontId="5" fillId="4" borderId="0" xfId="0" applyFont="1" applyFill="1" applyBorder="1" applyAlignment="1">
      <alignment horizontal="left"/>
    </xf>
    <xf numFmtId="0" fontId="5" fillId="4" borderId="14" xfId="0" applyFont="1" applyFill="1" applyBorder="1"/>
    <xf numFmtId="0" fontId="0" fillId="4" borderId="6" xfId="0" applyFill="1" applyBorder="1"/>
    <xf numFmtId="0" fontId="0" fillId="4" borderId="7" xfId="0" applyFill="1" applyBorder="1" applyAlignment="1">
      <alignment horizontal="left"/>
    </xf>
    <xf numFmtId="0" fontId="0" fillId="4" borderId="15" xfId="0" applyFill="1" applyBorder="1"/>
    <xf numFmtId="14" fontId="4" fillId="0" borderId="0" xfId="0" applyNumberFormat="1" applyFont="1" applyAlignment="1">
      <alignment horizontal="left"/>
    </xf>
    <xf numFmtId="165" fontId="0" fillId="4" borderId="0" xfId="0" applyNumberFormat="1" applyFill="1" applyBorder="1" applyAlignment="1">
      <alignment horizontal="left"/>
    </xf>
    <xf numFmtId="0" fontId="1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64656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114</xdr:row>
      <xdr:rowOff>47625</xdr:rowOff>
    </xdr:from>
    <xdr:to>
      <xdr:col>10</xdr:col>
      <xdr:colOff>38100</xdr:colOff>
      <xdr:row>117</xdr:row>
      <xdr:rowOff>85725</xdr:rowOff>
    </xdr:to>
    <xdr:pic>
      <xdr:nvPicPr>
        <xdr:cNvPr id="4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5850" y="18192750"/>
          <a:ext cx="15811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66"/>
  <sheetViews>
    <sheetView tabSelected="1" zoomScaleNormal="100" zoomScaleSheetLayoutView="100" workbookViewId="0">
      <selection activeCell="L26" sqref="L26"/>
    </sheetView>
  </sheetViews>
  <sheetFormatPr baseColWidth="10" defaultRowHeight="12.75"/>
  <cols>
    <col min="1" max="1" width="3.140625" customWidth="1"/>
    <col min="2" max="2" width="6.42578125" customWidth="1"/>
    <col min="3" max="3" width="11.42578125" customWidth="1"/>
    <col min="4" max="5" width="11.28515625" customWidth="1"/>
    <col min="6" max="7" width="12.7109375" customWidth="1"/>
    <col min="8" max="8" width="4.28515625" bestFit="1" customWidth="1"/>
    <col min="9" max="9" width="12.7109375" customWidth="1"/>
    <col min="10" max="10" width="6.28515625" customWidth="1"/>
    <col min="11" max="11" width="15.140625" customWidth="1"/>
    <col min="12" max="12" width="32.140625" style="73" customWidth="1"/>
    <col min="13" max="13" width="45" customWidth="1"/>
  </cols>
  <sheetData>
    <row r="2" spans="6:13">
      <c r="K2" s="75" t="s">
        <v>53</v>
      </c>
      <c r="L2" s="76"/>
      <c r="M2" s="77"/>
    </row>
    <row r="3" spans="6:13">
      <c r="K3" s="78"/>
      <c r="L3" s="79"/>
      <c r="M3" s="80"/>
    </row>
    <row r="4" spans="6:13">
      <c r="K4" s="81" t="s">
        <v>28</v>
      </c>
      <c r="L4" s="79">
        <v>2000</v>
      </c>
      <c r="M4" s="80"/>
    </row>
    <row r="5" spans="6:13">
      <c r="K5" s="81" t="s">
        <v>23</v>
      </c>
      <c r="L5" s="82">
        <f>D20</f>
        <v>137784</v>
      </c>
      <c r="M5" s="80"/>
    </row>
    <row r="6" spans="6:13">
      <c r="K6" s="81" t="s">
        <v>29</v>
      </c>
      <c r="L6" s="79" t="str">
        <f>RIGHT(A17,10)</f>
        <v>1790000409</v>
      </c>
      <c r="M6" s="80"/>
    </row>
    <row r="7" spans="6:13">
      <c r="K7" s="81" t="s">
        <v>30</v>
      </c>
      <c r="L7" s="74" t="s">
        <v>37</v>
      </c>
      <c r="M7" s="84" t="s">
        <v>51</v>
      </c>
    </row>
    <row r="8" spans="6:13">
      <c r="K8" s="81" t="s">
        <v>31</v>
      </c>
      <c r="L8" s="79" t="str">
        <f>SUBSTITUTE(LEFT(F14,6)," ","")</f>
        <v>17430</v>
      </c>
      <c r="M8" s="80"/>
    </row>
    <row r="9" spans="6:13">
      <c r="K9" s="81" t="s">
        <v>32</v>
      </c>
      <c r="L9" s="92" t="str">
        <f>D19</f>
        <v>31.03.2018</v>
      </c>
      <c r="M9" s="84" t="s">
        <v>52</v>
      </c>
    </row>
    <row r="10" spans="6:13">
      <c r="K10" s="81" t="s">
        <v>45</v>
      </c>
      <c r="L10" s="79">
        <v>1</v>
      </c>
      <c r="M10" s="80" t="s">
        <v>48</v>
      </c>
    </row>
    <row r="11" spans="6:13" ht="12.75" customHeight="1">
      <c r="F11" s="71" t="s">
        <v>24</v>
      </c>
      <c r="K11" s="81" t="s">
        <v>44</v>
      </c>
      <c r="L11" s="79">
        <v>1</v>
      </c>
      <c r="M11" s="80" t="s">
        <v>47</v>
      </c>
    </row>
    <row r="12" spans="6:13" ht="12.75" customHeight="1">
      <c r="F12" s="72"/>
      <c r="K12" s="81" t="s">
        <v>33</v>
      </c>
      <c r="L12" s="83" t="str">
        <f>IF(LEFT(A17,4)="FACT","FACT_FI","AVR_FI")</f>
        <v>FACT_FI</v>
      </c>
      <c r="M12" s="84" t="s">
        <v>40</v>
      </c>
    </row>
    <row r="13" spans="6:13" ht="12.75" customHeight="1">
      <c r="F13" s="72" t="s">
        <v>25</v>
      </c>
      <c r="K13" s="81" t="s">
        <v>34</v>
      </c>
      <c r="L13" s="79"/>
      <c r="M13" s="84" t="s">
        <v>38</v>
      </c>
    </row>
    <row r="14" spans="6:13" ht="12.75" customHeight="1">
      <c r="F14" s="72" t="s">
        <v>49</v>
      </c>
      <c r="K14" s="81" t="s">
        <v>35</v>
      </c>
      <c r="L14" s="83" t="s">
        <v>46</v>
      </c>
      <c r="M14" s="84" t="s">
        <v>39</v>
      </c>
    </row>
    <row r="15" spans="6:13" s="42" customFormat="1">
      <c r="F15" s="72"/>
      <c r="K15" s="78"/>
      <c r="L15" s="79"/>
      <c r="M15" s="84" t="s">
        <v>50</v>
      </c>
    </row>
    <row r="16" spans="6:13">
      <c r="F16" s="1"/>
      <c r="K16" s="85" t="s">
        <v>54</v>
      </c>
      <c r="L16" s="79"/>
      <c r="M16" s="80"/>
    </row>
    <row r="17" spans="1:13" ht="15">
      <c r="A17" s="56" t="s">
        <v>36</v>
      </c>
      <c r="B17" s="2"/>
      <c r="K17" s="78" t="str">
        <f>"¤"&amp;L4&amp;"¤"&amp;L5&amp;"¤"&amp;L6&amp;"¤"&amp;L7&amp;"¤"&amp;L8&amp;"¤"&amp;L9&amp;"¤"&amp;L10&amp;"¤"&amp;L11&amp;"¤"&amp;L12&amp;"¤"&amp;L13&amp;"¤"&amp;L14&amp;"¤"</f>
        <v>¤2000¤137784¤1790000409¤LA ROBERTIERE¤17430¤31.03.2018¤1¤1¤FACT_FI¤¤NCHORUS¤</v>
      </c>
      <c r="L17" s="86"/>
      <c r="M17" s="87"/>
    </row>
    <row r="18" spans="1:13">
      <c r="K18" s="88"/>
      <c r="L18" s="89"/>
      <c r="M18" s="90"/>
    </row>
    <row r="19" spans="1:13" ht="12.75" customHeight="1">
      <c r="A19" s="39" t="s">
        <v>0</v>
      </c>
      <c r="B19" s="37"/>
      <c r="C19" s="37"/>
      <c r="D19" s="91" t="s">
        <v>22</v>
      </c>
      <c r="F19" s="1"/>
      <c r="G19" s="3"/>
    </row>
    <row r="20" spans="1:13" s="37" customFormat="1" ht="12.75" customHeight="1">
      <c r="A20" s="37" t="s">
        <v>23</v>
      </c>
      <c r="B20" s="39"/>
      <c r="D20" s="58">
        <v>137784</v>
      </c>
      <c r="K20"/>
      <c r="L20" s="73"/>
      <c r="M20"/>
    </row>
    <row r="21" spans="1:13" s="37" customFormat="1" ht="12.75" customHeight="1">
      <c r="A21" s="37" t="s">
        <v>1</v>
      </c>
      <c r="B21" s="39"/>
      <c r="D21" s="39"/>
      <c r="I21" s="38" t="s">
        <v>20</v>
      </c>
      <c r="K21"/>
      <c r="L21" s="73"/>
      <c r="M21"/>
    </row>
    <row r="22" spans="1:13">
      <c r="K22" s="37"/>
      <c r="M22" s="37"/>
    </row>
    <row r="23" spans="1:13" ht="25.5" customHeight="1">
      <c r="A23" s="4" t="s">
        <v>2</v>
      </c>
      <c r="B23" s="5"/>
      <c r="C23" s="5"/>
      <c r="D23" s="5"/>
      <c r="E23" s="5"/>
      <c r="F23" s="6" t="s">
        <v>43</v>
      </c>
      <c r="G23" s="7" t="s">
        <v>3</v>
      </c>
      <c r="H23" s="8" t="s">
        <v>4</v>
      </c>
      <c r="I23" s="7" t="s">
        <v>5</v>
      </c>
      <c r="K23" s="37"/>
      <c r="M23" s="37"/>
    </row>
    <row r="24" spans="1:13">
      <c r="A24" s="44"/>
      <c r="B24" s="18"/>
      <c r="C24" s="18"/>
      <c r="D24" s="18"/>
      <c r="E24" s="18"/>
      <c r="F24" s="45"/>
      <c r="G24" s="46"/>
      <c r="H24" s="19"/>
      <c r="I24" s="46"/>
    </row>
    <row r="25" spans="1:13">
      <c r="A25" s="40"/>
      <c r="B25" s="31" t="s">
        <v>41</v>
      </c>
      <c r="C25" s="9"/>
      <c r="D25" s="9"/>
      <c r="E25" s="9"/>
      <c r="F25" s="69"/>
      <c r="G25" s="65"/>
      <c r="H25" s="12"/>
      <c r="I25" s="10"/>
      <c r="J25" s="57"/>
    </row>
    <row r="26" spans="1:13">
      <c r="A26" s="40"/>
      <c r="B26" s="31"/>
      <c r="C26" s="9"/>
      <c r="D26" s="9"/>
      <c r="E26" s="9"/>
      <c r="F26" s="68"/>
      <c r="G26" s="65"/>
      <c r="H26" s="12"/>
      <c r="I26" s="10"/>
    </row>
    <row r="27" spans="1:13">
      <c r="A27" s="40"/>
      <c r="B27" s="31"/>
      <c r="C27" s="66" t="s">
        <v>42</v>
      </c>
      <c r="D27" s="49"/>
      <c r="E27" s="49"/>
      <c r="F27" s="68">
        <v>1</v>
      </c>
      <c r="G27" s="65">
        <v>110</v>
      </c>
      <c r="H27" s="12" t="s">
        <v>18</v>
      </c>
      <c r="I27" s="10">
        <f>ROUND(F27*G27,2)</f>
        <v>110</v>
      </c>
    </row>
    <row r="28" spans="1:13">
      <c r="A28" s="40"/>
      <c r="B28" s="70"/>
      <c r="C28" s="9"/>
      <c r="D28" s="9"/>
      <c r="E28" s="9"/>
      <c r="F28" s="51"/>
      <c r="G28" s="10"/>
      <c r="H28" s="12"/>
      <c r="I28" s="10"/>
    </row>
    <row r="29" spans="1:13">
      <c r="A29" s="40"/>
      <c r="B29" s="70"/>
      <c r="C29" s="66"/>
      <c r="D29" s="49"/>
      <c r="E29" s="49"/>
      <c r="F29" s="68"/>
      <c r="G29" s="65"/>
      <c r="H29" s="12"/>
      <c r="I29" s="10"/>
    </row>
    <row r="30" spans="1:13">
      <c r="A30" s="40"/>
      <c r="B30" s="66"/>
      <c r="C30" s="66"/>
      <c r="D30" s="49"/>
      <c r="E30" s="49"/>
      <c r="F30" s="68"/>
      <c r="G30" s="65"/>
      <c r="H30" s="12"/>
      <c r="I30" s="10"/>
    </row>
    <row r="31" spans="1:13">
      <c r="A31" s="40"/>
      <c r="B31" s="66"/>
      <c r="C31" s="66"/>
      <c r="D31" s="49"/>
      <c r="E31" s="49"/>
      <c r="F31" s="68"/>
      <c r="G31" s="65"/>
      <c r="H31" s="12"/>
      <c r="I31" s="10"/>
    </row>
    <row r="32" spans="1:13">
      <c r="A32" s="40"/>
      <c r="B32" s="66"/>
      <c r="C32" s="66"/>
      <c r="D32" s="49"/>
      <c r="E32" s="49"/>
      <c r="F32" s="68"/>
      <c r="G32" s="65"/>
      <c r="H32" s="12"/>
      <c r="I32" s="10"/>
    </row>
    <row r="33" spans="1:9">
      <c r="A33" s="40"/>
      <c r="B33" s="66"/>
      <c r="C33" s="66"/>
      <c r="D33" s="49"/>
      <c r="E33" s="49"/>
      <c r="F33" s="68"/>
      <c r="G33" s="65"/>
      <c r="H33" s="12"/>
      <c r="I33" s="10"/>
    </row>
    <row r="34" spans="1:9">
      <c r="A34" s="41"/>
      <c r="B34" s="66"/>
      <c r="C34" s="66"/>
      <c r="D34" s="49"/>
      <c r="E34" s="67"/>
      <c r="F34" s="68"/>
      <c r="G34" s="65"/>
      <c r="H34" s="12"/>
      <c r="I34" s="10"/>
    </row>
    <row r="35" spans="1:9">
      <c r="A35" s="41"/>
      <c r="B35" s="66"/>
      <c r="C35" s="66"/>
      <c r="D35" s="49"/>
      <c r="E35" s="67"/>
      <c r="F35" s="68"/>
      <c r="G35" s="65"/>
      <c r="H35" s="12"/>
      <c r="I35" s="10"/>
    </row>
    <row r="36" spans="1:9">
      <c r="A36" s="41"/>
      <c r="B36" s="66"/>
      <c r="C36" s="66"/>
      <c r="D36" s="49"/>
      <c r="E36" s="67"/>
      <c r="F36" s="68"/>
      <c r="G36" s="65"/>
      <c r="H36" s="12"/>
      <c r="I36" s="10"/>
    </row>
    <row r="37" spans="1:9">
      <c r="A37" s="41"/>
      <c r="B37" s="49"/>
      <c r="C37" s="9"/>
      <c r="D37" s="9"/>
      <c r="E37" s="9"/>
      <c r="F37" s="51"/>
      <c r="G37" s="10"/>
      <c r="H37" s="12"/>
      <c r="I37" s="10"/>
    </row>
    <row r="38" spans="1:9">
      <c r="A38" s="41"/>
      <c r="B38" s="66"/>
      <c r="C38" s="66"/>
      <c r="D38" s="49"/>
      <c r="E38" s="67"/>
      <c r="F38" s="68"/>
      <c r="G38" s="65"/>
      <c r="H38" s="12"/>
      <c r="I38" s="10"/>
    </row>
    <row r="39" spans="1:9">
      <c r="A39" s="13"/>
      <c r="B39" s="14"/>
      <c r="C39" s="14"/>
      <c r="D39" s="14"/>
      <c r="E39" s="14"/>
      <c r="F39" s="15"/>
      <c r="G39" s="16"/>
      <c r="H39" s="47"/>
      <c r="I39" s="16"/>
    </row>
    <row r="40" spans="1:9" ht="12.75" customHeight="1">
      <c r="A40" s="98" t="s">
        <v>6</v>
      </c>
      <c r="B40" s="99"/>
      <c r="C40" s="53" t="s">
        <v>7</v>
      </c>
      <c r="D40" s="20" t="s">
        <v>8</v>
      </c>
      <c r="E40" s="54" t="s">
        <v>9</v>
      </c>
      <c r="G40" s="50"/>
      <c r="H40" s="18"/>
      <c r="I40" s="19"/>
    </row>
    <row r="41" spans="1:9" ht="12.75" customHeight="1">
      <c r="A41" s="22"/>
      <c r="B41" s="23"/>
      <c r="C41" s="22"/>
      <c r="D41" s="24"/>
      <c r="E41" s="23"/>
      <c r="G41" s="21" t="s">
        <v>10</v>
      </c>
      <c r="H41" s="9"/>
      <c r="I41" s="10">
        <f>SUM(I25:I38)</f>
        <v>110</v>
      </c>
    </row>
    <row r="42" spans="1:9">
      <c r="A42" s="25" t="s">
        <v>11</v>
      </c>
      <c r="B42" s="26">
        <v>0</v>
      </c>
      <c r="C42" s="27">
        <f ca="1">SUMIF($H$25:$I$39,A42,$I$25:$I$39)</f>
        <v>0</v>
      </c>
      <c r="D42" s="28">
        <f t="shared" ref="D42:D44" ca="1" si="0">ROUND(C42*B42,2)</f>
        <v>0</v>
      </c>
      <c r="E42" s="29">
        <f ca="1">+C42+D42</f>
        <v>0</v>
      </c>
      <c r="G42" s="21"/>
      <c r="H42" s="9"/>
      <c r="I42" s="11"/>
    </row>
    <row r="43" spans="1:9">
      <c r="A43" s="25" t="s">
        <v>13</v>
      </c>
      <c r="B43" s="26">
        <v>5.5E-2</v>
      </c>
      <c r="C43" s="27">
        <f ca="1">SUMIF($H$25:$I$39,A43,$I$25:$I$39)</f>
        <v>0</v>
      </c>
      <c r="D43" s="28">
        <f t="shared" ca="1" si="0"/>
        <v>0</v>
      </c>
      <c r="E43" s="29">
        <f ca="1">+C43+D43</f>
        <v>0</v>
      </c>
      <c r="G43" s="21" t="s">
        <v>4</v>
      </c>
      <c r="H43" s="9"/>
      <c r="I43" s="10">
        <f ca="1">SUM(D42:D45)</f>
        <v>22</v>
      </c>
    </row>
    <row r="44" spans="1:9">
      <c r="A44" s="25" t="s">
        <v>19</v>
      </c>
      <c r="B44" s="26">
        <v>0.1</v>
      </c>
      <c r="C44" s="27">
        <f ca="1">SUMIF($H$25:$I$39,A44,$I$25:$I$39)</f>
        <v>0</v>
      </c>
      <c r="D44" s="28">
        <f t="shared" ca="1" si="0"/>
        <v>0</v>
      </c>
      <c r="E44" s="29">
        <f ca="1">+C44+D44</f>
        <v>0</v>
      </c>
      <c r="G44" s="21"/>
      <c r="H44" s="9"/>
      <c r="I44" s="11"/>
    </row>
    <row r="45" spans="1:9">
      <c r="A45" s="25" t="s">
        <v>18</v>
      </c>
      <c r="B45" s="26">
        <v>0.2</v>
      </c>
      <c r="C45" s="27">
        <f ca="1">SUMIF($H$25:$I$39,A45,$I$25:$I$39)</f>
        <v>110</v>
      </c>
      <c r="D45" s="28">
        <f ca="1">ROUND(C45*B45,2)</f>
        <v>22</v>
      </c>
      <c r="E45" s="29">
        <f ca="1">+C45+D45</f>
        <v>132</v>
      </c>
      <c r="G45" s="30" t="s">
        <v>12</v>
      </c>
      <c r="H45" s="31"/>
      <c r="I45" s="32">
        <f ca="1">SUM(E42:E45)</f>
        <v>132</v>
      </c>
    </row>
    <row r="46" spans="1:9">
      <c r="A46" s="33"/>
      <c r="B46" s="34"/>
      <c r="C46" s="33"/>
      <c r="D46" s="35"/>
      <c r="E46" s="34"/>
      <c r="G46" s="13"/>
      <c r="H46" s="14"/>
      <c r="I46" s="17"/>
    </row>
    <row r="53" spans="1:9">
      <c r="A53" s="36" t="s">
        <v>21</v>
      </c>
      <c r="B53" s="36"/>
      <c r="E53" s="52" t="s">
        <v>26</v>
      </c>
    </row>
    <row r="54" spans="1:9" ht="6" customHeight="1">
      <c r="A54" s="60"/>
    </row>
    <row r="55" spans="1:9" ht="9.6" customHeight="1">
      <c r="A55" s="60" t="s">
        <v>17</v>
      </c>
      <c r="B55" s="36"/>
      <c r="E55" s="52"/>
    </row>
    <row r="56" spans="1:9" ht="9.6" customHeight="1">
      <c r="A56" s="60" t="s">
        <v>14</v>
      </c>
      <c r="B56" s="36"/>
      <c r="E56" s="52"/>
    </row>
    <row r="57" spans="1:9" ht="9.6" customHeight="1">
      <c r="A57" s="60" t="s">
        <v>15</v>
      </c>
    </row>
    <row r="58" spans="1:9" ht="9.6" customHeight="1">
      <c r="A58" s="60"/>
    </row>
    <row r="59" spans="1:9" ht="9.6" customHeight="1">
      <c r="A59" s="60" t="s">
        <v>16</v>
      </c>
    </row>
    <row r="60" spans="1:9" ht="9.6" customHeight="1">
      <c r="A60" s="60" t="s">
        <v>27</v>
      </c>
    </row>
    <row r="61" spans="1:9">
      <c r="A61" s="61"/>
      <c r="B61" s="62"/>
      <c r="C61" s="62"/>
      <c r="D61" s="62"/>
      <c r="E61" s="62"/>
      <c r="F61" s="62"/>
      <c r="G61" s="62"/>
      <c r="H61" s="62"/>
      <c r="I61" s="62"/>
    </row>
    <row r="62" spans="1:9" ht="5.25" customHeight="1">
      <c r="A62" s="63"/>
      <c r="B62" s="64"/>
      <c r="C62" s="64"/>
      <c r="D62" s="64"/>
      <c r="E62" s="64"/>
      <c r="F62" s="64"/>
      <c r="G62" s="64"/>
      <c r="H62" s="64"/>
      <c r="I62" s="64"/>
    </row>
    <row r="63" spans="1:9" ht="9.6" customHeight="1">
      <c r="A63" s="48"/>
      <c r="B63" s="93"/>
      <c r="C63" s="94"/>
      <c r="D63" s="94"/>
      <c r="E63" s="94"/>
      <c r="F63" s="94"/>
      <c r="G63" s="94"/>
      <c r="H63" s="9"/>
      <c r="I63" s="9"/>
    </row>
    <row r="64" spans="1:9" ht="9" customHeight="1">
      <c r="A64" s="48"/>
      <c r="B64" s="95"/>
      <c r="C64" s="94"/>
      <c r="D64" s="94"/>
      <c r="E64" s="94"/>
      <c r="F64" s="94"/>
      <c r="G64" s="94"/>
      <c r="H64" s="9"/>
      <c r="I64" s="9"/>
    </row>
    <row r="65" spans="1:9" ht="9.6" customHeight="1">
      <c r="A65" s="55"/>
      <c r="B65" s="95"/>
      <c r="C65" s="96"/>
      <c r="D65" s="96"/>
      <c r="E65" s="96"/>
      <c r="F65" s="96"/>
      <c r="G65" s="96"/>
      <c r="H65" s="59"/>
      <c r="I65" s="59"/>
    </row>
    <row r="66" spans="1:9" ht="9.6" customHeight="1">
      <c r="A66" s="55"/>
      <c r="B66" s="95"/>
      <c r="C66" s="97"/>
      <c r="D66" s="97"/>
      <c r="E66" s="97"/>
      <c r="F66" s="97"/>
      <c r="G66" s="97"/>
      <c r="H66" s="43"/>
      <c r="I66" s="43"/>
    </row>
  </sheetData>
  <mergeCells count="1">
    <mergeCell ref="A40:B40"/>
  </mergeCells>
  <printOptions horizontalCentered="1"/>
  <pageMargins left="0" right="0" top="0.59055118110236227" bottom="0" header="0.19685039370078741" footer="0"/>
  <pageSetup paperSize="9" orientation="portrait" r:id="rId1"/>
  <headerFooter>
    <oddHeader>&amp;L&amp;"Arial " &amp;02&amp;K00+000¤2000¤137784¤1790000409¤LA ROBERTIERE¤17430¤31.03.2018¤1¤1¤FACT_FI¤¤NCHORUS¤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</vt:lpstr>
      <vt:lpstr>FACT!Zone_d_impression</vt:lpstr>
    </vt:vector>
  </TitlesOfParts>
  <Company>synteane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CHEVALIER</dc:creator>
  <cp:lastModifiedBy>Jérôme</cp:lastModifiedBy>
  <cp:lastPrinted>2018-06-01T10:50:06Z</cp:lastPrinted>
  <dcterms:created xsi:type="dcterms:W3CDTF">2010-03-22T14:50:28Z</dcterms:created>
  <dcterms:modified xsi:type="dcterms:W3CDTF">2018-06-01T10:58:30Z</dcterms:modified>
</cp:coreProperties>
</file>