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4.xml" ContentType="application/vnd.openxmlformats-officedocument.spreadsheetml.pivotCacheDefinitio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pivotCache/pivotCacheRecords3.xml" ContentType="application/vnd.openxmlformats-officedocument.spreadsheetml.pivotCacheRecords+xml"/>
  <Override PartName="/xl/pivotCache/pivotCacheRecords4.xml" ContentType="application/vnd.openxmlformats-officedocument.spreadsheetml.pivotCacheRecords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 hidePivotFieldList="1" defaultThemeVersion="124226"/>
  <bookViews>
    <workbookView xWindow="0" yWindow="0" windowWidth="19200" windowHeight="11460"/>
  </bookViews>
  <sheets>
    <sheet name="tableau" sheetId="1" r:id="rId1"/>
    <sheet name="R + At 05.03" sheetId="76" r:id="rId2"/>
    <sheet name="R + At 06.03" sheetId="77" r:id="rId3"/>
    <sheet name="R + At 07.03" sheetId="78" r:id="rId4"/>
    <sheet name="R + At 08.03" sheetId="79" r:id="rId5"/>
    <sheet name="R + At 09.03" sheetId="80" r:id="rId6"/>
    <sheet name="R + At 10.03" sheetId="81" r:id="rId7"/>
  </sheets>
  <calcPr calcId="124519"/>
  <pivotCaches>
    <pivotCache cacheId="26" r:id="rId8"/>
    <pivotCache cacheId="49" r:id="rId9"/>
    <pivotCache cacheId="52" r:id="rId10"/>
    <pivotCache cacheId="55" r:id="rId11"/>
  </pivotCaches>
</workbook>
</file>

<file path=xl/calcChain.xml><?xml version="1.0" encoding="utf-8"?>
<calcChain xmlns="http://schemas.openxmlformats.org/spreadsheetml/2006/main">
  <c r="AR14" i="1"/>
  <c r="AR15"/>
  <c r="AR16"/>
  <c r="AR17"/>
  <c r="AR18"/>
  <c r="AR19"/>
  <c r="AR20"/>
  <c r="AR21"/>
  <c r="AR22"/>
  <c r="AR23"/>
  <c r="AR24"/>
  <c r="AR25"/>
  <c r="AR26"/>
  <c r="AR27"/>
  <c r="AR28"/>
  <c r="AR29"/>
  <c r="AR30"/>
  <c r="AR31"/>
  <c r="AR32"/>
  <c r="AI14"/>
  <c r="AI15"/>
  <c r="AI16"/>
  <c r="AI17"/>
  <c r="AI18"/>
  <c r="AI19"/>
  <c r="AI20"/>
  <c r="AI21"/>
  <c r="AI22"/>
  <c r="AI23"/>
  <c r="AI24"/>
  <c r="AI25"/>
  <c r="AI26"/>
  <c r="AI27"/>
  <c r="AI28"/>
  <c r="AI29"/>
  <c r="AI30"/>
  <c r="AI31"/>
  <c r="AI32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AR33"/>
  <c r="AR34"/>
  <c r="AR35"/>
  <c r="AI33"/>
  <c r="AI34"/>
  <c r="AI35"/>
  <c r="Z33"/>
  <c r="Z34"/>
  <c r="Z35"/>
  <c r="G18" l="1"/>
  <c r="G17"/>
  <c r="AR13" l="1"/>
  <c r="AI13"/>
  <c r="Z13" l="1"/>
  <c r="L32" l="1"/>
  <c r="K32"/>
  <c r="J32"/>
  <c r="I32"/>
  <c r="H32"/>
  <c r="G32"/>
  <c r="F32"/>
  <c r="E32"/>
  <c r="L28"/>
  <c r="K28"/>
  <c r="J28"/>
  <c r="I28"/>
  <c r="H28"/>
  <c r="G28"/>
  <c r="F28"/>
  <c r="E28"/>
  <c r="L20"/>
  <c r="K20"/>
  <c r="J20"/>
  <c r="I20"/>
  <c r="H20"/>
  <c r="G20"/>
  <c r="F20"/>
  <c r="E20"/>
  <c r="L16"/>
  <c r="K16"/>
  <c r="J16"/>
  <c r="I16"/>
  <c r="H16"/>
  <c r="G16"/>
  <c r="F16"/>
  <c r="E16"/>
  <c r="L33"/>
  <c r="K33"/>
  <c r="J33"/>
  <c r="I33"/>
  <c r="H33"/>
  <c r="G33"/>
  <c r="F33"/>
  <c r="E33"/>
  <c r="L29"/>
  <c r="K29"/>
  <c r="J29"/>
  <c r="I29"/>
  <c r="H29"/>
  <c r="G29"/>
  <c r="F29"/>
  <c r="E29"/>
  <c r="L21"/>
  <c r="K21"/>
  <c r="J21"/>
  <c r="I21"/>
  <c r="H21"/>
  <c r="G21"/>
  <c r="F21"/>
  <c r="E21"/>
  <c r="L17"/>
  <c r="K17"/>
  <c r="J17"/>
  <c r="I17"/>
  <c r="H17"/>
  <c r="F17"/>
  <c r="E17"/>
  <c r="L13"/>
  <c r="K13"/>
  <c r="J13"/>
  <c r="I13"/>
  <c r="H13"/>
  <c r="G13"/>
  <c r="F13"/>
  <c r="E13"/>
  <c r="L12"/>
  <c r="K12"/>
  <c r="J12"/>
  <c r="I12"/>
  <c r="H12"/>
  <c r="G12"/>
  <c r="F12"/>
  <c r="E12"/>
  <c r="E14"/>
  <c r="F14"/>
  <c r="G14"/>
  <c r="H14"/>
  <c r="I14"/>
  <c r="J14"/>
  <c r="K14"/>
  <c r="L14"/>
  <c r="E15"/>
  <c r="F15"/>
  <c r="G15"/>
  <c r="H15"/>
  <c r="I15"/>
  <c r="J15"/>
  <c r="K15"/>
  <c r="L15"/>
  <c r="E18"/>
  <c r="F18"/>
  <c r="H18"/>
  <c r="I18"/>
  <c r="J18"/>
  <c r="K18"/>
  <c r="L18"/>
  <c r="E19"/>
  <c r="F19"/>
  <c r="G19"/>
  <c r="H19"/>
  <c r="I19"/>
  <c r="J19"/>
  <c r="K19"/>
  <c r="L19"/>
  <c r="E22"/>
  <c r="F22"/>
  <c r="G22"/>
  <c r="H22"/>
  <c r="I22"/>
  <c r="J22"/>
  <c r="K22"/>
  <c r="L22"/>
  <c r="E23"/>
  <c r="F23"/>
  <c r="G23"/>
  <c r="H23"/>
  <c r="I23"/>
  <c r="J23"/>
  <c r="K23"/>
  <c r="L23"/>
  <c r="E24"/>
  <c r="F24"/>
  <c r="G24"/>
  <c r="H24"/>
  <c r="I24"/>
  <c r="J24"/>
  <c r="K24"/>
  <c r="L24"/>
  <c r="E25"/>
  <c r="F25"/>
  <c r="G25"/>
  <c r="H25"/>
  <c r="I25"/>
  <c r="J25"/>
  <c r="K25"/>
  <c r="L25"/>
  <c r="E26"/>
  <c r="F26"/>
  <c r="G26"/>
  <c r="H26"/>
  <c r="I26"/>
  <c r="J26"/>
  <c r="K26"/>
  <c r="L26"/>
  <c r="E27"/>
  <c r="F27"/>
  <c r="G27"/>
  <c r="H27"/>
  <c r="I27"/>
  <c r="J27"/>
  <c r="K27"/>
  <c r="L27"/>
  <c r="E30"/>
  <c r="F30"/>
  <c r="G30"/>
  <c r="H30"/>
  <c r="I30"/>
  <c r="J30"/>
  <c r="K30"/>
  <c r="L30"/>
  <c r="E31"/>
  <c r="F31"/>
  <c r="G31"/>
  <c r="H31"/>
  <c r="I31"/>
  <c r="J31"/>
  <c r="K31"/>
  <c r="L31"/>
  <c r="E34"/>
  <c r="F34"/>
  <c r="G34"/>
  <c r="H34"/>
  <c r="I34"/>
  <c r="J34"/>
  <c r="K34"/>
  <c r="L34"/>
  <c r="E35"/>
  <c r="F35"/>
  <c r="G35"/>
  <c r="H35"/>
  <c r="I35"/>
  <c r="J35"/>
  <c r="K35"/>
  <c r="L35"/>
  <c r="AR12" l="1"/>
  <c r="Q20" l="1"/>
  <c r="Q15" l="1"/>
  <c r="Q13" l="1"/>
  <c r="Q14"/>
  <c r="Q16"/>
  <c r="Q17"/>
  <c r="Q18"/>
  <c r="Q19"/>
  <c r="Q21"/>
  <c r="Q22"/>
  <c r="Q23"/>
  <c r="Q24"/>
  <c r="Q25"/>
  <c r="Q26"/>
  <c r="Q27"/>
  <c r="Q28"/>
  <c r="Q29"/>
  <c r="Q30"/>
  <c r="Q31"/>
  <c r="Q32"/>
  <c r="Q33"/>
  <c r="Q34"/>
  <c r="Q35"/>
  <c r="D19" l="1"/>
  <c r="D30" l="1"/>
  <c r="D26"/>
  <c r="P26" s="1"/>
  <c r="D22"/>
  <c r="D23"/>
  <c r="D18"/>
  <c r="D15"/>
  <c r="D14"/>
  <c r="D31" l="1"/>
  <c r="O31" s="1"/>
  <c r="D27"/>
  <c r="M27" s="1"/>
  <c r="P30"/>
  <c r="O30"/>
  <c r="N30"/>
  <c r="M30"/>
  <c r="M26"/>
  <c r="N26"/>
  <c r="O26"/>
  <c r="P22"/>
  <c r="O22"/>
  <c r="N22"/>
  <c r="M22"/>
  <c r="P23"/>
  <c r="N23"/>
  <c r="M23"/>
  <c r="O23"/>
  <c r="P19"/>
  <c r="O19"/>
  <c r="N19"/>
  <c r="M19"/>
  <c r="P18"/>
  <c r="O18"/>
  <c r="N18"/>
  <c r="M18"/>
  <c r="P15"/>
  <c r="O15"/>
  <c r="N15"/>
  <c r="M15"/>
  <c r="P14"/>
  <c r="O14"/>
  <c r="N14"/>
  <c r="M14"/>
  <c r="L11"/>
  <c r="AI12"/>
  <c r="Z12"/>
  <c r="Q12"/>
  <c r="M31" l="1"/>
  <c r="N31"/>
  <c r="P31"/>
  <c r="P27"/>
  <c r="N27"/>
  <c r="O27"/>
  <c r="D35" l="1"/>
  <c r="P35" s="1"/>
  <c r="D34"/>
  <c r="P34" s="1"/>
  <c r="D33"/>
  <c r="P33" s="1"/>
  <c r="D32"/>
  <c r="P32" s="1"/>
  <c r="D29"/>
  <c r="P29" s="1"/>
  <c r="D28"/>
  <c r="N28" s="1"/>
  <c r="D25"/>
  <c r="D24"/>
  <c r="K11"/>
  <c r="J11"/>
  <c r="I11"/>
  <c r="H11"/>
  <c r="G11"/>
  <c r="F11"/>
  <c r="E11"/>
  <c r="D11"/>
  <c r="M33" l="1"/>
  <c r="O35"/>
  <c r="M29"/>
  <c r="M28"/>
  <c r="O29"/>
  <c r="O33"/>
  <c r="N29"/>
  <c r="N25"/>
  <c r="P25"/>
  <c r="M25"/>
  <c r="O25"/>
  <c r="N24"/>
  <c r="O24"/>
  <c r="P24"/>
  <c r="M24"/>
  <c r="M34"/>
  <c r="O34"/>
  <c r="M35"/>
  <c r="M32"/>
  <c r="O32"/>
  <c r="O28"/>
  <c r="P28"/>
  <c r="N34"/>
  <c r="N35"/>
  <c r="N32"/>
  <c r="N33"/>
  <c r="D21" l="1"/>
  <c r="D20"/>
  <c r="D17"/>
  <c r="D16"/>
  <c r="D13"/>
  <c r="D12"/>
  <c r="P21" l="1"/>
  <c r="N21"/>
  <c r="O21"/>
  <c r="M21"/>
  <c r="P20"/>
  <c r="N20"/>
  <c r="O20"/>
  <c r="M20"/>
  <c r="P17"/>
  <c r="N17"/>
  <c r="O17"/>
  <c r="M17"/>
  <c r="P16"/>
  <c r="N16"/>
  <c r="O16"/>
  <c r="M16"/>
  <c r="P13"/>
  <c r="N13"/>
  <c r="O13"/>
  <c r="M13"/>
  <c r="P12"/>
  <c r="N12"/>
  <c r="O12"/>
  <c r="M12"/>
</calcChain>
</file>

<file path=xl/sharedStrings.xml><?xml version="1.0" encoding="utf-8"?>
<sst xmlns="http://schemas.openxmlformats.org/spreadsheetml/2006/main" count="209" uniqueCount="105">
  <si>
    <t>Total</t>
  </si>
  <si>
    <t>Date</t>
  </si>
  <si>
    <t>Gr1 : Non fritté</t>
  </si>
  <si>
    <t>Gr2 : S.A.F</t>
  </si>
  <si>
    <t>Gr3 : T.S</t>
  </si>
  <si>
    <t>Gr4 : Rectif H &amp; U + s/traitance</t>
  </si>
  <si>
    <t>Retards</t>
  </si>
  <si>
    <t>A temps</t>
  </si>
  <si>
    <t>Tot</t>
  </si>
  <si>
    <t>RP</t>
  </si>
  <si>
    <t>S</t>
  </si>
  <si>
    <t>B</t>
  </si>
  <si>
    <t>P</t>
  </si>
  <si>
    <t>RS</t>
  </si>
  <si>
    <t>RB</t>
  </si>
  <si>
    <t>T</t>
  </si>
  <si>
    <t>Gr1</t>
  </si>
  <si>
    <t>Gr2</t>
  </si>
  <si>
    <t>Gr3</t>
  </si>
  <si>
    <t>Gr4</t>
  </si>
  <si>
    <t>facteur de progression</t>
  </si>
  <si>
    <t>H</t>
  </si>
  <si>
    <t>ASEA</t>
  </si>
  <si>
    <t>CONT MET</t>
  </si>
  <si>
    <t>D REC MA</t>
  </si>
  <si>
    <t>DA TRIAG</t>
  </si>
  <si>
    <t>ENVOI KE</t>
  </si>
  <si>
    <t>FRIT DEB</t>
  </si>
  <si>
    <t>FRIT MON</t>
  </si>
  <si>
    <t>FRITTAGE</t>
  </si>
  <si>
    <t>H REC PL</t>
  </si>
  <si>
    <t>M EN STO</t>
  </si>
  <si>
    <t>P ROBOTS</t>
  </si>
  <si>
    <t>PS FHD</t>
  </si>
  <si>
    <t>S TPA 50</t>
  </si>
  <si>
    <t>SABLAGE</t>
  </si>
  <si>
    <t>ST GENER</t>
  </si>
  <si>
    <t>TS CAMLO</t>
  </si>
  <si>
    <t>TS CONT</t>
  </si>
  <si>
    <t>TS DA</t>
  </si>
  <si>
    <t>TS GA MT</t>
  </si>
  <si>
    <t>TS GALVA</t>
  </si>
  <si>
    <t>TS LVZ01</t>
  </si>
  <si>
    <t>TS LVZ23</t>
  </si>
  <si>
    <t>TS MINOR</t>
  </si>
  <si>
    <t>TS MPFT</t>
  </si>
  <si>
    <t>TS SABLA</t>
  </si>
  <si>
    <t>TS TISOM</t>
  </si>
  <si>
    <t>TS TO AC</t>
  </si>
  <si>
    <t>TS TO MT</t>
  </si>
  <si>
    <t>TS TONNE</t>
  </si>
  <si>
    <t>TS TR MT</t>
  </si>
  <si>
    <t>TS TRIAG</t>
  </si>
  <si>
    <t>CON REDR</t>
  </si>
  <si>
    <t>F MAC BL</t>
  </si>
  <si>
    <t>PB L 400</t>
  </si>
  <si>
    <t>S TPA 70</t>
  </si>
  <si>
    <t>S TPA 20</t>
  </si>
  <si>
    <t>TS FHD8</t>
  </si>
  <si>
    <t>U VIOTTO</t>
  </si>
  <si>
    <t>P ELECT</t>
  </si>
  <si>
    <t>S EP 70</t>
  </si>
  <si>
    <t>CERTIF</t>
  </si>
  <si>
    <t>TS CO MT</t>
  </si>
  <si>
    <t>PREFRITT</t>
  </si>
  <si>
    <t>CONT INT</t>
  </si>
  <si>
    <t>S TPA 30</t>
  </si>
  <si>
    <t>SEM 11</t>
  </si>
  <si>
    <t>PREF DEB</t>
  </si>
  <si>
    <t>A CON FI</t>
  </si>
  <si>
    <t>TABLEAU RECAPITULATIF RETARDS ET A TEMPS SEM10</t>
  </si>
  <si>
    <t>SEM 12</t>
  </si>
  <si>
    <t>Retards --&gt;   &lt; 04.03.2018</t>
  </si>
  <si>
    <t>A temps --&gt;  &lt; 11.03.2018</t>
  </si>
  <si>
    <t>Retards 05.03</t>
  </si>
  <si>
    <t>A temps 05.03</t>
  </si>
  <si>
    <t>Retards Ligne H 05.03</t>
  </si>
  <si>
    <t>A temps Ligne H 05.03</t>
  </si>
  <si>
    <t>Retards 06.03</t>
  </si>
  <si>
    <t>A temps 06.03</t>
  </si>
  <si>
    <t>Retards Ligne H 06.03</t>
  </si>
  <si>
    <t>A temps Ligne H 06.03</t>
  </si>
  <si>
    <t>Retards 07.03</t>
  </si>
  <si>
    <t>A temps 07.03</t>
  </si>
  <si>
    <t>Retards Ligne H 07.03</t>
  </si>
  <si>
    <t>A temps Ligne H 07.03</t>
  </si>
  <si>
    <t>Retards 08.03</t>
  </si>
  <si>
    <t>A temps 08.03</t>
  </si>
  <si>
    <t>Retards Ligne H 08.03</t>
  </si>
  <si>
    <t>A temps Ligne H 08.03</t>
  </si>
  <si>
    <t>Retards 09.03</t>
  </si>
  <si>
    <t>A temps 09.03</t>
  </si>
  <si>
    <t>Retards Ligne H 09.03</t>
  </si>
  <si>
    <t>A temps Ligne H 09.03</t>
  </si>
  <si>
    <t>Retards 10.03</t>
  </si>
  <si>
    <t>A temps 10.03</t>
  </si>
  <si>
    <t>Retards Ligne H 10.03</t>
  </si>
  <si>
    <t>A temps Ligne H 10.03</t>
  </si>
  <si>
    <t>Étiquettes de lignes</t>
  </si>
  <si>
    <t>Nombre de Order</t>
  </si>
  <si>
    <t>(vide)</t>
  </si>
  <si>
    <t>Total général</t>
  </si>
  <si>
    <t>F MAC</t>
  </si>
  <si>
    <t>S SIMPLE</t>
  </si>
  <si>
    <t>TS TO SE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</si>
</sst>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70C0"/>
        <bgColor indexed="64"/>
      </patternFill>
    </fill>
  </fills>
  <borders count="59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ck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ck">
        <color auto="1"/>
      </top>
      <bottom style="medium">
        <color indexed="64"/>
      </bottom>
      <diagonal/>
    </border>
    <border>
      <left/>
      <right/>
      <top style="thick">
        <color auto="1"/>
      </top>
      <bottom style="medium">
        <color indexed="64"/>
      </bottom>
      <diagonal/>
    </border>
    <border>
      <left/>
      <right style="thick">
        <color auto="1"/>
      </right>
      <top style="thick">
        <color auto="1"/>
      </top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/>
      <bottom style="medium">
        <color indexed="64"/>
      </bottom>
      <diagonal/>
    </border>
    <border>
      <left style="thick">
        <color auto="1"/>
      </left>
      <right/>
      <top/>
      <bottom style="medium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Dashed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mediumDashed">
        <color auto="1"/>
      </bottom>
      <diagonal/>
    </border>
    <border>
      <left style="thick">
        <color auto="1"/>
      </left>
      <right/>
      <top style="thin">
        <color auto="1"/>
      </top>
      <bottom style="mediumDashed">
        <color auto="1"/>
      </bottom>
      <diagonal/>
    </border>
    <border>
      <left/>
      <right style="thin">
        <color auto="1"/>
      </right>
      <top style="thin">
        <color auto="1"/>
      </top>
      <bottom style="mediumDashed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Dashed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Dashed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Dashed">
        <color auto="1"/>
      </bottom>
      <diagonal/>
    </border>
    <border>
      <left style="thick">
        <color auto="1"/>
      </left>
      <right style="thick">
        <color auto="1"/>
      </right>
      <top/>
      <bottom style="mediumDashed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mediumDashed">
        <color indexed="64"/>
      </bottom>
      <diagonal/>
    </border>
    <border>
      <left style="thick">
        <color auto="1"/>
      </left>
      <right style="thin">
        <color auto="1"/>
      </right>
      <top/>
      <bottom style="mediumDashed">
        <color auto="1"/>
      </bottom>
      <diagonal/>
    </border>
    <border>
      <left/>
      <right style="thin">
        <color auto="1"/>
      </right>
      <top/>
      <bottom style="mediumDashed">
        <color indexed="64"/>
      </bottom>
      <diagonal/>
    </border>
    <border>
      <left style="thick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auto="1"/>
      </right>
      <top style="mediumDashed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Dashed">
        <color indexed="64"/>
      </bottom>
      <diagonal/>
    </border>
    <border>
      <left/>
      <right style="medium">
        <color indexed="64"/>
      </right>
      <top/>
      <bottom style="mediumDashed">
        <color indexed="64"/>
      </bottom>
      <diagonal/>
    </border>
    <border>
      <left/>
      <right style="thick">
        <color auto="1"/>
      </right>
      <top style="thin">
        <color auto="1"/>
      </top>
      <bottom style="mediumDashed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9" fontId="7" fillId="0" borderId="0" applyFont="0" applyFill="0" applyBorder="0" applyAlignment="0" applyProtection="0"/>
    <xf numFmtId="0" fontId="9" fillId="0" borderId="0"/>
  </cellStyleXfs>
  <cellXfs count="13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0" borderId="0" xfId="0" applyBorder="1"/>
    <xf numFmtId="0" fontId="0" fillId="2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9" fontId="0" fillId="0" borderId="14" xfId="2" applyFont="1" applyBorder="1"/>
    <xf numFmtId="9" fontId="0" fillId="0" borderId="10" xfId="2" applyFont="1" applyBorder="1"/>
    <xf numFmtId="9" fontId="0" fillId="0" borderId="17" xfId="2" applyFont="1" applyBorder="1"/>
    <xf numFmtId="0" fontId="0" fillId="2" borderId="12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/>
    </xf>
    <xf numFmtId="9" fontId="8" fillId="0" borderId="0" xfId="2" applyFont="1"/>
    <xf numFmtId="9" fontId="0" fillId="0" borderId="26" xfId="2" applyFont="1" applyBorder="1"/>
    <xf numFmtId="9" fontId="0" fillId="0" borderId="24" xfId="2" applyFont="1" applyBorder="1"/>
    <xf numFmtId="9" fontId="0" fillId="0" borderId="25" xfId="2" applyFont="1" applyBorder="1"/>
    <xf numFmtId="9" fontId="0" fillId="0" borderId="9" xfId="2" applyFont="1" applyBorder="1"/>
    <xf numFmtId="1" fontId="0" fillId="0" borderId="10" xfId="2" applyNumberFormat="1" applyFont="1" applyBorder="1" applyAlignment="1">
      <alignment horizontal="center" vertical="center"/>
    </xf>
    <xf numFmtId="1" fontId="0" fillId="0" borderId="24" xfId="2" applyNumberFormat="1" applyFont="1" applyBorder="1" applyAlignment="1">
      <alignment horizontal="center" vertical="center"/>
    </xf>
    <xf numFmtId="0" fontId="0" fillId="7" borderId="33" xfId="0" applyFill="1" applyBorder="1" applyAlignment="1">
      <alignment horizontal="center" vertical="center"/>
    </xf>
    <xf numFmtId="0" fontId="0" fillId="7" borderId="32" xfId="0" applyFill="1" applyBorder="1" applyAlignment="1">
      <alignment horizontal="center" vertical="center"/>
    </xf>
    <xf numFmtId="1" fontId="0" fillId="0" borderId="34" xfId="2" applyNumberFormat="1" applyFont="1" applyBorder="1" applyAlignment="1">
      <alignment horizontal="center" vertical="center"/>
    </xf>
    <xf numFmtId="1" fontId="0" fillId="0" borderId="35" xfId="2" applyNumberFormat="1" applyFont="1" applyBorder="1" applyAlignment="1">
      <alignment horizontal="center" vertical="center"/>
    </xf>
    <xf numFmtId="1" fontId="0" fillId="0" borderId="19" xfId="2" applyNumberFormat="1" applyFont="1" applyBorder="1" applyAlignment="1">
      <alignment horizontal="center" vertical="center"/>
    </xf>
    <xf numFmtId="1" fontId="0" fillId="0" borderId="32" xfId="2" applyNumberFormat="1" applyFont="1" applyBorder="1" applyAlignment="1">
      <alignment horizontal="center" vertical="center"/>
    </xf>
    <xf numFmtId="9" fontId="0" fillId="0" borderId="18" xfId="2" applyFont="1" applyBorder="1"/>
    <xf numFmtId="9" fontId="0" fillId="0" borderId="19" xfId="2" applyFont="1" applyBorder="1"/>
    <xf numFmtId="9" fontId="0" fillId="0" borderId="20" xfId="2" applyFont="1" applyBorder="1"/>
    <xf numFmtId="0" fontId="1" fillId="9" borderId="18" xfId="0" applyFont="1" applyFill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/>
    </xf>
    <xf numFmtId="0" fontId="1" fillId="9" borderId="14" xfId="0" applyFont="1" applyFill="1" applyBorder="1" applyAlignment="1">
      <alignment horizontal="center" vertical="center"/>
    </xf>
    <xf numFmtId="0" fontId="1" fillId="9" borderId="26" xfId="0" applyFont="1" applyFill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9" borderId="39" xfId="0" applyFont="1" applyFill="1" applyBorder="1" applyAlignment="1">
      <alignment horizontal="center" vertical="center"/>
    </xf>
    <xf numFmtId="9" fontId="0" fillId="0" borderId="44" xfId="2" applyFont="1" applyBorder="1"/>
    <xf numFmtId="9" fontId="0" fillId="0" borderId="43" xfId="2" applyFont="1" applyBorder="1"/>
    <xf numFmtId="9" fontId="0" fillId="0" borderId="45" xfId="2" applyFont="1" applyBorder="1"/>
    <xf numFmtId="0" fontId="1" fillId="9" borderId="44" xfId="0" applyFont="1" applyFill="1" applyBorder="1" applyAlignment="1">
      <alignment horizontal="center" vertical="center"/>
    </xf>
    <xf numFmtId="9" fontId="0" fillId="0" borderId="42" xfId="2" applyFont="1" applyBorder="1"/>
    <xf numFmtId="0" fontId="0" fillId="2" borderId="26" xfId="0" applyFill="1" applyBorder="1" applyAlignment="1">
      <alignment horizontal="center" vertical="center"/>
    </xf>
    <xf numFmtId="1" fontId="0" fillId="0" borderId="47" xfId="2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14" fontId="1" fillId="0" borderId="40" xfId="0" applyNumberFormat="1" applyFont="1" applyBorder="1"/>
    <xf numFmtId="14" fontId="1" fillId="0" borderId="46" xfId="0" applyNumberFormat="1" applyFont="1" applyBorder="1"/>
    <xf numFmtId="14" fontId="1" fillId="0" borderId="8" xfId="0" applyNumberFormat="1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8" xfId="0" applyFont="1" applyBorder="1"/>
    <xf numFmtId="0" fontId="1" fillId="0" borderId="27" xfId="0" applyFont="1" applyBorder="1"/>
    <xf numFmtId="0" fontId="1" fillId="0" borderId="8" xfId="0" applyFont="1" applyBorder="1" applyAlignment="1">
      <alignment horizontal="center" vertical="center"/>
    </xf>
    <xf numFmtId="0" fontId="1" fillId="0" borderId="38" xfId="0" applyFont="1" applyBorder="1"/>
    <xf numFmtId="0" fontId="0" fillId="4" borderId="49" xfId="0" applyFill="1" applyBorder="1" applyAlignment="1">
      <alignment horizontal="center" vertical="center"/>
    </xf>
    <xf numFmtId="0" fontId="0" fillId="2" borderId="48" xfId="0" applyFill="1" applyBorder="1" applyAlignment="1">
      <alignment horizontal="center" vertical="center"/>
    </xf>
    <xf numFmtId="0" fontId="0" fillId="3" borderId="49" xfId="0" applyFill="1" applyBorder="1" applyAlignment="1">
      <alignment horizontal="center" vertical="center"/>
    </xf>
    <xf numFmtId="0" fontId="0" fillId="2" borderId="44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5" borderId="49" xfId="0" applyFill="1" applyBorder="1" applyAlignment="1">
      <alignment horizontal="center" vertical="center"/>
    </xf>
    <xf numFmtId="0" fontId="8" fillId="2" borderId="33" xfId="0" applyFont="1" applyFill="1" applyBorder="1" applyAlignment="1">
      <alignment horizontal="center" vertical="center"/>
    </xf>
    <xf numFmtId="0" fontId="8" fillId="3" borderId="33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2" borderId="50" xfId="0" applyFont="1" applyFill="1" applyBorder="1" applyAlignment="1">
      <alignment horizontal="center" vertical="center"/>
    </xf>
    <xf numFmtId="0" fontId="8" fillId="3" borderId="50" xfId="0" applyFont="1" applyFill="1" applyBorder="1" applyAlignment="1">
      <alignment horizontal="center" vertical="center"/>
    </xf>
    <xf numFmtId="0" fontId="8" fillId="4" borderId="50" xfId="0" applyFont="1" applyFill="1" applyBorder="1" applyAlignment="1">
      <alignment horizontal="center" vertical="center"/>
    </xf>
    <xf numFmtId="0" fontId="8" fillId="5" borderId="50" xfId="0" applyFont="1" applyFill="1" applyBorder="1" applyAlignment="1">
      <alignment horizontal="center" vertical="center"/>
    </xf>
    <xf numFmtId="0" fontId="8" fillId="5" borderId="33" xfId="0" applyFont="1" applyFill="1" applyBorder="1" applyAlignment="1">
      <alignment horizontal="center" vertical="center"/>
    </xf>
    <xf numFmtId="0" fontId="0" fillId="3" borderId="51" xfId="0" applyFill="1" applyBorder="1" applyAlignment="1">
      <alignment horizontal="center" vertical="center"/>
    </xf>
    <xf numFmtId="0" fontId="0" fillId="4" borderId="51" xfId="0" applyFill="1" applyBorder="1" applyAlignment="1">
      <alignment horizontal="center" vertical="center"/>
    </xf>
    <xf numFmtId="0" fontId="0" fillId="5" borderId="5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5" borderId="53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1" fontId="0" fillId="0" borderId="54" xfId="2" applyNumberFormat="1" applyFont="1" applyBorder="1" applyAlignment="1">
      <alignment horizontal="center" vertical="center"/>
    </xf>
    <xf numFmtId="1" fontId="0" fillId="0" borderId="55" xfId="2" applyNumberFormat="1" applyFont="1" applyBorder="1" applyAlignment="1">
      <alignment horizontal="center" vertical="center"/>
    </xf>
    <xf numFmtId="1" fontId="0" fillId="0" borderId="52" xfId="2" applyNumberFormat="1" applyFont="1" applyBorder="1" applyAlignment="1">
      <alignment horizontal="center" vertical="center"/>
    </xf>
    <xf numFmtId="1" fontId="0" fillId="0" borderId="43" xfId="2" applyNumberFormat="1" applyFont="1" applyBorder="1" applyAlignment="1">
      <alignment horizontal="center" vertical="center"/>
    </xf>
    <xf numFmtId="0" fontId="0" fillId="0" borderId="0" xfId="0" pivotButton="1"/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/>
    </xf>
    <xf numFmtId="0" fontId="6" fillId="6" borderId="5" xfId="0" applyFont="1" applyFill="1" applyBorder="1" applyAlignment="1">
      <alignment horizontal="center"/>
    </xf>
    <xf numFmtId="0" fontId="6" fillId="6" borderId="6" xfId="0" applyFont="1" applyFill="1" applyBorder="1" applyAlignment="1">
      <alignment horizontal="center"/>
    </xf>
    <xf numFmtId="0" fontId="3" fillId="5" borderId="21" xfId="0" applyFont="1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0" borderId="18" xfId="0" applyBorder="1" applyAlignment="1">
      <alignment vertical="center"/>
    </xf>
    <xf numFmtId="0" fontId="0" fillId="3" borderId="15" xfId="0" applyFill="1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0" fillId="4" borderId="15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3" fillId="2" borderId="28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0" fontId="3" fillId="3" borderId="31" xfId="0" applyFont="1" applyFill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/>
    </xf>
    <xf numFmtId="0" fontId="3" fillId="3" borderId="30" xfId="0" applyFont="1" applyFill="1" applyBorder="1" applyAlignment="1">
      <alignment horizontal="center" vertical="center"/>
    </xf>
    <xf numFmtId="0" fontId="3" fillId="4" borderId="31" xfId="0" applyFont="1" applyFill="1" applyBorder="1" applyAlignment="1">
      <alignment horizontal="center" vertical="center"/>
    </xf>
    <xf numFmtId="0" fontId="3" fillId="4" borderId="29" xfId="0" applyFont="1" applyFill="1" applyBorder="1" applyAlignment="1">
      <alignment horizontal="center" vertical="center"/>
    </xf>
    <xf numFmtId="0" fontId="3" fillId="4" borderId="30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0" fillId="8" borderId="4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8" fillId="2" borderId="42" xfId="0" applyFont="1" applyFill="1" applyBorder="1" applyAlignment="1">
      <alignment horizontal="center" vertical="center"/>
    </xf>
    <xf numFmtId="0" fontId="8" fillId="2" borderId="56" xfId="0" applyFont="1" applyFill="1" applyBorder="1" applyAlignment="1">
      <alignment horizontal="center" vertical="center"/>
    </xf>
    <xf numFmtId="0" fontId="0" fillId="5" borderId="57" xfId="0" applyFill="1" applyBorder="1" applyAlignment="1">
      <alignment horizontal="center" vertical="center"/>
    </xf>
    <xf numFmtId="0" fontId="0" fillId="0" borderId="58" xfId="0" applyBorder="1"/>
    <xf numFmtId="0" fontId="0" fillId="0" borderId="0" xfId="0" applyAlignment="1">
      <alignment horizontal="left"/>
    </xf>
    <xf numFmtId="0" fontId="0" fillId="0" borderId="0" xfId="0" applyNumberFormat="1"/>
    <xf numFmtId="0" fontId="10" fillId="10" borderId="0" xfId="0" applyFont="1" applyFill="1" applyAlignment="1">
      <alignment horizontal="left"/>
    </xf>
    <xf numFmtId="0" fontId="10" fillId="10" borderId="0" xfId="0" applyNumberFormat="1" applyFont="1" applyFill="1"/>
    <xf numFmtId="0" fontId="0" fillId="2" borderId="0" xfId="0" applyFill="1" applyAlignment="1">
      <alignment horizontal="left"/>
    </xf>
    <xf numFmtId="0" fontId="0" fillId="2" borderId="0" xfId="0" applyNumberFormat="1" applyFill="1"/>
    <xf numFmtId="0" fontId="0" fillId="4" borderId="0" xfId="0" applyFill="1" applyAlignment="1">
      <alignment horizontal="left"/>
    </xf>
    <xf numFmtId="0" fontId="0" fillId="4" borderId="0" xfId="0" applyNumberFormat="1" applyFill="1"/>
    <xf numFmtId="0" fontId="0" fillId="5" borderId="0" xfId="0" applyFill="1" applyAlignment="1">
      <alignment horizontal="left"/>
    </xf>
    <xf numFmtId="0" fontId="0" fillId="5" borderId="0" xfId="0" applyNumberFormat="1" applyFill="1"/>
    <xf numFmtId="0" fontId="0" fillId="10" borderId="0" xfId="0" applyFill="1" applyAlignment="1">
      <alignment horizontal="left"/>
    </xf>
    <xf numFmtId="0" fontId="0" fillId="10" borderId="0" xfId="0" applyNumberFormat="1" applyFill="1"/>
  </cellXfs>
  <cellStyles count="4">
    <cellStyle name="Normal" xfId="0" builtinId="0"/>
    <cellStyle name="Normal 2" xfId="1"/>
    <cellStyle name="Normal 3" xfId="3"/>
    <cellStyle name="Pourcentage" xfId="2" builtinId="5"/>
  </cellStyles>
  <dxfs count="199">
    <dxf>
      <fill>
        <patternFill patternType="solid">
          <bgColor theme="0" tint="-0.1499984740745262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 patternType="solid">
          <bgColor theme="0" tint="-0.249977111117893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0070C0"/>
        </patternFill>
      </fill>
    </dxf>
    <dxf>
      <font>
        <color auto="1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4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retards%20sem10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retards%20h%20sem10.xlsx" TargetMode="External"/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2" Type="http://schemas.openxmlformats.org/officeDocument/2006/relationships/externalLinkPath" Target="a%20t%20sem10.xlsx" TargetMode="External"/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2" Type="http://schemas.openxmlformats.org/officeDocument/2006/relationships/externalLinkPath" Target="a%20t%20h%20sem10.xlsx" TargetMode="External"/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ulien schutze" refreshedDate="43164.802066782409" createdVersion="3" refreshedVersion="3" minRefreshableVersion="3" recordCount="197">
  <cacheSource type="worksheet">
    <worksheetSource ref="A1:O1048576" sheet="Sheet1" r:id="rId2"/>
  </cacheSource>
  <cacheFields count="15">
    <cacheField name="Counter" numFmtId="0">
      <sharedItems containsString="0" containsBlank="1" containsNumber="1" containsInteger="1" minValue="1" maxValue="195"/>
    </cacheField>
    <cacheField name="Order" numFmtId="0">
      <sharedItems containsBlank="1"/>
    </cacheField>
    <cacheField name="Work center" numFmtId="0">
      <sharedItems containsBlank="1" count="36">
        <s v=""/>
        <s v="ENVOI KE"/>
        <s v="TS TO MT"/>
        <s v="CONT MET"/>
        <s v="TS GA MT"/>
        <s v="ST GENER"/>
        <s v="TS LVZ23"/>
        <s v="TS CONT"/>
        <s v="M EN STO"/>
        <s v="TS FHD8"/>
        <s v="TS TRIAG"/>
        <s v="PS FHD"/>
        <s v="S TPA 20"/>
        <s v="D REC MA"/>
        <s v="TS GALVA"/>
        <s v="TS TONNE"/>
        <s v="TS SABLA"/>
        <s v="P ROBOTS"/>
        <s v="CON REDR"/>
        <s v="TS TO AC"/>
        <s v="FRIT MON"/>
        <s v="U VIOTTO"/>
        <s v="TS DA"/>
        <s v="TS MINOR"/>
        <s v="DA TRIAG"/>
        <s v="H REC PL"/>
        <s v="TS CAMLO"/>
        <s v="TS TISOM"/>
        <s v="FRIT DEB"/>
        <s v="TS TR MT"/>
        <s v="A CON FI"/>
        <s v="TS MPFT"/>
        <s v="TS LVZ01"/>
        <s v="SABLAGE"/>
        <s v="CONT INT"/>
        <m/>
      </sharedItems>
    </cacheField>
    <cacheField name="Order Type" numFmtId="0">
      <sharedItems containsBlank="1"/>
    </cacheField>
    <cacheField name="Basic finish date" numFmtId="0">
      <sharedItems containsNonDate="0" containsDate="1" containsString="0" containsBlank="1" minDate="2018-01-02T00:00:00" maxDate="2018-03-03T00:00:00"/>
    </cacheField>
    <cacheField name="Material" numFmtId="0">
      <sharedItems containsBlank="1"/>
    </cacheField>
    <cacheField name="Material Description" numFmtId="0">
      <sharedItems containsBlank="1"/>
    </cacheField>
    <cacheField name="open qty.PO" numFmtId="0">
      <sharedItems containsString="0" containsBlank="1" containsNumber="1" containsInteger="1" minValue="5" maxValue="2884400"/>
    </cacheField>
    <cacheField name="Comment" numFmtId="0">
      <sharedItems containsBlank="1"/>
    </cacheField>
    <cacheField name="Last confirmation" numFmtId="0">
      <sharedItems containsNonDate="0" containsDate="1" containsString="0" containsBlank="1" minDate="2017-12-04T00:00:00" maxDate="2018-03-06T00:00:00"/>
    </cacheField>
    <cacheField name="oper hours" numFmtId="0">
      <sharedItems containsString="0" containsBlank="1" containsNumber="1" minValue="0" maxValue="88"/>
    </cacheField>
    <cacheField name="Operation Quantity" numFmtId="0">
      <sharedItems containsString="0" containsBlank="1" containsNumber="1" minValue="4.7E-2" maxValue="373.43299999999999"/>
    </cacheField>
    <cacheField name="Activity" numFmtId="0">
      <sharedItems containsBlank="1"/>
    </cacheField>
    <cacheField name="Priority" numFmtId="0">
      <sharedItems containsBlank="1"/>
    </cacheField>
    <cacheField name="WIP Kg" numFmtId="0">
      <sharedItems containsString="0" containsBlank="1" containsNumber="1" minValue="-1.2649999999999999" maxValue="6590.7309999999998"/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ulien schutze" refreshedDate="43164.812712268518" createdVersion="3" refreshedVersion="3" minRefreshableVersion="3" recordCount="60">
  <cacheSource type="worksheet">
    <worksheetSource ref="A1:O1048576" sheet="Sheet1" r:id="rId2"/>
  </cacheSource>
  <cacheFields count="15">
    <cacheField name="Counter" numFmtId="0">
      <sharedItems containsString="0" containsBlank="1" containsNumber="1" containsInteger="1" minValue="1" maxValue="58"/>
    </cacheField>
    <cacheField name="Order" numFmtId="0">
      <sharedItems containsBlank="1"/>
    </cacheField>
    <cacheField name="Work center" numFmtId="0">
      <sharedItems containsBlank="1" count="19">
        <s v=""/>
        <s v="F MAC BL"/>
        <s v="FRIT MON"/>
        <s v="S EP 70"/>
        <s v="TS FHD8"/>
        <s v="D REC MA"/>
        <s v="FRIT DEB"/>
        <s v="PB L 400"/>
        <s v="CON REDR"/>
        <s v="CONT MET"/>
        <s v="P ELECT"/>
        <s v="FRITTAGE"/>
        <s v="TS TRIAG"/>
        <s v="TS SABLA"/>
        <s v="TS TISOM"/>
        <s v="TS GALVA"/>
        <s v="S TPA 30"/>
        <s v="S TPA 50"/>
        <m/>
      </sharedItems>
    </cacheField>
    <cacheField name="Order Type" numFmtId="0">
      <sharedItems containsBlank="1"/>
    </cacheField>
    <cacheField name="Basic finish date" numFmtId="0">
      <sharedItems containsNonDate="0" containsDate="1" containsString="0" containsBlank="1" minDate="2017-12-12T00:00:00" maxDate="2018-03-03T00:00:00"/>
    </cacheField>
    <cacheField name="Material" numFmtId="0">
      <sharedItems containsBlank="1"/>
    </cacheField>
    <cacheField name="Material Description" numFmtId="0">
      <sharedItems containsBlank="1"/>
    </cacheField>
    <cacheField name="open qty.PO" numFmtId="0">
      <sharedItems containsString="0" containsBlank="1" containsNumber="1" containsInteger="1" minValue="15" maxValue="30000"/>
    </cacheField>
    <cacheField name="Comment" numFmtId="0">
      <sharedItems containsBlank="1"/>
    </cacheField>
    <cacheField name="Last confirmation" numFmtId="0">
      <sharedItems containsNonDate="0" containsDate="1" containsString="0" containsBlank="1" minDate="2018-01-14T00:00:00" maxDate="2018-03-06T00:00:00"/>
    </cacheField>
    <cacheField name="oper hours" numFmtId="0">
      <sharedItems containsString="0" containsBlank="1" containsNumber="1" minValue="0" maxValue="88.5"/>
    </cacheField>
    <cacheField name="Operation Quantity" numFmtId="0">
      <sharedItems containsString="0" containsBlank="1" containsNumber="1" minValue="0" maxValue="599.63400000000001"/>
    </cacheField>
    <cacheField name="Activity" numFmtId="0">
      <sharedItems containsBlank="1"/>
    </cacheField>
    <cacheField name="Priority" numFmtId="0">
      <sharedItems containsBlank="1"/>
    </cacheField>
    <cacheField name="WIP Kg" numFmtId="0">
      <sharedItems containsString="0" containsBlank="1" containsNumber="1" minValue="-11.103999999999999" maxValue="1103.3140000000001"/>
    </cacheField>
  </cacheFields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julien schutze" refreshedDate="43164.815049421297" createdVersion="3" refreshedVersion="3" minRefreshableVersion="3" recordCount="336">
  <cacheSource type="worksheet">
    <worksheetSource ref="A1:O1048576" sheet="Sheet1" r:id="rId2"/>
  </cacheSource>
  <cacheFields count="15">
    <cacheField name="Counter" numFmtId="0">
      <sharedItems containsString="0" containsBlank="1" containsNumber="1" containsInteger="1" minValue="1" maxValue="334"/>
    </cacheField>
    <cacheField name="Order" numFmtId="0">
      <sharedItems containsBlank="1"/>
    </cacheField>
    <cacheField name="Work center" numFmtId="0">
      <sharedItems containsBlank="1" count="38">
        <s v=""/>
        <s v="P ROBOTS"/>
        <s v="D REC MA"/>
        <s v="FRITTAGE"/>
        <s v="TS GALVA"/>
        <s v="TS TRIAG"/>
        <s v="CON REDR"/>
        <s v="ST GENER"/>
        <s v="TS CO MT"/>
        <s v="FRIT DEB"/>
        <s v="TS CONT"/>
        <s v="DA TRIAG"/>
        <s v="TS LVZ23"/>
        <s v="FRIT MON"/>
        <s v="CONT MET"/>
        <s v="TS TISOM"/>
        <s v="TS SABLA"/>
        <s v="TS MINOR"/>
        <s v="TS CAMLO"/>
        <s v="ENVOI KE"/>
        <s v="TS TONNE"/>
        <s v="CERTIF"/>
        <s v="PS FHD"/>
        <s v="TS GA MT"/>
        <s v="TS TO AC"/>
        <s v="ASEA"/>
        <s v="TS LVZ01"/>
        <s v="TS TO MT"/>
        <s v="TS MPFT"/>
        <s v="SABLAGE"/>
        <s v="TS TO SE"/>
        <s v="TS DA"/>
        <s v="TS TR MT"/>
        <s v="S SIMPLE"/>
        <s v="M EN STO"/>
        <s v="PREF DEB"/>
        <s v="F MAC"/>
        <m/>
      </sharedItems>
    </cacheField>
    <cacheField name="Order Type" numFmtId="0">
      <sharedItems containsBlank="1"/>
    </cacheField>
    <cacheField name="Basic finish date" numFmtId="0">
      <sharedItems containsNonDate="0" containsDate="1" containsString="0" containsBlank="1" minDate="2018-03-05T00:00:00" maxDate="2018-03-10T00:00:00"/>
    </cacheField>
    <cacheField name="Material" numFmtId="0">
      <sharedItems containsBlank="1"/>
    </cacheField>
    <cacheField name="Material Description" numFmtId="0">
      <sharedItems containsBlank="1"/>
    </cacheField>
    <cacheField name="open qty.PO" numFmtId="0">
      <sharedItems containsString="0" containsBlank="1" containsNumber="1" containsInteger="1" minValue="10" maxValue="1600000"/>
    </cacheField>
    <cacheField name="Comment" numFmtId="0">
      <sharedItems containsBlank="1"/>
    </cacheField>
    <cacheField name="Last confirmation" numFmtId="0">
      <sharedItems containsNonDate="0" containsDate="1" containsString="0" containsBlank="1" minDate="2017-10-16T00:00:00" maxDate="2018-03-06T00:00:00"/>
    </cacheField>
    <cacheField name="oper hours" numFmtId="0">
      <sharedItems containsString="0" containsBlank="1" containsNumber="1" minValue="0" maxValue="69.5"/>
    </cacheField>
    <cacheField name="Operation Quantity" numFmtId="0">
      <sharedItems containsString="0" containsBlank="1" containsNumber="1" minValue="0.53200000000000003" maxValue="387.21800000000002"/>
    </cacheField>
    <cacheField name="Activity" numFmtId="0">
      <sharedItems containsBlank="1"/>
    </cacheField>
    <cacheField name="Priority" numFmtId="0">
      <sharedItems containsBlank="1"/>
    </cacheField>
    <cacheField name="WIP Kg" numFmtId="0">
      <sharedItems containsString="0" containsBlank="1" containsNumber="1" minValue="-5.1120000000000001" maxValue="15158.984"/>
    </cacheField>
  </cacheFields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julien schutze" refreshedDate="43164.819916087959" createdVersion="3" refreshedVersion="3" minRefreshableVersion="3" recordCount="28">
  <cacheSource type="worksheet">
    <worksheetSource ref="A1:O1048576" sheet="Sheet1" r:id="rId2"/>
  </cacheSource>
  <cacheFields count="15">
    <cacheField name="Counter" numFmtId="0">
      <sharedItems containsString="0" containsBlank="1" containsNumber="1" containsInteger="1" minValue="1" maxValue="26"/>
    </cacheField>
    <cacheField name="Order" numFmtId="0">
      <sharedItems containsBlank="1"/>
    </cacheField>
    <cacheField name="Work center" numFmtId="0">
      <sharedItems containsBlank="1" count="12">
        <s v=""/>
        <s v="D REC MA"/>
        <s v="FRIT DEB"/>
        <s v="PB L 400"/>
        <s v="FRIT MON"/>
        <s v="CON REDR"/>
        <s v="CONT MET"/>
        <s v="FRITTAGE"/>
        <s v="S TPA 50"/>
        <s v="S TPA 70"/>
        <s v="PREFRITT"/>
        <m/>
      </sharedItems>
    </cacheField>
    <cacheField name="Order Type" numFmtId="0">
      <sharedItems containsBlank="1"/>
    </cacheField>
    <cacheField name="Basic finish date" numFmtId="0">
      <sharedItems containsNonDate="0" containsDate="1" containsString="0" containsBlank="1" minDate="2018-03-05T00:00:00" maxDate="2018-03-10T00:00:00"/>
    </cacheField>
    <cacheField name="Material" numFmtId="0">
      <sharedItems containsBlank="1"/>
    </cacheField>
    <cacheField name="Material Description" numFmtId="0">
      <sharedItems containsBlank="1"/>
    </cacheField>
    <cacheField name="open qty.PO" numFmtId="0">
      <sharedItems containsString="0" containsBlank="1" containsNumber="1" containsInteger="1" minValue="9" maxValue="35000"/>
    </cacheField>
    <cacheField name="Comment" numFmtId="0">
      <sharedItems containsBlank="1"/>
    </cacheField>
    <cacheField name="Last confirmation" numFmtId="0">
      <sharedItems containsNonDate="0" containsDate="1" containsString="0" containsBlank="1" minDate="2018-01-15T00:00:00" maxDate="2018-03-06T00:00:00"/>
    </cacheField>
    <cacheField name="oper hours" numFmtId="0">
      <sharedItems containsString="0" containsBlank="1" containsNumber="1" minValue="0" maxValue="22.38"/>
    </cacheField>
    <cacheField name="Operation Quantity" numFmtId="0">
      <sharedItems containsString="0" containsBlank="1" containsNumber="1" minValue="0" maxValue="558.495"/>
    </cacheField>
    <cacheField name="Activity" numFmtId="0">
      <sharedItems containsBlank="1"/>
    </cacheField>
    <cacheField name="Priority" numFmtId="0">
      <sharedItems containsBlank="1"/>
    </cacheField>
    <cacheField name="WIP Kg" numFmtId="0">
      <sharedItems containsString="0" containsBlank="1" containsNumber="1" minValue="0" maxValue="580.99300000000005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7">
  <r>
    <n v="195"/>
    <s v=""/>
    <x v="0"/>
    <s v=""/>
    <m/>
    <s v=""/>
    <s v=""/>
    <m/>
    <s v=""/>
    <m/>
    <m/>
    <m/>
    <s v=""/>
    <s v=""/>
    <n v="6590.7309999999998"/>
  </r>
  <r>
    <n v="1"/>
    <s v="9529785"/>
    <x v="1"/>
    <s v="RP"/>
    <d v="2018-01-02T00:00:00"/>
    <s v="12069554"/>
    <s v="50973- 8.5X 3.7X2.6 TS90  KCR10"/>
    <n v="10000"/>
    <s v=""/>
    <d v="2018-03-05T00:00:00"/>
    <n v="0"/>
    <n v="9.9429999999999996"/>
    <s v="9000"/>
    <s v="6"/>
    <n v="9.6010000000000009"/>
  </r>
  <r>
    <n v="1"/>
    <s v="9577180"/>
    <x v="2"/>
    <s v="RP"/>
    <d v="2018-01-02T00:00:00"/>
    <s v="11869098"/>
    <s v="51960- 6.0X4.5X2.0 TS43  KCR05"/>
    <n v="13000"/>
    <s v=""/>
    <d v="2018-02-27T00:00:00"/>
    <n v="0"/>
    <n v="10.510999999999999"/>
    <s v="1600"/>
    <s v="6"/>
    <n v="11.157"/>
  </r>
  <r>
    <n v="1"/>
    <s v="9602697"/>
    <x v="3"/>
    <s v="RP"/>
    <d v="2018-01-04T00:00:00"/>
    <s v="11843393"/>
    <s v="51964-10.5X5.5X3.0 TS43  KCR05"/>
    <n v="5000"/>
    <s v=""/>
    <d v="2018-03-05T00:00:00"/>
    <n v="0"/>
    <n v="12.815"/>
    <s v="0350"/>
    <s v="6"/>
    <n v="14.654"/>
  </r>
  <r>
    <n v="1"/>
    <s v="9505018"/>
    <x v="4"/>
    <s v="P"/>
    <d v="2018-01-11T00:00:00"/>
    <s v="11523876"/>
    <s v="51220 FALCON 35.0 TSN  CTM17-BC"/>
    <n v="5000"/>
    <s v=""/>
    <d v="2018-03-01T00:00:00"/>
    <n v="0"/>
    <n v="189.28399999999999"/>
    <s v="1900"/>
    <s v="6"/>
    <n v="177.23"/>
  </r>
  <r>
    <n v="1"/>
    <s v="9508013"/>
    <x v="5"/>
    <s v="B"/>
    <d v="2018-01-12T00:00:00"/>
    <s v="11733205"/>
    <s v="CTBA SI 2.31 GR TSN  MG18"/>
    <n v="500000"/>
    <s v=""/>
    <d v="2018-01-22T00:00:00"/>
    <n v="0"/>
    <n v="51.555"/>
    <s v="1700"/>
    <s v="6"/>
    <n v="52.48"/>
  </r>
  <r>
    <n v="1"/>
    <s v="9480757"/>
    <x v="4"/>
    <s v="B"/>
    <d v="2018-01-17T00:00:00"/>
    <s v="11733205"/>
    <s v="CTBA SI 2.31 GR TSN  MG18"/>
    <n v="525000"/>
    <s v=""/>
    <d v="2018-03-01T00:00:00"/>
    <n v="7.4"/>
    <n v="54.133000000000003"/>
    <s v="1900"/>
    <s v="6"/>
    <n v="51.478999999999999"/>
  </r>
  <r>
    <n v="1"/>
    <s v="9508016"/>
    <x v="5"/>
    <s v="B"/>
    <m/>
    <s v="11733205"/>
    <s v="CTBA SI 2.31 GR TSN  MG18"/>
    <n v="500000"/>
    <s v=""/>
    <d v="2018-01-19T00:00:00"/>
    <n v="0"/>
    <n v="51.555"/>
    <s v="1700"/>
    <s v="6"/>
    <n v="60.488"/>
  </r>
  <r>
    <n v="1"/>
    <s v="9577088"/>
    <x v="3"/>
    <s v="RP"/>
    <d v="2018-01-17T00:00:00"/>
    <s v="11869019"/>
    <s v="51960- 6.0X2.4X2.0 TS43  KCR05"/>
    <n v="12000"/>
    <s v=""/>
    <d v="2018-03-02T00:00:00"/>
    <n v="0"/>
    <n v="5.1660000000000004"/>
    <s v="0500"/>
    <s v="6"/>
    <n v="6.3179999999999996"/>
  </r>
  <r>
    <n v="1"/>
    <s v="9529726"/>
    <x v="4"/>
    <s v="T"/>
    <d v="2018-01-19T00:00:00"/>
    <s v="11725675"/>
    <s v="CTBA ST 2.15 TO4 TSN19  CTS18D"/>
    <n v="1711445"/>
    <s v=""/>
    <d v="2018-02-19T00:00:00"/>
    <n v="49.66"/>
    <n v="136.57300000000001"/>
    <s v="1900"/>
    <s v="6"/>
    <n v="136.57300000000001"/>
  </r>
  <r>
    <n v="1"/>
    <s v="9506462"/>
    <x v="6"/>
    <s v="S"/>
    <d v="2018-01-22T00:00:00"/>
    <s v="12272351"/>
    <s v="WD 7150 PT  KCR06"/>
    <n v="4400"/>
    <s v=""/>
    <d v="2018-01-11T00:00:00"/>
    <n v="9.06"/>
    <n v="4.851"/>
    <s v="3000"/>
    <s v="6"/>
    <n v="4.6180000000000003"/>
  </r>
  <r>
    <n v="1"/>
    <s v="9501703"/>
    <x v="7"/>
    <s v="S"/>
    <d v="2018-01-24T00:00:00"/>
    <s v="12158830"/>
    <s v="WFC 7150 DPT  GC32"/>
    <n v="40000"/>
    <s v=""/>
    <d v="2018-03-05T00:00:00"/>
    <n v="0"/>
    <n v="85.89"/>
    <s v="3300"/>
    <s v="6"/>
    <n v="77.772000000000006"/>
  </r>
  <r>
    <n v="1"/>
    <s v="9593962"/>
    <x v="8"/>
    <s v="RS"/>
    <d v="2018-01-24T00:00:00"/>
    <s v="6228641"/>
    <s v="DST R 0250-0195 TSX CTS20L"/>
    <n v="170000"/>
    <s v=""/>
    <d v="2018-03-05T00:00:00"/>
    <n v="0"/>
    <n v="26.24"/>
    <s v="9000"/>
    <s v="6"/>
    <n v="-1.2649999999999999"/>
  </r>
  <r>
    <n v="1"/>
    <s v="9524408"/>
    <x v="9"/>
    <s v="T"/>
    <d v="2018-01-29T00:00:00"/>
    <s v="11725675"/>
    <s v="CTBA ST 2.15 TO4 TSN19  CTS18D"/>
    <n v="1788900"/>
    <s v=""/>
    <d v="2018-03-05T00:00:00"/>
    <n v="0"/>
    <n v="142.75399999999999"/>
    <s v="2000"/>
    <s v="6"/>
    <n v="142.75399999999999"/>
  </r>
  <r>
    <n v="1"/>
    <s v="9594490"/>
    <x v="10"/>
    <s v="RP"/>
    <d v="2018-01-29T00:00:00"/>
    <s v="12287861"/>
    <s v="51180-6.0 TSX  GW14 Dcutmax Dia6.40-6.45"/>
    <n v="500"/>
    <s v=""/>
    <d v="2018-03-02T00:00:00"/>
    <n v="0"/>
    <n v="0.442"/>
    <s v="2100"/>
    <s v="6"/>
    <n v="0.47899999999999998"/>
  </r>
  <r>
    <n v="1"/>
    <s v="9461466"/>
    <x v="5"/>
    <s v="T"/>
    <d v="2018-01-30T00:00:00"/>
    <s v="11915958"/>
    <s v="TERSAMESSER*1050-1055x10.6x2.3 CTOPP10"/>
    <n v="982"/>
    <s v=""/>
    <d v="2018-01-29T00:00:00"/>
    <n v="0"/>
    <n v="235.68"/>
    <s v="1230"/>
    <s v="6"/>
    <n v="243.43899999999999"/>
  </r>
  <r>
    <n v="1"/>
    <s v="9592564"/>
    <x v="11"/>
    <s v="RS"/>
    <d v="2018-01-30T00:00:00"/>
    <s v="12241103"/>
    <s v="DST R 0152-0412 (DET38-B) SB TSUS CTS20L"/>
    <n v="300000"/>
    <s v=""/>
    <d v="2018-02-23T00:00:00"/>
    <n v="0"/>
    <n v="36.54"/>
    <s v="0300"/>
    <s v="6"/>
    <n v="38.01"/>
  </r>
  <r>
    <n v="1"/>
    <s v="9514292"/>
    <x v="12"/>
    <s v="S"/>
    <d v="2018-02-02T00:00:00"/>
    <s v="80359288"/>
    <s v="CTDT Ø08.0 LE TS8  MG18 CMT"/>
    <n v="1600"/>
    <s v=""/>
    <d v="2017-12-21T00:00:00"/>
    <n v="0"/>
    <n v="7.4009999999999998"/>
    <s v="0100"/>
    <s v="6"/>
    <n v="-0.104"/>
  </r>
  <r>
    <n v="1"/>
    <s v="9461471"/>
    <x v="13"/>
    <s v="T"/>
    <d v="2018-02-05T00:00:00"/>
    <s v="11915958"/>
    <s v="TERSAMESSER*1050-1055x10.6x2.3 CTOPP10"/>
    <n v="1000"/>
    <s v=""/>
    <m/>
    <n v="0"/>
    <n v="252"/>
    <s v="0010"/>
    <s v="6"/>
    <n v="0"/>
  </r>
  <r>
    <n v="1"/>
    <s v="9530001"/>
    <x v="6"/>
    <s v="P"/>
    <m/>
    <s v="12289746"/>
    <s v="WECV 7230 PT  GC32"/>
    <n v="3000"/>
    <s v=""/>
    <d v="2018-01-17T00:00:00"/>
    <n v="6.34"/>
    <n v="4.8319999999999999"/>
    <s v="3000"/>
    <s v="6"/>
    <n v="6.1989999999999998"/>
  </r>
  <r>
    <n v="1"/>
    <s v="9550407"/>
    <x v="14"/>
    <s v="S"/>
    <d v="2018-02-05T00:00:00"/>
    <s v="11738798"/>
    <s v="51729-10.0 TSX  CTF12-BC"/>
    <n v="15000"/>
    <s v=""/>
    <d v="2018-02-21T00:00:00"/>
    <n v="0"/>
    <n v="25.83"/>
    <s v="1900"/>
    <s v="6"/>
    <n v="26.69"/>
  </r>
  <r>
    <n v="1"/>
    <s v="9591504"/>
    <x v="15"/>
    <s v="RS"/>
    <d v="2018-02-06T00:00:00"/>
    <s v="6104039"/>
    <s v="DFR 4,80 x 4,13 mm KUD TSX CTF12E"/>
    <n v="10000"/>
    <s v=""/>
    <d v="2018-03-05T00:00:00"/>
    <n v="0"/>
    <n v="9.2609999999999992"/>
    <s v="1500"/>
    <s v="6"/>
    <n v="-0.74299999999999999"/>
  </r>
  <r>
    <n v="1"/>
    <s v="9535156"/>
    <x v="10"/>
    <s v="P"/>
    <d v="2018-02-07T00:00:00"/>
    <s v="11869099"/>
    <s v="60088- 6.5X 6.5X2.0 TS43  KCR05"/>
    <n v="10000"/>
    <s v=""/>
    <d v="2018-02-28T00:00:00"/>
    <n v="0"/>
    <n v="12.926"/>
    <s v="2100"/>
    <s v="6"/>
    <n v="11.972"/>
  </r>
  <r>
    <n v="1"/>
    <s v="9505088"/>
    <x v="3"/>
    <s v="P"/>
    <d v="2018-02-08T00:00:00"/>
    <s v="6209844"/>
    <s v="§*073.689   E  CTF08E"/>
    <n v="1500"/>
    <s v=""/>
    <d v="2018-03-05T00:00:00"/>
    <n v="0"/>
    <n v="3.8820000000000001"/>
    <s v="0500"/>
    <s v="6"/>
    <n v="5.04"/>
  </r>
  <r>
    <n v="1"/>
    <s v="9535113"/>
    <x v="2"/>
    <s v="P"/>
    <m/>
    <s v="11843391"/>
    <s v="51962- 8.0X4.5X2.5 TS43  KCR05"/>
    <n v="34000"/>
    <s v=""/>
    <d v="2018-03-01T00:00:00"/>
    <n v="0"/>
    <n v="42.84"/>
    <s v="1600"/>
    <s v="6"/>
    <n v="42.496000000000002"/>
  </r>
  <r>
    <n v="1"/>
    <s v="9535144"/>
    <x v="2"/>
    <s v="P"/>
    <m/>
    <s v="11852509"/>
    <s v="51962- 8.0X3.4X2.5 TS43  KCR05"/>
    <n v="30000"/>
    <s v=""/>
    <d v="2018-03-02T00:00:00"/>
    <n v="0"/>
    <n v="29.295000000000002"/>
    <s v="1600"/>
    <s v="6"/>
    <n v="28.521999999999998"/>
  </r>
  <r>
    <n v="1"/>
    <s v="9561609"/>
    <x v="16"/>
    <s v="S"/>
    <d v="2018-02-08T00:00:00"/>
    <s v="11738790"/>
    <s v="51729- 7.0 TSX  CTF12-BC"/>
    <n v="12000"/>
    <s v=""/>
    <d v="2018-02-23T00:00:00"/>
    <n v="0"/>
    <n v="9.5890000000000004"/>
    <s v="1700"/>
    <s v="6"/>
    <n v="10.005000000000001"/>
  </r>
  <r>
    <n v="1"/>
    <s v="9527973"/>
    <x v="5"/>
    <s v="T"/>
    <d v="2018-02-09T00:00:00"/>
    <s v="12156749"/>
    <s v="CTK CP Ø3.0x33.5  KCR18+"/>
    <n v="165"/>
    <s v=""/>
    <d v="2018-02-23T00:00:00"/>
    <n v="0"/>
    <n v="0.48299999999999998"/>
    <s v="0030"/>
    <s v="6"/>
    <n v="0.53100000000000003"/>
  </r>
  <r>
    <n v="1"/>
    <s v="9550033"/>
    <x v="10"/>
    <s v="P"/>
    <m/>
    <s v="80050671"/>
    <s v="CTDD Ø 8.0 LE  HC35"/>
    <n v="15000"/>
    <s v=""/>
    <d v="2018-03-01T00:00:00"/>
    <n v="0"/>
    <n v="33.893999999999998"/>
    <s v="2100"/>
    <s v="6"/>
    <n v="17.042000000000002"/>
  </r>
  <r>
    <n v="1"/>
    <s v="9555062"/>
    <x v="4"/>
    <s v="T"/>
    <d v="2018-02-09T00:00:00"/>
    <s v="11482059"/>
    <s v="CTBA ST 2.03 TO4 TSN19  CTS18D"/>
    <n v="1281660"/>
    <s v=""/>
    <d v="2018-03-02T00:00:00"/>
    <n v="10.68"/>
    <n v="86.128"/>
    <s v="1900"/>
    <s v="6"/>
    <n v="86.128"/>
  </r>
  <r>
    <n v="1"/>
    <s v="9412254"/>
    <x v="17"/>
    <s v="P"/>
    <d v="2018-02-12T00:00:00"/>
    <s v="12124726"/>
    <s v="60701-30.8x3.0x1.0 R37.5 TS8  KCR05+"/>
    <n v="40000"/>
    <s v=""/>
    <m/>
    <n v="88"/>
    <n v="58.59"/>
    <s v="0100"/>
    <s v="6"/>
    <n v="0"/>
  </r>
  <r>
    <n v="1"/>
    <s v="9461472"/>
    <x v="13"/>
    <s v="T"/>
    <m/>
    <s v="11915958"/>
    <s v="TERSAMESSER*1050-1055x10.6x2.3 CTOPP10"/>
    <n v="476"/>
    <s v=""/>
    <m/>
    <n v="0"/>
    <n v="120"/>
    <s v="0010"/>
    <s v="6"/>
    <n v="0"/>
  </r>
  <r>
    <n v="1"/>
    <s v="9524424"/>
    <x v="5"/>
    <s v="B"/>
    <m/>
    <s v="11733205"/>
    <s v="CTBA SI 2.31 GR TSN  MG18"/>
    <n v="500000"/>
    <s v=""/>
    <d v="2018-01-22T00:00:00"/>
    <n v="0"/>
    <n v="51.555"/>
    <s v="1700"/>
    <s v="6"/>
    <n v="51.305"/>
  </r>
  <r>
    <n v="1"/>
    <s v="9525848"/>
    <x v="10"/>
    <s v="P"/>
    <m/>
    <s v="11523894"/>
    <s v="51220 FALCON 45.0 TSN  CTM17-BC"/>
    <n v="1000"/>
    <s v=""/>
    <d v="2018-03-02T00:00:00"/>
    <n v="0"/>
    <n v="79.593999999999994"/>
    <s v="2100"/>
    <s v="6"/>
    <n v="82.096999999999994"/>
  </r>
  <r>
    <n v="1"/>
    <s v="9550402"/>
    <x v="16"/>
    <s v="S"/>
    <m/>
    <s v="11738792"/>
    <s v="51729- 8.0 TSX  CTF12-BC"/>
    <n v="20000"/>
    <s v=""/>
    <d v="2018-02-23T00:00:00"/>
    <n v="0"/>
    <n v="21.818999999999999"/>
    <s v="1700"/>
    <s v="6"/>
    <n v="22.672999999999998"/>
  </r>
  <r>
    <n v="1"/>
    <s v="9559969"/>
    <x v="16"/>
    <s v="P"/>
    <m/>
    <s v="12124726"/>
    <s v="60701-30.8x3.0x1.0 R37.5 TS8  KCR05+"/>
    <n v="26142"/>
    <s v=""/>
    <d v="2018-03-05T00:00:00"/>
    <n v="0"/>
    <n v="38.292999999999999"/>
    <s v="1700"/>
    <s v="6"/>
    <n v="66.488"/>
  </r>
  <r>
    <n v="1"/>
    <s v="9561867"/>
    <x v="1"/>
    <s v="S"/>
    <d v="2018-02-12T00:00:00"/>
    <s v="6230848"/>
    <s v="23918/3- 2.5X 8.0 TS42         HC20"/>
    <n v="30000"/>
    <s v=""/>
    <d v="2018-03-05T00:00:00"/>
    <n v="0"/>
    <n v="16.38"/>
    <s v="9000"/>
    <s v="6"/>
    <n v="17.704000000000001"/>
  </r>
  <r>
    <n v="1"/>
    <s v="9558430"/>
    <x v="10"/>
    <s v="P"/>
    <d v="2018-02-13T00:00:00"/>
    <s v="11339989"/>
    <s v="50809-12.5X7.2X4.0  TS8  CTF24-BC"/>
    <n v="5000"/>
    <s v=""/>
    <d v="2018-03-01T00:00:00"/>
    <n v="0"/>
    <n v="21.052"/>
    <s v="2100"/>
    <s v="6"/>
    <n v="19.100999999999999"/>
  </r>
  <r>
    <n v="1"/>
    <s v="9562692"/>
    <x v="7"/>
    <s v="P"/>
    <d v="2018-02-13T00:00:00"/>
    <s v="11948717"/>
    <s v="10975- 8.5X 2.8X2.5 TS90  KCR05+"/>
    <n v="6000"/>
    <s v=""/>
    <d v="2018-02-28T00:00:00"/>
    <n v="0"/>
    <n v="4.5609999999999999"/>
    <s v="2200"/>
    <s v="6"/>
    <n v="4.9480000000000004"/>
  </r>
  <r>
    <n v="1"/>
    <s v="9478794"/>
    <x v="17"/>
    <s v="P"/>
    <d v="2018-02-14T00:00:00"/>
    <s v="12156914"/>
    <s v="60701-25.8x3.0x1.0 R37.5 V2 TS8  KCR05+"/>
    <n v="40000"/>
    <s v=""/>
    <d v="2018-02-26T00:00:00"/>
    <n v="0"/>
    <n v="49.77"/>
    <s v="0100"/>
    <s v="6"/>
    <n v="48.19"/>
  </r>
  <r>
    <n v="1"/>
    <s v="9500363"/>
    <x v="18"/>
    <s v="P"/>
    <m/>
    <s v="11608968"/>
    <s v="Büchse N3719W/03  CTS20L"/>
    <n v="35000"/>
    <s v=""/>
    <d v="2018-02-20T00:00:00"/>
    <n v="0"/>
    <n v="4.41"/>
    <s v="0600"/>
    <s v="6"/>
    <n v="4.0490000000000004"/>
  </r>
  <r>
    <n v="1"/>
    <s v="9536998"/>
    <x v="19"/>
    <s v="B"/>
    <m/>
    <s v="12279754"/>
    <s v="CTCY ST 1.98X2.30 TSN  CTS30D"/>
    <n v="80000"/>
    <s v=""/>
    <d v="2018-02-13T00:00:00"/>
    <n v="0"/>
    <n v="8.4"/>
    <s v="1500"/>
    <s v="6"/>
    <n v="12.628"/>
  </r>
  <r>
    <n v="1"/>
    <s v="9552546"/>
    <x v="9"/>
    <s v="B"/>
    <d v="2018-02-14T00:00:00"/>
    <s v="12293556"/>
    <s v="CTCY ST 1.32X1.60 TSN19 KCR32"/>
    <n v="305000"/>
    <s v=""/>
    <d v="2018-03-05T00:00:00"/>
    <n v="0"/>
    <n v="16.012"/>
    <s v="2000"/>
    <s v="6"/>
    <n v="24.658000000000001"/>
  </r>
  <r>
    <n v="1"/>
    <s v="9564790"/>
    <x v="10"/>
    <s v="S"/>
    <d v="2018-02-15T00:00:00"/>
    <s v="11267406"/>
    <s v="26457-10.5X 4.6X3.5 TS90  KCR05"/>
    <n v="40000"/>
    <s v=""/>
    <d v="2018-02-20T00:00:00"/>
    <n v="0"/>
    <n v="83.79"/>
    <s v="2100"/>
    <s v="A"/>
    <n v="82.350999999999999"/>
  </r>
  <r>
    <n v="1"/>
    <s v="9564798"/>
    <x v="10"/>
    <s v="P"/>
    <m/>
    <s v="11939165"/>
    <s v="51805- 7.0 TSX  CTM17-BC CT4"/>
    <n v="6000"/>
    <s v=""/>
    <d v="2018-02-27T00:00:00"/>
    <n v="0"/>
    <n v="6.1680000000000001"/>
    <s v="2100"/>
    <s v="6"/>
    <n v="6.0640000000000001"/>
  </r>
  <r>
    <n v="1"/>
    <s v="9596357"/>
    <x v="3"/>
    <s v="RP"/>
    <m/>
    <s v="11952845"/>
    <s v="17109-15.5X 6.4X5.0 TS90  SMG02"/>
    <n v="1400"/>
    <s v=""/>
    <d v="2018-03-05T00:00:00"/>
    <n v="0"/>
    <n v="10.106"/>
    <s v="0350"/>
    <s v="6"/>
    <n v="9.7899999999999991"/>
  </r>
  <r>
    <n v="1"/>
    <s v="9596359"/>
    <x v="16"/>
    <s v="RP"/>
    <d v="2018-02-15T00:00:00"/>
    <s v="11214312"/>
    <s v="310703  AK  TS8  KCR06"/>
    <n v="1500"/>
    <s v=""/>
    <d v="2018-03-02T00:00:00"/>
    <n v="0"/>
    <n v="2.827"/>
    <s v="1500"/>
    <s v="6"/>
    <n v="2.6440000000000001"/>
  </r>
  <r>
    <n v="1"/>
    <s v="9478790"/>
    <x v="20"/>
    <s v="P"/>
    <d v="2018-02-16T00:00:00"/>
    <s v="12156914"/>
    <s v="60701-25.8x3.0x1.0 R37.5 V2 TS8  KCR05+"/>
    <n v="40000"/>
    <s v=""/>
    <d v="2018-02-28T00:00:00"/>
    <n v="0"/>
    <n v="49.77"/>
    <s v="0200"/>
    <s v="6"/>
    <n v="46.7"/>
  </r>
  <r>
    <n v="1"/>
    <s v="9534992"/>
    <x v="21"/>
    <s v="P"/>
    <m/>
    <s v="11742957"/>
    <s v="NHF G 1490-0490-065 R1.25 AAG CTF24E"/>
    <n v="50000"/>
    <s v=""/>
    <d v="2018-01-25T00:00:00"/>
    <n v="63.7"/>
    <n v="21.64"/>
    <s v="9010"/>
    <s v="6"/>
    <n v="23.509"/>
  </r>
  <r>
    <n v="1"/>
    <s v="9551787"/>
    <x v="4"/>
    <s v="T"/>
    <m/>
    <s v="11725674"/>
    <s v="CTBA ST 1.72 TO4 TSN19  CTS18D"/>
    <n v="2884400"/>
    <s v=""/>
    <d v="2018-02-26T00:00:00"/>
    <n v="16.02"/>
    <n v="117.97199999999999"/>
    <s v="2000"/>
    <s v="6"/>
    <n v="117.97199999999999"/>
  </r>
  <r>
    <n v="1"/>
    <s v="9558248"/>
    <x v="22"/>
    <s v="T"/>
    <d v="2018-02-16T00:00:00"/>
    <s v="12240844"/>
    <s v="CT SB00- 2,00X 6,00X  80,00 DA  CTOPP10"/>
    <n v="50"/>
    <s v=""/>
    <d v="2018-02-19T00:00:00"/>
    <n v="0.59"/>
    <n v="0.749"/>
    <s v="0350"/>
    <s v="6"/>
    <n v="0.69799999999999995"/>
  </r>
  <r>
    <n v="1"/>
    <s v="9412252"/>
    <x v="17"/>
    <s v="P"/>
    <d v="2018-02-19T00:00:00"/>
    <s v="12124726"/>
    <s v="60701-30.8x3.0x1.0 R37.5 TS8  KCR05+"/>
    <n v="40000"/>
    <s v=""/>
    <m/>
    <n v="88"/>
    <n v="58.59"/>
    <s v="0100"/>
    <s v="6"/>
    <n v="0"/>
  </r>
  <r>
    <n v="1"/>
    <s v="9461474"/>
    <x v="13"/>
    <s v="T"/>
    <m/>
    <s v="11915958"/>
    <s v="TERSAMESSER*1050-1055x10.6x2.3 CTOPP10"/>
    <n v="476"/>
    <s v=""/>
    <m/>
    <n v="0"/>
    <n v="120"/>
    <s v="0010"/>
    <s v="6"/>
    <n v="0"/>
  </r>
  <r>
    <n v="1"/>
    <s v="9518940"/>
    <x v="10"/>
    <s v="P"/>
    <m/>
    <s v="12276191"/>
    <s v="61029-012 Ø14.0 mm TSN CTM17-BC"/>
    <n v="3500"/>
    <s v=""/>
    <d v="2018-03-01T00:00:00"/>
    <n v="0"/>
    <n v="28.753"/>
    <s v="2100"/>
    <s v="6"/>
    <n v="35.423000000000002"/>
  </r>
  <r>
    <n v="1"/>
    <s v="9555679"/>
    <x v="14"/>
    <s v="P"/>
    <m/>
    <s v="6101265"/>
    <s v="41060-30.0  60054 TS8  HC35"/>
    <n v="2000"/>
    <s v=""/>
    <d v="2018-03-05T00:00:00"/>
    <n v="0"/>
    <n v="54.18"/>
    <s v="1900"/>
    <s v="6"/>
    <n v="54.640999999999998"/>
  </r>
  <r>
    <n v="1"/>
    <s v="9586526"/>
    <x v="10"/>
    <s v="P"/>
    <m/>
    <s v="12111114"/>
    <s v="61084-16.0 TSX  CTM12A"/>
    <n v="21476"/>
    <s v=""/>
    <d v="2018-02-26T00:00:00"/>
    <n v="0"/>
    <n v="276.14699999999999"/>
    <s v="2100"/>
    <s v="6"/>
    <n v="22.55"/>
  </r>
  <r>
    <n v="1"/>
    <s v="9607321"/>
    <x v="7"/>
    <s v="S"/>
    <d v="2018-02-19T00:00:00"/>
    <s v="6225396"/>
    <s v="44913-HDA M12-288491/C TS8    BC20"/>
    <n v="26115"/>
    <s v=""/>
    <d v="2018-03-01T00:00:00"/>
    <n v="0"/>
    <n v="8.5"/>
    <s v="2200"/>
    <s v="A"/>
    <n v="27.42"/>
  </r>
  <r>
    <n v="1"/>
    <s v="9488888"/>
    <x v="17"/>
    <s v="P"/>
    <d v="2018-02-20T00:00:00"/>
    <s v="12156914"/>
    <s v="60701-25.8x3.0x1.0 R37.5 V2 TS8  KCR05+"/>
    <n v="40000"/>
    <s v=""/>
    <m/>
    <n v="47.17"/>
    <n v="49.77"/>
    <s v="0100"/>
    <s v="6"/>
    <n v="0"/>
  </r>
  <r>
    <n v="1"/>
    <s v="9525965"/>
    <x v="5"/>
    <s v="S"/>
    <m/>
    <s v="6282565"/>
    <s v="CTBB 4,400 GRD CTF12E"/>
    <n v="15000"/>
    <s v=""/>
    <d v="2018-01-19T00:00:00"/>
    <n v="0"/>
    <n v="10.442"/>
    <s v="6020"/>
    <s v="6"/>
    <n v="12.73"/>
  </r>
  <r>
    <n v="1"/>
    <s v="9555764"/>
    <x v="10"/>
    <s v="P"/>
    <m/>
    <s v="11869019"/>
    <s v="51960- 6.0X2.4X2.0 TS43  KCR05"/>
    <n v="25000"/>
    <s v=""/>
    <d v="2018-03-05T00:00:00"/>
    <n v="0"/>
    <n v="10.762"/>
    <s v="2100"/>
    <s v="6"/>
    <n v="10.507999999999999"/>
  </r>
  <r>
    <n v="1"/>
    <s v="9555809"/>
    <x v="23"/>
    <s v="P"/>
    <m/>
    <s v="11869098"/>
    <s v="51960- 6.0X4.5X2.0 TS43  KCR05"/>
    <n v="30000"/>
    <s v=""/>
    <d v="2018-03-02T00:00:00"/>
    <n v="0"/>
    <n v="24.254999999999999"/>
    <s v="1500"/>
    <s v="6"/>
    <n v="23.745000000000001"/>
  </r>
  <r>
    <n v="1"/>
    <s v="9578636"/>
    <x v="23"/>
    <s v="S"/>
    <m/>
    <s v="11715041"/>
    <s v="51729- 6.0 58006000 TSX  CTF12-BC"/>
    <n v="34000"/>
    <s v=""/>
    <d v="2018-03-05T00:00:00"/>
    <n v="0"/>
    <n v="18.457000000000001"/>
    <s v="1500"/>
    <s v="6"/>
    <n v="18.061"/>
  </r>
  <r>
    <n v="1"/>
    <s v="9579305"/>
    <x v="17"/>
    <s v="P"/>
    <d v="2018-02-20T00:00:00"/>
    <s v="11677195"/>
    <s v="44246- 8.5X 6.2X3.2 TS90  KCR05+"/>
    <n v="40000"/>
    <s v=""/>
    <m/>
    <n v="19.05"/>
    <n v="89.123999999999995"/>
    <s v="0100"/>
    <s v="6"/>
    <n v="0"/>
  </r>
  <r>
    <n v="1"/>
    <s v="9506283"/>
    <x v="24"/>
    <s v="S"/>
    <d v="2018-02-21T00:00:00"/>
    <s v="12231870"/>
    <s v="31450- 6.5X 3.2X2.0 DA  GC32"/>
    <n v="23000"/>
    <s v=""/>
    <d v="2018-03-02T00:00:00"/>
    <n v="0"/>
    <n v="14.103999999999999"/>
    <s v="3100"/>
    <s v="6"/>
    <n v="14.183"/>
  </r>
  <r>
    <n v="1"/>
    <s v="9518960"/>
    <x v="14"/>
    <s v="P"/>
    <m/>
    <s v="12278832"/>
    <s v="51805-35.0 TSX  CTM17-BC CT4"/>
    <n v="700"/>
    <s v=""/>
    <d v="2018-03-02T00:00:00"/>
    <n v="0"/>
    <n v="43.779000000000003"/>
    <s v="1900"/>
    <s v="6"/>
    <n v="46.192"/>
  </r>
  <r>
    <n v="1"/>
    <s v="9544703"/>
    <x v="6"/>
    <s v="T"/>
    <m/>
    <s v="11585379"/>
    <s v="WDC 7150 PT  GC32"/>
    <n v="1000"/>
    <s v=""/>
    <d v="2018-01-17T00:00:00"/>
    <n v="2.35"/>
    <n v="0.98"/>
    <s v="0350"/>
    <s v="6"/>
    <n v="0.93899999999999995"/>
  </r>
  <r>
    <n v="1"/>
    <s v="9555676"/>
    <x v="25"/>
    <s v="P"/>
    <m/>
    <s v="6112478"/>
    <s v="41060-22.0 205831 TS8  HC35"/>
    <n v="2000"/>
    <s v=""/>
    <d v="2018-01-22T00:00:00"/>
    <n v="7.6"/>
    <n v="24.065999999999999"/>
    <s v="6100"/>
    <s v="6"/>
    <n v="23.414999999999999"/>
  </r>
  <r>
    <n v="1"/>
    <s v="9555810"/>
    <x v="3"/>
    <s v="P"/>
    <d v="2018-02-21T00:00:00"/>
    <s v="11843391"/>
    <s v="51962- 8.0X4.5X2.5 TS43  KCR05"/>
    <n v="51000"/>
    <s v=""/>
    <d v="2018-02-27T00:00:00"/>
    <n v="0"/>
    <n v="64.260000000000005"/>
    <s v="0350"/>
    <s v="6"/>
    <n v="67.302000000000007"/>
  </r>
  <r>
    <n v="1"/>
    <s v="9547118"/>
    <x v="22"/>
    <s v="T"/>
    <d v="2018-02-22T00:00:00"/>
    <s v="11911256"/>
    <s v="CT SB00- 2,00x 2,00x  25,00 DA  CTOPP10"/>
    <n v="2800"/>
    <s v=""/>
    <d v="2018-03-03T00:00:00"/>
    <n v="6.42"/>
    <n v="4.6360000000000001"/>
    <s v="0350"/>
    <s v="6"/>
    <n v="4.3579999999999997"/>
  </r>
  <r>
    <n v="1"/>
    <s v="9578566"/>
    <x v="15"/>
    <s v="S"/>
    <d v="2018-02-22T00:00:00"/>
    <s v="11192381"/>
    <s v="24323- 5.0 TS8*  CTF12-BC"/>
    <n v="46000"/>
    <s v=""/>
    <d v="2018-03-05T00:00:00"/>
    <n v="0"/>
    <n v="13.571999999999999"/>
    <s v="1500"/>
    <s v="6"/>
    <n v="12.667999999999999"/>
  </r>
  <r>
    <n v="1"/>
    <s v="9533292"/>
    <x v="5"/>
    <s v="RP"/>
    <d v="2018-02-23T00:00:00"/>
    <s v="6227533"/>
    <s v="Kugel 275480 A6  KR17"/>
    <n v="6000"/>
    <s v=""/>
    <d v="2018-01-19T00:00:00"/>
    <n v="0"/>
    <n v="8.266"/>
    <s v="1700"/>
    <s v="6"/>
    <n v="11.696"/>
  </r>
  <r>
    <n v="1"/>
    <s v="9552636"/>
    <x v="10"/>
    <s v="P"/>
    <m/>
    <s v="11610322"/>
    <s v="51043-10.0  TSX GW14"/>
    <n v="86000"/>
    <s v=""/>
    <d v="2018-03-02T00:00:00"/>
    <n v="0"/>
    <n v="303.95"/>
    <s v="2100"/>
    <s v="6"/>
    <n v="283.45400000000001"/>
  </r>
  <r>
    <n v="1"/>
    <s v="9555533"/>
    <x v="26"/>
    <s v="S"/>
    <m/>
    <s v="6265388"/>
    <s v="11400- 5.0 TS8  CTF12-BC"/>
    <n v="149500"/>
    <s v=""/>
    <d v="2018-03-02T00:00:00"/>
    <n v="0"/>
    <n v="46.158000000000001"/>
    <s v="1800"/>
    <s v="6"/>
    <n v="44.290999999999997"/>
  </r>
  <r>
    <n v="1"/>
    <s v="9569851"/>
    <x v="24"/>
    <s v="T"/>
    <m/>
    <s v="11965143"/>
    <s v="WDC 7165 PT  CTOPP10"/>
    <n v="1815"/>
    <s v=""/>
    <d v="2018-03-03T00:00:00"/>
    <n v="0"/>
    <n v="1.9419999999999999"/>
    <s v="3100"/>
    <s v="6"/>
    <n v="1.8420000000000001"/>
  </r>
  <r>
    <n v="1"/>
    <s v="9577788"/>
    <x v="26"/>
    <s v="S"/>
    <m/>
    <s v="80360773"/>
    <s v="S4-3G 5.5 JAPAN 229001 TS8  CTM17-BC"/>
    <n v="11200"/>
    <s v=""/>
    <d v="2018-02-28T00:00:00"/>
    <n v="0"/>
    <n v="5.2450000000000001"/>
    <s v="1800"/>
    <s v="6"/>
    <n v="5.6849999999999996"/>
  </r>
  <r>
    <n v="1"/>
    <s v="9578825"/>
    <x v="16"/>
    <s v="S"/>
    <m/>
    <s v="6200836"/>
    <s v="22000- 1/8&quot; TS8  CTF12-BC"/>
    <n v="63000"/>
    <s v=""/>
    <d v="2018-03-02T00:00:00"/>
    <n v="0"/>
    <n v="10.253"/>
    <s v="1700"/>
    <s v="6"/>
    <n v="21.027999999999999"/>
  </r>
  <r>
    <n v="1"/>
    <s v="9582239"/>
    <x v="27"/>
    <s v="S"/>
    <m/>
    <s v="11352457"/>
    <s v="26014- 7.5X 4.7X2.5 TS90  KCR06"/>
    <n v="20000"/>
    <s v=""/>
    <d v="2018-02-24T00:00:00"/>
    <n v="0"/>
    <n v="22.68"/>
    <s v="2000"/>
    <s v="6"/>
    <n v="22.762"/>
  </r>
  <r>
    <n v="1"/>
    <s v="9591247"/>
    <x v="10"/>
    <s v="S"/>
    <m/>
    <s v="12264222"/>
    <s v="CTRU W00- 10,30X 54,5  KCR05+"/>
    <n v="5001"/>
    <s v=""/>
    <d v="2018-03-05T00:00:00"/>
    <n v="0"/>
    <n v="373.43299999999999"/>
    <s v="2100"/>
    <s v="6"/>
    <n v="396.00900000000001"/>
  </r>
  <r>
    <n v="1"/>
    <s v="9594669"/>
    <x v="16"/>
    <s v="P"/>
    <d v="2018-02-23T00:00:00"/>
    <s v="11572880"/>
    <s v="ALLIGATOR SET 50525-002 TS8  HC20"/>
    <n v="28799"/>
    <s v=""/>
    <d v="2018-03-02T00:00:00"/>
    <n v="0"/>
    <n v="31.146999999999998"/>
    <s v="1500"/>
    <s v="6"/>
    <n v="30.24"/>
  </r>
  <r>
    <n v="1"/>
    <s v="9582232"/>
    <x v="10"/>
    <s v="P"/>
    <d v="2018-02-24T00:00:00"/>
    <s v="11949699"/>
    <s v="38376-13.0X 5.0X4.0 TS90  KCR10"/>
    <n v="5000"/>
    <s v=""/>
    <d v="2018-03-01T00:00:00"/>
    <n v="0"/>
    <n v="17.324999999999999"/>
    <s v="2100"/>
    <s v="6"/>
    <n v="17.222999999999999"/>
  </r>
  <r>
    <n v="1"/>
    <s v="9358361"/>
    <x v="10"/>
    <s v="P"/>
    <d v="2018-02-26T00:00:00"/>
    <s v="11683522"/>
    <s v="00.15.0236A TS8  CTS18D"/>
    <n v="1000"/>
    <s v=""/>
    <d v="2018-03-02T00:00:00"/>
    <n v="0"/>
    <n v="11.459"/>
    <s v="2100"/>
    <s v="6"/>
    <n v="13.885999999999999"/>
  </r>
  <r>
    <n v="1"/>
    <s v="9432919"/>
    <x v="20"/>
    <s v="P"/>
    <m/>
    <s v="6230868"/>
    <s v="960403.03/RA RO 2 M.R.D.12 CC CTF16R"/>
    <n v="2000"/>
    <s v=""/>
    <d v="2018-02-15T00:00:00"/>
    <n v="0"/>
    <n v="25.263000000000002"/>
    <s v="0300"/>
    <s v="6"/>
    <n v="23.152999999999999"/>
  </r>
  <r>
    <n v="1"/>
    <s v="9433399"/>
    <x v="28"/>
    <s v="P"/>
    <m/>
    <s v="11854759"/>
    <s v="9857.02 RA2 d.14 CTF16R"/>
    <n v="6000"/>
    <s v=""/>
    <d v="2018-02-28T00:00:00"/>
    <n v="0"/>
    <n v="96.831000000000003"/>
    <s v="0590"/>
    <s v="6"/>
    <n v="101.45099999999999"/>
  </r>
  <r>
    <n v="1"/>
    <s v="9433410"/>
    <x v="10"/>
    <s v="P"/>
    <m/>
    <s v="6228958"/>
    <s v="960416.00/AN M.3 33-42-3 CTF16R"/>
    <n v="2000"/>
    <s v=""/>
    <d v="2018-02-28T00:00:00"/>
    <n v="0"/>
    <n v="41.265000000000001"/>
    <s v="2100"/>
    <s v="6"/>
    <n v="40.686"/>
  </r>
  <r>
    <n v="1"/>
    <s v="9461475"/>
    <x v="13"/>
    <s v="T"/>
    <m/>
    <s v="11915958"/>
    <s v="TERSAMESSER*1050-1055x10.6x2.3 CTOPP10"/>
    <n v="476"/>
    <s v=""/>
    <m/>
    <n v="0"/>
    <n v="120"/>
    <s v="0010"/>
    <s v="6"/>
    <n v="0"/>
  </r>
  <r>
    <n v="1"/>
    <s v="9485265"/>
    <x v="24"/>
    <s v="P"/>
    <m/>
    <s v="12272712"/>
    <s v="60589-10.5X 5.5X4.0 PT  KCR10"/>
    <n v="5000"/>
    <s v=""/>
    <d v="2018-03-02T00:00:00"/>
    <n v="0"/>
    <n v="15.089"/>
    <s v="3100"/>
    <s v="6"/>
    <n v="8.8249999999999993"/>
  </r>
  <r>
    <n v="1"/>
    <s v="9542620"/>
    <x v="7"/>
    <s v="S"/>
    <m/>
    <s v="12158830"/>
    <s v="WFC 7150 DPT  GC32"/>
    <n v="20000"/>
    <s v=""/>
    <d v="2018-03-02T00:00:00"/>
    <n v="0"/>
    <n v="42.945"/>
    <s v="3300"/>
    <s v="6"/>
    <n v="43.857999999999997"/>
  </r>
  <r>
    <n v="1"/>
    <s v="9544745"/>
    <x v="7"/>
    <s v="S"/>
    <m/>
    <s v="11191834"/>
    <s v="58000-12.0 TS8  CTF12-BC"/>
    <n v="20000"/>
    <s v=""/>
    <d v="2018-02-23T00:00:00"/>
    <n v="0"/>
    <n v="54.621000000000002"/>
    <s v="2200"/>
    <s v="6"/>
    <n v="53.594999999999999"/>
  </r>
  <r>
    <n v="1"/>
    <s v="9550010"/>
    <x v="14"/>
    <s v="P"/>
    <m/>
    <s v="80358740"/>
    <s v="CTDD Ø 5.0 RI  MG18 Kanefusa"/>
    <n v="12000"/>
    <s v=""/>
    <d v="2018-03-02T00:00:00"/>
    <n v="0"/>
    <n v="10.506"/>
    <s v="1900"/>
    <s v="6"/>
    <n v="7.4240000000000004"/>
  </r>
  <r>
    <n v="1"/>
    <s v="9555465"/>
    <x v="10"/>
    <s v="S"/>
    <m/>
    <s v="11188516"/>
    <s v="58000- 8.0 TS8  CTF12-BC"/>
    <n v="150000"/>
    <s v=""/>
    <d v="2018-02-26T00:00:00"/>
    <n v="0"/>
    <n v="132.93"/>
    <s v="2100"/>
    <s v="6"/>
    <n v="127.571"/>
  </r>
  <r>
    <n v="1"/>
    <s v="9555717"/>
    <x v="10"/>
    <s v="P"/>
    <m/>
    <s v="12294607"/>
    <s v="51689-238 Ø16 K150 TSX  CTM16A"/>
    <n v="400"/>
    <s v=""/>
    <d v="2018-02-27T00:00:00"/>
    <n v="0"/>
    <n v="4.88"/>
    <s v="2100"/>
    <s v="6"/>
    <n v="5.0670000000000002"/>
  </r>
  <r>
    <n v="1"/>
    <s v="9568010"/>
    <x v="24"/>
    <s v="P"/>
    <m/>
    <s v="12120974"/>
    <s v="CT SB00- 2,00x 5,20x  50,00 DA  CTOPP10"/>
    <n v="2000"/>
    <s v=""/>
    <d v="2018-02-23T00:00:00"/>
    <n v="0"/>
    <n v="17.815999999999999"/>
    <s v="3100"/>
    <s v="6"/>
    <n v="17.123999999999999"/>
  </r>
  <r>
    <n v="1"/>
    <s v="9572964"/>
    <x v="28"/>
    <s v="P"/>
    <m/>
    <s v="12141727"/>
    <s v="Pion pleins Ø6x5.2mm (PCB_0014)  CTM16N"/>
    <n v="20000"/>
    <s v=""/>
    <d v="2018-03-05T00:00:00"/>
    <n v="0"/>
    <n v="47.481000000000002"/>
    <s v="0590"/>
    <s v="6"/>
    <n v="45.719000000000001"/>
  </r>
  <r>
    <n v="1"/>
    <s v="9577688"/>
    <x v="27"/>
    <s v="P"/>
    <m/>
    <s v="11740298"/>
    <s v="58800- 7/8&quot; TS8  CTF12-BC"/>
    <n v="1500"/>
    <s v=""/>
    <d v="2018-03-05T00:00:00"/>
    <n v="0"/>
    <n v="15.625999999999999"/>
    <s v="2000"/>
    <s v="6"/>
    <n v="16.88"/>
  </r>
  <r>
    <n v="1"/>
    <s v="9580286"/>
    <x v="10"/>
    <s v="P"/>
    <m/>
    <s v="11378578"/>
    <s v="2,0+0,1 x 2,5+0,1 x 12,05+/-0,1 TS8 HC10"/>
    <n v="6000"/>
    <s v=""/>
    <d v="2018-02-28T00:00:00"/>
    <n v="0"/>
    <n v="5.9089999999999998"/>
    <s v="2100"/>
    <s v="6"/>
    <n v="5.8479999999999999"/>
  </r>
  <r>
    <n v="1"/>
    <s v="9581924"/>
    <x v="10"/>
    <s v="P"/>
    <m/>
    <s v="11243889"/>
    <s v="50560-S4-2G 1800 TSN CTM17-BC"/>
    <n v="4000"/>
    <s v=""/>
    <d v="2018-03-01T00:00:00"/>
    <n v="0"/>
    <n v="28.614999999999998"/>
    <s v="2100"/>
    <s v="6"/>
    <n v="26.202999999999999"/>
  </r>
  <r>
    <n v="1"/>
    <s v="9583589"/>
    <x v="10"/>
    <s v="S"/>
    <m/>
    <s v="12307614"/>
    <s v="22974- 9.0X 4.3X2.7 TS90  CTOPP10"/>
    <n v="3500"/>
    <s v=""/>
    <d v="2018-03-05T00:00:00"/>
    <n v="0"/>
    <n v="5.1079999999999997"/>
    <s v="2100"/>
    <s v="6"/>
    <n v="6.3029999999999999"/>
  </r>
  <r>
    <n v="1"/>
    <s v="9583607"/>
    <x v="3"/>
    <s v="S"/>
    <m/>
    <s v="6266183"/>
    <s v="43612- 5.0 TS8  CTF12-BC"/>
    <n v="60000"/>
    <s v=""/>
    <d v="2018-03-05T00:00:00"/>
    <n v="0"/>
    <n v="18.521999999999998"/>
    <s v="0500"/>
    <s v="6"/>
    <n v="18.091999999999999"/>
  </r>
  <r>
    <n v="1"/>
    <s v="9587887"/>
    <x v="10"/>
    <s v="S"/>
    <m/>
    <s v="6238353"/>
    <s v="46000-11.0 TSX  CTM17-BC"/>
    <n v="10000"/>
    <s v=""/>
    <d v="2018-03-01T00:00:00"/>
    <n v="0"/>
    <n v="22.533000000000001"/>
    <s v="2100"/>
    <s v="6"/>
    <n v="21.94"/>
  </r>
  <r>
    <n v="1"/>
    <s v="9591129"/>
    <x v="29"/>
    <s v="T"/>
    <m/>
    <s v="12191134"/>
    <s v="CTCY MI 1.60X3.00 TSAN  CTS24D"/>
    <n v="441400"/>
    <s v=""/>
    <m/>
    <n v="0"/>
    <n v="39.725999999999999"/>
    <s v="2100"/>
    <s v="6"/>
    <n v="0"/>
  </r>
  <r>
    <n v="1"/>
    <s v="9593552"/>
    <x v="7"/>
    <s v="T"/>
    <d v="2018-02-26T00:00:00"/>
    <s v="12276184"/>
    <s v="CT SB00- 2,00x 4,50x 60,00 TS42  CTOPP08"/>
    <n v="5"/>
    <s v=""/>
    <d v="2018-02-20T00:00:00"/>
    <n v="0"/>
    <n v="4.7E-2"/>
    <s v="2200"/>
    <s v="6"/>
    <n v="4.7E-2"/>
  </r>
  <r>
    <n v="1"/>
    <s v="9485448"/>
    <x v="10"/>
    <s v="P"/>
    <d v="2018-02-27T00:00:00"/>
    <s v="11714294"/>
    <s v="960403.03/RA RO 2 M.R.D.17 CC  CTF16R"/>
    <n v="500"/>
    <s v=""/>
    <d v="2018-02-27T00:00:00"/>
    <n v="0"/>
    <n v="10.132999999999999"/>
    <s v="0800"/>
    <s v="6"/>
    <n v="12.528"/>
  </r>
  <r>
    <n v="1"/>
    <s v="9500364"/>
    <x v="18"/>
    <s v="P"/>
    <m/>
    <s v="11608968"/>
    <s v="Büchse N3719W/03  CTS20L"/>
    <n v="35000"/>
    <s v=""/>
    <d v="2018-02-20T00:00:00"/>
    <n v="0"/>
    <n v="4.41"/>
    <s v="0600"/>
    <s v="6"/>
    <n v="4.75"/>
  </r>
  <r>
    <n v="1"/>
    <s v="9512980"/>
    <x v="30"/>
    <s v="T"/>
    <m/>
    <s v="11332641"/>
    <s v="CTRG W00-  5,00X330,0  KCR06"/>
    <n v="181"/>
    <s v=""/>
    <d v="2018-03-02T00:00:00"/>
    <n v="0"/>
    <n v="17.919"/>
    <s v="7100"/>
    <s v="6"/>
    <n v="0"/>
  </r>
  <r>
    <n v="1"/>
    <s v="9545561"/>
    <x v="31"/>
    <s v="T"/>
    <m/>
    <s v="12162530"/>
    <s v="WDC 7150 PT  CTOPP10"/>
    <n v="5000"/>
    <s v=""/>
    <d v="2018-01-25T00:00:00"/>
    <n v="9.76"/>
    <n v="4.88"/>
    <s v="0350"/>
    <s v="6"/>
    <n v="4.6849999999999996"/>
  </r>
  <r>
    <n v="1"/>
    <s v="9546530"/>
    <x v="32"/>
    <s v="P"/>
    <m/>
    <s v="12169898"/>
    <s v="WFC 7312 PT  CTOPP10"/>
    <n v="2000"/>
    <s v=""/>
    <d v="2018-02-14T00:00:00"/>
    <n v="4.3899999999999997"/>
    <n v="8.9960000000000004"/>
    <s v="3000"/>
    <s v="6"/>
    <n v="10.509"/>
  </r>
  <r>
    <n v="1"/>
    <s v="9546891"/>
    <x v="24"/>
    <s v="T"/>
    <m/>
    <s v="12030950"/>
    <s v="10975- 8.5X 5.0X2.5 DA  CTOPP10"/>
    <n v="745"/>
    <s v=""/>
    <d v="2018-03-03T00:00:00"/>
    <n v="0"/>
    <n v="0.97899999999999998"/>
    <s v="3100"/>
    <s v="6"/>
    <n v="0.95399999999999996"/>
  </r>
  <r>
    <n v="1"/>
    <s v="9550011"/>
    <x v="28"/>
    <s v="P"/>
    <m/>
    <s v="80050667"/>
    <s v="CTDD Ø 6.0 LE  HC35"/>
    <n v="10000"/>
    <s v=""/>
    <d v="2018-02-28T00:00:00"/>
    <n v="0"/>
    <n v="11.413"/>
    <s v="0590"/>
    <s v="6"/>
    <n v="10.180999999999999"/>
  </r>
  <r>
    <n v="1"/>
    <s v="9558135"/>
    <x v="27"/>
    <s v="S"/>
    <m/>
    <s v="6265417"/>
    <s v="11400- 9.0 TS8  CTF12-BC"/>
    <n v="50000"/>
    <s v=""/>
    <d v="2018-03-05T00:00:00"/>
    <n v="0"/>
    <n v="69.141999999999996"/>
    <s v="2000"/>
    <s v="6"/>
    <n v="91.843999999999994"/>
  </r>
  <r>
    <n v="1"/>
    <s v="9561444"/>
    <x v="10"/>
    <s v="P"/>
    <m/>
    <s v="6209048"/>
    <s v="CTDB 260R      TS8   HC20"/>
    <n v="3000"/>
    <s v=""/>
    <d v="2018-02-27T00:00:00"/>
    <n v="0"/>
    <n v="13.035"/>
    <s v="2100"/>
    <s v="6"/>
    <n v="13.786"/>
  </r>
  <r>
    <n v="1"/>
    <s v="9564247"/>
    <x v="25"/>
    <s v="P"/>
    <m/>
    <s v="80355864"/>
    <s v="38804-32.0 355864 TSN  CTM17-BC"/>
    <n v="3000"/>
    <s v=""/>
    <d v="2018-02-06T00:00:00"/>
    <n v="10.23"/>
    <n v="95.388000000000005"/>
    <s v="1510"/>
    <s v="6"/>
    <n v="90.802000000000007"/>
  </r>
  <r>
    <n v="1"/>
    <s v="9578829"/>
    <x v="15"/>
    <s v="S"/>
    <m/>
    <s v="6265479"/>
    <s v="12500- 3.5 TS8  CTF12-BC"/>
    <n v="52000"/>
    <s v=""/>
    <d v="2018-03-05T00:00:00"/>
    <n v="0"/>
    <n v="8.7910000000000004"/>
    <s v="1500"/>
    <s v="6"/>
    <n v="9.2639999999999993"/>
  </r>
  <r>
    <n v="1"/>
    <s v="9582226"/>
    <x v="33"/>
    <s v="P"/>
    <m/>
    <s v="11699676"/>
    <s v="51015-18 TSX  CTM17-BC"/>
    <n v="16000"/>
    <s v=""/>
    <d v="2018-02-28T00:00:00"/>
    <n v="0"/>
    <n v="262.92"/>
    <s v="0700"/>
    <s v="6"/>
    <n v="244.452"/>
  </r>
  <r>
    <n v="1"/>
    <s v="9582236"/>
    <x v="23"/>
    <s v="S"/>
    <m/>
    <s v="6265511"/>
    <s v="12500- 5.5 TS8  CTF12-BC"/>
    <n v="12500"/>
    <s v=""/>
    <d v="2018-03-05T00:00:00"/>
    <n v="0"/>
    <n v="4.62"/>
    <s v="1500"/>
    <s v="6"/>
    <n v="5.2510000000000003"/>
  </r>
  <r>
    <n v="1"/>
    <s v="9582238"/>
    <x v="10"/>
    <s v="S"/>
    <m/>
    <s v="6265750"/>
    <s v="43500- 9.0 TS8  CTF11-BC"/>
    <n v="3500"/>
    <s v=""/>
    <d v="2018-02-27T00:00:00"/>
    <n v="0"/>
    <n v="4.6120000000000001"/>
    <s v="2100"/>
    <s v="6"/>
    <n v="5.31"/>
  </r>
  <r>
    <n v="1"/>
    <s v="9582332"/>
    <x v="15"/>
    <s v="S"/>
    <m/>
    <s v="6265371"/>
    <s v="11400- 3.0 TS8  CTF12-BC"/>
    <n v="44100"/>
    <s v=""/>
    <d v="2018-03-05T00:00:00"/>
    <n v="0"/>
    <n v="4.6769999999999996"/>
    <s v="1500"/>
    <s v="6"/>
    <n v="5.2160000000000002"/>
  </r>
  <r>
    <n v="1"/>
    <s v="9588197"/>
    <x v="10"/>
    <s v="S"/>
    <d v="2018-02-27T00:00:00"/>
    <s v="12308282"/>
    <s v="31450- 6.5X 3.6X2.0 TS90  KCR10"/>
    <n v="19000"/>
    <s v=""/>
    <d v="2018-03-01T00:00:00"/>
    <n v="0"/>
    <n v="13.367000000000001"/>
    <s v="2100"/>
    <s v="6"/>
    <n v="12.689"/>
  </r>
  <r>
    <n v="1"/>
    <s v="9468950"/>
    <x v="1"/>
    <s v="P"/>
    <d v="2018-02-28T00:00:00"/>
    <s v="11211750"/>
    <s v="50417-13.0X 7.0X6.0 TS90  HC30"/>
    <n v="2000"/>
    <s v=""/>
    <d v="2018-03-05T00:00:00"/>
    <n v="0"/>
    <n v="8.5890000000000004"/>
    <s v="9000"/>
    <s v="6"/>
    <n v="8.7710000000000008"/>
  </r>
  <r>
    <n v="1"/>
    <s v="9558138"/>
    <x v="15"/>
    <s v="S"/>
    <m/>
    <s v="6265478"/>
    <s v="12500- 3.0 TS8  CTF11-BC"/>
    <n v="200000"/>
    <s v=""/>
    <d v="2018-03-05T00:00:00"/>
    <n v="0"/>
    <n v="18.899999999999999"/>
    <s v="1500"/>
    <s v="6"/>
    <n v="36.487000000000002"/>
  </r>
  <r>
    <n v="1"/>
    <s v="9564340"/>
    <x v="20"/>
    <s v="P"/>
    <m/>
    <s v="11608968"/>
    <s v="Büchse N3719W/03  CTS20L"/>
    <n v="19047"/>
    <s v=""/>
    <d v="2018-02-19T00:00:00"/>
    <n v="0"/>
    <n v="2.4"/>
    <s v="0200"/>
    <s v="6"/>
    <n v="22.556000000000001"/>
  </r>
  <r>
    <n v="1"/>
    <s v="9566837"/>
    <x v="10"/>
    <s v="S"/>
    <m/>
    <s v="11974235"/>
    <s v="31450- 6.5X 3.5X2.0 TS90  KCR06"/>
    <n v="130000"/>
    <s v=""/>
    <d v="2018-02-27T00:00:00"/>
    <n v="0"/>
    <n v="84.63"/>
    <s v="2100"/>
    <s v="6"/>
    <n v="129.17099999999999"/>
  </r>
  <r>
    <n v="1"/>
    <s v="9568180"/>
    <x v="7"/>
    <s v="S"/>
    <m/>
    <s v="12151074"/>
    <s v="WDC 7230 TS90  KCR32"/>
    <n v="3200"/>
    <s v=""/>
    <d v="2018-03-05T00:00:00"/>
    <n v="0"/>
    <n v="4.8150000000000004"/>
    <s v="2200"/>
    <s v="6"/>
    <n v="5.4169999999999998"/>
  </r>
  <r>
    <n v="1"/>
    <s v="9569937"/>
    <x v="13"/>
    <s v="S"/>
    <m/>
    <s v="12056488"/>
    <s v="CT SB00- 2,00x 6,00x  60,00 DA  CTOPP10"/>
    <n v="130"/>
    <s v=""/>
    <m/>
    <n v="0"/>
    <n v="1.3919999999999999"/>
    <s v="0050"/>
    <s v="6"/>
    <n v="0"/>
  </r>
  <r>
    <n v="1"/>
    <s v="9571057"/>
    <x v="27"/>
    <s v="S"/>
    <m/>
    <s v="11821906"/>
    <s v="17037- 8.0X 5.0X2.3 TS90  KCR10"/>
    <n v="120000"/>
    <s v=""/>
    <d v="2018-03-05T00:00:00"/>
    <n v="0"/>
    <n v="144.9"/>
    <s v="2000"/>
    <s v="6"/>
    <n v="137.68700000000001"/>
  </r>
  <r>
    <n v="1"/>
    <s v="9583617"/>
    <x v="23"/>
    <s v="S"/>
    <m/>
    <s v="12287082"/>
    <s v="60000- 8.0X 3.3X2.3 TS90  KCR06"/>
    <n v="5800"/>
    <s v=""/>
    <d v="2018-02-28T00:00:00"/>
    <n v="0"/>
    <n v="4.6280000000000001"/>
    <s v="1500"/>
    <s v="6"/>
    <n v="5.0229999999999997"/>
  </r>
  <r>
    <n v="1"/>
    <s v="9583932"/>
    <x v="10"/>
    <s v="S"/>
    <m/>
    <s v="12303108"/>
    <s v="17037- 8.0X 6.0X2.3 TS90  GC32"/>
    <n v="3200"/>
    <s v=""/>
    <d v="2018-03-05T00:00:00"/>
    <n v="0"/>
    <n v="4.7039999999999997"/>
    <s v="2100"/>
    <s v="6"/>
    <n v="5.0259999999999998"/>
  </r>
  <r>
    <n v="1"/>
    <s v="9584009"/>
    <x v="10"/>
    <s v="P"/>
    <m/>
    <s v="11810371"/>
    <s v="51985-16.0 TSX CTM17-BC"/>
    <n v="40000"/>
    <s v=""/>
    <d v="2018-02-27T00:00:00"/>
    <n v="0"/>
    <n v="115.068"/>
    <s v="2100"/>
    <s v="6"/>
    <n v="150.72900000000001"/>
  </r>
  <r>
    <n v="1"/>
    <s v="9584061"/>
    <x v="14"/>
    <s v="S"/>
    <m/>
    <s v="11995740"/>
    <s v="10975- 8.5X 3.4X2.5 TS90  CTOPP10"/>
    <n v="5000"/>
    <s v=""/>
    <d v="2018-02-28T00:00:00"/>
    <n v="0"/>
    <n v="4.3360000000000003"/>
    <s v="1900"/>
    <s v="6"/>
    <n v="4.3090000000000002"/>
  </r>
  <r>
    <n v="1"/>
    <s v="9585151"/>
    <x v="10"/>
    <s v="T"/>
    <m/>
    <s v="12260751"/>
    <s v="WFC 7180 DPT  GC32"/>
    <n v="910"/>
    <s v=""/>
    <d v="2018-03-03T00:00:00"/>
    <n v="0"/>
    <n v="2.2349999999999999"/>
    <s v="3250"/>
    <s v="6"/>
    <n v="1.82"/>
  </r>
  <r>
    <n v="1"/>
    <s v="9585349"/>
    <x v="7"/>
    <s v="P"/>
    <m/>
    <s v="6219338"/>
    <s v="10975- 8.5X 5.0X2.5 TS90  SMX"/>
    <n v="5000"/>
    <s v=""/>
    <d v="2018-03-05T00:00:00"/>
    <n v="0"/>
    <n v="5.5069999999999997"/>
    <s v="2200"/>
    <s v="6"/>
    <n v="5.7190000000000003"/>
  </r>
  <r>
    <n v="1"/>
    <s v="9585373"/>
    <x v="10"/>
    <s v="P"/>
    <m/>
    <s v="11187369"/>
    <s v="50290- 5.0 TS8  CTM17-BC"/>
    <n v="25000"/>
    <s v=""/>
    <d v="2018-03-02T00:00:00"/>
    <n v="0"/>
    <n v="6.8250000000000002"/>
    <s v="2100"/>
    <s v="6"/>
    <n v="6.1580000000000004"/>
  </r>
  <r>
    <n v="1"/>
    <s v="9585600"/>
    <x v="14"/>
    <s v="P"/>
    <m/>
    <s v="12109490"/>
    <s v="60004-25.0 TS8  CTM17-BC"/>
    <n v="2000"/>
    <s v=""/>
    <d v="2018-02-27T00:00:00"/>
    <n v="0"/>
    <n v="70.266000000000005"/>
    <s v="1900"/>
    <s v="6"/>
    <n v="70.891999999999996"/>
  </r>
  <r>
    <n v="1"/>
    <s v="9586444"/>
    <x v="3"/>
    <s v="P"/>
    <m/>
    <s v="11428808"/>
    <s v="25376- 6.5X 3.5X2.0 TS90  CTU05-KC"/>
    <n v="50000"/>
    <s v=""/>
    <d v="2018-02-27T00:00:00"/>
    <n v="0"/>
    <n v="36.225000000000001"/>
    <s v="0500"/>
    <s v="6"/>
    <n v="32.658999999999999"/>
  </r>
  <r>
    <n v="1"/>
    <s v="9587889"/>
    <x v="2"/>
    <s v="S"/>
    <d v="2018-02-28T00:00:00"/>
    <s v="12282898"/>
    <s v="Art. intermediaire 12282423 CTF11E"/>
    <n v="33001"/>
    <s v=""/>
    <d v="2018-02-26T00:00:00"/>
    <n v="0"/>
    <n v="4.8860000000000001"/>
    <s v="1500"/>
    <s v="6"/>
    <n v="5.43"/>
  </r>
  <r>
    <n v="1"/>
    <s v="9498614"/>
    <x v="34"/>
    <s v="P"/>
    <d v="2018-03-01T00:00:00"/>
    <s v="11742956"/>
    <s v="NHF G 0850-0590-055 CAG CTF24E"/>
    <n v="15000"/>
    <s v=""/>
    <d v="2017-12-04T00:00:00"/>
    <n v="0"/>
    <n v="6.8040000000000003"/>
    <s v="2300"/>
    <s v="6"/>
    <n v="8.19"/>
  </r>
  <r>
    <n v="1"/>
    <s v="9526355"/>
    <x v="24"/>
    <s v="T"/>
    <m/>
    <s v="12041458"/>
    <s v="38376-13.0X 6.5X4.0 DA  KCR10"/>
    <n v="3560"/>
    <s v=""/>
    <d v="2018-02-12T00:00:00"/>
    <n v="0"/>
    <n v="16.024000000000001"/>
    <s v="3100"/>
    <s v="6"/>
    <n v="15.962999999999999"/>
  </r>
  <r>
    <n v="1"/>
    <s v="9536317"/>
    <x v="24"/>
    <s v="T"/>
    <m/>
    <s v="12053823"/>
    <s v="24150-12.5X 6.5X4.0 DA  KCR10"/>
    <n v="3120"/>
    <s v=""/>
    <d v="2018-03-04T00:00:00"/>
    <n v="0"/>
    <n v="13.875"/>
    <s v="3100"/>
    <s v="6"/>
    <n v="13.363"/>
  </r>
  <r>
    <n v="1"/>
    <s v="9546764"/>
    <x v="24"/>
    <s v="T"/>
    <m/>
    <s v="12148312"/>
    <s v="12356-10.5X 4.8X3.0 DA  KCR10"/>
    <n v="2450"/>
    <s v=""/>
    <d v="2018-03-03T00:00:00"/>
    <n v="0"/>
    <n v="4.53"/>
    <s v="3100"/>
    <s v="6"/>
    <n v="4.5279999999999996"/>
  </r>
  <r>
    <n v="1"/>
    <s v="9547015"/>
    <x v="24"/>
    <s v="T"/>
    <m/>
    <s v="12105341"/>
    <s v="38376-13.0X 6.0X4.0 DA  KCR10"/>
    <n v="2520"/>
    <s v=""/>
    <d v="2018-02-27T00:00:00"/>
    <n v="0"/>
    <n v="10.45"/>
    <s v="3100"/>
    <s v="6"/>
    <n v="10.4"/>
  </r>
  <r>
    <n v="1"/>
    <s v="9547031"/>
    <x v="24"/>
    <s v="T"/>
    <m/>
    <s v="11893679"/>
    <s v="12356-10.5X 3.5X3.0 DA  CTOPP10"/>
    <n v="1950"/>
    <s v=""/>
    <d v="2018-03-05T00:00:00"/>
    <n v="0"/>
    <n v="2.4180000000000001"/>
    <s v="3100"/>
    <s v="6"/>
    <n v="2.738"/>
  </r>
  <r>
    <n v="1"/>
    <s v="9551608"/>
    <x v="17"/>
    <s v="P"/>
    <m/>
    <s v="80050671"/>
    <s v="CTDD Ø 8.0 LE  HC35"/>
    <n v="15000"/>
    <s v=""/>
    <m/>
    <n v="79.25"/>
    <n v="33.893999999999998"/>
    <s v="0100"/>
    <s v="6"/>
    <n v="0"/>
  </r>
  <r>
    <n v="1"/>
    <s v="9561613"/>
    <x v="3"/>
    <s v="S"/>
    <m/>
    <s v="11182738"/>
    <s v="CTBB 6,900  CTF12E"/>
    <n v="30000"/>
    <s v=""/>
    <d v="2018-03-01T00:00:00"/>
    <n v="0"/>
    <n v="80.072999999999993"/>
    <s v="0500"/>
    <s v="6"/>
    <n v="76.061000000000007"/>
  </r>
  <r>
    <n v="1"/>
    <s v="9564322"/>
    <x v="25"/>
    <s v="P"/>
    <m/>
    <s v="11523884"/>
    <s v="51220 FALCON 1 1/2&quot; TSN  CTM17-BC"/>
    <n v="4000"/>
    <s v=""/>
    <d v="2018-03-05T00:00:00"/>
    <n v="7.25"/>
    <n v="197.959"/>
    <s v="1510"/>
    <s v="6"/>
    <n v="185.14"/>
  </r>
  <r>
    <n v="1"/>
    <s v="9574658"/>
    <x v="24"/>
    <s v="T"/>
    <m/>
    <s v="12148312"/>
    <s v="12356-10.5X 4.8X3.0 DA  KCR10"/>
    <n v="2000"/>
    <s v=""/>
    <d v="2018-03-05T00:00:00"/>
    <n v="0"/>
    <n v="3.883"/>
    <s v="3100"/>
    <s v="6"/>
    <n v="3.8809999999999998"/>
  </r>
  <r>
    <n v="1"/>
    <s v="9574967"/>
    <x v="3"/>
    <s v="P"/>
    <m/>
    <s v="82027129"/>
    <s v="GSR Ø5.2XØ1.25X1.1 Rev.05  CTS06L"/>
    <n v="56085"/>
    <s v=""/>
    <d v="2018-03-05T00:00:00"/>
    <n v="0"/>
    <n v="18.844999999999999"/>
    <s v="0500"/>
    <s v="6"/>
    <n v="17.381"/>
  </r>
  <r>
    <n v="1"/>
    <s v="9582336"/>
    <x v="15"/>
    <s v="S"/>
    <m/>
    <s v="6267710"/>
    <s v="48000- 4.0 TS8  CTF12-BC"/>
    <n v="80000"/>
    <s v=""/>
    <d v="2018-03-02T00:00:00"/>
    <n v="0"/>
    <n v="13.944000000000001"/>
    <s v="1500"/>
    <s v="6"/>
    <n v="13.779"/>
  </r>
  <r>
    <n v="1"/>
    <s v="9582340"/>
    <x v="26"/>
    <s v="S"/>
    <m/>
    <s v="11188122"/>
    <s v="58800- 3/16&quot; TS8  CTF12-BC"/>
    <n v="55000"/>
    <s v=""/>
    <d v="2018-02-28T00:00:00"/>
    <n v="0"/>
    <n v="13.282999999999999"/>
    <s v="1800"/>
    <s v="6"/>
    <n v="19.385999999999999"/>
  </r>
  <r>
    <n v="1"/>
    <s v="9582381"/>
    <x v="10"/>
    <s v="S"/>
    <m/>
    <s v="11895892"/>
    <s v="60126-10.5X 3.5X3.0 TS90  CTOPP10"/>
    <n v="20000"/>
    <s v=""/>
    <d v="2018-03-02T00:00:00"/>
    <n v="0"/>
    <n v="26.46"/>
    <s v="2100"/>
    <s v="6"/>
    <n v="18.177"/>
  </r>
  <r>
    <n v="1"/>
    <s v="9582386"/>
    <x v="3"/>
    <s v="S"/>
    <m/>
    <s v="11879201"/>
    <s v="60126-10.5X 3.9X3.0 TS90  KCR10"/>
    <n v="30000"/>
    <s v=""/>
    <d v="2018-03-02T00:00:00"/>
    <n v="0"/>
    <n v="46.777000000000001"/>
    <s v="0500"/>
    <s v="6"/>
    <n v="44.195"/>
  </r>
  <r>
    <n v="1"/>
    <s v="9584259"/>
    <x v="10"/>
    <s v="P"/>
    <m/>
    <s v="6238554"/>
    <s v="46600- 1 1/4&quot; TSX  CTM17-BC"/>
    <n v="1500"/>
    <s v=""/>
    <d v="2018-03-02T00:00:00"/>
    <n v="0"/>
    <n v="52.347000000000001"/>
    <s v="2100"/>
    <s v="6"/>
    <n v="51.578000000000003"/>
  </r>
  <r>
    <n v="1"/>
    <s v="9584798"/>
    <x v="31"/>
    <s v="T"/>
    <m/>
    <s v="12055425"/>
    <s v="38376-13.0X 5.8X4.0 DA  KCR10"/>
    <n v="790"/>
    <s v=""/>
    <d v="2018-02-16T00:00:00"/>
    <n v="1.96"/>
    <n v="3.1150000000000002"/>
    <s v="0350"/>
    <s v="6"/>
    <n v="3.0259999999999998"/>
  </r>
  <r>
    <n v="1"/>
    <s v="9585045"/>
    <x v="10"/>
    <s v="P"/>
    <m/>
    <s v="11604673"/>
    <s v="WDC 7230 TS90  GC40"/>
    <n v="6000"/>
    <s v=""/>
    <d v="2018-03-01T00:00:00"/>
    <n v="0"/>
    <n v="8.6940000000000008"/>
    <s v="2100"/>
    <s v="6"/>
    <n v="8.17"/>
  </r>
  <r>
    <n v="1"/>
    <s v="9585127"/>
    <x v="10"/>
    <s v="T"/>
    <m/>
    <s v="12260751"/>
    <s v="WFC 7180 DPT  GC32"/>
    <n v="4455"/>
    <s v=""/>
    <d v="2018-03-03T00:00:00"/>
    <n v="0"/>
    <n v="10.941000000000001"/>
    <s v="3250"/>
    <s v="6"/>
    <n v="8.91"/>
  </r>
  <r>
    <n v="1"/>
    <s v="9585375"/>
    <x v="10"/>
    <s v="P"/>
    <m/>
    <s v="6233527"/>
    <s v="47221- 5/16&quot; TS8    BC20"/>
    <n v="5000"/>
    <s v=""/>
    <d v="2018-02-27T00:00:00"/>
    <n v="0"/>
    <n v="7.3819999999999997"/>
    <s v="2100"/>
    <s v="6"/>
    <n v="7.7670000000000003"/>
  </r>
  <r>
    <n v="1"/>
    <s v="9585377"/>
    <x v="10"/>
    <s v="P"/>
    <m/>
    <s v="6254918"/>
    <s v="47838-18.0 TS8  CTM17-BC"/>
    <n v="3000"/>
    <s v=""/>
    <d v="2018-02-26T00:00:00"/>
    <n v="0"/>
    <n v="23.114999999999998"/>
    <s v="2100"/>
    <s v="6"/>
    <n v="28.326000000000001"/>
  </r>
  <r>
    <n v="1"/>
    <s v="9585384"/>
    <x v="15"/>
    <s v="P"/>
    <m/>
    <s v="12146647"/>
    <s v="SST R 360-1190 TO CTS20L"/>
    <n v="10000"/>
    <s v=""/>
    <d v="2018-02-27T00:00:00"/>
    <n v="0"/>
    <n v="16.905000000000001"/>
    <s v="1500"/>
    <s v="6"/>
    <n v="17.271000000000001"/>
  </r>
  <r>
    <n v="1"/>
    <s v="9585421"/>
    <x v="10"/>
    <s v="P"/>
    <m/>
    <s v="12128116"/>
    <s v="60126-10.5X 7.0X3.0 TS90  KCR10"/>
    <n v="3000"/>
    <s v=""/>
    <d v="2018-03-01T00:00:00"/>
    <n v="0"/>
    <n v="8.5960000000000001"/>
    <s v="2100"/>
    <s v="6"/>
    <n v="8.5540000000000003"/>
  </r>
  <r>
    <n v="1"/>
    <s v="9585435"/>
    <x v="10"/>
    <s v="P"/>
    <m/>
    <s v="6222353"/>
    <s v="45169-14.0 TS8  BC20"/>
    <n v="3000"/>
    <s v=""/>
    <d v="2018-03-05T00:00:00"/>
    <n v="0"/>
    <n v="14.836"/>
    <s v="2100"/>
    <s v="6"/>
    <n v="15.42"/>
  </r>
  <r>
    <n v="1"/>
    <s v="9585481"/>
    <x v="10"/>
    <s v="P"/>
    <m/>
    <s v="6264492"/>
    <s v="10975- 8.5X 5.5X2.5 TS90  SMX"/>
    <n v="5000"/>
    <s v=""/>
    <d v="2018-02-28T00:00:00"/>
    <n v="0"/>
    <n v="6.6040000000000001"/>
    <s v="2100"/>
    <s v="6"/>
    <n v="5.923"/>
  </r>
  <r>
    <n v="1"/>
    <s v="9585496"/>
    <x v="10"/>
    <s v="P"/>
    <m/>
    <s v="11824470"/>
    <s v="60036-3/4&quot; TS8  CTM17-BC"/>
    <n v="2000"/>
    <s v=""/>
    <d v="2018-02-27T00:00:00"/>
    <n v="0"/>
    <n v="20.74"/>
    <s v="2100"/>
    <s v="6"/>
    <n v="21.052"/>
  </r>
  <r>
    <n v="1"/>
    <s v="9585500"/>
    <x v="27"/>
    <s v="P"/>
    <m/>
    <s v="11826598"/>
    <s v="51927-16.0 TSX CTM17-BC"/>
    <n v="15000"/>
    <s v=""/>
    <d v="2018-02-26T00:00:00"/>
    <n v="0"/>
    <n v="79.064999999999998"/>
    <s v="2000"/>
    <s v="6"/>
    <n v="73.861000000000004"/>
  </r>
  <r>
    <n v="1"/>
    <s v="9585612"/>
    <x v="10"/>
    <s v="P"/>
    <m/>
    <s v="12230750"/>
    <s v="311601  TS8  KCR10"/>
    <n v="7000"/>
    <s v=""/>
    <d v="2018-03-02T00:00:00"/>
    <n v="0"/>
    <n v="5.226"/>
    <s v="2100"/>
    <s v="6"/>
    <n v="5.1749999999999998"/>
  </r>
  <r>
    <n v="1"/>
    <s v="9586272"/>
    <x v="10"/>
    <s v="P"/>
    <m/>
    <s v="12309262"/>
    <s v="44982-15.0X 8.0X4.0 TS90  KCR10"/>
    <n v="4000"/>
    <s v=""/>
    <d v="2018-03-01T00:00:00"/>
    <n v="0"/>
    <n v="30.306999999999999"/>
    <s v="2100"/>
    <s v="6"/>
    <n v="29.437999999999999"/>
  </r>
  <r>
    <n v="1"/>
    <s v="9586285"/>
    <x v="10"/>
    <s v="P"/>
    <m/>
    <s v="6201119"/>
    <s v="81965- 6.5 TS8  CTM17-BC"/>
    <n v="30000"/>
    <s v=""/>
    <d v="2018-02-27T00:00:00"/>
    <n v="0"/>
    <n v="26.806999999999999"/>
    <s v="2100"/>
    <s v="6"/>
    <n v="25.007000000000001"/>
  </r>
  <r>
    <n v="1"/>
    <s v="9586416"/>
    <x v="10"/>
    <s v="P"/>
    <m/>
    <s v="6276520"/>
    <s v="50174-6.3X9.0X4.83  TS8   BC20"/>
    <n v="15000"/>
    <s v=""/>
    <d v="2018-03-01T00:00:00"/>
    <n v="0"/>
    <n v="45.439"/>
    <s v="2100"/>
    <s v="6"/>
    <n v="41.067999999999998"/>
  </r>
  <r>
    <n v="1"/>
    <s v="9587980"/>
    <x v="26"/>
    <s v="S"/>
    <m/>
    <s v="6238716"/>
    <s v="46600- 13/64&quot; TSX  CTM17-BC"/>
    <n v="11550"/>
    <s v=""/>
    <d v="2018-02-28T00:00:00"/>
    <n v="0"/>
    <n v="4.851"/>
    <s v="1800"/>
    <s v="6"/>
    <n v="5.8739999999999997"/>
  </r>
  <r>
    <n v="1"/>
    <s v="9587983"/>
    <x v="3"/>
    <s v="S"/>
    <m/>
    <s v="11245831"/>
    <s v="58000- 5.0 TS8  CTF12-BC"/>
    <n v="35000"/>
    <s v=""/>
    <d v="2018-03-05T00:00:00"/>
    <n v="0"/>
    <n v="9.5920000000000005"/>
    <s v="0500"/>
    <s v="6"/>
    <n v="10.042"/>
  </r>
  <r>
    <n v="1"/>
    <s v="9587985"/>
    <x v="3"/>
    <s v="S"/>
    <m/>
    <s v="11770906"/>
    <s v="50379- 6.0 TS8  MAS10"/>
    <n v="200000"/>
    <s v=""/>
    <d v="2018-03-02T00:00:00"/>
    <n v="0"/>
    <n v="57.96"/>
    <s v="0500"/>
    <s v="6"/>
    <n v="58.4"/>
  </r>
  <r>
    <n v="1"/>
    <s v="9587987"/>
    <x v="4"/>
    <s v="S"/>
    <m/>
    <s v="11894753"/>
    <s v="60299-4.0 TS8 CTF11-BC"/>
    <n v="30000"/>
    <s v=""/>
    <d v="2018-03-02T00:00:00"/>
    <n v="0"/>
    <n v="5.04"/>
    <s v="1900"/>
    <s v="6"/>
    <n v="9.2110000000000003"/>
  </r>
  <r>
    <n v="1"/>
    <s v="9588038"/>
    <x v="26"/>
    <s v="S"/>
    <m/>
    <s v="12117555"/>
    <s v="WEC 7110 TS90  KCR06"/>
    <n v="20000"/>
    <s v=""/>
    <d v="2018-03-05T00:00:00"/>
    <n v="0"/>
    <n v="18.606000000000002"/>
    <s v="1400"/>
    <s v="6"/>
    <n v="18.902000000000001"/>
  </r>
  <r>
    <n v="1"/>
    <s v="9592322"/>
    <x v="13"/>
    <s v="T"/>
    <m/>
    <s v="12047375"/>
    <s v="26457-10.5X 5.5X3.5 DA  KCR10"/>
    <n v="2760"/>
    <s v=""/>
    <m/>
    <n v="0"/>
    <n v="6.8559999999999999"/>
    <s v="0050"/>
    <s v="6"/>
    <n v="0"/>
  </r>
  <r>
    <n v="1"/>
    <s v="9607712"/>
    <x v="20"/>
    <s v="RP"/>
    <m/>
    <s v="11757305"/>
    <s v="51849- 7.0X 3.4X2.5 TS43  HC30"/>
    <n v="86000"/>
    <s v=""/>
    <d v="2018-03-05T00:00:00"/>
    <n v="0"/>
    <n v="69.531000000000006"/>
    <s v="0200"/>
    <s v="6"/>
    <n v="64.435000000000002"/>
  </r>
  <r>
    <n v="1"/>
    <s v="9607716"/>
    <x v="17"/>
    <s v="RP"/>
    <d v="2018-03-01T00:00:00"/>
    <s v="11735844"/>
    <s v="51849- 7.0X 4.5X2.5 TS43  HC30"/>
    <n v="30000"/>
    <s v=""/>
    <d v="2018-03-05T00:00:00"/>
    <n v="3.96"/>
    <n v="32.192999999999998"/>
    <s v="0100"/>
    <s v="6"/>
    <n v="-5.0000000000000001E-3"/>
  </r>
  <r>
    <n v="1"/>
    <s v="9532032"/>
    <x v="5"/>
    <s v="B"/>
    <d v="2018-03-02T00:00:00"/>
    <s v="11733205"/>
    <s v="CTBA SI 2.31 GR TSN  MG18"/>
    <n v="600000"/>
    <s v=""/>
    <d v="2018-02-07T00:00:00"/>
    <n v="0"/>
    <n v="61.866"/>
    <s v="1700"/>
    <s v="6"/>
    <n v="65.043999999999997"/>
  </r>
  <r>
    <n v="1"/>
    <s v="9534763"/>
    <x v="10"/>
    <s v="P"/>
    <m/>
    <s v="82030646"/>
    <s v="CTDD Ø12.0 RI  MG18 Kanefusa"/>
    <n v="600"/>
    <s v=""/>
    <d v="2018-03-01T00:00:00"/>
    <n v="0"/>
    <n v="6.117"/>
    <s v="2100"/>
    <s v="6"/>
    <n v="6.3159999999999998"/>
  </r>
  <r>
    <n v="1"/>
    <s v="9550602"/>
    <x v="13"/>
    <s v="T"/>
    <m/>
    <s v="12298238"/>
    <s v="61329- WELD 35X19X1.07 TS42 HC40"/>
    <n v="71"/>
    <s v=""/>
    <m/>
    <n v="0"/>
    <n v="0.3"/>
    <s v="0050"/>
    <s v="6"/>
    <n v="0"/>
  </r>
  <r>
    <n v="1"/>
    <s v="9555060"/>
    <x v="21"/>
    <s v="P"/>
    <m/>
    <s v="11808132"/>
    <s v="NHF G 1995-0590-058 CAG CTF24E"/>
    <n v="20000"/>
    <s v=""/>
    <d v="2018-02-19T00:00:00"/>
    <n v="32.17"/>
    <n v="21.986999999999998"/>
    <s v="9010"/>
    <s v="6"/>
    <n v="27.24"/>
  </r>
  <r>
    <n v="1"/>
    <s v="9563038"/>
    <x v="23"/>
    <s v="S"/>
    <m/>
    <s v="11249314"/>
    <s v="47090- 5.0X 2.1X1.58 TSR1  HC20"/>
    <n v="700000"/>
    <s v=""/>
    <d v="2018-03-05T00:00:00"/>
    <n v="0"/>
    <n v="154.35"/>
    <s v="1500"/>
    <s v="6"/>
    <n v="171.19300000000001"/>
  </r>
  <r>
    <n v="1"/>
    <s v="9564374"/>
    <x v="25"/>
    <s v="P"/>
    <m/>
    <s v="11523894"/>
    <s v="51220 FALCON 45.0 TSN  CTM17-BC"/>
    <n v="1500"/>
    <s v=""/>
    <d v="2018-02-09T00:00:00"/>
    <n v="5.45"/>
    <n v="119.39100000000001"/>
    <s v="1510"/>
    <s v="6"/>
    <n v="120.47199999999999"/>
  </r>
  <r>
    <n v="1"/>
    <s v="9571556"/>
    <x v="24"/>
    <s v="T"/>
    <m/>
    <s v="12249786"/>
    <s v="WFC 7280 PT  CTOPP10"/>
    <n v="3000"/>
    <s v=""/>
    <d v="2018-03-03T00:00:00"/>
    <n v="0"/>
    <n v="11.304"/>
    <s v="3100"/>
    <s v="6"/>
    <n v="11.238"/>
  </r>
  <r>
    <n v="1"/>
    <s v="9577518"/>
    <x v="10"/>
    <s v="S"/>
    <m/>
    <s v="6265407"/>
    <s v="11400- 7.0 TS8  CTF12-BC"/>
    <n v="90000"/>
    <s v=""/>
    <d v="2018-03-02T00:00:00"/>
    <n v="0"/>
    <n v="70.591999999999999"/>
    <s v="2100"/>
    <s v="6"/>
    <n v="68.542000000000002"/>
  </r>
  <r>
    <n v="1"/>
    <s v="9578561"/>
    <x v="28"/>
    <s v="P"/>
    <m/>
    <s v="80358742"/>
    <s v="CTDD Ø 6.0 RI  MG18 Kanefusa"/>
    <n v="3000"/>
    <s v=""/>
    <d v="2018-03-05T00:00:00"/>
    <n v="0"/>
    <n v="5.04"/>
    <s v="0590"/>
    <s v="6"/>
    <n v="4.8019999999999996"/>
  </r>
  <r>
    <n v="1"/>
    <s v="9580285"/>
    <x v="4"/>
    <s v="P"/>
    <m/>
    <s v="12257580"/>
    <s v="17037- 8.0X 7.3X2.3 TS90  KCR10"/>
    <n v="10000"/>
    <s v=""/>
    <d v="2018-03-01T00:00:00"/>
    <n v="0"/>
    <n v="17.934000000000001"/>
    <s v="1900"/>
    <s v="6"/>
    <n v="17.521000000000001"/>
  </r>
  <r>
    <n v="1"/>
    <s v="9580324"/>
    <x v="4"/>
    <s v="P"/>
    <m/>
    <s v="12292522"/>
    <s v="12356-10.5X 4.4X3.0 TS90  S25T"/>
    <n v="3400"/>
    <s v=""/>
    <d v="2018-02-28T00:00:00"/>
    <n v="0"/>
    <n v="4.8019999999999996"/>
    <s v="2050"/>
    <s v="6"/>
    <n v="4.76"/>
  </r>
  <r>
    <n v="1"/>
    <s v="9583611"/>
    <x v="3"/>
    <s v="S"/>
    <m/>
    <s v="6284995"/>
    <s v="43612- 6.0 TS8  CTF12-BC"/>
    <n v="100000"/>
    <s v=""/>
    <d v="2018-03-05T00:00:00"/>
    <n v="0"/>
    <n v="46.2"/>
    <s v="0500"/>
    <s v="6"/>
    <n v="46.128999999999998"/>
  </r>
  <r>
    <n v="1"/>
    <s v="9584263"/>
    <x v="10"/>
    <s v="P"/>
    <m/>
    <s v="6238556"/>
    <s v="46600- 1 1/2&quot; TSX  CTM17-BC"/>
    <n v="1600"/>
    <s v=""/>
    <d v="2018-03-02T00:00:00"/>
    <n v="0"/>
    <n v="73.427999999999997"/>
    <s v="2100"/>
    <s v="6"/>
    <n v="68.239000000000004"/>
  </r>
  <r>
    <n v="1"/>
    <s v="9584393"/>
    <x v="24"/>
    <s v="T"/>
    <m/>
    <s v="12126689"/>
    <s v="11748-10.5X 4.0X2.5 DA  CTOPP10"/>
    <n v="1500"/>
    <s v=""/>
    <d v="2018-03-05T00:00:00"/>
    <n v="0"/>
    <n v="2.0030000000000001"/>
    <s v="3100"/>
    <s v="6"/>
    <n v="2.1179999999999999"/>
  </r>
  <r>
    <n v="1"/>
    <s v="9585520"/>
    <x v="24"/>
    <s v="T"/>
    <m/>
    <s v="12257660"/>
    <s v="38376-13.0X 6.5X4.0 DA  CTOPP10"/>
    <n v="340"/>
    <s v=""/>
    <d v="2018-03-05T00:00:00"/>
    <n v="0"/>
    <n v="1.4470000000000001"/>
    <s v="3100"/>
    <s v="6"/>
    <n v="1.44"/>
  </r>
  <r>
    <n v="1"/>
    <s v="9586855"/>
    <x v="10"/>
    <s v="P"/>
    <m/>
    <s v="12200627"/>
    <s v="51805-151 1/2&quot; TSX  CTM17-BC CT4"/>
    <n v="5000"/>
    <s v=""/>
    <d v="2018-02-28T00:00:00"/>
    <n v="0"/>
    <n v="26.738"/>
    <s v="2100"/>
    <s v="6"/>
    <n v="48.031999999999996"/>
  </r>
  <r>
    <n v="1"/>
    <s v="9587992"/>
    <x v="10"/>
    <s v="S"/>
    <m/>
    <s v="11245826"/>
    <s v="58000- 4.0 TS8  CTF12-BC"/>
    <n v="60000"/>
    <s v=""/>
    <d v="2018-03-05T00:00:00"/>
    <n v="0"/>
    <n v="9.1980000000000004"/>
    <s v="2100"/>
    <s v="6"/>
    <n v="18.931000000000001"/>
  </r>
  <r>
    <n v="1"/>
    <s v="9587994"/>
    <x v="3"/>
    <s v="S"/>
    <m/>
    <s v="11894755"/>
    <s v="60299-5.0 TS8 CTF11-BC"/>
    <n v="100000"/>
    <s v=""/>
    <d v="2018-03-02T00:00:00"/>
    <n v="0"/>
    <n v="29.925000000000001"/>
    <s v="0500"/>
    <s v="6"/>
    <n v="31.198"/>
  </r>
  <r>
    <n v="1"/>
    <s v="9588016"/>
    <x v="15"/>
    <s v="S"/>
    <m/>
    <s v="11915913"/>
    <s v="50379-6.5 TS8 MAS10"/>
    <n v="12000"/>
    <s v=""/>
    <d v="2018-03-05T00:00:00"/>
    <n v="0"/>
    <n v="4.5110000000000001"/>
    <s v="1500"/>
    <s v="6"/>
    <n v="5.0350000000000001"/>
  </r>
  <r>
    <n v="1"/>
    <s v="9588051"/>
    <x v="3"/>
    <s v="S"/>
    <m/>
    <s v="11879195"/>
    <s v="60249- 5.2X 5.0X2.0 TS90  CTS18D"/>
    <n v="60000"/>
    <s v=""/>
    <d v="2018-03-05T00:00:00"/>
    <n v="0"/>
    <n v="44.162999999999997"/>
    <s v="0500"/>
    <s v="6"/>
    <n v="42.08"/>
  </r>
  <r>
    <n v="1"/>
    <s v="9588094"/>
    <x v="23"/>
    <s v="S"/>
    <m/>
    <s v="6100739"/>
    <s v="25376- 6.5X 3.4X2.0 TS43  KCR06"/>
    <n v="7600"/>
    <s v=""/>
    <d v="2018-03-05T00:00:00"/>
    <n v="0"/>
    <n v="5.2670000000000003"/>
    <s v="1500"/>
    <s v="6"/>
    <n v="5.8710000000000004"/>
  </r>
  <r>
    <n v="1"/>
    <s v="9588285"/>
    <x v="3"/>
    <s v="S"/>
    <m/>
    <s v="11199747"/>
    <s v="24323- 6.0 TS8*  CTF12-BC"/>
    <n v="30000"/>
    <s v=""/>
    <d v="2018-03-05T00:00:00"/>
    <n v="0"/>
    <n v="14.207000000000001"/>
    <s v="0500"/>
    <s v="6"/>
    <n v="14.794"/>
  </r>
  <r>
    <n v="1"/>
    <s v="9588287"/>
    <x v="10"/>
    <s v="S"/>
    <d v="2018-03-02T00:00:00"/>
    <s v="6200256"/>
    <s v="31450- 6.5X 3.2X2.0 TS90  HC10"/>
    <n v="20000"/>
    <s v=""/>
    <d v="2018-03-02T00:00:00"/>
    <n v="0"/>
    <n v="11.592000000000001"/>
    <s v="2100"/>
    <s v="6"/>
    <n v="13.903"/>
  </r>
  <r>
    <m/>
    <m/>
    <x v="35"/>
    <m/>
    <m/>
    <m/>
    <m/>
    <m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60">
  <r>
    <n v="58"/>
    <s v=""/>
    <x v="0"/>
    <s v=""/>
    <m/>
    <s v=""/>
    <s v=""/>
    <m/>
    <s v=""/>
    <m/>
    <m/>
    <m/>
    <s v=""/>
    <s v=""/>
    <n v="1103.3140000000001"/>
  </r>
  <r>
    <n v="1"/>
    <s v="9591643"/>
    <x v="1"/>
    <s v="RH"/>
    <d v="2017-12-12T00:00:00"/>
    <s v="82002835"/>
    <s v="51656 - CTBL OR20  45.0x24.3x2.0  MG18"/>
    <n v="1000"/>
    <s v=""/>
    <d v="2018-03-05T00:00:00"/>
    <n v="11.83"/>
    <n v="32.340000000000003"/>
    <s v="0200"/>
    <s v="6"/>
    <n v="34.981000000000002"/>
  </r>
  <r>
    <n v="1"/>
    <s v="9531882"/>
    <x v="1"/>
    <s v="RH"/>
    <d v="2018-01-02T00:00:00"/>
    <s v="12018909"/>
    <s v="CTK OE 36.2x8.5x6.0 PL  MG18"/>
    <n v="200"/>
    <s v=""/>
    <d v="2018-03-05T00:00:00"/>
    <n v="7.5"/>
    <n v="5.0599999999999996"/>
    <s v="0200"/>
    <s v="6"/>
    <n v="14.811"/>
  </r>
  <r>
    <n v="1"/>
    <s v="9592154"/>
    <x v="2"/>
    <s v="RH"/>
    <d v="2018-01-02T00:00:00"/>
    <s v="12152608"/>
    <s v="CTK ISO  29.5x 7.0x1.50  KCR02+"/>
    <n v="200"/>
    <s v=""/>
    <d v="2018-02-28T00:00:00"/>
    <n v="0"/>
    <n v="0.73799999999999999"/>
    <s v="0400"/>
    <s v="6"/>
    <n v="116.712"/>
  </r>
  <r>
    <n v="1"/>
    <s v="9543252"/>
    <x v="3"/>
    <s v="RH"/>
    <d v="2018-01-08T00:00:00"/>
    <s v="12118371"/>
    <s v="CTK PK  78.0x5.5x1.1  CTOPP10"/>
    <n v="5000"/>
    <s v=""/>
    <m/>
    <n v="8.2899999999999991"/>
    <n v="26.548999999999999"/>
    <s v="0100"/>
    <s v="1"/>
    <n v="0"/>
  </r>
  <r>
    <n v="1"/>
    <s v="9559829"/>
    <x v="4"/>
    <s v="RH"/>
    <d v="2018-01-08T00:00:00"/>
    <s v="80355879"/>
    <s v="38804-45.0 355879 TSN  CTM17-BC"/>
    <n v="200"/>
    <s v=""/>
    <d v="2018-02-28T00:00:00"/>
    <n v="0"/>
    <n v="17.585000000000001"/>
    <s v="2000"/>
    <s v="6"/>
    <n v="19.434000000000001"/>
  </r>
  <r>
    <n v="1"/>
    <s v="9522532"/>
    <x v="5"/>
    <s v="H"/>
    <d v="2018-01-12T00:00:00"/>
    <s v="12251434"/>
    <s v="CTBL OP00  80.0x34.4x2.0  KCR18+"/>
    <n v="57"/>
    <s v=""/>
    <m/>
    <n v="0"/>
    <n v="5.125"/>
    <s v="0100"/>
    <s v="6"/>
    <n v="0"/>
  </r>
  <r>
    <n v="1"/>
    <s v="9527506"/>
    <x v="6"/>
    <s v="H"/>
    <d v="2018-02-02T00:00:00"/>
    <s v="12282234"/>
    <s v="CTBL ST20  90.0x40.0x3.0 D=4.6  KCR08"/>
    <n v="40"/>
    <s v=""/>
    <d v="2018-03-05T00:00:00"/>
    <n v="0"/>
    <n v="6.415"/>
    <s v="0550"/>
    <s v="6"/>
    <n v="9.548"/>
  </r>
  <r>
    <n v="1"/>
    <s v="9530130"/>
    <x v="7"/>
    <s v="H"/>
    <m/>
    <s v="82024297"/>
    <s v="CTS 02- 3,17X12,70X 114,30 KA  HE40"/>
    <n v="30"/>
    <s v=""/>
    <m/>
    <n v="0.32"/>
    <n v="0"/>
    <s v="0010"/>
    <s v="1"/>
    <n v="0"/>
  </r>
  <r>
    <n v="1"/>
    <s v="9591634"/>
    <x v="1"/>
    <s v="RH"/>
    <d v="2018-02-02T00:00:00"/>
    <s v="82002835"/>
    <s v="51656 - CTBL OR20  45.0x24.3x2.0  MG18"/>
    <n v="1000"/>
    <s v=""/>
    <d v="2018-03-05T00:00:00"/>
    <n v="12.39"/>
    <n v="33.880000000000003"/>
    <s v="0200"/>
    <s v="6"/>
    <n v="40.71"/>
  </r>
  <r>
    <n v="1"/>
    <s v="9579148"/>
    <x v="2"/>
    <s v="RH"/>
    <d v="2018-02-06T00:00:00"/>
    <s v="12140282"/>
    <s v="CTBL XX10 39.2X25.3X2.0 D=6.1  KCR02+"/>
    <n v="400"/>
    <s v=""/>
    <d v="2018-03-05T00:00:00"/>
    <n v="0"/>
    <n v="11.701000000000001"/>
    <s v="0400"/>
    <s v="6"/>
    <n v="15.948"/>
  </r>
  <r>
    <n v="1"/>
    <s v="9527688"/>
    <x v="5"/>
    <s v="H"/>
    <d v="2018-02-07T00:00:00"/>
    <s v="12017600"/>
    <s v="CTK OK 60.0x8.0x1.5 40°  MG18"/>
    <n v="3000"/>
    <s v=""/>
    <m/>
    <n v="0"/>
    <n v="26.302"/>
    <s v="0010"/>
    <s v="6"/>
    <n v="0"/>
  </r>
  <r>
    <n v="1"/>
    <s v="9550294"/>
    <x v="1"/>
    <s v="H"/>
    <m/>
    <s v="82029242"/>
    <s v="CTK  KA  24,7X8,0X1,5  2X40°  MG18"/>
    <n v="2000"/>
    <s v=""/>
    <d v="2018-03-03T00:00:00"/>
    <n v="12.57"/>
    <n v="15.18"/>
    <s v="0300"/>
    <s v="6"/>
    <n v="11.27"/>
  </r>
  <r>
    <n v="1"/>
    <s v="9591639"/>
    <x v="1"/>
    <s v="RH"/>
    <d v="2018-02-07T00:00:00"/>
    <s v="82002842"/>
    <s v="51656 - CTBL OR20  30.0x19.3x2.0  MG18"/>
    <n v="1500"/>
    <s v=""/>
    <d v="2018-03-05T00:00:00"/>
    <n v="27.67"/>
    <n v="26.234999999999999"/>
    <s v="0200"/>
    <s v="6"/>
    <n v="24.387"/>
  </r>
  <r>
    <n v="1"/>
    <s v="9512430"/>
    <x v="7"/>
    <s v="H"/>
    <d v="2018-02-12T00:00:00"/>
    <s v="12193334"/>
    <s v="STB 424- 1/8x3/4x6 GR  HC20"/>
    <n v="140"/>
    <s v=""/>
    <m/>
    <n v="1.42"/>
    <n v="0"/>
    <s v="0100"/>
    <s v="6"/>
    <n v="0"/>
  </r>
  <r>
    <n v="1"/>
    <s v="9559903"/>
    <x v="6"/>
    <s v="H"/>
    <d v="2018-02-14T00:00:00"/>
    <s v="12284762"/>
    <s v="61338- 6.0x 6.0x2.0  CTOPP10"/>
    <n v="50"/>
    <s v=""/>
    <d v="2018-03-05T00:00:00"/>
    <n v="0"/>
    <n v="4.9000000000000002E-2"/>
    <s v="0550"/>
    <s v="6"/>
    <n v="0.255"/>
  </r>
  <r>
    <n v="1"/>
    <s v="9542807"/>
    <x v="8"/>
    <s v="H"/>
    <d v="2018-02-15T00:00:00"/>
    <s v="82004457"/>
    <s v="CTK ST  80.0x13.0x2.2 4H  MG06"/>
    <n v="145"/>
    <s v=""/>
    <d v="2018-03-05T00:00:00"/>
    <n v="0"/>
    <n v="4.2229999999999999"/>
    <s v="0600"/>
    <s v="6"/>
    <n v="8.1530000000000005"/>
  </r>
  <r>
    <n v="1"/>
    <s v="9549000"/>
    <x v="9"/>
    <s v="H"/>
    <d v="2018-02-15T00:00:00"/>
    <s v="82002835"/>
    <s v="51656 - CTBL OR20  45.0x24.3x2.0  MG18"/>
    <n v="830"/>
    <s v=""/>
    <d v="2018-03-04T00:00:00"/>
    <n v="0"/>
    <n v="18.664999999999999"/>
    <s v="0500"/>
    <s v="6"/>
    <n v="34.567"/>
  </r>
  <r>
    <n v="1"/>
    <s v="9516253"/>
    <x v="10"/>
    <s v="H"/>
    <d v="2018-02-16T00:00:00"/>
    <s v="11996976"/>
    <s v="CTK XX 21.33x21.33x3.18 PL CTS18D"/>
    <n v="8000"/>
    <s v=""/>
    <d v="2018-02-23T00:00:00"/>
    <n v="19.329999999999998"/>
    <n v="120.56"/>
    <s v="0100"/>
    <s v="6"/>
    <n v="137.00899999999999"/>
  </r>
  <r>
    <n v="1"/>
    <s v="9542810"/>
    <x v="11"/>
    <s v="H"/>
    <m/>
    <s v="12284562"/>
    <s v="61338-16.0x 8.0x2.0  CTOPP10"/>
    <n v="70"/>
    <s v=""/>
    <d v="2018-03-05T00:00:00"/>
    <n v="0.02"/>
    <n v="0.27400000000000002"/>
    <s v="0410"/>
    <s v="6"/>
    <n v="0.47"/>
  </r>
  <r>
    <n v="1"/>
    <s v="9563015"/>
    <x v="8"/>
    <s v="H"/>
    <m/>
    <s v="11937925"/>
    <s v="00.14.0045  TS8  KCR06+"/>
    <n v="600"/>
    <s v=""/>
    <d v="2018-03-05T00:00:00"/>
    <n v="0"/>
    <n v="2.66"/>
    <s v="0600"/>
    <s v="6"/>
    <n v="2.8940000000000001"/>
  </r>
  <r>
    <n v="1"/>
    <s v="9568145"/>
    <x v="12"/>
    <s v="H"/>
    <d v="2018-02-16T00:00:00"/>
    <s v="11937932"/>
    <s v="00.14.0046  TS8  KCR06"/>
    <n v="500"/>
    <s v=""/>
    <d v="2018-03-01T00:00:00"/>
    <n v="0"/>
    <n v="2.1150000000000002"/>
    <s v="1020"/>
    <s v="6"/>
    <n v="-1.9550000000000001"/>
  </r>
  <r>
    <n v="1"/>
    <s v="9508927"/>
    <x v="6"/>
    <s v="H"/>
    <d v="2018-02-19T00:00:00"/>
    <s v="82002833"/>
    <s v="51656 - CTBL OR20  35.0x24.3x2.0  MG18"/>
    <n v="2000"/>
    <s v=""/>
    <d v="2018-02-20T00:00:00"/>
    <n v="0"/>
    <n v="52.14"/>
    <s v="0550"/>
    <s v="6"/>
    <n v="44.494999999999997"/>
  </r>
  <r>
    <n v="1"/>
    <s v="9560078"/>
    <x v="9"/>
    <s v="H"/>
    <d v="2018-02-21T00:00:00"/>
    <s v="12118377"/>
    <s v="CTK LD  20.0x25.0x2.5 SH PL  CTOPP10"/>
    <n v="230"/>
    <s v=""/>
    <d v="2018-03-05T00:00:00"/>
    <n v="0"/>
    <n v="3.9449999999999998"/>
    <s v="0500"/>
    <s v="6"/>
    <n v="2.1240000000000001"/>
  </r>
  <r>
    <n v="1"/>
    <s v="9572472"/>
    <x v="1"/>
    <s v="H"/>
    <d v="2018-02-22T00:00:00"/>
    <s v="12092611"/>
    <s v="CTBL CH20 35.0X20.0X4.0 PL RI   KCR08"/>
    <n v="30"/>
    <s v=""/>
    <d v="2018-02-28T00:00:00"/>
    <n v="0.9"/>
    <n v="0.84199999999999997"/>
    <s v="0200"/>
    <s v="6"/>
    <n v="2.282"/>
  </r>
  <r>
    <n v="1"/>
    <s v="9527843"/>
    <x v="5"/>
    <s v="H"/>
    <d v="2018-02-23T00:00:00"/>
    <s v="12118376"/>
    <s v="CTK PK  78.0x 5.5x1.1 TASCH2 LD  CTOPP10"/>
    <n v="300"/>
    <s v=""/>
    <m/>
    <n v="0"/>
    <n v="4.4080000000000004"/>
    <s v="0100"/>
    <s v="6"/>
    <n v="0"/>
  </r>
  <r>
    <n v="1"/>
    <s v="9536994"/>
    <x v="9"/>
    <s v="H"/>
    <m/>
    <s v="12018921"/>
    <s v="CTK OE 30.2x9.5x6.0 LE R=9 PL  MG18"/>
    <n v="200"/>
    <s v=""/>
    <d v="2018-03-05T00:00:00"/>
    <n v="0"/>
    <n v="5.4180000000000001"/>
    <s v="0500"/>
    <s v="6"/>
    <n v="4.282"/>
  </r>
  <r>
    <n v="1"/>
    <s v="9566314"/>
    <x v="9"/>
    <s v="H"/>
    <m/>
    <s v="12260997"/>
    <s v="CTK FC  14.3x14.3x2.8 NS  KCR08"/>
    <n v="110"/>
    <s v=""/>
    <d v="2018-03-05T00:00:00"/>
    <n v="0"/>
    <n v="0.57999999999999996"/>
    <s v="0500"/>
    <s v="6"/>
    <n v="9.609"/>
  </r>
  <r>
    <n v="1"/>
    <s v="9582091"/>
    <x v="13"/>
    <s v="H"/>
    <m/>
    <s v="12163153"/>
    <s v="00.14.0055 TS8  KCR06"/>
    <n v="1000"/>
    <s v=""/>
    <d v="2018-03-05T00:00:00"/>
    <n v="0"/>
    <n v="4.2240000000000002"/>
    <s v="0700"/>
    <s v="6"/>
    <n v="7.7469999999999999"/>
  </r>
  <r>
    <n v="1"/>
    <s v="9585518"/>
    <x v="6"/>
    <s v="H"/>
    <d v="2018-02-23T00:00:00"/>
    <s v="12058691"/>
    <s v="CTK ST  50.00x12.000x1.50 RO  KCR02+"/>
    <n v="18440"/>
    <s v=""/>
    <d v="2018-03-03T00:00:00"/>
    <n v="0"/>
    <n v="305.404"/>
    <s v="0550"/>
    <s v="6"/>
    <n v="291.03100000000001"/>
  </r>
  <r>
    <n v="1"/>
    <s v="9563036"/>
    <x v="14"/>
    <s v="H"/>
    <d v="2018-02-26T00:00:00"/>
    <s v="12297156"/>
    <s v="61237-15.78x12.07x2.21 TS90  HC20"/>
    <n v="1500"/>
    <s v=""/>
    <d v="2018-03-02T00:00:00"/>
    <n v="0"/>
    <n v="8.82"/>
    <s v="2000"/>
    <s v="6"/>
    <n v="9.0180000000000007"/>
  </r>
  <r>
    <n v="1"/>
    <s v="9563042"/>
    <x v="13"/>
    <s v="H"/>
    <d v="2018-02-26T00:00:00"/>
    <s v="12297159"/>
    <s v="61237-19.00x15.33x2.21 TS90  HC20"/>
    <n v="500"/>
    <s v=""/>
    <d v="2018-03-05T00:00:00"/>
    <n v="0"/>
    <n v="2.7080000000000002"/>
    <s v="0700"/>
    <s v="2"/>
    <n v="-6.7329999999999997"/>
  </r>
  <r>
    <n v="1"/>
    <s v="9529839"/>
    <x v="6"/>
    <s v="H"/>
    <d v="2018-02-27T00:00:00"/>
    <s v="11253159"/>
    <s v="CTBL GL00  60.0x45.5x2.0  MG18"/>
    <n v="46"/>
    <s v=""/>
    <d v="2018-01-14T00:00:00"/>
    <n v="0"/>
    <n v="3.9"/>
    <s v="0550"/>
    <s v="2"/>
    <n v="6.1429999999999998"/>
  </r>
  <r>
    <n v="1"/>
    <s v="9535071"/>
    <x v="6"/>
    <s v="H"/>
    <m/>
    <s v="11863967"/>
    <s v="CTBL OE 32.0x32.0x2.5 R9 PL  CTF11E"/>
    <n v="100"/>
    <s v=""/>
    <d v="2018-03-05T00:00:00"/>
    <n v="0"/>
    <n v="1.8640000000000001"/>
    <s v="0550"/>
    <s v="2"/>
    <n v="2.4169999999999998"/>
  </r>
  <r>
    <n v="1"/>
    <s v="9571584"/>
    <x v="2"/>
    <s v="H"/>
    <m/>
    <s v="82005451"/>
    <s v="CTBL OW00 23.0x20.8x3.0  MG18"/>
    <n v="438"/>
    <s v=""/>
    <d v="2018-02-28T00:00:00"/>
    <n v="0"/>
    <n v="8.2759999999999998"/>
    <s v="0400"/>
    <s v="2"/>
    <n v="7.9809999999999999"/>
  </r>
  <r>
    <n v="1"/>
    <s v="9574519"/>
    <x v="6"/>
    <s v="H"/>
    <d v="2018-02-27T00:00:00"/>
    <s v="80300510"/>
    <s v="CTBL ST10  25.0x25.5x2.0  HE40"/>
    <n v="40"/>
    <s v=""/>
    <d v="2018-03-05T00:00:00"/>
    <n v="0"/>
    <n v="0.71299999999999997"/>
    <s v="0550"/>
    <s v="2"/>
    <n v="0.93700000000000006"/>
  </r>
  <r>
    <n v="1"/>
    <s v="9555721"/>
    <x v="6"/>
    <s v="H"/>
    <d v="2018-02-28T00:00:00"/>
    <s v="82002821"/>
    <s v="51656 - CTBL OR20  30.0x34.3x2.0  MG18"/>
    <n v="1090"/>
    <s v=""/>
    <d v="2018-03-05T00:00:00"/>
    <n v="0"/>
    <n v="31.9"/>
    <s v="0550"/>
    <s v="6"/>
    <n v="36.578000000000003"/>
  </r>
  <r>
    <n v="1"/>
    <s v="9558144"/>
    <x v="2"/>
    <s v="H"/>
    <m/>
    <s v="82005453"/>
    <s v="CTBL OW00 31.5x20.8x3.0  MG18"/>
    <n v="260"/>
    <s v=""/>
    <d v="2018-02-28T00:00:00"/>
    <n v="0"/>
    <n v="7.2789999999999999"/>
    <s v="0400"/>
    <s v="2"/>
    <n v="10.425000000000001"/>
  </r>
  <r>
    <n v="1"/>
    <s v="9558155"/>
    <x v="6"/>
    <s v="H"/>
    <m/>
    <s v="82005435"/>
    <s v="CTBL OW00 19.5x 7.3x3.0  MG18"/>
    <n v="300"/>
    <s v=""/>
    <d v="2018-03-05T00:00:00"/>
    <n v="0"/>
    <n v="1.65"/>
    <s v="0550"/>
    <s v="2"/>
    <n v="2.2599999999999998"/>
  </r>
  <r>
    <n v="1"/>
    <s v="9563037"/>
    <x v="15"/>
    <s v="H"/>
    <m/>
    <s v="12297158"/>
    <s v="61237-14.17x 9.06x2.21 TS90  HC20"/>
    <n v="1500"/>
    <s v=""/>
    <d v="2018-03-01T00:00:00"/>
    <n v="0"/>
    <n v="8.82"/>
    <s v="1900"/>
    <s v="6"/>
    <n v="-2.73"/>
  </r>
  <r>
    <n v="1"/>
    <s v="9566732"/>
    <x v="5"/>
    <s v="H"/>
    <m/>
    <s v="12269382"/>
    <s v="CTBL ZK11  30.0x22.5x3.0 LE SKIN2LD HC20"/>
    <n v="50"/>
    <s v=""/>
    <m/>
    <n v="0"/>
    <n v="2.141"/>
    <s v="0060"/>
    <s v="2"/>
    <n v="0"/>
  </r>
  <r>
    <n v="1"/>
    <s v="9572878"/>
    <x v="16"/>
    <s v="H"/>
    <d v="2018-02-28T00:00:00"/>
    <s v="80331393"/>
    <s v="CTK SC  21.0x21.0x5.5 SH  HC27"/>
    <n v="552"/>
    <s v=""/>
    <m/>
    <n v="2.61"/>
    <n v="8.0329999999999995"/>
    <s v="0100"/>
    <s v="2"/>
    <n v="0"/>
  </r>
  <r>
    <n v="1"/>
    <s v="9535083"/>
    <x v="8"/>
    <s v="H"/>
    <d v="2018-03-01T00:00:00"/>
    <s v="11863965"/>
    <s v="CTBL OE 23.9x23.9x2.5 R8.3 PL  CTF11E"/>
    <n v="200"/>
    <s v=""/>
    <d v="2018-03-02T00:00:00"/>
    <n v="0"/>
    <n v="2.34"/>
    <s v="0600"/>
    <s v="2"/>
    <n v="-11.103999999999999"/>
  </r>
  <r>
    <n v="1"/>
    <s v="9561803"/>
    <x v="17"/>
    <s v="H"/>
    <m/>
    <s v="12264198"/>
    <s v="CTRU W00- 10,30X 43,5  KCR05+"/>
    <n v="10000"/>
    <s v=""/>
    <m/>
    <n v="22.38"/>
    <n v="599.63400000000001"/>
    <s v="0100"/>
    <s v="6"/>
    <n v="0"/>
  </r>
  <r>
    <n v="1"/>
    <s v="9561806"/>
    <x v="16"/>
    <s v="H"/>
    <m/>
    <s v="12274806"/>
    <s v="CTRU W00- 10,30X 41,5  KCR05+"/>
    <n v="10000"/>
    <s v=""/>
    <m/>
    <n v="22.38"/>
    <n v="572.21799999999996"/>
    <s v="0100"/>
    <s v="6"/>
    <n v="0"/>
  </r>
  <r>
    <n v="1"/>
    <s v="9563365"/>
    <x v="9"/>
    <s v="H"/>
    <m/>
    <s v="12113577"/>
    <s v="CTK SC 15.0x15.0x1.5 35°  KCR08"/>
    <n v="690"/>
    <s v=""/>
    <d v="2018-03-05T00:00:00"/>
    <n v="0"/>
    <n v="2.839"/>
    <s v="0500"/>
    <s v="2"/>
    <n v="4.1989999999999998"/>
  </r>
  <r>
    <n v="1"/>
    <s v="9566720"/>
    <x v="9"/>
    <s v="H"/>
    <m/>
    <s v="12127152"/>
    <s v="CTBL ST20 30.0X20.5X2.0   KCR02+"/>
    <n v="211"/>
    <s v=""/>
    <d v="2018-03-01T00:00:00"/>
    <n v="0"/>
    <n v="3.1539999999999999"/>
    <s v="0500"/>
    <s v="2"/>
    <n v="4.391"/>
  </r>
  <r>
    <n v="1"/>
    <s v="9577196"/>
    <x v="13"/>
    <s v="H"/>
    <m/>
    <s v="12298309"/>
    <s v="61366-15.24x15.97x2.20 TS90  HC20"/>
    <n v="500"/>
    <s v=""/>
    <d v="2018-03-05T00:00:00"/>
    <n v="0"/>
    <n v="3.1110000000000002"/>
    <s v="0700"/>
    <s v="2"/>
    <n v="65.338999999999999"/>
  </r>
  <r>
    <n v="1"/>
    <s v="9592280"/>
    <x v="8"/>
    <s v="H"/>
    <d v="2018-03-01T00:00:00"/>
    <s v="12141440"/>
    <s v="CTK SN  50.0x 7.5x1.5 R  Rohling MG18"/>
    <n v="4750"/>
    <s v=""/>
    <d v="2018-02-22T00:00:00"/>
    <n v="0"/>
    <n v="38.594999999999999"/>
    <s v="0600"/>
    <s v="6"/>
    <n v="38.165999999999997"/>
  </r>
  <r>
    <n v="1"/>
    <s v="9558110"/>
    <x v="9"/>
    <s v="H"/>
    <d v="2018-03-02T00:00:00"/>
    <s v="82005452"/>
    <s v="CTBL OW00 27.0x20.8x3.0  MG18"/>
    <n v="2500"/>
    <s v=""/>
    <d v="2018-03-04T00:00:00"/>
    <n v="0"/>
    <n v="28.324999999999999"/>
    <s v="0500"/>
    <s v="2"/>
    <n v="58.484000000000002"/>
  </r>
  <r>
    <n v="1"/>
    <s v="9558149"/>
    <x v="9"/>
    <s v="H"/>
    <m/>
    <s v="82031439"/>
    <s v="CTBL GL00  85.0x20.5x2.0  MG18"/>
    <n v="200"/>
    <s v=""/>
    <d v="2018-03-04T00:00:00"/>
    <n v="0"/>
    <n v="11.044"/>
    <s v="0500"/>
    <s v="2"/>
    <n v="13.03"/>
  </r>
  <r>
    <n v="1"/>
    <s v="9561439"/>
    <x v="9"/>
    <s v="RH"/>
    <m/>
    <s v="11923060"/>
    <s v="CTK GD  24.0X9.4X2.0  MG18"/>
    <n v="15"/>
    <s v=""/>
    <d v="2018-01-27T00:00:00"/>
    <n v="0"/>
    <n v="8.3000000000000004E-2"/>
    <s v="0500"/>
    <s v="2"/>
    <n v="0.34300000000000003"/>
  </r>
  <r>
    <n v="1"/>
    <s v="9568070"/>
    <x v="9"/>
    <s v="H"/>
    <m/>
    <s v="80301140"/>
    <s v="CTBL CH20  45.0x25.5x3.0  KCR08"/>
    <n v="30"/>
    <s v=""/>
    <d v="2018-03-05T00:00:00"/>
    <n v="0"/>
    <n v="1.64"/>
    <s v="0500"/>
    <s v="2"/>
    <n v="2.2330000000000001"/>
  </r>
  <r>
    <n v="1"/>
    <s v="9577152"/>
    <x v="9"/>
    <s v="H"/>
    <m/>
    <s v="12280832"/>
    <s v="CTK ST   9.6x12.0x1.5   KCR02+"/>
    <n v="150"/>
    <s v=""/>
    <d v="2018-03-05T00:00:00"/>
    <n v="0"/>
    <n v="0.311"/>
    <s v="0500"/>
    <s v="2"/>
    <n v="0.45500000000000002"/>
  </r>
  <r>
    <n v="1"/>
    <s v="9582408"/>
    <x v="11"/>
    <s v="H"/>
    <m/>
    <s v="80357656"/>
    <s v="CTBL ST10  20.2x25.3x2.0 H=6.0  KCR08"/>
    <n v="100"/>
    <s v=""/>
    <d v="2018-03-04T00:00:00"/>
    <n v="0.12"/>
    <n v="1.661"/>
    <s v="0410"/>
    <s v="2"/>
    <n v="2.754"/>
  </r>
  <r>
    <n v="1"/>
    <s v="9584054"/>
    <x v="9"/>
    <s v="H"/>
    <m/>
    <s v="82000558"/>
    <s v="CTK ST  20.0x12.6x1.5 PL KA  SMG02"/>
    <n v="4530"/>
    <s v=""/>
    <d v="2018-02-22T00:00:00"/>
    <n v="0"/>
    <n v="25.228000000000002"/>
    <s v="0420"/>
    <s v="2"/>
    <n v="26.341000000000001"/>
  </r>
  <r>
    <n v="1"/>
    <s v="9585342"/>
    <x v="11"/>
    <s v="H"/>
    <m/>
    <s v="11411272"/>
    <s v="CTK SK  35.0x 9.0x1.5 KA  HC05"/>
    <n v="257"/>
    <s v=""/>
    <d v="2018-03-04T00:00:00"/>
    <n v="0.15"/>
    <n v="1.458"/>
    <s v="0410"/>
    <s v="2"/>
    <n v="1.623"/>
  </r>
  <r>
    <n v="1"/>
    <s v="9591500"/>
    <x v="16"/>
    <s v="H"/>
    <m/>
    <s v="12141440"/>
    <s v="CTK SN  50.0x 7.5x1.5 R  Rohling MG18"/>
    <n v="30000"/>
    <s v=""/>
    <m/>
    <n v="88.5"/>
    <n v="243.149"/>
    <s v="0100"/>
    <s v="6"/>
    <n v="0"/>
  </r>
  <r>
    <n v="1"/>
    <s v="9607520"/>
    <x v="2"/>
    <s v="H"/>
    <d v="2018-03-02T00:00:00"/>
    <s v="82005452"/>
    <s v="CTBL OW00 27.0x20.8x3.0  MG18"/>
    <n v="1375"/>
    <s v=""/>
    <m/>
    <n v="0"/>
    <n v="28.324999999999999"/>
    <s v="0400"/>
    <s v="2"/>
    <n v="0"/>
  </r>
  <r>
    <m/>
    <m/>
    <x v="18"/>
    <m/>
    <m/>
    <m/>
    <m/>
    <m/>
    <m/>
    <m/>
    <m/>
    <m/>
    <m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336">
  <r>
    <n v="334"/>
    <s v=""/>
    <x v="0"/>
    <s v=""/>
    <m/>
    <s v=""/>
    <s v=""/>
    <m/>
    <s v=""/>
    <m/>
    <m/>
    <m/>
    <s v=""/>
    <s v=""/>
    <n v="15158.984"/>
  </r>
  <r>
    <n v="1"/>
    <s v="9411975"/>
    <x v="1"/>
    <s v="P"/>
    <d v="2018-03-05T00:00:00"/>
    <s v="12156917"/>
    <s v="61073-22.8x2.7x1.0 R37.5 V2 TS8  KCR05+"/>
    <n v="30000"/>
    <s v=""/>
    <m/>
    <n v="66.13"/>
    <n v="29.925000000000001"/>
    <s v="0100"/>
    <s v="6"/>
    <n v="0"/>
  </r>
  <r>
    <n v="1"/>
    <s v="9461486"/>
    <x v="2"/>
    <s v="T"/>
    <m/>
    <s v="11915958"/>
    <s v="TERSAMESSER*1050-1055x10.6x2.3 CTOPP10"/>
    <n v="476"/>
    <s v=""/>
    <m/>
    <n v="0"/>
    <n v="120"/>
    <s v="0010"/>
    <s v="6"/>
    <n v="0"/>
  </r>
  <r>
    <n v="1"/>
    <s v="9467867"/>
    <x v="3"/>
    <s v="P"/>
    <m/>
    <s v="12261489"/>
    <s v="CTRU W00-  6,30X 37,5  KCR05+"/>
    <n v="12000"/>
    <s v=""/>
    <d v="2018-03-04T00:00:00"/>
    <n v="5.91"/>
    <n v="143.45099999999999"/>
    <s v="0300"/>
    <s v="6"/>
    <n v="139.51599999999999"/>
  </r>
  <r>
    <n v="1"/>
    <s v="9468133"/>
    <x v="4"/>
    <s v="P"/>
    <m/>
    <s v="12140369"/>
    <s v="60602-Ø20.0 3-S Ver.B  TSX  CTM17-BC"/>
    <n v="2000"/>
    <s v=""/>
    <d v="2018-02-28T00:00:00"/>
    <n v="0"/>
    <n v="25.349"/>
    <s v="1900"/>
    <s v="6"/>
    <n v="25.722999999999999"/>
  </r>
  <r>
    <n v="1"/>
    <s v="9468150"/>
    <x v="5"/>
    <s v="P"/>
    <m/>
    <s v="12051896"/>
    <s v="60750-11.0 TSX CTM17-BC"/>
    <n v="5000"/>
    <s v=""/>
    <d v="2018-02-27T00:00:00"/>
    <n v="0"/>
    <n v="12.6"/>
    <s v="2100"/>
    <s v="6"/>
    <n v="12.726000000000001"/>
  </r>
  <r>
    <n v="1"/>
    <s v="9494787"/>
    <x v="6"/>
    <s v="P"/>
    <m/>
    <s v="11821006"/>
    <s v="GSR Ø4.3XØ1.34X1.2  Rev.02 CTS06L"/>
    <n v="12000"/>
    <s v=""/>
    <d v="2018-03-02T00:00:00"/>
    <n v="0"/>
    <n v="2.7589999999999999"/>
    <s v="0600"/>
    <s v="6"/>
    <n v="2.8460000000000001"/>
  </r>
  <r>
    <n v="1"/>
    <s v="9506280"/>
    <x v="5"/>
    <s v="S"/>
    <m/>
    <s v="12260779"/>
    <s v="WFC 7220 DPT  GC32"/>
    <n v="3000"/>
    <s v=""/>
    <d v="2018-03-02T00:00:00"/>
    <n v="0"/>
    <n v="9.5190000000000001"/>
    <s v="3250"/>
    <s v="6"/>
    <n v="9.4719999999999995"/>
  </r>
  <r>
    <n v="1"/>
    <s v="9510816"/>
    <x v="4"/>
    <s v="P"/>
    <m/>
    <s v="12278800"/>
    <s v="51805-1 1/4&quot; TSX  CTM17-BC CT4"/>
    <n v="500"/>
    <s v=""/>
    <d v="2018-03-02T00:00:00"/>
    <n v="0"/>
    <n v="23.625"/>
    <s v="1900"/>
    <s v="6"/>
    <n v="27.094999999999999"/>
  </r>
  <r>
    <n v="1"/>
    <s v="9524385"/>
    <x v="7"/>
    <s v="B"/>
    <m/>
    <s v="11733202"/>
    <s v="CTBA SI 1.98 GR TSN  MG18"/>
    <n v="700000"/>
    <s v=""/>
    <d v="2018-02-02T00:00:00"/>
    <n v="0"/>
    <n v="45.423000000000002"/>
    <s v="1700"/>
    <s v="6"/>
    <n v="31.306000000000001"/>
  </r>
  <r>
    <n v="1"/>
    <s v="9531998"/>
    <x v="8"/>
    <s v="S"/>
    <m/>
    <s v="11903057"/>
    <s v="2.600.000.050 TSN  CTS22D"/>
    <n v="1000000"/>
    <s v=""/>
    <d v="2018-03-05T00:00:00"/>
    <n v="0"/>
    <n v="35.700000000000003"/>
    <s v="2200"/>
    <s v="6"/>
    <n v="34.676000000000002"/>
  </r>
  <r>
    <n v="1"/>
    <s v="9532031"/>
    <x v="7"/>
    <s v="B"/>
    <m/>
    <s v="11733199"/>
    <s v="CTBA SI 1.62 GR TSN  MG18"/>
    <n v="580000"/>
    <s v=""/>
    <d v="2018-03-01T00:00:00"/>
    <n v="0"/>
    <n v="33.222000000000001"/>
    <s v="1700"/>
    <s v="6"/>
    <n v="38.957000000000001"/>
  </r>
  <r>
    <n v="1"/>
    <s v="9532033"/>
    <x v="7"/>
    <s v="B"/>
    <m/>
    <s v="11733205"/>
    <s v="CTBA SI 2.31 GR TSN  MG18"/>
    <n v="600000"/>
    <s v=""/>
    <d v="2018-02-08T00:00:00"/>
    <n v="0"/>
    <n v="61.866"/>
    <s v="1700"/>
    <s v="6"/>
    <n v="64.659000000000006"/>
  </r>
  <r>
    <n v="1"/>
    <s v="9535221"/>
    <x v="9"/>
    <s v="P"/>
    <m/>
    <s v="12288180"/>
    <s v="61300-005 3PO DIA 5 TSX  CTM17-BC"/>
    <n v="1000"/>
    <s v=""/>
    <d v="2018-03-05T00:00:00"/>
    <n v="0"/>
    <n v="0.57199999999999995"/>
    <s v="0590"/>
    <s v="6"/>
    <n v="0"/>
  </r>
  <r>
    <n v="1"/>
    <s v="9535227"/>
    <x v="1"/>
    <s v="P"/>
    <m/>
    <s v="12288183"/>
    <s v="61300-016 3PO DIA 16 TSX  CTM17-BC"/>
    <n v="1000"/>
    <s v=""/>
    <m/>
    <n v="2"/>
    <n v="16.044"/>
    <s v="0100"/>
    <s v="6"/>
    <n v="0"/>
  </r>
  <r>
    <n v="1"/>
    <s v="9535234"/>
    <x v="3"/>
    <s v="P"/>
    <m/>
    <s v="12288204"/>
    <s v="61058-14.5 TSX CTM17-BC DLX-145B5-C1"/>
    <n v="1000"/>
    <s v=""/>
    <d v="2018-03-05T00:00:00"/>
    <n v="0.48"/>
    <n v="8.4390000000000001"/>
    <s v="0300"/>
    <s v="6"/>
    <n v="9.5280000000000005"/>
  </r>
  <r>
    <n v="1"/>
    <s v="9543278"/>
    <x v="10"/>
    <s v="S"/>
    <m/>
    <s v="12260889"/>
    <s v="WFC 7130 DPT  GC32"/>
    <n v="8500"/>
    <s v=""/>
    <d v="2018-02-19T00:00:00"/>
    <n v="0"/>
    <n v="16.207999999999998"/>
    <s v="3300"/>
    <s v="6"/>
    <n v="14.714"/>
  </r>
  <r>
    <n v="1"/>
    <s v="9546855"/>
    <x v="11"/>
    <s v="T"/>
    <m/>
    <s v="11965173"/>
    <s v="WFC 7165 PT  CTOPP10"/>
    <n v="4580"/>
    <s v=""/>
    <d v="2018-02-09T00:00:00"/>
    <n v="0"/>
    <n v="10.145"/>
    <s v="3100"/>
    <s v="6"/>
    <n v="10.452"/>
  </r>
  <r>
    <n v="1"/>
    <s v="9546858"/>
    <x v="12"/>
    <s v="T"/>
    <m/>
    <s v="11965173"/>
    <s v="WFC 7165 PT  CTOPP10"/>
    <n v="1000"/>
    <s v=""/>
    <d v="2018-01-29T00:00:00"/>
    <n v="2.35"/>
    <n v="2.2149999999999999"/>
    <s v="0350"/>
    <s v="6"/>
    <n v="2.1739999999999999"/>
  </r>
  <r>
    <n v="1"/>
    <s v="9546900"/>
    <x v="10"/>
    <s v="T"/>
    <m/>
    <s v="12085307"/>
    <s v="WGC 7230 DPT  CTOPP10"/>
    <n v="1000"/>
    <s v=""/>
    <d v="2018-01-23T00:00:00"/>
    <n v="0"/>
    <n v="2.3010000000000002"/>
    <s v="0150"/>
    <s v="6"/>
    <n v="2.2200000000000002"/>
  </r>
  <r>
    <n v="1"/>
    <s v="9552362"/>
    <x v="13"/>
    <s v="P"/>
    <m/>
    <s v="6283238"/>
    <s v="310730  K  TS8  KCR06"/>
    <n v="15000"/>
    <s v=""/>
    <d v="2018-02-28T00:00:00"/>
    <n v="0"/>
    <n v="125.626"/>
    <s v="0200"/>
    <s v="6"/>
    <n v="113.896"/>
  </r>
  <r>
    <n v="1"/>
    <s v="9552363"/>
    <x v="13"/>
    <s v="P"/>
    <m/>
    <s v="6290745"/>
    <s v="310773  AK  LINES  TS8  KCR06"/>
    <n v="3000"/>
    <s v=""/>
    <d v="2018-03-01T00:00:00"/>
    <n v="0"/>
    <n v="21.507999999999999"/>
    <s v="0200"/>
    <s v="6"/>
    <n v="22.244"/>
  </r>
  <r>
    <n v="1"/>
    <s v="9553565"/>
    <x v="5"/>
    <s v="P"/>
    <m/>
    <s v="11533568"/>
    <s v="26014- 7.5X 4.2X2.5 TS90  KCR05+"/>
    <n v="100000"/>
    <s v=""/>
    <d v="2018-03-01T00:00:00"/>
    <n v="0"/>
    <n v="102.9"/>
    <s v="2100"/>
    <s v="6"/>
    <n v="101.971"/>
  </r>
  <r>
    <n v="1"/>
    <s v="9553799"/>
    <x v="14"/>
    <s v="S"/>
    <m/>
    <s v="12269934"/>
    <s v="60122- 8.0X 3.3X2.5 TS90  KCR10"/>
    <n v="40000"/>
    <s v=""/>
    <d v="2018-03-05T00:00:00"/>
    <n v="0"/>
    <n v="36.414000000000001"/>
    <s v="0500"/>
    <s v="6"/>
    <n v="18.984999999999999"/>
  </r>
  <r>
    <n v="1"/>
    <s v="9555460"/>
    <x v="15"/>
    <s v="S"/>
    <m/>
    <s v="6261122"/>
    <s v="48000- 6.0 TS8  CTF12-BC"/>
    <n v="150000"/>
    <s v=""/>
    <d v="2018-03-05T00:00:00"/>
    <n v="0"/>
    <n v="73.236999999999995"/>
    <s v="2000"/>
    <s v="6"/>
    <n v="71.55"/>
  </r>
  <r>
    <n v="1"/>
    <s v="9557847"/>
    <x v="14"/>
    <s v="P"/>
    <m/>
    <s v="6209124"/>
    <s v="CTDB 1304-S    TS8   HC20"/>
    <n v="15000"/>
    <s v=""/>
    <d v="2018-03-03T00:00:00"/>
    <n v="0"/>
    <n v="27.625"/>
    <s v="0500"/>
    <s v="6"/>
    <n v="26.015000000000001"/>
  </r>
  <r>
    <n v="1"/>
    <s v="9558142"/>
    <x v="5"/>
    <s v="S"/>
    <m/>
    <s v="6265518"/>
    <s v="12500- 6.5 TS8  CTF11-BC"/>
    <n v="230000"/>
    <s v=""/>
    <d v="2018-03-02T00:00:00"/>
    <n v="0"/>
    <n v="140.07"/>
    <s v="2100"/>
    <s v="6"/>
    <n v="135.14099999999999"/>
  </r>
  <r>
    <n v="1"/>
    <s v="9559921"/>
    <x v="4"/>
    <s v="P"/>
    <m/>
    <s v="11910345"/>
    <s v="44770-12.5X12.0X 6.0 TS90  HC20"/>
    <n v="1000"/>
    <s v=""/>
    <d v="2018-02-28T00:00:00"/>
    <n v="0"/>
    <n v="13.052"/>
    <s v="1900"/>
    <s v="6"/>
    <n v="15.092000000000001"/>
  </r>
  <r>
    <n v="1"/>
    <s v="9560080"/>
    <x v="5"/>
    <s v="S"/>
    <m/>
    <s v="11585094"/>
    <s v="12356-10.5X 3.5X3.0 TS90  KCR10"/>
    <n v="108000"/>
    <s v=""/>
    <d v="2018-02-27T00:00:00"/>
    <n v="0"/>
    <n v="56.7"/>
    <s v="2100"/>
    <s v="6"/>
    <n v="136.85499999999999"/>
  </r>
  <r>
    <n v="1"/>
    <s v="9561884"/>
    <x v="5"/>
    <s v="P"/>
    <m/>
    <s v="11900651"/>
    <s v="60120-15.0 TSX CTM17-BC"/>
    <n v="9000"/>
    <s v=""/>
    <d v="2018-02-28T00:00:00"/>
    <n v="0"/>
    <n v="46.588000000000001"/>
    <s v="2100"/>
    <s v="6"/>
    <n v="42.695"/>
  </r>
  <r>
    <n v="1"/>
    <s v="9563210"/>
    <x v="3"/>
    <s v="B"/>
    <m/>
    <s v="12277641"/>
    <s v="CTCY LE 1.32X2.16 TSN5  KCR10"/>
    <n v="100000"/>
    <s v=""/>
    <d v="2018-03-05T00:00:00"/>
    <n v="0.46"/>
    <n v="4.7249999999999996"/>
    <s v="0300"/>
    <s v="6"/>
    <n v="7.8490000000000002"/>
  </r>
  <r>
    <n v="1"/>
    <s v="9564263"/>
    <x v="10"/>
    <s v="P"/>
    <m/>
    <s v="11756493"/>
    <s v="50873-14.0 TSX  CTM16A"/>
    <n v="10000"/>
    <s v=""/>
    <d v="2018-03-03T00:00:00"/>
    <n v="0"/>
    <n v="93.009"/>
    <s v="2200"/>
    <s v="6"/>
    <n v="87.320999999999998"/>
  </r>
  <r>
    <n v="1"/>
    <s v="9564431"/>
    <x v="14"/>
    <s v="P"/>
    <m/>
    <s v="12141540"/>
    <s v="51689-25.0 K104-1 TSX  CTM17-BC"/>
    <n v="5000"/>
    <s v=""/>
    <d v="2018-03-04T00:00:00"/>
    <n v="0"/>
    <n v="122.64"/>
    <s v="0500"/>
    <s v="6"/>
    <n v="129.41800000000001"/>
  </r>
  <r>
    <n v="1"/>
    <s v="9566850"/>
    <x v="15"/>
    <s v="S"/>
    <m/>
    <s v="11790333"/>
    <s v="17037- 8.0X 2.9X2.3 TS90  CTOPP10"/>
    <n v="230000"/>
    <s v=""/>
    <d v="2018-02-24T00:00:00"/>
    <n v="0"/>
    <n v="164.22"/>
    <s v="2000"/>
    <s v="6"/>
    <n v="145.10499999999999"/>
  </r>
  <r>
    <n v="1"/>
    <s v="9568286"/>
    <x v="5"/>
    <s v="P"/>
    <m/>
    <s v="6209059"/>
    <s v="CTDB 500L      TS8   HC20"/>
    <n v="500"/>
    <s v=""/>
    <d v="2018-03-01T00:00:00"/>
    <n v="0"/>
    <n v="4.3250000000000002"/>
    <s v="2100"/>
    <s v="6"/>
    <n v="4.1890000000000001"/>
  </r>
  <r>
    <n v="1"/>
    <s v="9568292"/>
    <x v="5"/>
    <s v="P"/>
    <m/>
    <s v="12086039"/>
    <s v="51443-12.5X 4.8X3.5 TS90  GC32"/>
    <n v="2000"/>
    <s v=""/>
    <d v="2018-03-02T00:00:00"/>
    <n v="0"/>
    <n v="4.9480000000000004"/>
    <s v="2100"/>
    <s v="6"/>
    <n v="6.6550000000000002"/>
  </r>
  <r>
    <n v="1"/>
    <s v="9568304"/>
    <x v="5"/>
    <s v="P"/>
    <m/>
    <s v="11474697"/>
    <s v="51053-14.0 TS8  CTF12-BC"/>
    <n v="6000"/>
    <s v=""/>
    <d v="2018-03-02T00:00:00"/>
    <n v="0"/>
    <n v="25.962"/>
    <s v="2100"/>
    <s v="6"/>
    <n v="25.974"/>
  </r>
  <r>
    <n v="1"/>
    <s v="9569406"/>
    <x v="16"/>
    <s v="P"/>
    <m/>
    <s v="348799"/>
    <s v="Drilltip 7.90x4.95x3.05-25°-9.1°  CTF12Y"/>
    <n v="30000"/>
    <s v=""/>
    <d v="2018-03-05T00:00:00"/>
    <n v="0"/>
    <n v="42.368000000000002"/>
    <s v="0700"/>
    <s v="6"/>
    <n v="38.54"/>
  </r>
  <r>
    <n v="1"/>
    <s v="9570176"/>
    <x v="12"/>
    <s v="T"/>
    <m/>
    <s v="12151073"/>
    <s v="WDC 7200 PT  CTOPP10"/>
    <n v="2100"/>
    <s v=""/>
    <d v="2018-02-27T00:00:00"/>
    <n v="4.59"/>
    <n v="2.871"/>
    <s v="0350"/>
    <s v="6"/>
    <n v="2.7029999999999998"/>
  </r>
  <r>
    <n v="1"/>
    <s v="9571545"/>
    <x v="5"/>
    <s v="S"/>
    <m/>
    <s v="12297274"/>
    <s v="WFC 7265 DPT  KCR06"/>
    <n v="2500"/>
    <s v=""/>
    <d v="2018-03-03T00:00:00"/>
    <n v="0"/>
    <n v="9.5890000000000004"/>
    <s v="3200"/>
    <s v="6"/>
    <n v="10.151"/>
  </r>
  <r>
    <n v="1"/>
    <s v="9575913"/>
    <x v="15"/>
    <s v="S"/>
    <m/>
    <s v="6200842"/>
    <s v="22000- 5/16&quot; TS8  CTF12-BC"/>
    <n v="160000"/>
    <s v=""/>
    <d v="2018-03-05T00:00:00"/>
    <n v="0"/>
    <n v="159.768"/>
    <s v="2000"/>
    <s v="6"/>
    <n v="156.739"/>
  </r>
  <r>
    <n v="1"/>
    <s v="9577611"/>
    <x v="14"/>
    <s v="S"/>
    <m/>
    <s v="11927338"/>
    <s v="60387-10.0 TS8 CTF12-BC"/>
    <n v="90000"/>
    <s v=""/>
    <d v="2018-03-05T00:00:00"/>
    <n v="0"/>
    <n v="140.80500000000001"/>
    <s v="0500"/>
    <s v="6"/>
    <n v="135.79400000000001"/>
  </r>
  <r>
    <n v="1"/>
    <s v="9578531"/>
    <x v="2"/>
    <s v="T"/>
    <m/>
    <s v="12298683"/>
    <s v="12356-10.5X 5.0X3.0 TS90  EL HC20"/>
    <n v="2400"/>
    <s v=""/>
    <m/>
    <n v="0"/>
    <n v="5.3170000000000002"/>
    <s v="0100"/>
    <s v="6"/>
    <n v="0"/>
  </r>
  <r>
    <n v="1"/>
    <s v="9578702"/>
    <x v="5"/>
    <s v="RP"/>
    <m/>
    <s v="12243327"/>
    <s v="61058-12.5 TSX CTM17-BC DLX-125B5"/>
    <n v="980"/>
    <s v=""/>
    <d v="2018-03-02T00:00:00"/>
    <n v="0"/>
    <n v="5.8719999999999999"/>
    <s v="2100"/>
    <s v="6"/>
    <n v="1.03"/>
  </r>
  <r>
    <n v="1"/>
    <s v="9579087"/>
    <x v="11"/>
    <s v="T"/>
    <m/>
    <s v="12087862"/>
    <s v="11748-10.5X 4.1X2.5 DA  KCR10"/>
    <n v="2510"/>
    <s v=""/>
    <d v="2018-03-05T00:00:00"/>
    <n v="0"/>
    <n v="3.726"/>
    <s v="3100"/>
    <s v="6"/>
    <n v="3.726"/>
  </r>
  <r>
    <n v="1"/>
    <s v="9582229"/>
    <x v="16"/>
    <s v="S"/>
    <m/>
    <s v="6238545"/>
    <s v="46600- 11/64&quot; TSX  CTM17-BC"/>
    <n v="15000"/>
    <s v=""/>
    <d v="2018-03-02T00:00:00"/>
    <n v="0"/>
    <n v="4.6459999999999999"/>
    <s v="1700"/>
    <s v="6"/>
    <n v="5.585"/>
  </r>
  <r>
    <n v="1"/>
    <s v="9582231"/>
    <x v="17"/>
    <s v="S"/>
    <m/>
    <s v="6222948"/>
    <s v="45723-10.0 TS8  BC05"/>
    <n v="10000"/>
    <s v=""/>
    <d v="2018-03-05T00:00:00"/>
    <n v="0"/>
    <n v="16.957999999999998"/>
    <s v="1500"/>
    <s v="6"/>
    <n v="31.983000000000001"/>
  </r>
  <r>
    <n v="1"/>
    <s v="9582292"/>
    <x v="5"/>
    <s v="P"/>
    <m/>
    <s v="12080862"/>
    <s v="46623-12.5X 5.5X3.5 TS90  KCR10"/>
    <n v="4000"/>
    <s v=""/>
    <d v="2018-03-01T00:00:00"/>
    <n v="0"/>
    <n v="12.592000000000001"/>
    <s v="2100"/>
    <s v="6"/>
    <n v="14.32"/>
  </r>
  <r>
    <n v="1"/>
    <s v="9582338"/>
    <x v="18"/>
    <s v="S"/>
    <m/>
    <s v="6280067"/>
    <s v="48000- 7.0 TS8  CTF12-BC"/>
    <n v="12000"/>
    <s v=""/>
    <d v="2018-03-02T00:00:00"/>
    <n v="0"/>
    <n v="8.6310000000000002"/>
    <s v="1800"/>
    <s v="6"/>
    <n v="9.2669999999999995"/>
  </r>
  <r>
    <n v="1"/>
    <s v="9582380"/>
    <x v="18"/>
    <s v="S"/>
    <m/>
    <s v="11622621"/>
    <s v="50850- 5/16&quot; TSX  CTM17-BC"/>
    <n v="12500"/>
    <s v=""/>
    <d v="2018-02-28T00:00:00"/>
    <n v="0"/>
    <n v="14.175000000000001"/>
    <s v="1800"/>
    <s v="6"/>
    <n v="14.337"/>
  </r>
  <r>
    <n v="1"/>
    <s v="9583349"/>
    <x v="5"/>
    <s v="P"/>
    <m/>
    <s v="6200843"/>
    <s v="22000- 3/8&quot; TS8  CTF12-BC"/>
    <n v="100000"/>
    <s v=""/>
    <d v="2018-02-28T00:00:00"/>
    <n v="0"/>
    <n v="37.420999999999999"/>
    <s v="2100"/>
    <s v="6"/>
    <n v="87.001999999999995"/>
  </r>
  <r>
    <n v="1"/>
    <s v="9583358"/>
    <x v="9"/>
    <s v="P"/>
    <m/>
    <s v="11191836"/>
    <s v="58800- 5/8&quot; TS8  CTF12-BC"/>
    <n v="12000"/>
    <s v=""/>
    <d v="2018-03-05T00:00:00"/>
    <n v="0"/>
    <n v="47.88"/>
    <s v="0590"/>
    <s v="6"/>
    <n v="43.73"/>
  </r>
  <r>
    <n v="1"/>
    <s v="9583615"/>
    <x v="14"/>
    <s v="S"/>
    <m/>
    <s v="6285010"/>
    <s v="43612- 8.0 TS8  CTF12-BC"/>
    <n v="100000"/>
    <s v=""/>
    <d v="2018-03-05T00:00:00"/>
    <n v="0"/>
    <n v="97.545000000000002"/>
    <s v="0500"/>
    <s v="6"/>
    <n v="99.073999999999998"/>
  </r>
  <r>
    <n v="1"/>
    <s v="9584258"/>
    <x v="15"/>
    <s v="P"/>
    <m/>
    <s v="6238553"/>
    <s v="46600- 1 1/8&quot; TSX  CTM17-BC"/>
    <n v="5000"/>
    <s v=""/>
    <d v="2018-03-03T00:00:00"/>
    <n v="0"/>
    <n v="123.22799999999999"/>
    <s v="2000"/>
    <s v="6"/>
    <n v="110.593"/>
  </r>
  <r>
    <n v="1"/>
    <s v="9585530"/>
    <x v="5"/>
    <s v="P"/>
    <m/>
    <s v="11666545"/>
    <s v="50208-10.5X 8.5X3.5 TS90  GC32"/>
    <n v="3000"/>
    <s v=""/>
    <d v="2018-03-02T00:00:00"/>
    <n v="0"/>
    <n v="11.46"/>
    <s v="2100"/>
    <s v="6"/>
    <n v="10.807"/>
  </r>
  <r>
    <n v="1"/>
    <s v="9586470"/>
    <x v="5"/>
    <s v="P"/>
    <m/>
    <s v="6227478"/>
    <s v="45723-5/8 TS8  BC05"/>
    <n v="2000"/>
    <s v=""/>
    <d v="2018-03-02T00:00:00"/>
    <n v="0"/>
    <n v="8.3369999999999997"/>
    <s v="2100"/>
    <s v="6"/>
    <n v="7.875"/>
  </r>
  <r>
    <n v="1"/>
    <s v="9586856"/>
    <x v="19"/>
    <s v="P"/>
    <m/>
    <s v="12200638"/>
    <s v="51805-153 5/8&quot; TSX  CTM17-BC CT4"/>
    <n v="3000"/>
    <s v=""/>
    <d v="2018-03-05T00:00:00"/>
    <n v="0"/>
    <n v="23.94"/>
    <s v="9000"/>
    <s v="6"/>
    <n v="23.829000000000001"/>
  </r>
  <r>
    <n v="1"/>
    <s v="9586969"/>
    <x v="19"/>
    <s v="P"/>
    <m/>
    <s v="6200847"/>
    <s v="22000- 5/8&quot; TS8  CTM17-BC"/>
    <n v="9000"/>
    <s v=""/>
    <d v="2018-03-05T00:00:00"/>
    <n v="0"/>
    <n v="52.088000000000001"/>
    <s v="9000"/>
    <s v="6"/>
    <n v="50.082000000000001"/>
  </r>
  <r>
    <n v="1"/>
    <s v="9586975"/>
    <x v="3"/>
    <s v="P"/>
    <m/>
    <s v="11948574"/>
    <s v="Article Intermédiaire M0049836-001 KCR18"/>
    <n v="12000"/>
    <s v=""/>
    <d v="2018-03-05T00:00:00"/>
    <n v="1.57"/>
    <n v="6.3"/>
    <s v="0300"/>
    <s v="6"/>
    <n v="6.1"/>
  </r>
  <r>
    <n v="1"/>
    <s v="9587912"/>
    <x v="14"/>
    <s v="S"/>
    <m/>
    <s v="80360774"/>
    <s v="S4-3G 6.0 JAPAN 229002 TS8  CTM17-BC"/>
    <n v="8400"/>
    <s v=""/>
    <d v="2018-03-05T00:00:00"/>
    <n v="0"/>
    <n v="4.9740000000000002"/>
    <s v="0350"/>
    <s v="6"/>
    <n v="5.4969999999999999"/>
  </r>
  <r>
    <n v="1"/>
    <s v="9588017"/>
    <x v="20"/>
    <s v="S"/>
    <m/>
    <s v="6200977"/>
    <s v="17871- 3/16&quot; TS8  CTM17-BC"/>
    <n v="50000"/>
    <s v=""/>
    <d v="2018-03-05T00:00:00"/>
    <n v="0"/>
    <n v="18.585000000000001"/>
    <s v="1500"/>
    <s v="6"/>
    <n v="22.882999999999999"/>
  </r>
  <r>
    <n v="1"/>
    <s v="9588055"/>
    <x v="18"/>
    <s v="S"/>
    <m/>
    <s v="12125571"/>
    <s v="11963- 8.0X 4.8X2.5 TS90  KCR10"/>
    <n v="20000"/>
    <s v=""/>
    <d v="2018-02-28T00:00:00"/>
    <n v="0"/>
    <n v="24.045000000000002"/>
    <s v="0600"/>
    <s v="6"/>
    <n v="24.317"/>
  </r>
  <r>
    <n v="1"/>
    <s v="9588293"/>
    <x v="5"/>
    <s v="P"/>
    <m/>
    <s v="6273760"/>
    <s v="10975- 8.5X 3.8X2.5 TS90  SMX"/>
    <n v="5000"/>
    <s v=""/>
    <d v="2018-02-28T00:00:00"/>
    <n v="0"/>
    <n v="4.41"/>
    <s v="2100"/>
    <s v="6"/>
    <n v="4.7640000000000002"/>
  </r>
  <r>
    <n v="1"/>
    <s v="9588508"/>
    <x v="3"/>
    <s v="P"/>
    <m/>
    <s v="12035872"/>
    <s v="Art. Int. Mat 12033286         CTF30M"/>
    <n v="10000"/>
    <s v=""/>
    <d v="2018-03-05T00:00:00"/>
    <n v="2.13"/>
    <n v="1.407"/>
    <s v="0300"/>
    <s v="6"/>
    <n v="12.862"/>
  </r>
  <r>
    <n v="1"/>
    <s v="9588642"/>
    <x v="5"/>
    <s v="P"/>
    <m/>
    <s v="11618366"/>
    <s v="51420-10.0 TS8  CTM17-BC"/>
    <n v="3000"/>
    <s v=""/>
    <d v="2018-03-02T00:00:00"/>
    <n v="0"/>
    <n v="8.2780000000000005"/>
    <s v="2100"/>
    <s v="6"/>
    <n v="7.9210000000000003"/>
  </r>
  <r>
    <n v="1"/>
    <s v="9589970"/>
    <x v="17"/>
    <s v="S"/>
    <m/>
    <s v="12310846"/>
    <s v="44671- 7.0X 4.5X2.3 TS43  KCR10"/>
    <n v="4700"/>
    <s v=""/>
    <d v="2018-02-28T00:00:00"/>
    <n v="0"/>
    <n v="5.4039999999999999"/>
    <s v="1500"/>
    <s v="6"/>
    <n v="9.6880000000000006"/>
  </r>
  <r>
    <n v="1"/>
    <s v="9589990"/>
    <x v="5"/>
    <s v="P"/>
    <m/>
    <s v="11552327"/>
    <s v="50211- 5/16 TS90  GC30"/>
    <n v="75000"/>
    <s v=""/>
    <d v="2018-02-26T00:00:00"/>
    <n v="0"/>
    <n v="234.822"/>
    <s v="2100"/>
    <s v="6"/>
    <n v="198.24199999999999"/>
  </r>
  <r>
    <n v="1"/>
    <s v="9590041"/>
    <x v="21"/>
    <s v="S"/>
    <m/>
    <s v="6237190"/>
    <s v="46000- 5.5 TSX  CTM17-BC"/>
    <n v="30000"/>
    <s v=""/>
    <d v="2018-03-05T00:00:00"/>
    <n v="0"/>
    <n v="14.459"/>
    <s v="0480"/>
    <s v="6"/>
    <n v="14.613"/>
  </r>
  <r>
    <n v="1"/>
    <s v="9590137"/>
    <x v="22"/>
    <s v="S"/>
    <m/>
    <s v="11211746"/>
    <s v="50404- 5.5X 3.4X1.6 TS43  MG30"/>
    <n v="200000"/>
    <s v=""/>
    <d v="2018-02-24T00:00:00"/>
    <n v="0"/>
    <n v="90.09"/>
    <s v="0300"/>
    <s v="6"/>
    <n v="87.057000000000002"/>
  </r>
  <r>
    <n v="1"/>
    <s v="9590139"/>
    <x v="5"/>
    <s v="S"/>
    <m/>
    <s v="11599376"/>
    <s v="51361-11.0X 4.8X3.5 TS90  HC30"/>
    <n v="10000"/>
    <s v=""/>
    <d v="2018-03-02T00:00:00"/>
    <n v="0"/>
    <n v="25.988"/>
    <s v="2100"/>
    <s v="6"/>
    <n v="25.2"/>
  </r>
  <r>
    <n v="1"/>
    <s v="9590170"/>
    <x v="17"/>
    <s v="S"/>
    <m/>
    <s v="6200175"/>
    <s v="12356-10.5X 6.5X3.0 TS90  HC10"/>
    <n v="11000"/>
    <s v=""/>
    <d v="2018-03-05T00:00:00"/>
    <n v="0"/>
    <n v="29.428999999999998"/>
    <s v="1500"/>
    <s v="6"/>
    <n v="26.856999999999999"/>
  </r>
  <r>
    <n v="1"/>
    <s v="9590176"/>
    <x v="17"/>
    <s v="S"/>
    <m/>
    <s v="12074146"/>
    <s v="11748-10.5X 4.8X2.5 TS90  KCR10"/>
    <n v="11000"/>
    <s v=""/>
    <d v="2018-02-28T00:00:00"/>
    <n v="0"/>
    <n v="18.376000000000001"/>
    <s v="1500"/>
    <s v="6"/>
    <n v="18.48"/>
  </r>
  <r>
    <n v="1"/>
    <s v="9590201"/>
    <x v="18"/>
    <s v="S"/>
    <m/>
    <s v="6251327"/>
    <s v=" 6071- 8.0X 4.1X3.0 TS90  KCR06"/>
    <n v="22000"/>
    <s v=""/>
    <d v="2018-03-05T00:00:00"/>
    <n v="0"/>
    <n v="29.798999999999999"/>
    <s v="1400"/>
    <s v="6"/>
    <n v="30.143999999999998"/>
  </r>
  <r>
    <n v="1"/>
    <s v="9590217"/>
    <x v="15"/>
    <s v="S"/>
    <m/>
    <s v="6200012"/>
    <s v="26457-10.5X 5.5X3.5 TS90  HC20"/>
    <n v="20000"/>
    <s v=""/>
    <d v="2018-03-02T00:00:00"/>
    <n v="0"/>
    <n v="51.701999999999998"/>
    <s v="2000"/>
    <s v="6"/>
    <n v="-3.15"/>
  </r>
  <r>
    <n v="1"/>
    <s v="9590317"/>
    <x v="5"/>
    <s v="P"/>
    <m/>
    <s v="6247856"/>
    <s v="CTDB 03115-Z   TS8   HC40"/>
    <n v="16000"/>
    <s v=""/>
    <d v="2018-03-01T00:00:00"/>
    <n v="0"/>
    <n v="16.867000000000001"/>
    <s v="2100"/>
    <s v="6"/>
    <n v="16.376999999999999"/>
  </r>
  <r>
    <n v="1"/>
    <s v="9593157"/>
    <x v="11"/>
    <s v="T"/>
    <m/>
    <s v="11880628"/>
    <s v="CT SB00- 2,00x 3,00x  30,00 DA  CTOPP10"/>
    <n v="5000"/>
    <s v=""/>
    <d v="2018-03-05T00:00:00"/>
    <n v="0"/>
    <n v="14.45"/>
    <s v="3100"/>
    <s v="6"/>
    <n v="14.535"/>
  </r>
  <r>
    <n v="1"/>
    <s v="9593589"/>
    <x v="5"/>
    <s v="P"/>
    <m/>
    <s v="11552327"/>
    <s v="50211- 5/16 TS90  GC30"/>
    <n v="23952"/>
    <s v=""/>
    <d v="2018-03-02T00:00:00"/>
    <n v="0"/>
    <n v="110.182"/>
    <s v="2100"/>
    <s v="6"/>
    <n v="135.13"/>
  </r>
  <r>
    <n v="1"/>
    <s v="9602780"/>
    <x v="13"/>
    <s v="P"/>
    <m/>
    <s v="6283238"/>
    <s v="310730  K  TS8  KCR06"/>
    <n v="1380"/>
    <s v=""/>
    <d v="2018-02-28T00:00:00"/>
    <n v="0"/>
    <n v="13.34"/>
    <s v="0200"/>
    <s v="6"/>
    <n v="8.9"/>
  </r>
  <r>
    <n v="1"/>
    <s v="9607596"/>
    <x v="9"/>
    <s v="P"/>
    <d v="2018-03-05T00:00:00"/>
    <s v="6283238"/>
    <s v="310730  K  TS8  KCR06"/>
    <n v="614"/>
    <s v=""/>
    <d v="2018-03-05T00:00:00"/>
    <n v="0"/>
    <n v="5.9340000000000002"/>
    <s v="0590"/>
    <s v="6"/>
    <n v="0.64500000000000002"/>
  </r>
  <r>
    <n v="1"/>
    <s v="9405117"/>
    <x v="7"/>
    <s v="P"/>
    <d v="2018-03-06T00:00:00"/>
    <s v="6229437"/>
    <s v="Kugel 232647 A6  KR17"/>
    <n v="4500"/>
    <s v=""/>
    <d v="2017-10-16T00:00:00"/>
    <n v="0"/>
    <n v="18.536000000000001"/>
    <s v="1650"/>
    <s v="6"/>
    <n v="21.292000000000002"/>
  </r>
  <r>
    <n v="1"/>
    <s v="9439077"/>
    <x v="20"/>
    <s v="P"/>
    <m/>
    <s v="12161425"/>
    <s v="51689 32.0 MM 4W K121 TSX  CTM12A"/>
    <n v="200"/>
    <s v=""/>
    <d v="2017-11-09T00:00:00"/>
    <n v="0"/>
    <n v="19.004999999999999"/>
    <s v="1500"/>
    <s v="6"/>
    <n v="30.504999999999999"/>
  </r>
  <r>
    <n v="1"/>
    <s v="9495087"/>
    <x v="5"/>
    <s v="P"/>
    <m/>
    <s v="12119568"/>
    <s v="Art. inter. mat. 12113552  CTS06L"/>
    <n v="4000"/>
    <s v=""/>
    <d v="2018-02-28T00:00:00"/>
    <n v="0"/>
    <n v="20.794"/>
    <s v="2100"/>
    <s v="6"/>
    <n v="31.88"/>
  </r>
  <r>
    <n v="1"/>
    <s v="9516467"/>
    <x v="2"/>
    <s v="T"/>
    <m/>
    <s v="11773616"/>
    <s v="WFC 7200 PT  CTOPP10"/>
    <n v="265"/>
    <s v=""/>
    <m/>
    <n v="0"/>
    <n v="0.71899999999999997"/>
    <s v="0050"/>
    <s v="6"/>
    <n v="0"/>
  </r>
  <r>
    <n v="1"/>
    <s v="9531707"/>
    <x v="18"/>
    <s v="S"/>
    <m/>
    <s v="11855130"/>
    <s v="WDC 7140 TS90  KCR06"/>
    <n v="15000"/>
    <s v=""/>
    <d v="2018-03-05T00:00:00"/>
    <n v="0"/>
    <n v="14.805"/>
    <s v="1400"/>
    <s v="6"/>
    <n v="-0.876"/>
  </r>
  <r>
    <n v="1"/>
    <s v="9531878"/>
    <x v="23"/>
    <s v="B"/>
    <m/>
    <s v="12281952"/>
    <s v="CTCY MI 1.60X3.00 TSAN  CTS18D"/>
    <n v="50000"/>
    <s v=""/>
    <d v="2018-02-01T00:00:00"/>
    <n v="0.68"/>
    <n v="4.62"/>
    <s v="2000"/>
    <s v="6"/>
    <n v="5.109"/>
  </r>
  <r>
    <n v="1"/>
    <s v="9531909"/>
    <x v="24"/>
    <s v="B"/>
    <m/>
    <s v="12281962"/>
    <s v="CTCY MI 1.60X3.00 TSAN  CTS12D"/>
    <n v="50000"/>
    <s v=""/>
    <d v="2018-02-05T00:00:00"/>
    <n v="0"/>
    <n v="4.7249999999999996"/>
    <s v="1500"/>
    <s v="6"/>
    <n v="8.1709999999999994"/>
  </r>
  <r>
    <n v="1"/>
    <s v="9531959"/>
    <x v="8"/>
    <s v="S"/>
    <m/>
    <s v="11903057"/>
    <s v="2.600.000.050 TSN  CTS22D"/>
    <n v="1000000"/>
    <s v=""/>
    <d v="2018-03-05T00:00:00"/>
    <n v="0"/>
    <n v="35.700000000000003"/>
    <s v="2200"/>
    <s v="6"/>
    <n v="34.676000000000002"/>
  </r>
  <r>
    <n v="1"/>
    <s v="9532046"/>
    <x v="22"/>
    <s v="B"/>
    <m/>
    <s v="11341454"/>
    <s v="51038-Ø1.2X3.0 393847/D  TSN  CTF24-BC"/>
    <n v="700000"/>
    <s v=""/>
    <d v="2018-02-27T00:00:00"/>
    <n v="0"/>
    <n v="36.14"/>
    <s v="0300"/>
    <s v="6"/>
    <n v="38.720999999999997"/>
  </r>
  <r>
    <n v="1"/>
    <s v="9549404"/>
    <x v="12"/>
    <s v="S"/>
    <m/>
    <s v="12281416"/>
    <s v="WFC 7185 DPT  GC32"/>
    <n v="6000"/>
    <s v=""/>
    <d v="2018-02-19T00:00:00"/>
    <n v="12.17"/>
    <n v="16.114999999999998"/>
    <s v="3000"/>
    <s v="6"/>
    <n v="14.420999999999999"/>
  </r>
  <r>
    <n v="1"/>
    <s v="9550627"/>
    <x v="12"/>
    <s v="T"/>
    <m/>
    <s v="12053566"/>
    <s v="10975- 8.5X 3.6X2.5 DA  KCR10"/>
    <n v="5000"/>
    <s v=""/>
    <d v="2018-01-29T00:00:00"/>
    <n v="9.76"/>
    <n v="4.8650000000000002"/>
    <s v="0350"/>
    <s v="6"/>
    <n v="4.6150000000000002"/>
  </r>
  <r>
    <n v="1"/>
    <s v="9553375"/>
    <x v="19"/>
    <s v="P"/>
    <m/>
    <s v="6100143"/>
    <s v="24550-12.8X 6.0X5.3 TS90  HC30"/>
    <n v="10000"/>
    <s v=""/>
    <d v="2018-03-05T00:00:00"/>
    <n v="0"/>
    <n v="35.174999999999997"/>
    <s v="9000"/>
    <s v="6"/>
    <n v="35.590000000000003"/>
  </r>
  <r>
    <n v="1"/>
    <s v="9553377"/>
    <x v="9"/>
    <s v="P"/>
    <m/>
    <s v="80050686"/>
    <s v="CTDD Ø 5.0 RI  HC35"/>
    <n v="4714"/>
    <s v=""/>
    <d v="2018-03-01T00:00:00"/>
    <n v="0"/>
    <n v="3.7519999999999998"/>
    <s v="0590"/>
    <s v="6"/>
    <n v="9.2260000000000009"/>
  </r>
  <r>
    <n v="1"/>
    <s v="9553831"/>
    <x v="5"/>
    <s v="S"/>
    <m/>
    <s v="12009006"/>
    <s v="31450- 6.5X 3.3X2.0 TS90  KCR10"/>
    <n v="167000"/>
    <s v=""/>
    <d v="2018-03-01T00:00:00"/>
    <n v="0"/>
    <n v="100.651"/>
    <s v="2100"/>
    <s v="6"/>
    <n v="100.136"/>
  </r>
  <r>
    <n v="1"/>
    <s v="9555703"/>
    <x v="5"/>
    <s v="S"/>
    <m/>
    <s v="11936565"/>
    <s v="60122- 8.0X 5.3X2.5 TS90  KCR06"/>
    <n v="25000"/>
    <s v=""/>
    <d v="2018-03-02T00:00:00"/>
    <n v="0"/>
    <n v="36.591999999999999"/>
    <s v="2100"/>
    <s v="6"/>
    <n v="40.841000000000001"/>
  </r>
  <r>
    <n v="1"/>
    <s v="9555844"/>
    <x v="4"/>
    <s v="P"/>
    <m/>
    <s v="12124192"/>
    <s v="60120-28.0 TSX  CTM17-BC"/>
    <n v="1500"/>
    <s v=""/>
    <d v="2018-03-03T00:00:00"/>
    <n v="0"/>
    <n v="31.5"/>
    <s v="1900"/>
    <s v="6"/>
    <n v="38.305"/>
  </r>
  <r>
    <n v="1"/>
    <s v="9558127"/>
    <x v="5"/>
    <s v="S"/>
    <m/>
    <s v="11820882"/>
    <s v="51927-10.0 TSX  CTM17-BC"/>
    <n v="100000"/>
    <s v=""/>
    <d v="2018-02-26T00:00:00"/>
    <n v="0"/>
    <n v="174.3"/>
    <s v="2100"/>
    <s v="6"/>
    <n v="161.52699999999999"/>
  </r>
  <r>
    <n v="1"/>
    <s v="9558539"/>
    <x v="8"/>
    <s v="S"/>
    <m/>
    <s v="11903057"/>
    <s v="2.600.000.050 TSN  CTS22D"/>
    <n v="1000000"/>
    <s v=""/>
    <d v="2018-03-05T00:00:00"/>
    <n v="0"/>
    <n v="35.700000000000003"/>
    <s v="2200"/>
    <s v="6"/>
    <n v="34.673999999999999"/>
  </r>
  <r>
    <n v="1"/>
    <s v="9560137"/>
    <x v="12"/>
    <s v="S"/>
    <m/>
    <s v="12226177"/>
    <s v="WDC 7215 PT  KCR32"/>
    <n v="3300"/>
    <s v=""/>
    <d v="2018-02-19T00:00:00"/>
    <n v="6.92"/>
    <n v="4.9379999999999997"/>
    <s v="3000"/>
    <s v="6"/>
    <n v="5.2279999999999998"/>
  </r>
  <r>
    <n v="1"/>
    <s v="9564692"/>
    <x v="14"/>
    <s v="P"/>
    <m/>
    <s v="82021269"/>
    <s v="GSR Ø20.2XØ4.0X3  CTF12E"/>
    <n v="2000"/>
    <s v=""/>
    <d v="2018-03-05T00:00:00"/>
    <n v="0"/>
    <n v="24.57"/>
    <s v="0500"/>
    <s v="6"/>
    <n v="19.896999999999998"/>
  </r>
  <r>
    <n v="1"/>
    <s v="9566763"/>
    <x v="3"/>
    <s v="P"/>
    <m/>
    <s v="11642827"/>
    <s v="20771-12.0X 5.5X4.0 TS90  S40T"/>
    <n v="25000"/>
    <s v=""/>
    <d v="2018-03-01T00:00:00"/>
    <n v="0"/>
    <n v="95.813000000000002"/>
    <s v="2160"/>
    <s v="A"/>
    <n v="87.283000000000001"/>
  </r>
  <r>
    <n v="1"/>
    <s v="9568302"/>
    <x v="14"/>
    <s v="S"/>
    <m/>
    <s v="80355538"/>
    <s v="38804-11.0 355538 TS8  CTM17-BC"/>
    <n v="14285"/>
    <s v=""/>
    <d v="2018-03-05T00:00:00"/>
    <n v="0"/>
    <n v="32.85"/>
    <s v="0350"/>
    <s v="6"/>
    <n v="33.081000000000003"/>
  </r>
  <r>
    <n v="1"/>
    <s v="9568386"/>
    <x v="4"/>
    <s v="S"/>
    <m/>
    <s v="11811884"/>
    <s v="WFC 7190 TS90  CTOPP10"/>
    <n v="8000"/>
    <s v=""/>
    <d v="2018-02-28T00:00:00"/>
    <n v="0"/>
    <n v="20.638999999999999"/>
    <s v="1900"/>
    <s v="6"/>
    <n v="20.402999999999999"/>
  </r>
  <r>
    <n v="1"/>
    <s v="9577148"/>
    <x v="14"/>
    <s v="S"/>
    <m/>
    <s v="11280122"/>
    <s v="45178- 6.35X 2.79X1.7 TSR1  HC20"/>
    <n v="400000"/>
    <s v=""/>
    <d v="2018-03-02T00:00:00"/>
    <n v="0"/>
    <n v="164.22"/>
    <s v="0500"/>
    <s v="6"/>
    <n v="155.767"/>
  </r>
  <r>
    <n v="1"/>
    <s v="9577510"/>
    <x v="17"/>
    <s v="S"/>
    <m/>
    <s v="6265514"/>
    <s v="12500- 6.0 TS8  CTF11-BC"/>
    <n v="150000"/>
    <s v=""/>
    <d v="2018-03-05T00:00:00"/>
    <n v="0"/>
    <n v="78.75"/>
    <s v="1500"/>
    <s v="6"/>
    <n v="76.891000000000005"/>
  </r>
  <r>
    <n v="1"/>
    <s v="9577629"/>
    <x v="17"/>
    <s v="S"/>
    <m/>
    <s v="11999383"/>
    <s v="60750-8.0 TSX  CTM17-BC"/>
    <n v="110000"/>
    <s v=""/>
    <d v="2018-03-05T00:00:00"/>
    <n v="0"/>
    <n v="130.74600000000001"/>
    <s v="1500"/>
    <s v="6"/>
    <n v="132.11099999999999"/>
  </r>
  <r>
    <n v="1"/>
    <s v="9578809"/>
    <x v="25"/>
    <s v="S"/>
    <m/>
    <s v="11544849"/>
    <s v="17037- 8.0X 3.8X2.3 TS90  CTS14Y"/>
    <n v="20000"/>
    <s v=""/>
    <d v="2018-03-05T00:00:00"/>
    <n v="0"/>
    <n v="18.858000000000001"/>
    <s v="0400"/>
    <s v="6"/>
    <n v="17.620999999999999"/>
  </r>
  <r>
    <n v="1"/>
    <s v="9578837"/>
    <x v="3"/>
    <s v="P"/>
    <m/>
    <s v="12117464"/>
    <s v="Art. inter. mat. 12113548  CTS06L"/>
    <n v="3000"/>
    <s v=""/>
    <d v="2018-03-02T00:00:00"/>
    <n v="0.62"/>
    <n v="12.036"/>
    <s v="0400"/>
    <s v="6"/>
    <n v="21.202000000000002"/>
  </r>
  <r>
    <n v="1"/>
    <s v="9578844"/>
    <x v="15"/>
    <s v="S"/>
    <m/>
    <s v="6219029"/>
    <s v="17037- 8.0X 3.5X2.3 TS90  KCR06"/>
    <n v="180000"/>
    <s v=""/>
    <d v="2018-02-24T00:00:00"/>
    <n v="0"/>
    <n v="163.29599999999999"/>
    <s v="2000"/>
    <s v="6"/>
    <n v="149.44499999999999"/>
  </r>
  <r>
    <n v="1"/>
    <s v="9579140"/>
    <x v="7"/>
    <s v="T"/>
    <m/>
    <s v="11282333"/>
    <s v="CTRG W00- 16,00X330,0  KCR06"/>
    <n v="44"/>
    <s v=""/>
    <d v="2018-02-07T00:00:00"/>
    <n v="0"/>
    <n v="45.197000000000003"/>
    <s v="4600"/>
    <s v="6"/>
    <n v="48.104999999999997"/>
  </r>
  <r>
    <n v="1"/>
    <s v="9582296"/>
    <x v="5"/>
    <s v="P"/>
    <m/>
    <s v="12082920"/>
    <s v="46623-12.5X 6.5X3.5 TS90  KCR10"/>
    <n v="5000"/>
    <s v=""/>
    <d v="2018-03-01T00:00:00"/>
    <n v="0"/>
    <n v="18.68"/>
    <s v="2100"/>
    <s v="6"/>
    <n v="18.266999999999999"/>
  </r>
  <r>
    <n v="1"/>
    <s v="9582658"/>
    <x v="25"/>
    <s v="S"/>
    <m/>
    <s v="11602127"/>
    <s v="26457-10.5X 4.7X3.5 TS90  CTS14Y"/>
    <n v="15000"/>
    <s v=""/>
    <d v="2018-03-05T00:00:00"/>
    <n v="0"/>
    <n v="32.130000000000003"/>
    <s v="0400"/>
    <s v="6"/>
    <n v="29.986999999999998"/>
  </r>
  <r>
    <n v="1"/>
    <s v="9582671"/>
    <x v="17"/>
    <s v="S"/>
    <m/>
    <s v="6112374"/>
    <s v="17037- 8.0X 5.4X2.3 TS90  KCR06"/>
    <n v="10000"/>
    <s v=""/>
    <d v="2018-02-28T00:00:00"/>
    <n v="0"/>
    <n v="13.387"/>
    <s v="1500"/>
    <s v="6"/>
    <n v="16.445"/>
  </r>
  <r>
    <n v="1"/>
    <s v="9583361"/>
    <x v="14"/>
    <s v="P"/>
    <m/>
    <s v="11193725"/>
    <s v="58800- 3/4&quot; TS8  CTF12-BC"/>
    <n v="10000"/>
    <s v=""/>
    <d v="2018-03-05T00:00:00"/>
    <n v="0"/>
    <n v="74.203999999999994"/>
    <s v="0500"/>
    <s v="6"/>
    <n v="68.509"/>
  </r>
  <r>
    <n v="1"/>
    <s v="9583373"/>
    <x v="10"/>
    <s v="P"/>
    <m/>
    <s v="6109834"/>
    <s v="32370 TS8  BC20"/>
    <n v="50000"/>
    <s v=""/>
    <d v="2018-02-28T00:00:00"/>
    <n v="0"/>
    <n v="172.72499999999999"/>
    <s v="2200"/>
    <s v="6"/>
    <n v="163.358"/>
  </r>
  <r>
    <n v="1"/>
    <s v="9583577"/>
    <x v="5"/>
    <s v="P"/>
    <m/>
    <s v="11487767"/>
    <s v="51077 FHC  3/8  TSX  CTM17-BC"/>
    <n v="13000"/>
    <s v=""/>
    <d v="2018-03-02T00:00:00"/>
    <n v="0"/>
    <n v="45.058999999999997"/>
    <s v="2100"/>
    <s v="6"/>
    <n v="42.276000000000003"/>
  </r>
  <r>
    <n v="1"/>
    <s v="9583641"/>
    <x v="22"/>
    <s v="S"/>
    <m/>
    <s v="6249398"/>
    <s v="43612-10.0 TS8  CTF12-BC"/>
    <n v="50000"/>
    <s v=""/>
    <d v="2018-03-05T00:00:00"/>
    <n v="0"/>
    <n v="83.474999999999994"/>
    <s v="0300"/>
    <s v="6"/>
    <n v="89.036000000000001"/>
  </r>
  <r>
    <n v="1"/>
    <s v="9583886"/>
    <x v="9"/>
    <s v="P"/>
    <m/>
    <s v="11567789"/>
    <s v="51280-22.0 TSX  CTM17-BC ZENTRO3"/>
    <n v="20000"/>
    <s v=""/>
    <d v="2018-03-05T00:00:00"/>
    <n v="0"/>
    <n v="225.60300000000001"/>
    <s v="0590"/>
    <s v="6"/>
    <n v="201.57499999999999"/>
  </r>
  <r>
    <n v="1"/>
    <s v="9584351"/>
    <x v="1"/>
    <s v="P"/>
    <m/>
    <s v="80050692"/>
    <s v="CTDD Ø 8.0 RI  HC35"/>
    <n v="15000"/>
    <s v=""/>
    <d v="2018-03-05T00:00:00"/>
    <n v="25.15"/>
    <n v="33.201000000000001"/>
    <s v="0100"/>
    <s v="6"/>
    <n v="-1.7030000000000001"/>
  </r>
  <r>
    <n v="1"/>
    <s v="9584852"/>
    <x v="4"/>
    <s v="P"/>
    <m/>
    <s v="6238555"/>
    <s v="46600- 1 3/8&quot; TSX  CTM17-BC"/>
    <n v="1000"/>
    <s v=""/>
    <d v="2018-03-05T00:00:00"/>
    <n v="0"/>
    <n v="37.965000000000003"/>
    <s v="1900"/>
    <s v="6"/>
    <n v="35.656999999999996"/>
  </r>
  <r>
    <n v="1"/>
    <s v="9585042"/>
    <x v="9"/>
    <s v="P"/>
    <m/>
    <s v="6221644"/>
    <s v="27869-37.0X6.8X3.4 TSX  HC20"/>
    <n v="20000"/>
    <s v=""/>
    <d v="2018-03-05T00:00:00"/>
    <n v="0"/>
    <n v="73.599000000000004"/>
    <s v="0590"/>
    <s v="6"/>
    <n v="244.59200000000001"/>
  </r>
  <r>
    <n v="1"/>
    <s v="9585047"/>
    <x v="5"/>
    <s v="P"/>
    <m/>
    <s v="11901741"/>
    <s v="51535- 8.0X 3.4X2.5 TS90  KCR05+"/>
    <n v="20000"/>
    <s v=""/>
    <d v="2018-02-28T00:00:00"/>
    <n v="0"/>
    <n v="22.89"/>
    <s v="2100"/>
    <s v="6"/>
    <n v="22.733000000000001"/>
  </r>
  <r>
    <n v="1"/>
    <s v="9585554"/>
    <x v="10"/>
    <s v="P"/>
    <m/>
    <s v="6249399"/>
    <s v="43612-12.0 TS8  CTF12-BC"/>
    <n v="21000"/>
    <s v=""/>
    <d v="2018-03-05T00:00:00"/>
    <n v="0"/>
    <n v="58.432000000000002"/>
    <s v="2200"/>
    <s v="6"/>
    <n v="53.597999999999999"/>
  </r>
  <r>
    <n v="1"/>
    <s v="9585586"/>
    <x v="5"/>
    <s v="P"/>
    <m/>
    <s v="12026449"/>
    <s v="17109-15.5x 5.0x5.0 TS90 KCR32"/>
    <n v="2000"/>
    <s v=""/>
    <d v="2018-03-02T00:00:00"/>
    <n v="0"/>
    <n v="10.851000000000001"/>
    <s v="2100"/>
    <s v="6"/>
    <n v="10.643000000000001"/>
  </r>
  <r>
    <n v="1"/>
    <s v="9586405"/>
    <x v="26"/>
    <s v="T"/>
    <m/>
    <s v="12117447"/>
    <s v="12356-10.5X 6.5X3.0 DA  KCR10"/>
    <n v="200"/>
    <s v=""/>
    <d v="2018-02-16T00:00:00"/>
    <n v="1.46"/>
    <n v="0.53200000000000003"/>
    <s v="0350"/>
    <s v="6"/>
    <n v="0.504"/>
  </r>
  <r>
    <n v="1"/>
    <s v="9586925"/>
    <x v="5"/>
    <s v="P"/>
    <m/>
    <s v="11582329"/>
    <s v="44092-13.0X 4.8X4.0 TS90  KCR10"/>
    <n v="7000"/>
    <s v=""/>
    <d v="2018-03-01T00:00:00"/>
    <n v="0"/>
    <n v="22.27"/>
    <s v="2100"/>
    <s v="6"/>
    <n v="21.433"/>
  </r>
  <r>
    <n v="1"/>
    <s v="9587984"/>
    <x v="9"/>
    <s v="P"/>
    <m/>
    <s v="80050675"/>
    <s v="CTDD Ø10.0 LE  HC35"/>
    <n v="15000"/>
    <s v=""/>
    <d v="2018-03-05T00:00:00"/>
    <n v="0"/>
    <n v="8.5350000000000001"/>
    <s v="0590"/>
    <s v="6"/>
    <n v="-5.1120000000000001"/>
  </r>
  <r>
    <n v="1"/>
    <s v="9588103"/>
    <x v="18"/>
    <s v="S"/>
    <m/>
    <s v="12125573"/>
    <s v="11963- 8.0X 4.0X2.5 TS90  KCR10"/>
    <n v="52000"/>
    <s v=""/>
    <d v="2018-02-28T00:00:00"/>
    <n v="0"/>
    <n v="51.905999999999999"/>
    <s v="0600"/>
    <s v="6"/>
    <n v="47.564999999999998"/>
  </r>
  <r>
    <n v="1"/>
    <s v="9588112"/>
    <x v="18"/>
    <s v="S"/>
    <m/>
    <s v="12125574"/>
    <s v="11963- 8.0X 3.8X2.5 TS90  KCR10"/>
    <n v="50000"/>
    <s v=""/>
    <d v="2018-02-28T00:00:00"/>
    <n v="0"/>
    <n v="47.933"/>
    <s v="0600"/>
    <s v="6"/>
    <n v="46.478000000000002"/>
  </r>
  <r>
    <n v="1"/>
    <s v="9588119"/>
    <x v="14"/>
    <s v="S"/>
    <m/>
    <s v="12125572"/>
    <s v="11963- 8.0X 4.4X2.5 TS90  KCR10"/>
    <n v="40000"/>
    <s v=""/>
    <d v="2018-03-05T00:00:00"/>
    <n v="0"/>
    <n v="44.1"/>
    <s v="0500"/>
    <s v="6"/>
    <n v="43.155000000000001"/>
  </r>
  <r>
    <n v="1"/>
    <s v="9590001"/>
    <x v="14"/>
    <s v="S"/>
    <m/>
    <s v="6200936"/>
    <s v="11384-10.5 TS8  CTM17-BC"/>
    <n v="2000"/>
    <s v=""/>
    <d v="2018-03-05T00:00:00"/>
    <n v="0"/>
    <n v="4.4420000000000002"/>
    <s v="0500"/>
    <s v="6"/>
    <n v="9.2530000000000001"/>
  </r>
  <r>
    <n v="1"/>
    <s v="9590039"/>
    <x v="17"/>
    <s v="S"/>
    <m/>
    <s v="6222351"/>
    <s v="45169- 6.5 TS8                   BC20"/>
    <n v="13000"/>
    <s v=""/>
    <d v="2018-03-05T00:00:00"/>
    <n v="0"/>
    <n v="8.9269999999999996"/>
    <s v="1500"/>
    <s v="6"/>
    <n v="9.2550000000000008"/>
  </r>
  <r>
    <n v="1"/>
    <s v="9590056"/>
    <x v="18"/>
    <s v="S"/>
    <m/>
    <s v="6265507"/>
    <s v="12500- 5.0 TS8  CTF12-BC"/>
    <n v="45000"/>
    <s v=""/>
    <d v="2018-03-01T00:00:00"/>
    <n v="0"/>
    <n v="13.702999999999999"/>
    <s v="1800"/>
    <s v="6"/>
    <n v="14.154"/>
  </r>
  <r>
    <n v="1"/>
    <s v="9590083"/>
    <x v="27"/>
    <s v="P"/>
    <m/>
    <s v="12308817"/>
    <s v="45479- 8.0X 7.5X2.5 TS43  KCR10"/>
    <n v="5000"/>
    <s v=""/>
    <d v="2018-03-01T00:00:00"/>
    <n v="0"/>
    <n v="10.631"/>
    <s v="1600"/>
    <s v="6"/>
    <n v="11.68"/>
  </r>
  <r>
    <n v="1"/>
    <s v="9590116"/>
    <x v="5"/>
    <s v="P"/>
    <m/>
    <s v="12129203"/>
    <s v="49329- 9.65x5.67x2.41 TS90 KCR10"/>
    <n v="10000"/>
    <s v=""/>
    <d v="2018-03-01T00:00:00"/>
    <n v="0"/>
    <n v="16.295999999999999"/>
    <s v="2100"/>
    <s v="6"/>
    <n v="16.097000000000001"/>
  </r>
  <r>
    <n v="1"/>
    <s v="9590140"/>
    <x v="5"/>
    <s v="P"/>
    <m/>
    <s v="11583809"/>
    <s v="51275- 5.0 TSX  CTM17-BC VHMK3"/>
    <n v="15000"/>
    <s v=""/>
    <d v="2018-02-27T00:00:00"/>
    <n v="0"/>
    <n v="10.71"/>
    <s v="2100"/>
    <s v="6"/>
    <n v="10.273"/>
  </r>
  <r>
    <n v="1"/>
    <s v="9590199"/>
    <x v="14"/>
    <s v="S"/>
    <m/>
    <s v="6226632"/>
    <s v="12356-10.5X 4.5X3.0 TS90  HC20"/>
    <n v="10000"/>
    <s v=""/>
    <d v="2018-03-05T00:00:00"/>
    <n v="0"/>
    <n v="18.186"/>
    <s v="0500"/>
    <s v="6"/>
    <n v="17.645"/>
  </r>
  <r>
    <n v="1"/>
    <s v="9590214"/>
    <x v="17"/>
    <s v="S"/>
    <m/>
    <s v="6247556"/>
    <s v="10975- 8.5X 4.5X2.5 TS90  HC10"/>
    <n v="60000"/>
    <s v=""/>
    <d v="2018-03-05T00:00:00"/>
    <n v="0"/>
    <n v="75.284999999999997"/>
    <s v="1500"/>
    <s v="6"/>
    <n v="68.844999999999999"/>
  </r>
  <r>
    <n v="1"/>
    <s v="9590222"/>
    <x v="3"/>
    <s v="P"/>
    <m/>
    <s v="11670063"/>
    <s v="51529- 5.6X 5.14X1.55 TS8  CTS18D"/>
    <n v="21500"/>
    <s v=""/>
    <d v="2018-03-05T00:00:00"/>
    <n v="1.07"/>
    <n v="12.212999999999999"/>
    <s v="0300"/>
    <s v="6"/>
    <n v="10.965999999999999"/>
  </r>
  <r>
    <n v="1"/>
    <s v="9590315"/>
    <x v="14"/>
    <s v="S"/>
    <m/>
    <s v="6265383"/>
    <s v="11400- 4.0 TS8  CTF12-BC"/>
    <n v="200000"/>
    <s v=""/>
    <d v="2018-03-05T00:00:00"/>
    <n v="0"/>
    <n v="33.81"/>
    <s v="0500"/>
    <s v="6"/>
    <n v="41.298000000000002"/>
  </r>
  <r>
    <n v="1"/>
    <s v="9590680"/>
    <x v="20"/>
    <s v="P"/>
    <m/>
    <s v="6104442"/>
    <s v="C4989-1 TS90  HC03"/>
    <n v="6000"/>
    <s v=""/>
    <d v="2018-03-05T00:00:00"/>
    <n v="0"/>
    <n v="10.143000000000001"/>
    <s v="1500"/>
    <s v="6"/>
    <n v="9.4740000000000002"/>
  </r>
  <r>
    <n v="1"/>
    <s v="9590682"/>
    <x v="4"/>
    <s v="P"/>
    <m/>
    <s v="6226980"/>
    <s v="318101  TS8  HC10"/>
    <n v="5000"/>
    <s v=""/>
    <d v="2018-03-02T00:00:00"/>
    <n v="0"/>
    <n v="7.5439999999999996"/>
    <s v="1900"/>
    <s v="6"/>
    <n v="31.565999999999999"/>
  </r>
  <r>
    <n v="1"/>
    <s v="9590710"/>
    <x v="18"/>
    <s v="S"/>
    <m/>
    <s v="11539170"/>
    <s v="12356-10.5X 4.5X3.0 TS90  KCR10"/>
    <n v="85000"/>
    <s v=""/>
    <d v="2018-02-28T00:00:00"/>
    <n v="0"/>
    <n v="156.00899999999999"/>
    <s v="1400"/>
    <s v="6"/>
    <n v="140.22800000000001"/>
  </r>
  <r>
    <n v="1"/>
    <s v="9590715"/>
    <x v="4"/>
    <s v="P"/>
    <m/>
    <s v="6228892"/>
    <s v="46686- 1/2&quot;  TS8                    BC20"/>
    <n v="3000"/>
    <s v=""/>
    <d v="2018-02-27T00:00:00"/>
    <n v="0"/>
    <n v="11.246"/>
    <s v="1900"/>
    <s v="6"/>
    <n v="14.884"/>
  </r>
  <r>
    <n v="1"/>
    <s v="9591231"/>
    <x v="27"/>
    <s v="P"/>
    <m/>
    <s v="11735846"/>
    <s v="51849- 7.0X 5.0X2.5 TS43  HC30"/>
    <n v="10000"/>
    <s v=""/>
    <d v="2018-03-02T00:00:00"/>
    <n v="0"/>
    <n v="12.065"/>
    <s v="1600"/>
    <s v="6"/>
    <n v="11.135999999999999"/>
  </r>
  <r>
    <n v="1"/>
    <s v="9592192"/>
    <x v="14"/>
    <s v="S"/>
    <m/>
    <s v="11790895"/>
    <s v="17037- 8.0X 3.1X2.3 TS90  KCR10"/>
    <n v="30000"/>
    <s v=""/>
    <d v="2018-03-05T00:00:00"/>
    <n v="0"/>
    <n v="23.844999999999999"/>
    <s v="0500"/>
    <s v="6"/>
    <n v="22.408000000000001"/>
  </r>
  <r>
    <n v="1"/>
    <s v="9592587"/>
    <x v="17"/>
    <s v="S"/>
    <m/>
    <s v="12135916"/>
    <s v="10975- 8.5X 5.0X2.5 TS90  KCR32"/>
    <n v="3700"/>
    <s v=""/>
    <d v="2018-03-05T00:00:00"/>
    <n v="0"/>
    <n v="4.9029999999999996"/>
    <s v="1500"/>
    <s v="6"/>
    <n v="5.4660000000000002"/>
  </r>
  <r>
    <n v="1"/>
    <s v="9599507"/>
    <x v="8"/>
    <s v="B"/>
    <m/>
    <s v="11704469"/>
    <s v="CTCY ST 1.98X2.85 TSN5  CTS18D"/>
    <n v="100000"/>
    <s v=""/>
    <d v="2018-03-05T00:00:00"/>
    <n v="0"/>
    <n v="13.664"/>
    <s v="2200"/>
    <s v="6"/>
    <n v="105"/>
  </r>
  <r>
    <n v="1"/>
    <s v="9602667"/>
    <x v="1"/>
    <s v="P"/>
    <m/>
    <s v="80050675"/>
    <s v="CTDD Ø10.0 LE  HC35"/>
    <n v="13142"/>
    <s v=""/>
    <m/>
    <n v="69.5"/>
    <n v="60.402999999999999"/>
    <s v="0100"/>
    <s v="6"/>
    <n v="0"/>
  </r>
  <r>
    <n v="1"/>
    <s v="9603604"/>
    <x v="16"/>
    <s v="P"/>
    <d v="2018-03-06T00:00:00"/>
    <s v="6221644"/>
    <s v="27869-37.0X6.8X3.4 TSX  HC20"/>
    <n v="14215"/>
    <s v=""/>
    <d v="2018-03-05T00:00:00"/>
    <n v="0"/>
    <n v="180.858"/>
    <s v="1700"/>
    <s v="6"/>
    <n v="14.926"/>
  </r>
  <r>
    <n v="1"/>
    <s v="9464860"/>
    <x v="3"/>
    <s v="P"/>
    <d v="2018-03-07T00:00:00"/>
    <s v="12058241"/>
    <s v="45493- 11.75X5.15X1.45 TS8  KCR10"/>
    <n v="13000"/>
    <s v=""/>
    <d v="2018-03-04T00:00:00"/>
    <n v="1.47"/>
    <n v="13.227"/>
    <s v="0300"/>
    <s v="6"/>
    <n v="12.058"/>
  </r>
  <r>
    <n v="1"/>
    <s v="9480495"/>
    <x v="23"/>
    <s v="P"/>
    <m/>
    <s v="12058250"/>
    <s v="24324- 16.0X6.6X2.0 TS8  KCR10"/>
    <n v="6000"/>
    <s v=""/>
    <d v="2018-03-01T00:00:00"/>
    <n v="0"/>
    <n v="18.300999999999998"/>
    <s v="1900"/>
    <s v="6"/>
    <n v="17.536999999999999"/>
  </r>
  <r>
    <n v="1"/>
    <s v="9526121"/>
    <x v="14"/>
    <s v="P"/>
    <m/>
    <s v="11861988"/>
    <s v="84277-25x3x6mm CTF28T"/>
    <n v="1000"/>
    <s v=""/>
    <d v="2018-03-05T00:00:00"/>
    <n v="0"/>
    <n v="4.7249999999999996"/>
    <s v="0500"/>
    <s v="6"/>
    <n v="3.7509999999999999"/>
  </r>
  <r>
    <n v="1"/>
    <s v="9526375"/>
    <x v="11"/>
    <s v="S"/>
    <m/>
    <s v="12260691"/>
    <s v="WFC 7145 DPT  GC32"/>
    <n v="2200"/>
    <s v=""/>
    <d v="2018-03-03T00:00:00"/>
    <n v="0"/>
    <n v="4.4470000000000001"/>
    <s v="3100"/>
    <s v="6"/>
    <n v="5.0389999999999997"/>
  </r>
  <r>
    <n v="1"/>
    <s v="9536246"/>
    <x v="28"/>
    <s v="T"/>
    <m/>
    <s v="11824924"/>
    <s v="26457-10.5X 6.0X3.5 DA  CTOPP10"/>
    <n v="3000"/>
    <s v=""/>
    <d v="2018-02-14T00:00:00"/>
    <n v="6.06"/>
    <n v="7.7220000000000004"/>
    <s v="0350"/>
    <s v="6"/>
    <n v="7.38"/>
  </r>
  <r>
    <n v="1"/>
    <s v="9536895"/>
    <x v="10"/>
    <s v="S"/>
    <m/>
    <s v="12272369"/>
    <s v="WFC 7210 DPT  GC32"/>
    <n v="12000"/>
    <s v=""/>
    <d v="2018-02-19T00:00:00"/>
    <n v="0"/>
    <n v="36.25"/>
    <s v="3300"/>
    <s v="6"/>
    <n v="33.003"/>
  </r>
  <r>
    <n v="1"/>
    <s v="9543015"/>
    <x v="11"/>
    <s v="T"/>
    <m/>
    <s v="11692215"/>
    <s v="WGC 7215 PT  GC40"/>
    <n v="6270"/>
    <s v=""/>
    <d v="2018-03-05T00:00:00"/>
    <n v="0"/>
    <n v="13.374000000000001"/>
    <s v="3100"/>
    <s v="6"/>
    <n v="13.317"/>
  </r>
  <r>
    <n v="1"/>
    <s v="9544446"/>
    <x v="12"/>
    <s v="S"/>
    <m/>
    <s v="12158829"/>
    <s v="WFC 7160 DPT  GC32"/>
    <n v="34750"/>
    <s v=""/>
    <d v="2018-02-27T00:00:00"/>
    <n v="68.099999999999994"/>
    <n v="79.799000000000007"/>
    <s v="3000"/>
    <s v="6"/>
    <n v="73.356999999999999"/>
  </r>
  <r>
    <n v="1"/>
    <s v="9547042"/>
    <x v="12"/>
    <s v="T"/>
    <m/>
    <s v="11727161"/>
    <s v="17037- 8.0X 4.4X2.3 DA  KCR06"/>
    <n v="5000"/>
    <s v=""/>
    <d v="2018-02-16T00:00:00"/>
    <n v="9.76"/>
    <n v="5.69"/>
    <s v="0350"/>
    <s v="6"/>
    <n v="5.44"/>
  </r>
  <r>
    <n v="1"/>
    <s v="9547044"/>
    <x v="12"/>
    <s v="T"/>
    <m/>
    <s v="6288614"/>
    <s v="12356-10.5X 4.6X3.0 DA  KCR06"/>
    <n v="5000"/>
    <s v=""/>
    <d v="2018-02-14T00:00:00"/>
    <n v="9.76"/>
    <n v="8.9600000000000009"/>
    <s v="0350"/>
    <s v="6"/>
    <n v="8.5"/>
  </r>
  <r>
    <n v="1"/>
    <s v="9552015"/>
    <x v="3"/>
    <s v="B"/>
    <m/>
    <s v="11549963"/>
    <s v="CTBA ST 2.15 TO1  CTS18D"/>
    <n v="1600000"/>
    <s v=""/>
    <d v="2018-03-03T00:00:00"/>
    <n v="10.130000000000001"/>
    <n v="134.06399999999999"/>
    <s v="0300"/>
    <s v="6"/>
    <n v="145.93100000000001"/>
  </r>
  <r>
    <n v="1"/>
    <s v="9555519"/>
    <x v="20"/>
    <s v="P"/>
    <m/>
    <s v="11533882"/>
    <s v="26014- 7.5X 3.2X2.5 TS90  KCR05+"/>
    <n v="92000"/>
    <s v=""/>
    <d v="2018-03-02T00:00:00"/>
    <n v="0"/>
    <n v="73.513000000000005"/>
    <s v="1800"/>
    <s v="6"/>
    <n v="64.051000000000002"/>
  </r>
  <r>
    <n v="1"/>
    <s v="9555715"/>
    <x v="4"/>
    <s v="P"/>
    <m/>
    <s v="11569029"/>
    <s v="51280-38.0 TSX  CTM17-BC ZENTRO3 X"/>
    <n v="500"/>
    <s v=""/>
    <d v="2018-03-02T00:00:00"/>
    <n v="0"/>
    <n v="31.358000000000001"/>
    <s v="1900"/>
    <s v="6"/>
    <n v="33.817"/>
  </r>
  <r>
    <n v="1"/>
    <s v="9557849"/>
    <x v="14"/>
    <s v="P"/>
    <m/>
    <s v="6209124"/>
    <s v="CTDB 1304-S    TS8   HC20"/>
    <n v="15000"/>
    <s v=""/>
    <d v="2018-03-02T00:00:00"/>
    <n v="0"/>
    <n v="27.625"/>
    <s v="0500"/>
    <s v="6"/>
    <n v="26.227"/>
  </r>
  <r>
    <n v="1"/>
    <s v="9558125"/>
    <x v="4"/>
    <s v="S"/>
    <m/>
    <s v="11927335"/>
    <s v="60387- 8.0 TS8 CTF11-BC"/>
    <n v="145000"/>
    <s v=""/>
    <d v="2018-03-02T00:00:00"/>
    <n v="0"/>
    <n v="118.755"/>
    <s v="1900"/>
    <s v="6"/>
    <n v="115.331"/>
  </r>
  <r>
    <n v="1"/>
    <s v="9558133"/>
    <x v="14"/>
    <s v="S"/>
    <m/>
    <s v="6112377"/>
    <s v="12356-10.5X 3.5X3.0 TS90  KCR06"/>
    <n v="80000"/>
    <s v=""/>
    <d v="2018-03-05T00:00:00"/>
    <n v="0"/>
    <n v="115.66800000000001"/>
    <s v="0500"/>
    <s v="6"/>
    <n v="103.65"/>
  </r>
  <r>
    <n v="1"/>
    <s v="9558518"/>
    <x v="5"/>
    <s v="S"/>
    <m/>
    <s v="11517470"/>
    <s v="51053- 6.5 TS8  CTF11-BC"/>
    <n v="241500"/>
    <s v=""/>
    <d v="2018-02-28T00:00:00"/>
    <n v="0"/>
    <n v="142.00200000000001"/>
    <s v="2100"/>
    <s v="6"/>
    <n v="136.018"/>
  </r>
  <r>
    <n v="1"/>
    <s v="9560134"/>
    <x v="5"/>
    <s v="S"/>
    <m/>
    <s v="12160564"/>
    <s v="WG 7250 PT  KCR32"/>
    <n v="3500"/>
    <s v=""/>
    <d v="2018-03-01T00:00:00"/>
    <n v="0"/>
    <n v="10.220000000000001"/>
    <s v="2100"/>
    <s v="6"/>
    <n v="10.037000000000001"/>
  </r>
  <r>
    <n v="1"/>
    <s v="9561750"/>
    <x v="5"/>
    <s v="S"/>
    <m/>
    <s v="6264495"/>
    <s v="26457-10.5X 6.5X3.5 TS90  HC30"/>
    <n v="3500"/>
    <s v=""/>
    <d v="2018-02-28T00:00:00"/>
    <n v="0"/>
    <n v="10.661"/>
    <s v="2100"/>
    <s v="6"/>
    <n v="9.5540000000000003"/>
  </r>
  <r>
    <n v="1"/>
    <s v="9561844"/>
    <x v="17"/>
    <s v="S"/>
    <m/>
    <s v="11593328"/>
    <s v="WDC 7250 PT  HC30"/>
    <n v="2660"/>
    <s v=""/>
    <d v="2018-03-05T00:00:00"/>
    <n v="0"/>
    <n v="4.6529999999999996"/>
    <s v="1500"/>
    <s v="6"/>
    <n v="7.53"/>
  </r>
  <r>
    <n v="1"/>
    <s v="9562860"/>
    <x v="18"/>
    <s v="S"/>
    <m/>
    <s v="12065841"/>
    <s v="12356-10.5X 3.6X3.0 TS90  KCR10"/>
    <n v="105000"/>
    <s v=""/>
    <d v="2018-03-05T00:00:00"/>
    <n v="0"/>
    <n v="145.751"/>
    <s v="1400"/>
    <s v="6"/>
    <n v="137.71299999999999"/>
  </r>
  <r>
    <n v="1"/>
    <s v="9564633"/>
    <x v="9"/>
    <s v="P"/>
    <m/>
    <s v="6104042"/>
    <s v="DFR R 0600-1200 SPG TSX CTF12E"/>
    <n v="1700"/>
    <s v=""/>
    <d v="2018-03-02T00:00:00"/>
    <n v="0"/>
    <n v="7.3470000000000004"/>
    <s v="3390"/>
    <s v="6"/>
    <n v="8.5410000000000004"/>
  </r>
  <r>
    <n v="1"/>
    <s v="9566853"/>
    <x v="14"/>
    <s v="S"/>
    <m/>
    <s v="11790333"/>
    <s v="17037- 8.0X 2.9X2.3 TS90  CTOPP10"/>
    <n v="208000"/>
    <s v=""/>
    <d v="2018-03-05T00:00:00"/>
    <n v="0"/>
    <n v="148.24"/>
    <s v="0500"/>
    <s v="6"/>
    <n v="146.13399999999999"/>
  </r>
  <r>
    <n v="1"/>
    <s v="9568057"/>
    <x v="14"/>
    <s v="S"/>
    <m/>
    <s v="11840400"/>
    <s v="50208-10.5X 5.0X3.5 TS90  CTOPP10"/>
    <n v="10000"/>
    <s v=""/>
    <d v="2018-03-02T00:00:00"/>
    <n v="0"/>
    <n v="21.556999999999999"/>
    <s v="0500"/>
    <s v="6"/>
    <n v="20.780999999999999"/>
  </r>
  <r>
    <n v="1"/>
    <s v="9568423"/>
    <x v="14"/>
    <s v="S"/>
    <m/>
    <s v="11785991"/>
    <s v="26457-10.5X 4.2X3.5 TS90  KCR10"/>
    <n v="10000"/>
    <s v=""/>
    <d v="2018-03-02T00:00:00"/>
    <n v="0"/>
    <n v="19.739999999999998"/>
    <s v="0500"/>
    <s v="6"/>
    <n v="18.852"/>
  </r>
  <r>
    <n v="1"/>
    <s v="9575302"/>
    <x v="18"/>
    <s v="S"/>
    <m/>
    <s v="11533132"/>
    <s v="11748-10.5X 3.5X2.5 TS90  KCR10"/>
    <n v="115000"/>
    <s v=""/>
    <d v="2018-03-01T00:00:00"/>
    <n v="0"/>
    <n v="161.80500000000001"/>
    <s v="1600"/>
    <s v="6"/>
    <n v="134.32300000000001"/>
  </r>
  <r>
    <n v="1"/>
    <s v="9577616"/>
    <x v="14"/>
    <s v="S"/>
    <m/>
    <s v="11927338"/>
    <s v="60387-10.0 TS8 CTF12-BC"/>
    <n v="90000"/>
    <s v=""/>
    <d v="2018-03-05T00:00:00"/>
    <n v="0"/>
    <n v="140.80500000000001"/>
    <s v="0500"/>
    <s v="6"/>
    <n v="133.077"/>
  </r>
  <r>
    <n v="1"/>
    <s v="9577692"/>
    <x v="14"/>
    <s v="S"/>
    <m/>
    <s v="6200427"/>
    <s v="17037- 8.0X 2.3X2.3 TS90  KCR06"/>
    <n v="30000"/>
    <s v=""/>
    <d v="2018-03-05T00:00:00"/>
    <n v="0"/>
    <n v="18.048999999999999"/>
    <s v="0500"/>
    <s v="6"/>
    <n v="16.332000000000001"/>
  </r>
  <r>
    <n v="1"/>
    <s v="9579091"/>
    <x v="19"/>
    <s v="S"/>
    <m/>
    <s v="12118406"/>
    <s v="WDC 7165 TS90  CTOPP10"/>
    <n v="4400"/>
    <s v=""/>
    <d v="2018-03-05T00:00:00"/>
    <n v="0"/>
    <n v="4.6890000000000001"/>
    <s v="9000"/>
    <s v="6"/>
    <n v="4.8259999999999996"/>
  </r>
  <r>
    <n v="1"/>
    <s v="9582349"/>
    <x v="4"/>
    <s v="P"/>
    <m/>
    <s v="12004299"/>
    <s v="60595-11.0X7.2x4.05 TSX  CTF24-BC"/>
    <n v="20000"/>
    <s v=""/>
    <d v="2018-03-01T00:00:00"/>
    <n v="0"/>
    <n v="74.634"/>
    <s v="1900"/>
    <s v="6"/>
    <n v="66.730999999999995"/>
  </r>
  <r>
    <n v="1"/>
    <s v="9582402"/>
    <x v="14"/>
    <s v="S"/>
    <m/>
    <s v="6200266"/>
    <s v="26457-10.5X 4.2X3.5 TS90  HC10"/>
    <n v="20000"/>
    <s v=""/>
    <d v="2018-03-02T00:00:00"/>
    <n v="0"/>
    <n v="39.122999999999998"/>
    <s v="0500"/>
    <s v="6"/>
    <n v="36.228999999999999"/>
  </r>
  <r>
    <n v="1"/>
    <s v="9582670"/>
    <x v="5"/>
    <s v="P"/>
    <m/>
    <s v="11608216"/>
    <s v="51496- 9.94X7.2X4.05 TSX  CTF24-BC"/>
    <n v="17900"/>
    <s v=""/>
    <d v="2018-03-01T00:00:00"/>
    <n v="0"/>
    <n v="60.52"/>
    <s v="2100"/>
    <s v="6"/>
    <n v="55.316000000000003"/>
  </r>
  <r>
    <n v="1"/>
    <s v="9583925"/>
    <x v="15"/>
    <s v="P"/>
    <m/>
    <s v="11568729"/>
    <s v="51280-28.0 TSX  CTM17-BC ZENTRO3"/>
    <n v="10000"/>
    <s v=""/>
    <d v="2018-03-03T00:00:00"/>
    <n v="0"/>
    <n v="234.67500000000001"/>
    <s v="2000"/>
    <s v="6"/>
    <n v="229.476"/>
  </r>
  <r>
    <n v="1"/>
    <s v="9584045"/>
    <x v="15"/>
    <s v="P"/>
    <m/>
    <s v="11900660"/>
    <s v="60120-24.0 TSX CTM17-BC"/>
    <n v="5000"/>
    <s v=""/>
    <d v="2018-03-01T00:00:00"/>
    <n v="0"/>
    <n v="84.63"/>
    <s v="2000"/>
    <s v="6"/>
    <n v="79.459999999999994"/>
  </r>
  <r>
    <n v="1"/>
    <s v="9584131"/>
    <x v="20"/>
    <s v="P"/>
    <m/>
    <s v="6101159"/>
    <s v="81939-12.0 MM TS8  CTM17-BC"/>
    <n v="50000"/>
    <s v=""/>
    <d v="2018-03-05T00:00:00"/>
    <n v="0"/>
    <n v="190.05"/>
    <s v="1500"/>
    <s v="6"/>
    <n v="191.83600000000001"/>
  </r>
  <r>
    <n v="1"/>
    <s v="9585362"/>
    <x v="5"/>
    <s v="P"/>
    <m/>
    <s v="12101700"/>
    <s v="17353- 6.5 (1/4&quot;) x1.6 TS8  CTF12-BC"/>
    <n v="5000"/>
    <s v=""/>
    <d v="2018-03-01T00:00:00"/>
    <n v="0"/>
    <n v="7.76"/>
    <s v="2100"/>
    <s v="6"/>
    <n v="7.2919999999999998"/>
  </r>
  <r>
    <n v="1"/>
    <s v="9586861"/>
    <x v="16"/>
    <s v="P"/>
    <m/>
    <s v="11487394"/>
    <s v="17353- 6.0x1.6  TS8  CTF12-BC"/>
    <n v="20000"/>
    <s v=""/>
    <d v="2018-03-05T00:00:00"/>
    <n v="0"/>
    <n v="29.274000000000001"/>
    <s v="1500"/>
    <s v="6"/>
    <n v="30.802"/>
  </r>
  <r>
    <n v="1"/>
    <s v="9587264"/>
    <x v="14"/>
    <s v="S"/>
    <m/>
    <s v="6234844"/>
    <s v="25618- 9.0X 3.5X2.7 TS90  KCR06"/>
    <n v="40000"/>
    <s v=""/>
    <d v="2018-03-05T00:00:00"/>
    <n v="0"/>
    <n v="46.872"/>
    <s v="0500"/>
    <s v="6"/>
    <n v="45.511000000000003"/>
  </r>
  <r>
    <n v="1"/>
    <s v="9587266"/>
    <x v="17"/>
    <s v="S"/>
    <m/>
    <s v="6200414"/>
    <s v="17037- 8.0X 6.0X2.3 TS90  KCR06"/>
    <n v="15000"/>
    <s v=""/>
    <d v="2018-02-28T00:00:00"/>
    <n v="0"/>
    <n v="23.625"/>
    <s v="1500"/>
    <s v="6"/>
    <n v="19.704000000000001"/>
  </r>
  <r>
    <n v="1"/>
    <s v="9587890"/>
    <x v="14"/>
    <s v="S"/>
    <m/>
    <s v="6208496"/>
    <s v="CTBB 10,600  CTF12E"/>
    <n v="8000"/>
    <s v=""/>
    <d v="2018-03-05T00:00:00"/>
    <n v="0"/>
    <n v="73.995999999999995"/>
    <s v="3300"/>
    <s v="6"/>
    <n v="78.328999999999994"/>
  </r>
  <r>
    <n v="1"/>
    <s v="9590098"/>
    <x v="14"/>
    <s v="S"/>
    <m/>
    <s v="6280930"/>
    <s v="HBFZ 0700 50140 TS8  CTM17-BC"/>
    <n v="11000"/>
    <s v=""/>
    <d v="2018-03-05T00:00:00"/>
    <n v="0"/>
    <n v="10.753"/>
    <s v="0500"/>
    <s v="6"/>
    <n v="10.84"/>
  </r>
  <r>
    <n v="1"/>
    <s v="9590101"/>
    <x v="22"/>
    <s v="S"/>
    <m/>
    <s v="6267243"/>
    <s v="12356-10.5X 3.4X3.0 TS90  HC30"/>
    <n v="4000"/>
    <s v=""/>
    <d v="2018-02-28T00:00:00"/>
    <n v="0"/>
    <n v="4.9139999999999997"/>
    <s v="0300"/>
    <s v="6"/>
    <n v="5.47"/>
  </r>
  <r>
    <n v="1"/>
    <s v="9590129"/>
    <x v="29"/>
    <s v="P"/>
    <m/>
    <s v="11683003"/>
    <s v="51015-13/16&quot; TSX  CTM17-BC"/>
    <n v="2000"/>
    <s v=""/>
    <d v="2018-03-05T00:00:00"/>
    <n v="0"/>
    <n v="42.314999999999998"/>
    <s v="0700"/>
    <s v="6"/>
    <n v="39.194000000000003"/>
  </r>
  <r>
    <n v="1"/>
    <s v="9590194"/>
    <x v="14"/>
    <s v="S"/>
    <m/>
    <s v="6221845"/>
    <s v="44814- 7.5X 3.5X2.4 TS43  KCR06"/>
    <n v="5300"/>
    <s v=""/>
    <d v="2018-03-05T00:00:00"/>
    <n v="0"/>
    <n v="4.8029999999999999"/>
    <s v="0500"/>
    <s v="6"/>
    <n v="5.5140000000000002"/>
  </r>
  <r>
    <n v="1"/>
    <s v="9590200"/>
    <x v="17"/>
    <s v="S"/>
    <m/>
    <s v="6250480"/>
    <s v="25376- 6.5X 2.4X2.0 TS43  KCR06"/>
    <n v="10700"/>
    <s v=""/>
    <d v="2018-03-05T00:00:00"/>
    <n v="0"/>
    <n v="5.28"/>
    <s v="1500"/>
    <s v="6"/>
    <n v="5.8710000000000004"/>
  </r>
  <r>
    <n v="1"/>
    <s v="9590225"/>
    <x v="29"/>
    <s v="P"/>
    <m/>
    <s v="11677757"/>
    <s v="51015 - 7/8&quot;  TSX  CTM17-BC"/>
    <n v="15000"/>
    <s v=""/>
    <d v="2018-03-05T00:00:00"/>
    <n v="0"/>
    <n v="371.85700000000003"/>
    <s v="0700"/>
    <s v="6"/>
    <n v="367.88900000000001"/>
  </r>
  <r>
    <n v="1"/>
    <s v="9590351"/>
    <x v="14"/>
    <s v="S"/>
    <m/>
    <s v="11245835"/>
    <s v="58000- 6.0 TS8  CTF12-BC"/>
    <n v="100000"/>
    <s v=""/>
    <d v="2018-03-05T00:00:00"/>
    <n v="0"/>
    <n v="45.15"/>
    <s v="0500"/>
    <s v="6"/>
    <n v="47.656999999999996"/>
  </r>
  <r>
    <n v="1"/>
    <s v="9590686"/>
    <x v="5"/>
    <s v="P"/>
    <m/>
    <s v="12229405"/>
    <s v="318102  TS8  KCR10"/>
    <n v="3000"/>
    <s v=""/>
    <d v="2018-03-02T00:00:00"/>
    <n v="0"/>
    <n v="4.3499999999999996"/>
    <s v="2100"/>
    <s v="6"/>
    <n v="4.2969999999999997"/>
  </r>
  <r>
    <n v="1"/>
    <s v="9590778"/>
    <x v="30"/>
    <s v="P"/>
    <m/>
    <s v="11523915"/>
    <s v="HM 479267-51194-001 TS1  HC20"/>
    <n v="20000"/>
    <s v=""/>
    <d v="2018-03-05T00:00:00"/>
    <n v="0"/>
    <n v="52.185000000000002"/>
    <s v="1500"/>
    <s v="6"/>
    <n v="54.514000000000003"/>
  </r>
  <r>
    <n v="1"/>
    <s v="9590828"/>
    <x v="21"/>
    <s v="P"/>
    <m/>
    <s v="12011249"/>
    <s v="NHF R 1185-0235-070 CAS CTF24E"/>
    <n v="5000"/>
    <s v=""/>
    <d v="2018-03-05T00:00:00"/>
    <n v="0"/>
    <n v="1.68"/>
    <s v="0490"/>
    <s v="6"/>
    <n v="1.78"/>
  </r>
  <r>
    <n v="1"/>
    <s v="9591233"/>
    <x v="5"/>
    <s v="P"/>
    <m/>
    <s v="11824469"/>
    <s v="60036-5/8&quot; TS8  CTM17-BC"/>
    <n v="3000"/>
    <s v=""/>
    <d v="2018-02-28T00:00:00"/>
    <n v="0"/>
    <n v="17.309000000000001"/>
    <s v="2100"/>
    <s v="6"/>
    <n v="15.895"/>
  </r>
  <r>
    <n v="1"/>
    <s v="9591256"/>
    <x v="5"/>
    <s v="P"/>
    <m/>
    <s v="6200438"/>
    <s v="12356-10.5X 8.5X3.0 TS90  KCR06"/>
    <n v="15000"/>
    <s v=""/>
    <d v="2018-03-01T00:00:00"/>
    <n v="0"/>
    <n v="52.762999999999998"/>
    <s v="2100"/>
    <s v="6"/>
    <n v="46.197000000000003"/>
  </r>
  <r>
    <n v="1"/>
    <s v="9591359"/>
    <x v="5"/>
    <s v="P"/>
    <m/>
    <s v="12226847"/>
    <s v="310503  TS8  KCR10"/>
    <n v="3500"/>
    <s v=""/>
    <d v="2018-03-01T00:00:00"/>
    <n v="0"/>
    <n v="14.042"/>
    <s v="2100"/>
    <s v="6"/>
    <n v="13.601000000000001"/>
  </r>
  <r>
    <n v="1"/>
    <s v="9591361"/>
    <x v="24"/>
    <s v="S"/>
    <m/>
    <s v="11903057"/>
    <s v="2.600.000.050 TSN  CTS22D"/>
    <n v="328571"/>
    <s v=""/>
    <d v="2018-02-26T00:00:00"/>
    <n v="0"/>
    <n v="11.73"/>
    <s v="2030"/>
    <s v="A"/>
    <n v="0"/>
  </r>
  <r>
    <n v="1"/>
    <s v="9591398"/>
    <x v="4"/>
    <s v="P"/>
    <m/>
    <s v="11113056"/>
    <s v="CTRB 140.35.20   TS8  HC20"/>
    <n v="3500"/>
    <s v=""/>
    <d v="2018-03-03T00:00:00"/>
    <n v="0"/>
    <n v="4.8470000000000004"/>
    <s v="4200"/>
    <s v="6"/>
    <n v="4.2859999999999996"/>
  </r>
  <r>
    <n v="1"/>
    <s v="9591402"/>
    <x v="5"/>
    <s v="P"/>
    <m/>
    <s v="12076965"/>
    <s v="44092-13.0X 5.5X4.0 TS90  KCR32"/>
    <n v="5000"/>
    <s v=""/>
    <d v="2018-03-02T00:00:00"/>
    <n v="0"/>
    <n v="17.11"/>
    <s v="2100"/>
    <s v="6"/>
    <n v="17.489000000000001"/>
  </r>
  <r>
    <n v="1"/>
    <s v="9591687"/>
    <x v="10"/>
    <s v="P"/>
    <m/>
    <s v="12119663"/>
    <s v="51961- 7.0x 5.0x2.5 TS43  KCR10"/>
    <n v="4000"/>
    <s v=""/>
    <d v="2018-03-05T00:00:00"/>
    <n v="0"/>
    <n v="4.9059999999999997"/>
    <s v="2200"/>
    <s v="6"/>
    <n v="5.4390000000000001"/>
  </r>
  <r>
    <n v="1"/>
    <s v="9591702"/>
    <x v="10"/>
    <s v="P"/>
    <m/>
    <s v="12116726"/>
    <s v="51961- 7.0X 4.0X2.5 TS43  KCR10"/>
    <n v="8000"/>
    <s v=""/>
    <d v="2018-03-05T00:00:00"/>
    <n v="0"/>
    <n v="7.8120000000000003"/>
    <s v="2200"/>
    <s v="6"/>
    <n v="8.3949999999999996"/>
  </r>
  <r>
    <n v="1"/>
    <s v="9591729"/>
    <x v="9"/>
    <s v="P"/>
    <m/>
    <s v="6200953"/>
    <s v="11384-29.0 TS8  CTM17-BC"/>
    <n v="200"/>
    <s v=""/>
    <d v="2018-03-05T00:00:00"/>
    <n v="0"/>
    <n v="5.7590000000000003"/>
    <s v="0590"/>
    <s v="6"/>
    <n v="7.4779999999999998"/>
  </r>
  <r>
    <n v="1"/>
    <s v="9591798"/>
    <x v="16"/>
    <s v="P"/>
    <m/>
    <s v="12309534"/>
    <s v="310302  TS8  KCR10"/>
    <n v="2500"/>
    <s v=""/>
    <d v="2018-03-05T00:00:00"/>
    <n v="0"/>
    <n v="3.819"/>
    <s v="1700"/>
    <s v="6"/>
    <n v="4.7720000000000002"/>
  </r>
  <r>
    <n v="1"/>
    <s v="9591804"/>
    <x v="16"/>
    <s v="P"/>
    <m/>
    <s v="12235652"/>
    <s v="311001 TS8  KCR10"/>
    <n v="3600"/>
    <s v=""/>
    <d v="2018-03-05T00:00:00"/>
    <n v="0"/>
    <n v="4.6079999999999997"/>
    <s v="1700"/>
    <s v="6"/>
    <n v="5.2489999999999997"/>
  </r>
  <r>
    <n v="1"/>
    <s v="9591812"/>
    <x v="16"/>
    <s v="P"/>
    <m/>
    <s v="12218645"/>
    <s v="310506 TS8  KCR10"/>
    <n v="3000"/>
    <s v=""/>
    <d v="2018-03-05T00:00:00"/>
    <n v="0"/>
    <n v="3.3929999999999998"/>
    <s v="1700"/>
    <s v="6"/>
    <n v="3.4569999999999999"/>
  </r>
  <r>
    <n v="1"/>
    <s v="9591813"/>
    <x v="5"/>
    <s v="P"/>
    <m/>
    <s v="12241502"/>
    <s v="310601  TS8  KCR10"/>
    <n v="3000"/>
    <s v=""/>
    <d v="2018-03-02T00:00:00"/>
    <n v="0"/>
    <n v="1.4550000000000001"/>
    <s v="2100"/>
    <s v="6"/>
    <n v="1.8420000000000001"/>
  </r>
  <r>
    <n v="1"/>
    <s v="9591834"/>
    <x v="16"/>
    <s v="P"/>
    <m/>
    <s v="6257906"/>
    <s v="NHS R 1685-0635-060 R1.75 AGS SB CTF24E"/>
    <n v="5000"/>
    <s v=""/>
    <d v="2018-03-02T00:00:00"/>
    <n v="0"/>
    <n v="3.5649999999999999"/>
    <s v="0700"/>
    <s v="6"/>
    <n v="3.51"/>
  </r>
  <r>
    <n v="1"/>
    <s v="9591849"/>
    <x v="16"/>
    <s v="P"/>
    <m/>
    <s v="12053878"/>
    <s v="44092-13.0X 5.3X4.0 TS90  KCR10"/>
    <n v="12000"/>
    <s v=""/>
    <d v="2018-03-05T00:00:00"/>
    <n v="0"/>
    <n v="41.088999999999999"/>
    <s v="1700"/>
    <s v="6"/>
    <n v="39.231999999999999"/>
  </r>
  <r>
    <n v="1"/>
    <s v="9592170"/>
    <x v="15"/>
    <s v="P"/>
    <m/>
    <s v="11193716"/>
    <s v="58800- 3/8&quot; TS8  CTF12-BC"/>
    <n v="40000"/>
    <s v=""/>
    <d v="2018-02-28T00:00:00"/>
    <n v="0"/>
    <n v="56.28"/>
    <s v="2000"/>
    <s v="6"/>
    <n v="54.848999999999997"/>
  </r>
  <r>
    <n v="1"/>
    <s v="9592185"/>
    <x v="14"/>
    <s v="S"/>
    <m/>
    <s v="6248613"/>
    <s v="11963- 8.0X 3.5X2.5 TS90  KCR06"/>
    <n v="100000"/>
    <s v=""/>
    <d v="2018-03-05T00:00:00"/>
    <n v="0"/>
    <n v="98.174999999999997"/>
    <s v="0500"/>
    <s v="6"/>
    <n v="84.944000000000003"/>
  </r>
  <r>
    <n v="1"/>
    <s v="9592188"/>
    <x v="14"/>
    <s v="S"/>
    <m/>
    <s v="6109726"/>
    <s v="12356-10.5X 5.5X3.0 TS90  HC03"/>
    <n v="15000"/>
    <s v=""/>
    <d v="2018-03-05T00:00:00"/>
    <n v="0"/>
    <n v="33.957000000000001"/>
    <s v="0350"/>
    <s v="6"/>
    <n v="31.045000000000002"/>
  </r>
  <r>
    <n v="1"/>
    <s v="9592194"/>
    <x v="5"/>
    <s v="S"/>
    <m/>
    <s v="11949328"/>
    <s v="60126-10.5X 6.3X3.0 TS90  KCR10"/>
    <n v="1850"/>
    <s v=""/>
    <d v="2018-03-01T00:00:00"/>
    <n v="0"/>
    <n v="4.7210000000000001"/>
    <s v="2100"/>
    <s v="6"/>
    <n v="5.3049999999999997"/>
  </r>
  <r>
    <n v="1"/>
    <s v="9592567"/>
    <x v="14"/>
    <s v="S"/>
    <m/>
    <s v="11249314"/>
    <s v="47090- 5.0X 2.1X1.58 TSR1  HC20"/>
    <n v="600000"/>
    <s v=""/>
    <d v="2018-03-05T00:00:00"/>
    <n v="0"/>
    <n v="132.09"/>
    <s v="0500"/>
    <s v="6"/>
    <n v="121.77800000000001"/>
  </r>
  <r>
    <n v="1"/>
    <s v="9594783"/>
    <x v="14"/>
    <s v="RP"/>
    <m/>
    <s v="11912338"/>
    <s v="38376-13.0X13.0X4.0 TS90  SMG02"/>
    <n v="900"/>
    <s v=""/>
    <d v="2018-02-27T00:00:00"/>
    <n v="0"/>
    <n v="8.4009999999999998"/>
    <s v="0350"/>
    <s v="6"/>
    <n v="12.87"/>
  </r>
  <r>
    <n v="1"/>
    <s v="9595479"/>
    <x v="8"/>
    <s v="B"/>
    <d v="2018-03-07T00:00:00"/>
    <s v="11521886"/>
    <s v="CTCY SI 1.98X2.66 TSN  MG18"/>
    <n v="86504"/>
    <s v=""/>
    <d v="2018-03-05T00:00:00"/>
    <n v="0"/>
    <n v="109.33199999999999"/>
    <s v="2200"/>
    <s v="6"/>
    <n v="90.83"/>
  </r>
  <r>
    <n v="1"/>
    <s v="9452785"/>
    <x v="14"/>
    <s v="P"/>
    <d v="2018-03-08T00:00:00"/>
    <s v="12261210"/>
    <s v="61307-12.95X12.07X7.37 TS90  GC65"/>
    <n v="740"/>
    <s v=""/>
    <d v="2018-03-05T00:00:00"/>
    <n v="0"/>
    <n v="5.4660000000000002"/>
    <s v="0500"/>
    <s v="6"/>
    <n v="5.976"/>
  </r>
  <r>
    <n v="1"/>
    <s v="9452798"/>
    <x v="15"/>
    <s v="P"/>
    <m/>
    <s v="12261212"/>
    <s v="61307-12.95X11.05X8.43TS90  GC65"/>
    <n v="1500"/>
    <s v=""/>
    <d v="2018-03-01T00:00:00"/>
    <n v="0"/>
    <n v="12.821"/>
    <s v="2000"/>
    <s v="6"/>
    <n v="14.372"/>
  </r>
  <r>
    <n v="1"/>
    <s v="9501702"/>
    <x v="6"/>
    <s v="P"/>
    <m/>
    <s v="11821006"/>
    <s v="GSR Ø4.3XØ1.34X1.2  Rev.02 CTS06L"/>
    <n v="12000"/>
    <s v=""/>
    <d v="2018-03-02T00:00:00"/>
    <n v="0"/>
    <n v="2.7589999999999999"/>
    <s v="0600"/>
    <s v="6"/>
    <n v="2.7810000000000001"/>
  </r>
  <r>
    <n v="1"/>
    <s v="9529543"/>
    <x v="26"/>
    <s v="T"/>
    <m/>
    <s v="12101297"/>
    <s v="WGC 7280 PT  CTOPP10"/>
    <n v="15000"/>
    <s v=""/>
    <d v="2018-02-07T00:00:00"/>
    <n v="69.25"/>
    <n v="42.3"/>
    <s v="0350"/>
    <s v="6"/>
    <n v="40.365000000000002"/>
  </r>
  <r>
    <n v="1"/>
    <s v="9536256"/>
    <x v="28"/>
    <s v="T"/>
    <m/>
    <s v="12047371"/>
    <s v="26457-10.5X 6.0X3.5 DA  KCR10"/>
    <n v="15750"/>
    <s v=""/>
    <d v="2018-02-14T00:00:00"/>
    <n v="29.68"/>
    <n v="42.335999999999999"/>
    <s v="0350"/>
    <s v="6"/>
    <n v="41.738"/>
  </r>
  <r>
    <n v="1"/>
    <s v="9548562"/>
    <x v="11"/>
    <s v="P"/>
    <m/>
    <s v="12272375"/>
    <s v="WFC 7290 DPT  GC32"/>
    <n v="1300"/>
    <s v=""/>
    <d v="2018-02-15T00:00:00"/>
    <n v="0"/>
    <n v="5.4850000000000003"/>
    <s v="3010"/>
    <s v="6"/>
    <n v="4.4690000000000003"/>
  </r>
  <r>
    <n v="1"/>
    <s v="9552206"/>
    <x v="5"/>
    <s v="P"/>
    <m/>
    <s v="11250692"/>
    <s v="M0050600-001 Rev C ECI35 (CTF36T)"/>
    <n v="60000"/>
    <s v=""/>
    <d v="2018-02-28T00:00:00"/>
    <n v="0"/>
    <n v="38.43"/>
    <s v="0640"/>
    <s v="6"/>
    <n v="36.715000000000003"/>
  </r>
  <r>
    <n v="1"/>
    <s v="9558129"/>
    <x v="14"/>
    <s v="S"/>
    <m/>
    <s v="6109678"/>
    <s v="26457-10.5X 4.8X3.5 TS90  KCR06"/>
    <n v="65000"/>
    <s v=""/>
    <d v="2018-03-05T00:00:00"/>
    <n v="0"/>
    <n v="148.102"/>
    <s v="0500"/>
    <s v="6"/>
    <n v="137.61500000000001"/>
  </r>
  <r>
    <n v="1"/>
    <s v="9560157"/>
    <x v="5"/>
    <s v="S"/>
    <m/>
    <s v="11192468"/>
    <s v="WB 7180 DA  HC20"/>
    <n v="5000"/>
    <s v=""/>
    <d v="2018-03-02T00:00:00"/>
    <n v="0"/>
    <n v="5.1449999999999996"/>
    <s v="2100"/>
    <s v="6"/>
    <n v="5.4950000000000001"/>
  </r>
  <r>
    <n v="1"/>
    <s v="9561988"/>
    <x v="14"/>
    <s v="B"/>
    <m/>
    <s v="11383561"/>
    <s v="51038-Ø1.2X2.5 232964/D TSN  CTF24-BC"/>
    <n v="900000"/>
    <s v=""/>
    <d v="2018-03-02T00:00:00"/>
    <n v="0"/>
    <n v="387.21800000000002"/>
    <s v="0350"/>
    <s v="6"/>
    <n v="44.195"/>
  </r>
  <r>
    <n v="1"/>
    <s v="9566805"/>
    <x v="22"/>
    <s v="S"/>
    <m/>
    <s v="11927338"/>
    <s v="60387-10.0 TS8 CTF12-BC"/>
    <n v="90000"/>
    <s v=""/>
    <d v="2018-03-01T00:00:00"/>
    <n v="0"/>
    <n v="140.80500000000001"/>
    <s v="0300"/>
    <s v="6"/>
    <n v="135.011"/>
  </r>
  <r>
    <n v="1"/>
    <s v="9567846"/>
    <x v="15"/>
    <s v="S"/>
    <m/>
    <s v="6225960"/>
    <s v="12356-10.5X 5.3X3.0 TS90  KCR06"/>
    <n v="20000"/>
    <s v=""/>
    <d v="2018-02-24T00:00:00"/>
    <n v="0"/>
    <n v="43.616999999999997"/>
    <s v="2000"/>
    <s v="6"/>
    <n v="41.954999999999998"/>
  </r>
  <r>
    <n v="1"/>
    <s v="9569950"/>
    <x v="5"/>
    <s v="S"/>
    <m/>
    <s v="11765090"/>
    <s v="51280-1 3/4&quot; Flach TSX CTM17-BC ZENTRO3"/>
    <n v="270"/>
    <s v=""/>
    <d v="2018-02-27T00:00:00"/>
    <n v="0"/>
    <n v="21.206"/>
    <s v="2100"/>
    <s v="6"/>
    <n v="24.971"/>
  </r>
  <r>
    <n v="1"/>
    <s v="9570072"/>
    <x v="31"/>
    <s v="T"/>
    <m/>
    <s v="12302639"/>
    <s v="CT SB00- 2,00X 4,00X  65,00 DA  CTOPP10"/>
    <n v="260"/>
    <s v=""/>
    <d v="2018-01-29T00:00:00"/>
    <n v="0.98"/>
    <n v="2.028"/>
    <s v="0350"/>
    <s v="6"/>
    <n v="2.0830000000000002"/>
  </r>
  <r>
    <n v="1"/>
    <s v="9571067"/>
    <x v="14"/>
    <s v="S"/>
    <m/>
    <s v="11839658"/>
    <s v="17037- 8.0X 4.0X2.3 TS90  CTOPP10"/>
    <n v="50000"/>
    <s v=""/>
    <d v="2018-03-02T00:00:00"/>
    <n v="0"/>
    <n v="45.097000000000001"/>
    <s v="0500"/>
    <s v="6"/>
    <n v="43.857999999999997"/>
  </r>
  <r>
    <n v="1"/>
    <s v="9574958"/>
    <x v="32"/>
    <s v="P"/>
    <m/>
    <s v="11229777"/>
    <s v="DST R 0210-0615 TSX CTS20Z"/>
    <n v="10000"/>
    <s v=""/>
    <d v="2018-03-05T00:00:00"/>
    <n v="0"/>
    <n v="3.78"/>
    <s v="2100"/>
    <s v="6"/>
    <n v="4.032"/>
  </r>
  <r>
    <n v="1"/>
    <s v="9574984"/>
    <x v="9"/>
    <s v="P"/>
    <m/>
    <s v="11788041"/>
    <s v="HM für Material 11013162 CTS14Y"/>
    <n v="26300"/>
    <s v=""/>
    <d v="2018-03-05T00:00:00"/>
    <n v="0"/>
    <n v="113.498"/>
    <s v="0590"/>
    <s v="6"/>
    <n v="105.048"/>
  </r>
  <r>
    <n v="1"/>
    <s v="9575297"/>
    <x v="18"/>
    <s v="S"/>
    <m/>
    <s v="11774559"/>
    <s v="12356-10.5X 4.6X3.0 TS90  KCR10"/>
    <n v="30000"/>
    <s v=""/>
    <d v="2018-02-28T00:00:00"/>
    <n v="0"/>
    <n v="53.55"/>
    <s v="1400"/>
    <s v="6"/>
    <n v="51.220999999999997"/>
  </r>
  <r>
    <n v="1"/>
    <s v="9575909"/>
    <x v="5"/>
    <s v="S"/>
    <m/>
    <s v="6226068"/>
    <s v="46063- 8.0 TSX  CTM17-BC"/>
    <n v="80000"/>
    <s v=""/>
    <d v="2018-03-02T00:00:00"/>
    <n v="0"/>
    <n v="91.475999999999999"/>
    <s v="2100"/>
    <s v="6"/>
    <n v="90.084000000000003"/>
  </r>
  <r>
    <n v="1"/>
    <s v="9577150"/>
    <x v="14"/>
    <s v="S"/>
    <m/>
    <s v="11280122"/>
    <s v="45178- 6.35X 2.79X1.7 TSR1  HC20"/>
    <n v="400000"/>
    <s v=""/>
    <d v="2018-03-05T00:00:00"/>
    <n v="0"/>
    <n v="164.22"/>
    <s v="0500"/>
    <s v="6"/>
    <n v="173.83199999999999"/>
  </r>
  <r>
    <n v="1"/>
    <s v="9577340"/>
    <x v="5"/>
    <s v="S"/>
    <m/>
    <s v="11784234"/>
    <s v="11748-10.5X 3.4X2.5 TS90  KCR10"/>
    <n v="130000"/>
    <s v=""/>
    <d v="2018-03-02T00:00:00"/>
    <n v="0"/>
    <n v="163.80000000000001"/>
    <s v="2100"/>
    <s v="6"/>
    <n v="144.48500000000001"/>
  </r>
  <r>
    <n v="1"/>
    <s v="9579147"/>
    <x v="10"/>
    <s v="P"/>
    <m/>
    <s v="11065780"/>
    <s v="KSR 0205-0048-010 CTS14Y/TW15"/>
    <n v="1000"/>
    <s v=""/>
    <d v="2018-03-05T00:00:00"/>
    <n v="0"/>
    <n v="5.649"/>
    <s v="2200"/>
    <s v="6"/>
    <n v="6.4039999999999999"/>
  </r>
  <r>
    <n v="1"/>
    <s v="9582688"/>
    <x v="17"/>
    <s v="S"/>
    <m/>
    <s v="11836123"/>
    <s v="50208-10.5X 3.5X3.5 TS90  GC32"/>
    <n v="8000"/>
    <s v=""/>
    <d v="2018-03-05T00:00:00"/>
    <n v="0"/>
    <n v="11.945"/>
    <s v="1500"/>
    <s v="6"/>
    <n v="9.6129999999999995"/>
  </r>
  <r>
    <n v="1"/>
    <s v="9583801"/>
    <x v="9"/>
    <s v="P"/>
    <m/>
    <s v="11561689"/>
    <s v="51280-40.0 TSX  CTM17-BC ZENTRO3 X"/>
    <n v="2000"/>
    <s v=""/>
    <d v="2018-03-05T00:00:00"/>
    <n v="0"/>
    <n v="155.08500000000001"/>
    <s v="0590"/>
    <s v="6"/>
    <n v="160.821"/>
  </r>
  <r>
    <n v="1"/>
    <s v="9584172"/>
    <x v="14"/>
    <s v="S"/>
    <m/>
    <s v="11927335"/>
    <s v="60387- 8.0 TS8 CTF11-BC"/>
    <n v="145000"/>
    <s v=""/>
    <d v="2018-03-05T00:00:00"/>
    <n v="0"/>
    <n v="118.755"/>
    <s v="0500"/>
    <s v="6"/>
    <n v="118.729"/>
  </r>
  <r>
    <n v="1"/>
    <s v="9584216"/>
    <x v="5"/>
    <s v="P"/>
    <m/>
    <s v="6238362"/>
    <s v="46000-35.0 TSX  CTM17-BC"/>
    <n v="3000"/>
    <s v=""/>
    <d v="2018-02-27T00:00:00"/>
    <n v="0"/>
    <n v="131.601"/>
    <s v="2100"/>
    <s v="6"/>
    <n v="130.512"/>
  </r>
  <r>
    <n v="1"/>
    <s v="9584315"/>
    <x v="5"/>
    <s v="P"/>
    <m/>
    <s v="11709042"/>
    <s v="51761-NP Mittel Y-Cutter TSX  CTM17-BC"/>
    <n v="40000"/>
    <s v=""/>
    <d v="2018-03-01T00:00:00"/>
    <n v="0"/>
    <n v="137.34"/>
    <s v="2100"/>
    <s v="6"/>
    <n v="123.071"/>
  </r>
  <r>
    <n v="1"/>
    <s v="9584324"/>
    <x v="5"/>
    <s v="P"/>
    <m/>
    <s v="11810369"/>
    <s v="51985-14.0 TSX CTM17-BC"/>
    <n v="50000"/>
    <s v=""/>
    <d v="2018-02-27T00:00:00"/>
    <n v="0"/>
    <n v="220.5"/>
    <s v="2100"/>
    <s v="6"/>
    <n v="205.41399999999999"/>
  </r>
  <r>
    <n v="1"/>
    <s v="9585441"/>
    <x v="20"/>
    <s v="P"/>
    <m/>
    <s v="11709006"/>
    <s v="51760-40.0 Y-Cutter TSX  CTM17-BC"/>
    <n v="1000"/>
    <s v=""/>
    <d v="2018-03-01T00:00:00"/>
    <n v="0"/>
    <n v="51.408000000000001"/>
    <s v="1500"/>
    <s v="6"/>
    <n v="50.984999999999999"/>
  </r>
  <r>
    <n v="1"/>
    <s v="9585606"/>
    <x v="5"/>
    <s v="RS"/>
    <m/>
    <s v="11421265"/>
    <s v="50210-12.0 TSX  TSM01"/>
    <n v="1800"/>
    <s v=""/>
    <d v="2018-03-01T00:00:00"/>
    <n v="0"/>
    <n v="4.7249999999999996"/>
    <s v="2100"/>
    <s v="6"/>
    <n v="5.3019999999999996"/>
  </r>
  <r>
    <n v="1"/>
    <s v="9586269"/>
    <x v="16"/>
    <s v="P"/>
    <m/>
    <s v="11948993"/>
    <s v="Article Intermédiaire M0056252-01 CTF30M"/>
    <n v="10000"/>
    <s v=""/>
    <d v="2018-03-02T00:00:00"/>
    <n v="0"/>
    <n v="8.7149999999999999"/>
    <s v="1700"/>
    <s v="6"/>
    <n v="8.15"/>
  </r>
  <r>
    <n v="1"/>
    <s v="9587284"/>
    <x v="33"/>
    <s v="S"/>
    <m/>
    <s v="6227671"/>
    <s v="35998- 5.0 204433/A TSX  HC35"/>
    <n v="63000"/>
    <s v=""/>
    <d v="2018-03-03T00:00:00"/>
    <n v="16.25"/>
    <n v="144.20699999999999"/>
    <s v="0100"/>
    <s v="6"/>
    <n v="-0.79200000000000004"/>
  </r>
  <r>
    <n v="1"/>
    <s v="9587976"/>
    <x v="20"/>
    <s v="S"/>
    <m/>
    <s v="6220086"/>
    <s v="44474- 3/16 TS8  CTM17-BC"/>
    <n v="60000"/>
    <s v=""/>
    <d v="2018-03-05T00:00:00"/>
    <n v="0"/>
    <n v="26.082000000000001"/>
    <s v="1500"/>
    <s v="6"/>
    <n v="26.170999999999999"/>
  </r>
  <r>
    <n v="1"/>
    <s v="9590091"/>
    <x v="14"/>
    <s v="S"/>
    <m/>
    <s v="6280924"/>
    <s v="HBFZ 0650 50140 TS8  CTM17-BC"/>
    <n v="22500"/>
    <s v=""/>
    <d v="2018-03-05T00:00:00"/>
    <n v="0"/>
    <n v="14.884"/>
    <s v="0500"/>
    <s v="6"/>
    <n v="14.19"/>
  </r>
  <r>
    <n v="1"/>
    <s v="9590094"/>
    <x v="14"/>
    <s v="S"/>
    <m/>
    <s v="6280929"/>
    <s v="HBFZ 0550 50140 TS8  CTM17-BC"/>
    <n v="11000"/>
    <s v=""/>
    <d v="2018-03-05T00:00:00"/>
    <n v="0"/>
    <n v="4.7240000000000002"/>
    <s v="0500"/>
    <s v="6"/>
    <n v="5.31"/>
  </r>
  <r>
    <n v="1"/>
    <s v="9590138"/>
    <x v="14"/>
    <s v="S"/>
    <m/>
    <s v="11543620"/>
    <s v="51053-1/4&quot;  TS8  CTF11-BC"/>
    <n v="20000"/>
    <s v=""/>
    <d v="2018-03-02T00:00:00"/>
    <n v="0"/>
    <n v="14.007"/>
    <s v="0500"/>
    <s v="6"/>
    <n v="14.196"/>
  </r>
  <r>
    <n v="1"/>
    <s v="9590208"/>
    <x v="14"/>
    <s v="S"/>
    <m/>
    <s v="6274553"/>
    <s v="45479- 8.0X 4.0X2.5 TS43  KCR06"/>
    <n v="3500"/>
    <s v=""/>
    <d v="2018-03-05T00:00:00"/>
    <n v="0"/>
    <n v="4.6189999999999998"/>
    <s v="0500"/>
    <s v="6"/>
    <n v="5.1319999999999997"/>
  </r>
  <r>
    <n v="1"/>
    <s v="9590218"/>
    <x v="14"/>
    <s v="S"/>
    <m/>
    <s v="6200046"/>
    <s v="26457-10.5X 4.2X3.5 TS90  HC20"/>
    <n v="15000"/>
    <s v=""/>
    <d v="2018-03-05T00:00:00"/>
    <n v="0"/>
    <n v="28.98"/>
    <s v="0500"/>
    <s v="6"/>
    <n v="27.218"/>
  </r>
  <r>
    <n v="1"/>
    <s v="9590220"/>
    <x v="14"/>
    <s v="S"/>
    <m/>
    <s v="6200128"/>
    <s v="10975- 8.5X 5.0X2.5 TS90  HC10"/>
    <n v="40000"/>
    <s v=""/>
    <d v="2018-03-05T00:00:00"/>
    <n v="0"/>
    <n v="55.86"/>
    <s v="0500"/>
    <s v="6"/>
    <n v="50.176000000000002"/>
  </r>
  <r>
    <n v="1"/>
    <s v="9590308"/>
    <x v="15"/>
    <s v="P"/>
    <m/>
    <s v="6290387"/>
    <s v="44092-13.0X 7.5X4.0 TS90  HC30"/>
    <n v="5000"/>
    <s v=""/>
    <d v="2018-03-05T00:00:00"/>
    <n v="0"/>
    <n v="23.741"/>
    <s v="2000"/>
    <s v="6"/>
    <n v="23.164999999999999"/>
  </r>
  <r>
    <n v="1"/>
    <s v="9590331"/>
    <x v="22"/>
    <s v="S"/>
    <m/>
    <s v="11820884"/>
    <s v="51927-12.0 TSX CTM17-BC"/>
    <n v="50000"/>
    <s v=""/>
    <d v="2018-03-01T00:00:00"/>
    <n v="0"/>
    <n v="145.42500000000001"/>
    <s v="0300"/>
    <s v="6"/>
    <n v="147.28100000000001"/>
  </r>
  <r>
    <n v="1"/>
    <s v="9591047"/>
    <x v="14"/>
    <s v="S"/>
    <m/>
    <s v="11228955"/>
    <s v="12500- 4.0 TS8*  CTF08-BC"/>
    <n v="28000"/>
    <s v=""/>
    <d v="2018-03-02T00:00:00"/>
    <n v="0"/>
    <n v="4.7329999999999997"/>
    <s v="0500"/>
    <s v="6"/>
    <n v="5.3109999999999999"/>
  </r>
  <r>
    <n v="1"/>
    <s v="9591363"/>
    <x v="5"/>
    <s v="P"/>
    <m/>
    <s v="12226848"/>
    <s v="310718  TS8  KCR10"/>
    <n v="5000"/>
    <s v=""/>
    <d v="2018-03-02T00:00:00"/>
    <n v="0"/>
    <n v="21.152000000000001"/>
    <s v="2100"/>
    <s v="6"/>
    <n v="20.954000000000001"/>
  </r>
  <r>
    <n v="1"/>
    <s v="9591709"/>
    <x v="14"/>
    <s v="S"/>
    <m/>
    <s v="11341867"/>
    <s v="WFC 7150 TS90  GC32"/>
    <n v="80000"/>
    <s v=""/>
    <d v="2018-03-01T00:00:00"/>
    <n v="0"/>
    <n v="165.06"/>
    <s v="0500"/>
    <s v="6"/>
    <n v="156.023"/>
  </r>
  <r>
    <n v="1"/>
    <s v="9592190"/>
    <x v="3"/>
    <s v="P"/>
    <m/>
    <s v="6238508"/>
    <s v="NHS R 1685-0635-060 R1.75 AKS SB CTF24E"/>
    <n v="15000"/>
    <s v=""/>
    <d v="2018-03-05T00:00:00"/>
    <n v="2.64"/>
    <n v="9.8439999999999994"/>
    <s v="0400"/>
    <s v="6"/>
    <n v="9.0969999999999995"/>
  </r>
  <r>
    <n v="1"/>
    <s v="9592213"/>
    <x v="14"/>
    <s v="S"/>
    <m/>
    <s v="6264883"/>
    <s v="23500-11.0 TS8  CTF12-BC"/>
    <n v="2300"/>
    <s v=""/>
    <d v="2018-03-05T00:00:00"/>
    <n v="0"/>
    <n v="5.0549999999999997"/>
    <s v="0500"/>
    <s v="6"/>
    <n v="5.4980000000000002"/>
  </r>
  <r>
    <n v="1"/>
    <s v="9592214"/>
    <x v="17"/>
    <s v="S"/>
    <m/>
    <s v="11954797"/>
    <s v="50208-10.5X 4.5X3.5 TS90  GC32"/>
    <n v="15000"/>
    <s v=""/>
    <d v="2018-03-05T00:00:00"/>
    <n v="0"/>
    <n v="28.823"/>
    <s v="1500"/>
    <s v="6"/>
    <n v="28.401"/>
  </r>
  <r>
    <n v="1"/>
    <s v="9592219"/>
    <x v="17"/>
    <s v="S"/>
    <m/>
    <s v="6237184"/>
    <s v="46600- 5/16&quot; TSX  CTM17-BC"/>
    <n v="11000"/>
    <s v=""/>
    <d v="2018-03-05T00:00:00"/>
    <n v="0"/>
    <n v="13.952"/>
    <s v="1500"/>
    <s v="6"/>
    <n v="14.048"/>
  </r>
  <r>
    <n v="1"/>
    <s v="9592237"/>
    <x v="14"/>
    <s v="S"/>
    <m/>
    <s v="12070565"/>
    <s v="25618- 9.0X 4.1X2.7 TS90  KCR10"/>
    <n v="12500"/>
    <s v=""/>
    <d v="2018-03-05T00:00:00"/>
    <n v="0"/>
    <n v="16.669"/>
    <s v="0500"/>
    <s v="6"/>
    <n v="16.308"/>
  </r>
  <r>
    <n v="1"/>
    <s v="9594473"/>
    <x v="15"/>
    <s v="P"/>
    <m/>
    <s v="11980113"/>
    <s v="60701-25.8x3.0x1.0 R37.5 TS8  KCR05+"/>
    <n v="20765"/>
    <s v=""/>
    <d v="2018-03-01T00:00:00"/>
    <n v="0"/>
    <n v="26.187000000000001"/>
    <s v="2000"/>
    <s v="6"/>
    <n v="21.803999999999998"/>
  </r>
  <r>
    <n v="1"/>
    <s v="9595107"/>
    <x v="8"/>
    <s v="B"/>
    <m/>
    <s v="11521886"/>
    <s v="CTCY SI 1.98X2.66 TSN  MG18"/>
    <n v="76680"/>
    <s v=""/>
    <d v="2018-03-05T00:00:00"/>
    <n v="0"/>
    <n v="96.915999999999997"/>
    <s v="2200"/>
    <s v="6"/>
    <n v="80.515000000000001"/>
  </r>
  <r>
    <n v="1"/>
    <s v="9596452"/>
    <x v="31"/>
    <s v="T"/>
    <d v="2018-03-08T00:00:00"/>
    <s v="12240844"/>
    <s v="CT SB00- 2,00X 6,00X  80,00 DA  CTOPP10"/>
    <n v="45"/>
    <s v=""/>
    <d v="2018-02-23T00:00:00"/>
    <n v="0.57999999999999996"/>
    <n v="0.67400000000000004"/>
    <s v="0350"/>
    <s v="6"/>
    <n v="0.628"/>
  </r>
  <r>
    <n v="1"/>
    <s v="9485119"/>
    <x v="5"/>
    <s v="S"/>
    <d v="2018-03-09T00:00:00"/>
    <s v="12260691"/>
    <s v="WFC 7145 DPT  GC32"/>
    <n v="7750"/>
    <s v=""/>
    <d v="2018-03-02T00:00:00"/>
    <n v="0"/>
    <n v="15.664"/>
    <s v="3250"/>
    <s v="6"/>
    <n v="15.788"/>
  </r>
  <r>
    <n v="1"/>
    <s v="9523934"/>
    <x v="5"/>
    <s v="S"/>
    <m/>
    <s v="11927335"/>
    <s v="60387- 8.0 TS8 CTF11-BC"/>
    <n v="145000"/>
    <s v=""/>
    <d v="2018-03-01T00:00:00"/>
    <n v="0"/>
    <n v="118.755"/>
    <s v="2100"/>
    <s v="6"/>
    <n v="113.84699999999999"/>
  </r>
  <r>
    <n v="1"/>
    <s v="9526248"/>
    <x v="4"/>
    <s v="S"/>
    <m/>
    <s v="11927330"/>
    <s v="60387- 6.0 TS8 CTF11-BC"/>
    <n v="260000"/>
    <s v=""/>
    <d v="2018-03-01T00:00:00"/>
    <n v="0"/>
    <n v="113.84099999999999"/>
    <s v="1900"/>
    <s v="6"/>
    <n v="108.92"/>
  </r>
  <r>
    <n v="1"/>
    <s v="9527974"/>
    <x v="2"/>
    <s v="T"/>
    <m/>
    <s v="12272418"/>
    <s v="TERSAMESSER1050-1055X10.6X2.3  KCR18+"/>
    <n v="10"/>
    <s v=""/>
    <m/>
    <n v="0"/>
    <n v="2.64"/>
    <s v="0010"/>
    <s v="6"/>
    <n v="0"/>
  </r>
  <r>
    <n v="1"/>
    <s v="9529284"/>
    <x v="34"/>
    <s v="P"/>
    <m/>
    <s v="6111845"/>
    <s v="IDENT-NR. 312675                 GC60"/>
    <n v="1800"/>
    <s v=""/>
    <d v="2018-03-05T00:00:00"/>
    <n v="0"/>
    <n v="5.6890000000000001"/>
    <s v="4070"/>
    <s v="6"/>
    <n v="5.9329999999999998"/>
  </r>
  <r>
    <n v="1"/>
    <s v="9543277"/>
    <x v="10"/>
    <s v="S"/>
    <m/>
    <s v="12260861"/>
    <s v="WFC 7215 DPT  GC32"/>
    <n v="7820"/>
    <s v=""/>
    <d v="2018-02-19T00:00:00"/>
    <n v="0"/>
    <n v="24.065999999999999"/>
    <s v="3300"/>
    <s v="6"/>
    <n v="23.498999999999999"/>
  </r>
  <r>
    <n v="1"/>
    <s v="9547085"/>
    <x v="12"/>
    <s v="T"/>
    <m/>
    <s v="11795472"/>
    <s v="26457-10.5X 4.2X3.5 DA  CTOPP10"/>
    <n v="3200"/>
    <s v=""/>
    <d v="2018-02-27T00:00:00"/>
    <n v="6.43"/>
    <n v="6.6689999999999996"/>
    <s v="0350"/>
    <s v="6"/>
    <n v="5.5490000000000004"/>
  </r>
  <r>
    <n v="1"/>
    <s v="9552519"/>
    <x v="3"/>
    <s v="P"/>
    <m/>
    <s v="11216331"/>
    <s v="50429 MC  6.0 TS8  CTF11-BC"/>
    <n v="170000"/>
    <s v=""/>
    <d v="2018-03-05T00:00:00"/>
    <n v="8.56"/>
    <n v="64.283000000000001"/>
    <s v="0300"/>
    <s v="6"/>
    <n v="28.771000000000001"/>
  </r>
  <r>
    <n v="1"/>
    <s v="9555565"/>
    <x v="5"/>
    <s v="P"/>
    <m/>
    <s v="11533567"/>
    <s v="26014- 7.5X 3.7X2.5 TS90  KCR05+"/>
    <n v="100000"/>
    <s v=""/>
    <d v="2018-03-02T00:00:00"/>
    <n v="0"/>
    <n v="81.900000000000006"/>
    <s v="2100"/>
    <s v="6"/>
    <n v="84.858999999999995"/>
  </r>
  <r>
    <n v="1"/>
    <s v="9561989"/>
    <x v="14"/>
    <s v="B"/>
    <m/>
    <s v="11383561"/>
    <s v="51038-Ø1.2X2.5 232964/D TSN  CTF24-BC"/>
    <n v="900000"/>
    <s v=""/>
    <d v="2018-03-02T00:00:00"/>
    <n v="0"/>
    <n v="387.21800000000002"/>
    <s v="0350"/>
    <s v="6"/>
    <n v="43.420999999999999"/>
  </r>
  <r>
    <n v="1"/>
    <s v="9564593"/>
    <x v="5"/>
    <s v="P"/>
    <m/>
    <s v="11869098"/>
    <s v="51960- 6.0X4.5X2.0 TS43  KCR05"/>
    <n v="15000"/>
    <s v=""/>
    <d v="2018-03-05T00:00:00"/>
    <n v="0"/>
    <n v="12.128"/>
    <s v="2100"/>
    <s v="6"/>
    <n v="11.615"/>
  </r>
  <r>
    <n v="1"/>
    <s v="9568433"/>
    <x v="14"/>
    <s v="S"/>
    <m/>
    <s v="11586269"/>
    <s v="50208-10.5X 4.4X3.5 TS90  GC32"/>
    <n v="8000"/>
    <s v=""/>
    <d v="2018-03-05T00:00:00"/>
    <n v="0"/>
    <n v="15.036"/>
    <s v="0500"/>
    <s v="6"/>
    <n v="15.153"/>
  </r>
  <r>
    <n v="1"/>
    <s v="9569740"/>
    <x v="14"/>
    <s v="S"/>
    <m/>
    <s v="12053664"/>
    <s v="11963- 8.0X 5.4X2.5 TS90  KCR10"/>
    <n v="10000"/>
    <s v=""/>
    <d v="2018-03-05T00:00:00"/>
    <n v="0"/>
    <n v="13.807"/>
    <s v="0500"/>
    <s v="6"/>
    <n v="14.013999999999999"/>
  </r>
  <r>
    <n v="1"/>
    <s v="9571027"/>
    <x v="5"/>
    <s v="P"/>
    <m/>
    <s v="11250692"/>
    <s v="M0050600-001 Rev C ECI35 (CTF36T)"/>
    <n v="60000"/>
    <s v=""/>
    <d v="2018-03-05T00:00:00"/>
    <n v="0"/>
    <n v="38.43"/>
    <s v="0640"/>
    <s v="6"/>
    <n v="33.755000000000003"/>
  </r>
  <r>
    <n v="1"/>
    <s v="9575245"/>
    <x v="14"/>
    <s v="S"/>
    <m/>
    <s v="6200155"/>
    <s v="26457-10.5X 5.5X3.5 TS90  HC10"/>
    <n v="10000"/>
    <s v=""/>
    <d v="2018-03-02T00:00:00"/>
    <n v="0"/>
    <n v="26.207999999999998"/>
    <s v="0500"/>
    <s v="6"/>
    <n v="26.228000000000002"/>
  </r>
  <r>
    <n v="1"/>
    <s v="9575246"/>
    <x v="22"/>
    <s v="S"/>
    <m/>
    <s v="11888374"/>
    <s v="51991- 7.0 TS8 MAS10"/>
    <n v="59000"/>
    <s v=""/>
    <d v="2018-02-28T00:00:00"/>
    <n v="0"/>
    <n v="31.966000000000001"/>
    <s v="0300"/>
    <s v="6"/>
    <n v="31.065999999999999"/>
  </r>
  <r>
    <n v="1"/>
    <s v="9575941"/>
    <x v="5"/>
    <s v="P"/>
    <m/>
    <s v="282566"/>
    <s v="HM-Uhrenschale  369.382/1/0  TWF18/HIP"/>
    <n v="2000"/>
    <s v=""/>
    <d v="2018-03-05T00:00:00"/>
    <n v="0"/>
    <n v="4.3099999999999996"/>
    <s v="2100"/>
    <s v="6"/>
    <n v="9.3089999999999993"/>
  </r>
  <r>
    <n v="1"/>
    <s v="9577153"/>
    <x v="22"/>
    <s v="S"/>
    <m/>
    <s v="11280122"/>
    <s v="45178- 6.35X 2.79X1.7 TSR1  HC20"/>
    <n v="400000"/>
    <s v=""/>
    <d v="2018-03-02T00:00:00"/>
    <n v="0"/>
    <n v="164.22"/>
    <s v="0300"/>
    <s v="6"/>
    <n v="154.96600000000001"/>
  </r>
  <r>
    <n v="1"/>
    <s v="9577233"/>
    <x v="35"/>
    <s v="P"/>
    <m/>
    <s v="12119900"/>
    <s v="1.72.40152 + stries R: 0,25 x 2 CTF24E"/>
    <n v="1000"/>
    <s v=""/>
    <d v="2018-02-28T00:00:00"/>
    <n v="0"/>
    <n v="4.4279999999999999"/>
    <s v="0130"/>
    <s v="6"/>
    <n v="-3.9580000000000002"/>
  </r>
  <r>
    <n v="1"/>
    <s v="9577541"/>
    <x v="14"/>
    <s v="S"/>
    <m/>
    <s v="11350890"/>
    <s v="50850- 5.0 TSX  CTM17-BC"/>
    <n v="60000"/>
    <s v=""/>
    <d v="2018-03-01T00:00:00"/>
    <n v="0"/>
    <n v="21.734999999999999"/>
    <s v="0500"/>
    <s v="6"/>
    <n v="21.911000000000001"/>
  </r>
  <r>
    <n v="1"/>
    <s v="9577677"/>
    <x v="15"/>
    <s v="S"/>
    <m/>
    <s v="6112369"/>
    <s v="10975- 8.5X 4.5X2.5 TS90  KCR06"/>
    <n v="40000"/>
    <s v=""/>
    <d v="2018-02-24T00:00:00"/>
    <n v="0"/>
    <n v="51.408000000000001"/>
    <s v="2000"/>
    <s v="6"/>
    <n v="47.764000000000003"/>
  </r>
  <r>
    <n v="1"/>
    <s v="9582392"/>
    <x v="18"/>
    <s v="S"/>
    <m/>
    <s v="6227284"/>
    <s v="45723-3/16 TS8  BC05"/>
    <n v="60000"/>
    <s v=""/>
    <d v="2018-03-01T00:00:00"/>
    <n v="0"/>
    <n v="15.561"/>
    <s v="1800"/>
    <s v="6"/>
    <n v="17.53"/>
  </r>
  <r>
    <n v="1"/>
    <s v="9582669"/>
    <x v="20"/>
    <s v="S"/>
    <m/>
    <s v="11254624"/>
    <s v="460260  DIA 5h7X7.3  CTS06-KC"/>
    <n v="2200"/>
    <s v=""/>
    <d v="2018-03-05T00:00:00"/>
    <n v="0"/>
    <n v="5.0149999999999997"/>
    <s v="4100"/>
    <s v="6"/>
    <n v="6.8540000000000001"/>
  </r>
  <r>
    <n v="1"/>
    <s v="9583938"/>
    <x v="4"/>
    <s v="P"/>
    <m/>
    <s v="11569014"/>
    <s v="51280-30.0 TSX  CTM17-BC ZENTRO3"/>
    <n v="6000"/>
    <s v=""/>
    <d v="2018-03-03T00:00:00"/>
    <n v="0"/>
    <n v="161.78399999999999"/>
    <s v="1900"/>
    <s v="6"/>
    <n v="152.12899999999999"/>
  </r>
  <r>
    <n v="1"/>
    <s v="9584326"/>
    <x v="5"/>
    <s v="P"/>
    <m/>
    <s v="11810373"/>
    <s v="51985-20.0 TSX CTM17-BC"/>
    <n v="11000"/>
    <s v=""/>
    <d v="2018-03-02T00:00:00"/>
    <n v="0"/>
    <n v="91.73"/>
    <s v="2100"/>
    <s v="6"/>
    <n v="91.941999999999993"/>
  </r>
  <r>
    <n v="1"/>
    <s v="9585336"/>
    <x v="36"/>
    <s v="P"/>
    <m/>
    <s v="11814028"/>
    <s v="20771-10.0X12.0X6.0 TS90  CTF30E"/>
    <n v="1500"/>
    <s v=""/>
    <d v="2018-03-01T00:00:00"/>
    <n v="14.78"/>
    <n v="15.654999999999999"/>
    <s v="0140"/>
    <s v="6"/>
    <n v="32.933"/>
  </r>
  <r>
    <n v="1"/>
    <s v="9585452"/>
    <x v="5"/>
    <s v="P"/>
    <m/>
    <s v="11755116"/>
    <s v="51275-6.4 Japan TSX  CTM17-BC VHMK3"/>
    <n v="4300"/>
    <s v=""/>
    <d v="2018-03-02T00:00:00"/>
    <n v="0"/>
    <n v="4.899"/>
    <s v="2100"/>
    <s v="6"/>
    <n v="6.2450000000000001"/>
  </r>
  <r>
    <n v="1"/>
    <s v="9585498"/>
    <x v="12"/>
    <s v="T"/>
    <m/>
    <s v="12112264"/>
    <s v="17037- 8.0X 5.0X2.3 DA  KCR10"/>
    <n v="1000"/>
    <s v=""/>
    <d v="2018-02-23T00:00:00"/>
    <n v="2.35"/>
    <n v="1.2290000000000001"/>
    <s v="0350"/>
    <s v="6"/>
    <n v="1.1499999999999999"/>
  </r>
  <r>
    <n v="1"/>
    <s v="9585573"/>
    <x v="5"/>
    <s v="P"/>
    <m/>
    <s v="6109584"/>
    <s v="24150-12.5X 6.0X4.0 TS90  HC10"/>
    <n v="5000"/>
    <s v=""/>
    <d v="2018-03-01T00:00:00"/>
    <n v="0"/>
    <n v="20.475000000000001"/>
    <s v="2100"/>
    <s v="6"/>
    <n v="20.838000000000001"/>
  </r>
  <r>
    <n v="1"/>
    <s v="9586973"/>
    <x v="15"/>
    <s v="P"/>
    <m/>
    <s v="11194205"/>
    <s v="50140-14.0 TS8  CTM17-BC"/>
    <n v="30000"/>
    <s v=""/>
    <d v="2018-03-01T00:00:00"/>
    <n v="0"/>
    <n v="146.16"/>
    <s v="2000"/>
    <s v="6"/>
    <n v="136.72"/>
  </r>
  <r>
    <n v="1"/>
    <s v="9587051"/>
    <x v="5"/>
    <s v="P"/>
    <m/>
    <s v="11955158"/>
    <s v="Article Intermédiaire M0054506-001 KCR18"/>
    <n v="10000"/>
    <s v=""/>
    <d v="2018-03-01T00:00:00"/>
    <n v="0"/>
    <n v="3.15"/>
    <s v="2100"/>
    <s v="6"/>
    <n v="3.0630000000000002"/>
  </r>
  <r>
    <n v="1"/>
    <s v="9587080"/>
    <x v="5"/>
    <s v="P"/>
    <m/>
    <s v="11534971"/>
    <s v="51275-10.0 TSX  CTM17-BC VHMK3"/>
    <n v="40000"/>
    <s v=""/>
    <d v="2018-02-27T00:00:00"/>
    <n v="0"/>
    <n v="135.24"/>
    <s v="2100"/>
    <s v="6"/>
    <n v="140.66900000000001"/>
  </r>
  <r>
    <n v="1"/>
    <s v="9587261"/>
    <x v="5"/>
    <s v="S"/>
    <m/>
    <s v="11517502"/>
    <s v="51053-13.0 TS8  CTF11-BC"/>
    <n v="40000"/>
    <s v=""/>
    <d v="2018-03-01T00:00:00"/>
    <n v="0"/>
    <n v="135.03"/>
    <s v="2100"/>
    <s v="6"/>
    <n v="127.901"/>
  </r>
  <r>
    <n v="1"/>
    <s v="9588373"/>
    <x v="3"/>
    <s v="P"/>
    <m/>
    <s v="11915445"/>
    <s v="ALLIGATOR 4Dots 50906-020 SET TS43 HC30"/>
    <n v="122000"/>
    <s v=""/>
    <d v="2018-03-05T00:00:00"/>
    <n v="9.66"/>
    <n v="92.620999999999995"/>
    <s v="0300"/>
    <s v="6"/>
    <n v="76.531999999999996"/>
  </r>
  <r>
    <n v="1"/>
    <s v="9588480"/>
    <x v="5"/>
    <s v="P"/>
    <m/>
    <s v="11538703"/>
    <s v="51275-14.0 TSX  CTM17-BC VHMK3"/>
    <n v="10000"/>
    <s v=""/>
    <d v="2018-02-28T00:00:00"/>
    <n v="0"/>
    <n v="72.45"/>
    <s v="2100"/>
    <s v="6"/>
    <n v="81.745999999999995"/>
  </r>
  <r>
    <n v="1"/>
    <s v="9589993"/>
    <x v="5"/>
    <s v="P"/>
    <m/>
    <s v="11552327"/>
    <s v="50211- 5/16 TS90  GC30"/>
    <n v="55000"/>
    <s v=""/>
    <d v="2018-03-01T00:00:00"/>
    <n v="0"/>
    <n v="253.00299999999999"/>
    <s v="2100"/>
    <s v="6"/>
    <n v="229.23400000000001"/>
  </r>
  <r>
    <n v="1"/>
    <s v="9590049"/>
    <x v="22"/>
    <s v="S"/>
    <m/>
    <s v="6264871"/>
    <s v="12500-13.0 TS8  CTF12-BC"/>
    <n v="4000"/>
    <s v=""/>
    <d v="2018-02-28T00:00:00"/>
    <n v="0"/>
    <n v="13.852"/>
    <s v="0300"/>
    <s v="6"/>
    <n v="15.933"/>
  </r>
  <r>
    <n v="1"/>
    <s v="9590219"/>
    <x v="15"/>
    <s v="S"/>
    <m/>
    <s v="6200050"/>
    <s v="26457-10.5X 4.5X3.5 TS90  HC20"/>
    <n v="20000"/>
    <s v=""/>
    <d v="2018-03-02T00:00:00"/>
    <n v="0"/>
    <n v="41.957999999999998"/>
    <s v="2000"/>
    <s v="6"/>
    <n v="38.101999999999997"/>
  </r>
  <r>
    <n v="1"/>
    <s v="9590281"/>
    <x v="17"/>
    <s v="P"/>
    <m/>
    <s v="6290157"/>
    <s v="12356-10.5X11.0X3.0 TS90  HC10"/>
    <n v="2000"/>
    <s v=""/>
    <d v="2018-03-05T00:00:00"/>
    <n v="0"/>
    <n v="9.08"/>
    <s v="1500"/>
    <s v="6"/>
    <n v="9.6340000000000003"/>
  </r>
  <r>
    <n v="1"/>
    <s v="9590332"/>
    <x v="18"/>
    <s v="S"/>
    <m/>
    <s v="6200389"/>
    <s v="11748-10.5X 3.6X2.5 TS90  KCR06"/>
    <n v="120000"/>
    <s v=""/>
    <d v="2018-03-05T00:00:00"/>
    <n v="0"/>
    <n v="157.87799999999999"/>
    <s v="1400"/>
    <s v="6"/>
    <n v="151.249"/>
  </r>
  <r>
    <n v="1"/>
    <s v="9590919"/>
    <x v="14"/>
    <s v="S"/>
    <m/>
    <s v="11414505"/>
    <s v="11963- 8.0X 4.3X2.5 TS90  KCR06"/>
    <n v="50000"/>
    <s v=""/>
    <d v="2018-03-05T00:00:00"/>
    <n v="0"/>
    <n v="60.847999999999999"/>
    <s v="0500"/>
    <s v="6"/>
    <n v="52.186"/>
  </r>
  <r>
    <n v="1"/>
    <s v="9590923"/>
    <x v="14"/>
    <s v="S"/>
    <m/>
    <s v="11891607"/>
    <s v="60120-024 Ø10.0 TSX CTM17-BC"/>
    <n v="80000"/>
    <s v=""/>
    <d v="2018-03-05T00:00:00"/>
    <n v="0"/>
    <n v="138.6"/>
    <s v="0500"/>
    <s v="6"/>
    <n v="114.63800000000001"/>
  </r>
  <r>
    <n v="1"/>
    <s v="9591049"/>
    <x v="33"/>
    <s v="S"/>
    <m/>
    <s v="6220245"/>
    <s v="36536- 6.5X 6.0X5.0 TS8  BC05"/>
    <n v="4300"/>
    <s v=""/>
    <d v="2018-03-05T00:00:00"/>
    <n v="2.19"/>
    <n v="9.8740000000000006"/>
    <s v="0100"/>
    <s v="6"/>
    <n v="0"/>
  </r>
  <r>
    <n v="1"/>
    <s v="9591376"/>
    <x v="16"/>
    <s v="P"/>
    <m/>
    <s v="12232884"/>
    <s v="310708 TS8  KCR10"/>
    <n v="2500"/>
    <s v=""/>
    <d v="2018-03-05T00:00:00"/>
    <n v="0"/>
    <n v="13.641999999999999"/>
    <s v="1700"/>
    <s v="6"/>
    <n v="14.808999999999999"/>
  </r>
  <r>
    <n v="1"/>
    <s v="9591407"/>
    <x v="15"/>
    <s v="P"/>
    <m/>
    <s v="6221928"/>
    <s v="44092-13.0X 5.7X4.0 TS90  HC30"/>
    <n v="15000"/>
    <s v=""/>
    <d v="2018-03-05T00:00:00"/>
    <n v="0"/>
    <n v="53.613"/>
    <s v="2000"/>
    <s v="6"/>
    <n v="50.994999999999997"/>
  </r>
  <r>
    <n v="1"/>
    <s v="9591810"/>
    <x v="3"/>
    <s v="P"/>
    <m/>
    <s v="12235653"/>
    <s v="314806  TS8  KCR10"/>
    <n v="400"/>
    <s v=""/>
    <d v="2018-03-04T00:00:00"/>
    <n v="0.42"/>
    <n v="4.6550000000000002"/>
    <s v="0300"/>
    <s v="6"/>
    <n v="5.2450000000000001"/>
  </r>
  <r>
    <n v="1"/>
    <s v="9592155"/>
    <x v="9"/>
    <s v="P"/>
    <m/>
    <s v="6201270"/>
    <s v="17353-10.0 (3/8&quot;) TS8  CTF12-BC"/>
    <n v="14530"/>
    <s v=""/>
    <d v="2018-03-05T00:00:00"/>
    <n v="0"/>
    <n v="64.903000000000006"/>
    <s v="0590"/>
    <s v="6"/>
    <n v="58.137999999999998"/>
  </r>
  <r>
    <n v="1"/>
    <s v="9592212"/>
    <x v="22"/>
    <s v="S"/>
    <m/>
    <s v="6200803"/>
    <s v="32222- 8.0 TS8  CTF12-BC"/>
    <n v="60000"/>
    <s v=""/>
    <d v="2018-03-01T00:00:00"/>
    <n v="0"/>
    <n v="60.039000000000001"/>
    <s v="0300"/>
    <s v="6"/>
    <n v="60.741"/>
  </r>
  <r>
    <n v="1"/>
    <s v="9592215"/>
    <x v="14"/>
    <s v="S"/>
    <m/>
    <s v="6200800"/>
    <s v="32222- 5.0 TS8  CTF12-BC"/>
    <n v="15000"/>
    <s v=""/>
    <d v="2018-03-05T00:00:00"/>
    <n v="0"/>
    <n v="4.7249999999999996"/>
    <s v="0500"/>
    <s v="6"/>
    <n v="5.4029999999999996"/>
  </r>
  <r>
    <n v="1"/>
    <s v="9592227"/>
    <x v="14"/>
    <s v="S"/>
    <m/>
    <s v="6265435"/>
    <s v="11400-11.0 TS8  CTF12-BC"/>
    <n v="6000"/>
    <s v=""/>
    <d v="2018-03-05T00:00:00"/>
    <n v="0"/>
    <n v="13.457000000000001"/>
    <s v="0500"/>
    <s v="6"/>
    <n v="13.775"/>
  </r>
  <r>
    <n v="1"/>
    <s v="9592228"/>
    <x v="18"/>
    <s v="S"/>
    <m/>
    <s v="11862581"/>
    <s v="60126-10.5X 4.1X3.0 TS90  KCR10"/>
    <n v="8000"/>
    <s v=""/>
    <d v="2018-02-28T00:00:00"/>
    <n v="0"/>
    <n v="13.112"/>
    <s v="1400"/>
    <s v="6"/>
    <n v="13.448"/>
  </r>
  <r>
    <n v="1"/>
    <s v="9592239"/>
    <x v="14"/>
    <s v="S"/>
    <m/>
    <s v="12089824"/>
    <s v="12356-10.5X 3.3X3.0 TS90  KCR10"/>
    <n v="10000"/>
    <s v=""/>
    <d v="2018-03-02T00:00:00"/>
    <n v="0"/>
    <n v="12.537000000000001"/>
    <s v="0500"/>
    <s v="6"/>
    <n v="13.459"/>
  </r>
  <r>
    <n v="1"/>
    <s v="9592240"/>
    <x v="22"/>
    <s v="S"/>
    <m/>
    <s v="6227003"/>
    <s v="12356-10.5X 5.5X3.0 TS90  HC20"/>
    <n v="5000"/>
    <s v=""/>
    <d v="2018-02-28T00:00:00"/>
    <n v="0"/>
    <n v="11.282"/>
    <s v="0300"/>
    <s v="6"/>
    <n v="34.442999999999998"/>
  </r>
  <r>
    <n v="1"/>
    <s v="9592244"/>
    <x v="14"/>
    <s v="S"/>
    <m/>
    <s v="6265391"/>
    <s v="11400- 5.5 TS8  CTF12-BC"/>
    <n v="80000"/>
    <s v=""/>
    <d v="2018-03-05T00:00:00"/>
    <n v="0"/>
    <n v="29.988"/>
    <s v="0500"/>
    <s v="6"/>
    <n v="28.965"/>
  </r>
  <r>
    <n v="1"/>
    <s v="9592250"/>
    <x v="14"/>
    <s v="S"/>
    <m/>
    <s v="6220156"/>
    <s v="11963- 8.0X 3.4X2.5 TS90  KCR06"/>
    <n v="15000"/>
    <s v=""/>
    <d v="2018-03-05T00:00:00"/>
    <n v="0"/>
    <n v="14.317"/>
    <s v="0500"/>
    <s v="6"/>
    <n v="13.404"/>
  </r>
  <r>
    <n v="1"/>
    <s v="9592409"/>
    <x v="14"/>
    <s v="S"/>
    <m/>
    <s v="11586261"/>
    <s v="50208-10.5X 5.0X3.5 TS90  GC32"/>
    <n v="60000"/>
    <s v=""/>
    <d v="2018-03-02T00:00:00"/>
    <n v="0"/>
    <n v="129.78"/>
    <s v="0500"/>
    <s v="6"/>
    <n v="124.271"/>
  </r>
  <r>
    <n v="1"/>
    <s v="9592507"/>
    <x v="34"/>
    <s v="P"/>
    <m/>
    <s v="11250692"/>
    <s v="M0050600-001 Rev C ECI35 (CTF36T)"/>
    <n v="60000"/>
    <s v=""/>
    <d v="2018-03-05T00:00:00"/>
    <n v="0"/>
    <n v="38.43"/>
    <s v="9000"/>
    <s v="6"/>
    <n v="37.470999999999997"/>
  </r>
  <r>
    <n v="1"/>
    <s v="9592571"/>
    <x v="14"/>
    <s v="S"/>
    <m/>
    <s v="11249314"/>
    <s v="47090- 5.0X 2.1X1.58 TSR1  HC20"/>
    <n v="700000"/>
    <s v=""/>
    <d v="2018-03-02T00:00:00"/>
    <n v="0"/>
    <n v="154.35"/>
    <s v="0500"/>
    <s v="6"/>
    <n v="153.02799999999999"/>
  </r>
  <r>
    <n v="1"/>
    <s v="9592908"/>
    <x v="21"/>
    <s v="S"/>
    <m/>
    <s v="6238715"/>
    <s v="46600-5/32&quot; TSX  CTM17-BC"/>
    <n v="24470"/>
    <s v=""/>
    <d v="2018-03-05T00:00:00"/>
    <n v="0"/>
    <n v="5.3959999999999999"/>
    <s v="0490"/>
    <s v="6"/>
    <n v="5.8090000000000002"/>
  </r>
  <r>
    <n v="1"/>
    <s v="9595696"/>
    <x v="13"/>
    <s v="P"/>
    <m/>
    <s v="282566"/>
    <s v="HM-Uhrenschale  369.382/1/0  TWF18/HIP"/>
    <n v="937"/>
    <s v=""/>
    <m/>
    <n v="0"/>
    <n v="4.2709999999999999"/>
    <s v="0200"/>
    <s v="6"/>
    <n v="0"/>
  </r>
  <r>
    <n v="1"/>
    <s v="9608862"/>
    <x v="13"/>
    <s v="P"/>
    <m/>
    <s v="11216331"/>
    <s v="50429 MC  6.0 TS8  CTF11-BC"/>
    <n v="26957"/>
    <s v=""/>
    <d v="2018-03-03T00:00:00"/>
    <n v="0"/>
    <n v="12.115"/>
    <s v="0200"/>
    <s v="6"/>
    <n v="41.079000000000001"/>
  </r>
  <r>
    <n v="1"/>
    <s v="9609027"/>
    <x v="13"/>
    <s v="P"/>
    <d v="2018-03-09T00:00:00"/>
    <s v="11915445"/>
    <s v="ALLIGATOR 4Dots 50906-020 SET TS43 HC30"/>
    <n v="27657"/>
    <s v=""/>
    <m/>
    <n v="0"/>
    <n v="27.152000000000001"/>
    <s v="0200"/>
    <s v="6"/>
    <n v="0"/>
  </r>
  <r>
    <m/>
    <m/>
    <x v="37"/>
    <m/>
    <m/>
    <m/>
    <m/>
    <m/>
    <m/>
    <m/>
    <m/>
    <m/>
    <m/>
    <m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28">
  <r>
    <n v="26"/>
    <s v=""/>
    <x v="0"/>
    <s v=""/>
    <m/>
    <s v=""/>
    <s v=""/>
    <m/>
    <s v=""/>
    <m/>
    <m/>
    <m/>
    <s v=""/>
    <s v=""/>
    <n v="580.99300000000005"/>
  </r>
  <r>
    <n v="1"/>
    <s v="9529950"/>
    <x v="1"/>
    <s v="H"/>
    <d v="2018-03-05T00:00:00"/>
    <s v="12068749"/>
    <s v="CT SB02- 1,70x4,00x 60,00 TS8 GR CTOPP10"/>
    <n v="150"/>
    <s v=""/>
    <m/>
    <n v="0"/>
    <n v="0.90700000000000003"/>
    <s v="0010"/>
    <s v="6"/>
    <n v="0"/>
  </r>
  <r>
    <n v="1"/>
    <s v="9550283"/>
    <x v="2"/>
    <s v="H"/>
    <m/>
    <s v="82002885"/>
    <s v="CTBL NN10  25.3x25.9x2.0  KCR08"/>
    <n v="152"/>
    <s v=""/>
    <d v="2018-01-15T00:00:00"/>
    <n v="0"/>
    <n v="3.1040000000000001"/>
    <s v="0550"/>
    <s v="6"/>
    <n v="3.78"/>
  </r>
  <r>
    <n v="1"/>
    <s v="9555907"/>
    <x v="3"/>
    <s v="H"/>
    <m/>
    <s v="11811102"/>
    <s v="CTS LZ02- 4,00x16,00x150,00  HC40"/>
    <n v="100"/>
    <s v=""/>
    <m/>
    <n v="0.62"/>
    <n v="0"/>
    <s v="0100"/>
    <s v="6"/>
    <n v="0"/>
  </r>
  <r>
    <n v="1"/>
    <s v="9582150"/>
    <x v="4"/>
    <s v="H"/>
    <d v="2018-03-05T00:00:00"/>
    <s v="12307038"/>
    <s v="CTBL XX30 47.0x47.0x2.0 KCR08"/>
    <n v="100"/>
    <s v=""/>
    <d v="2018-03-02T00:00:00"/>
    <n v="0"/>
    <n v="4.3159999999999998"/>
    <s v="0400"/>
    <s v="6"/>
    <n v="1.7210000000000001"/>
  </r>
  <r>
    <n v="1"/>
    <s v="9582210"/>
    <x v="2"/>
    <s v="H"/>
    <d v="2018-03-06T00:00:00"/>
    <s v="12270130"/>
    <s v="CTBL OP00 35.0x24.4x2.0  KCR08"/>
    <n v="500"/>
    <s v=""/>
    <d v="2018-03-05T00:00:00"/>
    <n v="0"/>
    <n v="13.2"/>
    <s v="0550"/>
    <s v="6"/>
    <n v="28.82"/>
  </r>
  <r>
    <n v="1"/>
    <s v="9569553"/>
    <x v="5"/>
    <s v="H"/>
    <d v="2018-03-07T00:00:00"/>
    <s v="11873364"/>
    <s v="CTK PK  75.50x 6.10x1.35 RO  CTOPP10"/>
    <n v="5000"/>
    <s v=""/>
    <d v="2018-03-05T00:00:00"/>
    <n v="0"/>
    <n v="28.05"/>
    <s v="0600"/>
    <s v="6"/>
    <n v="44.18"/>
  </r>
  <r>
    <n v="1"/>
    <s v="9582663"/>
    <x v="4"/>
    <s v="H"/>
    <m/>
    <s v="82002885"/>
    <s v="CTBL NN10  25.3x25.9x2.0  KCR08"/>
    <n v="500"/>
    <s v=""/>
    <d v="2018-02-19T00:00:00"/>
    <n v="0"/>
    <n v="10.285"/>
    <s v="0400"/>
    <s v="6"/>
    <n v="12.173"/>
  </r>
  <r>
    <n v="1"/>
    <s v="9584290"/>
    <x v="6"/>
    <s v="H"/>
    <m/>
    <s v="11510485"/>
    <s v="CTK SN  16.2x19.6x1.5  MG18"/>
    <n v="5000"/>
    <s v=""/>
    <d v="2018-03-04T00:00:00"/>
    <n v="0"/>
    <n v="19.163"/>
    <s v="0500"/>
    <s v="6"/>
    <n v="19.437999999999999"/>
  </r>
  <r>
    <n v="1"/>
    <s v="9591805"/>
    <x v="6"/>
    <s v="H"/>
    <m/>
    <s v="80333971"/>
    <s v="CTK ST  50.5x12.6x1.7 3H PL KA  MG06"/>
    <n v="4000"/>
    <s v=""/>
    <d v="2018-03-05T00:00:00"/>
    <n v="0"/>
    <n v="63.42"/>
    <s v="0500"/>
    <s v="6"/>
    <n v="83.08"/>
  </r>
  <r>
    <n v="1"/>
    <s v="9593074"/>
    <x v="6"/>
    <s v="H"/>
    <m/>
    <s v="80358830"/>
    <s v="CTK ST  20.00x12.650x1.85 RO  KCR08"/>
    <n v="14880"/>
    <s v=""/>
    <d v="2018-03-05T00:00:00"/>
    <n v="0"/>
    <n v="102.41500000000001"/>
    <s v="0500"/>
    <s v="6"/>
    <n v="97.164000000000001"/>
  </r>
  <r>
    <n v="1"/>
    <s v="9601689"/>
    <x v="7"/>
    <s v="H"/>
    <d v="2018-03-07T00:00:00"/>
    <s v="11813777"/>
    <s v="Essai production Ligne S"/>
    <n v="9"/>
    <s v=""/>
    <d v="2018-03-05T00:00:00"/>
    <n v="0"/>
    <n v="0"/>
    <s v="0410"/>
    <s v=""/>
    <n v="0"/>
  </r>
  <r>
    <n v="1"/>
    <s v="9561807"/>
    <x v="8"/>
    <s v="H"/>
    <d v="2018-03-08T00:00:00"/>
    <s v="12234797"/>
    <s v="CTRU W00- 10,30X 40,5  KCR05+"/>
    <n v="10000"/>
    <s v=""/>
    <m/>
    <n v="22.38"/>
    <n v="558.495"/>
    <s v="0100"/>
    <s v="6"/>
    <n v="0"/>
  </r>
  <r>
    <n v="1"/>
    <s v="9561811"/>
    <x v="9"/>
    <s v="H"/>
    <m/>
    <s v="12234791"/>
    <s v="CTRU W00-  8,30X 53,5  KCR05+"/>
    <n v="10000"/>
    <s v=""/>
    <m/>
    <n v="22.38"/>
    <n v="480.39600000000002"/>
    <s v="0100"/>
    <s v="6"/>
    <n v="0"/>
  </r>
  <r>
    <n v="1"/>
    <s v="9582179"/>
    <x v="4"/>
    <s v="H"/>
    <d v="2018-03-08T00:00:00"/>
    <s v="12251385"/>
    <s v="CTBL OP00  20.0x34.4x2.0  KCR18+"/>
    <n v="1200"/>
    <s v=""/>
    <d v="2018-03-02T00:00:00"/>
    <n v="0"/>
    <n v="25.08"/>
    <s v="0400"/>
    <s v="6"/>
    <n v="2.3980000000000001"/>
  </r>
  <r>
    <n v="1"/>
    <s v="9568236"/>
    <x v="5"/>
    <s v="H"/>
    <d v="2018-03-09T00:00:00"/>
    <s v="80359803"/>
    <s v="CTK SC  14.35x14.350x2.0 PL  KCR08"/>
    <n v="35000"/>
    <s v=""/>
    <d v="2018-03-05T00:00:00"/>
    <n v="0"/>
    <n v="172.72499999999999"/>
    <s v="0600"/>
    <s v="6"/>
    <n v="138.297"/>
  </r>
  <r>
    <n v="1"/>
    <s v="9574764"/>
    <x v="5"/>
    <s v="H"/>
    <m/>
    <s v="11965123"/>
    <s v="CTBL IT10  25.0x25.5x2.0  KCR08"/>
    <n v="600"/>
    <s v=""/>
    <d v="2018-03-05T00:00:00"/>
    <n v="0"/>
    <n v="12.407999999999999"/>
    <s v="0600"/>
    <s v="6"/>
    <n v="15.262"/>
  </r>
  <r>
    <n v="1"/>
    <s v="9582225"/>
    <x v="4"/>
    <s v="H"/>
    <m/>
    <s v="11325236"/>
    <s v="CTBL UP20 40.0x40.4x2.0  KCR08"/>
    <n v="196"/>
    <s v=""/>
    <d v="2018-03-02T00:00:00"/>
    <n v="0"/>
    <n v="9.7959999999999994"/>
    <s v="0400"/>
    <s v="6"/>
    <n v="12.760999999999999"/>
  </r>
  <r>
    <n v="1"/>
    <s v="9582234"/>
    <x v="2"/>
    <s v="H"/>
    <m/>
    <s v="82026548"/>
    <s v="CTBL ST00  50.0x20.5x2.0  KCR08"/>
    <n v="90"/>
    <s v=""/>
    <d v="2018-03-05T00:00:00"/>
    <n v="0"/>
    <n v="3.089"/>
    <s v="0550"/>
    <s v="6"/>
    <n v="9.2780000000000005"/>
  </r>
  <r>
    <n v="1"/>
    <s v="9586256"/>
    <x v="9"/>
    <s v="RH"/>
    <m/>
    <s v="11969808"/>
    <s v="CTBL PF11  20.0x21.6x2.0 MIC  CTOPP10"/>
    <n v="1300"/>
    <s v=""/>
    <d v="2018-02-26T00:00:00"/>
    <n v="5.84"/>
    <n v="13.987"/>
    <s v="0100"/>
    <s v="6"/>
    <n v="0"/>
  </r>
  <r>
    <n v="1"/>
    <s v="9588556"/>
    <x v="10"/>
    <s v="H"/>
    <m/>
    <s v="11788964"/>
    <s v="CTBL MPR  50.8x50.0x1.8 RO  MG18"/>
    <n v="100"/>
    <s v=""/>
    <d v="2018-03-03T00:00:00"/>
    <n v="3.44"/>
    <n v="0"/>
    <s v="0120"/>
    <s v="6"/>
    <n v="33.140999999999998"/>
  </r>
  <r>
    <n v="1"/>
    <s v="9590319"/>
    <x v="2"/>
    <s v="H"/>
    <m/>
    <s v="80301066"/>
    <s v="CTBL ST11  35.0x30.5x2.0  KCR08"/>
    <n v="600"/>
    <s v=""/>
    <d v="2018-03-05T00:00:00"/>
    <n v="0"/>
    <n v="17.260999999999999"/>
    <s v="0550"/>
    <s v="6"/>
    <n v="25.922999999999998"/>
  </r>
  <r>
    <n v="1"/>
    <s v="9590669"/>
    <x v="4"/>
    <s v="H"/>
    <m/>
    <s v="80301066"/>
    <s v="CTBL ST11  35.0x30.5x2.0  KCR08"/>
    <n v="105"/>
    <s v=""/>
    <d v="2018-03-05T00:00:00"/>
    <n v="0"/>
    <n v="3.266"/>
    <s v="0400"/>
    <s v="6"/>
    <n v="7.093"/>
  </r>
  <r>
    <n v="1"/>
    <s v="9591740"/>
    <x v="5"/>
    <s v="H"/>
    <m/>
    <s v="11985956"/>
    <s v="CTK ST   9.6x12.6x1.5 PL KA  KCR08"/>
    <n v="1800"/>
    <s v=""/>
    <d v="2018-03-05T00:00:00"/>
    <n v="0"/>
    <n v="4.5359999999999996"/>
    <s v="0600"/>
    <s v="6"/>
    <n v="5.4009999999999998"/>
  </r>
  <r>
    <n v="1"/>
    <s v="9594493"/>
    <x v="2"/>
    <s v="H"/>
    <m/>
    <s v="80359287"/>
    <s v="CTDT Ø08.0 RI TS8  MG18 CMT"/>
    <n v="750"/>
    <s v=""/>
    <d v="2018-03-05T00:00:00"/>
    <n v="0"/>
    <n v="3.3410000000000002"/>
    <s v="0550"/>
    <s v="6"/>
    <n v="3.6389999999999998"/>
  </r>
  <r>
    <n v="1"/>
    <s v="9596331"/>
    <x v="1"/>
    <s v="H"/>
    <m/>
    <s v="12251434"/>
    <s v="CTBL OP00  80.0x34.4x2.0  KCR18+"/>
    <n v="90"/>
    <s v=""/>
    <m/>
    <n v="0"/>
    <n v="8.1349999999999998"/>
    <s v="0100"/>
    <s v="1"/>
    <n v="0"/>
  </r>
  <r>
    <n v="1"/>
    <s v="9602552"/>
    <x v="6"/>
    <s v="H"/>
    <d v="2018-03-09T00:00:00"/>
    <s v="80358830"/>
    <s v="CTK ST  20.00x12.650x1.85 RO  KCR08"/>
    <n v="5000"/>
    <s v=""/>
    <d v="2018-03-05T00:00:00"/>
    <n v="0"/>
    <n v="35.396999999999998"/>
    <s v="0500"/>
    <s v="6"/>
    <n v="37.444000000000003"/>
  </r>
  <r>
    <m/>
    <m/>
    <x v="11"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9" cacheId="55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M9:N22" firstHeaderRow="1" firstDataRow="1" firstDataCol="1"/>
  <pivotFields count="15">
    <pivotField showAll="0"/>
    <pivotField dataField="1" showAll="0"/>
    <pivotField axis="axisRow" showAll="0">
      <items count="13">
        <item x="0"/>
        <item x="5"/>
        <item x="6"/>
        <item x="1"/>
        <item x="2"/>
        <item x="4"/>
        <item x="7"/>
        <item x="3"/>
        <item x="10"/>
        <item x="8"/>
        <item x="9"/>
        <item x="1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2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Nombre de Order" fld="1" subtotal="count" baseField="0" baseItem="0"/>
  </dataFields>
  <formats count="3">
    <format dxfId="2">
      <pivotArea dataOnly="0" fieldPosition="0">
        <references count="1">
          <reference field="2" count="5">
            <x v="1"/>
            <x v="2"/>
            <x v="4"/>
            <x v="6"/>
            <x v="8"/>
          </reference>
        </references>
      </pivotArea>
    </format>
    <format dxfId="1">
      <pivotArea dataOnly="0" fieldPosition="0">
        <references count="1">
          <reference field="2" count="4">
            <x v="5"/>
            <x v="7"/>
            <x v="9"/>
            <x v="10"/>
          </reference>
        </references>
      </pivotArea>
    </format>
    <format dxfId="0">
      <pivotArea dataOnly="0" fieldPosition="0">
        <references count="1">
          <reference field="2" count="1">
            <x v="3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7" cacheId="5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E9:F48" firstHeaderRow="1" firstDataRow="1" firstDataCol="1"/>
  <pivotFields count="15">
    <pivotField showAll="0"/>
    <pivotField dataField="1" showAll="0"/>
    <pivotField axis="axisRow" showAll="0">
      <items count="39">
        <item x="0"/>
        <item x="25"/>
        <item x="21"/>
        <item x="6"/>
        <item x="14"/>
        <item x="2"/>
        <item x="11"/>
        <item x="19"/>
        <item x="36"/>
        <item x="9"/>
        <item x="13"/>
        <item x="3"/>
        <item x="34"/>
        <item x="1"/>
        <item x="35"/>
        <item x="22"/>
        <item x="33"/>
        <item x="29"/>
        <item x="7"/>
        <item x="18"/>
        <item x="8"/>
        <item x="10"/>
        <item x="31"/>
        <item x="23"/>
        <item x="4"/>
        <item x="26"/>
        <item x="12"/>
        <item x="17"/>
        <item x="28"/>
        <item x="16"/>
        <item x="15"/>
        <item x="24"/>
        <item x="27"/>
        <item x="30"/>
        <item x="20"/>
        <item x="32"/>
        <item x="5"/>
        <item x="3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2"/>
  </rowFields>
  <rowItems count="3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 t="grand">
      <x/>
    </i>
  </rowItems>
  <colItems count="1">
    <i/>
  </colItems>
  <dataFields count="1">
    <dataField name="Nombre de Order" fld="1" subtotal="count" baseField="0" baseItem="0"/>
  </dataFields>
  <formats count="6">
    <format dxfId="8">
      <pivotArea dataOnly="0" fieldPosition="0">
        <references count="1">
          <reference field="2" count="4">
            <x v="10"/>
            <x v="13"/>
            <x v="15"/>
            <x v="16"/>
          </reference>
        </references>
      </pivotArea>
    </format>
    <format dxfId="7">
      <pivotArea dataOnly="0" fieldPosition="0">
        <references count="1">
          <reference field="2" count="8">
            <x v="1"/>
            <x v="2"/>
            <x v="3"/>
            <x v="4"/>
            <x v="9"/>
            <x v="11"/>
            <x v="14"/>
            <x v="17"/>
          </reference>
        </references>
      </pivotArea>
    </format>
    <format dxfId="6">
      <pivotArea dataOnly="0" fieldPosition="0">
        <references count="1">
          <reference field="2" count="2">
            <x v="7"/>
            <x v="12"/>
          </reference>
        </references>
      </pivotArea>
    </format>
    <format dxfId="5">
      <pivotArea dataOnly="0" fieldPosition="0">
        <references count="1">
          <reference field="2" count="18"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</reference>
        </references>
      </pivotArea>
    </format>
    <format dxfId="4">
      <pivotArea dataOnly="0" fieldPosition="0">
        <references count="1">
          <reference field="2" count="1">
            <x v="18"/>
          </reference>
        </references>
      </pivotArea>
    </format>
    <format dxfId="3">
      <pivotArea dataOnly="0" fieldPosition="0">
        <references count="1">
          <reference field="2" count="3">
            <x v="5"/>
            <x v="6"/>
            <x v="8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5" cacheId="49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I9:J29" firstHeaderRow="1" firstDataRow="1" firstDataCol="1"/>
  <pivotFields count="15">
    <pivotField showAll="0"/>
    <pivotField dataField="1" showAll="0"/>
    <pivotField axis="axisRow" showAll="0">
      <items count="20">
        <item x="0"/>
        <item x="8"/>
        <item x="9"/>
        <item x="5"/>
        <item x="1"/>
        <item x="6"/>
        <item x="2"/>
        <item x="11"/>
        <item x="10"/>
        <item x="7"/>
        <item x="3"/>
        <item x="16"/>
        <item x="17"/>
        <item x="4"/>
        <item x="15"/>
        <item x="13"/>
        <item x="14"/>
        <item x="12"/>
        <item x="18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2"/>
  </rowFields>
  <row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rowItems>
  <colItems count="1">
    <i/>
  </colItems>
  <dataFields count="1">
    <dataField name="Nombre de Order" fld="1" subtotal="count" baseField="0" baseItem="0"/>
  </dataFields>
  <formats count="4">
    <format dxfId="12">
      <pivotArea dataOnly="0" fieldPosition="0">
        <references count="1">
          <reference field="2" count="4">
            <x v="1"/>
            <x v="2"/>
            <x v="5"/>
            <x v="7"/>
          </reference>
        </references>
      </pivotArea>
    </format>
    <format dxfId="11">
      <pivotArea dataOnly="0" fieldPosition="0">
        <references count="1">
          <reference field="2" count="6">
            <x v="6"/>
            <x v="8"/>
            <x v="9"/>
            <x v="10"/>
            <x v="11"/>
            <x v="12"/>
          </reference>
        </references>
      </pivotArea>
    </format>
    <format dxfId="10">
      <pivotArea dataOnly="0" fieldPosition="0">
        <references count="1">
          <reference field="2" count="2">
            <x v="3"/>
            <x v="4"/>
          </reference>
        </references>
      </pivotArea>
    </format>
    <format dxfId="9">
      <pivotArea dataOnly="0" fieldPosition="0">
        <references count="1">
          <reference field="2" count="5">
            <x v="13"/>
            <x v="14"/>
            <x v="15"/>
            <x v="16"/>
            <x v="17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3" cacheId="26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9:B46" firstHeaderRow="1" firstDataRow="1" firstDataCol="1"/>
  <pivotFields count="15">
    <pivotField showAll="0"/>
    <pivotField dataField="1" showAll="0"/>
    <pivotField axis="axisRow" showAll="0">
      <items count="37">
        <item x="0"/>
        <item x="30"/>
        <item x="18"/>
        <item x="34"/>
        <item x="3"/>
        <item x="13"/>
        <item x="24"/>
        <item x="1"/>
        <item x="28"/>
        <item x="20"/>
        <item x="25"/>
        <item x="8"/>
        <item x="17"/>
        <item x="11"/>
        <item x="12"/>
        <item x="33"/>
        <item x="5"/>
        <item x="26"/>
        <item x="7"/>
        <item x="22"/>
        <item x="9"/>
        <item x="4"/>
        <item x="14"/>
        <item x="32"/>
        <item x="6"/>
        <item x="23"/>
        <item x="31"/>
        <item x="16"/>
        <item x="27"/>
        <item x="19"/>
        <item x="2"/>
        <item x="15"/>
        <item x="29"/>
        <item x="10"/>
        <item x="21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2"/>
  </rowFields>
  <rowItems count="3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 t="grand">
      <x/>
    </i>
  </rowItems>
  <colItems count="1">
    <i/>
  </colItems>
  <dataFields count="1">
    <dataField name="Nombre de Order" fld="1" subtotal="count" baseField="0" baseItem="0"/>
  </dataFields>
  <formats count="8">
    <format dxfId="20">
      <pivotArea dataOnly="0" fieldPosition="0">
        <references count="1">
          <reference field="2" count="5">
            <x v="2"/>
            <x v="3"/>
            <x v="4"/>
            <x v="8"/>
            <x v="15"/>
          </reference>
        </references>
      </pivotArea>
    </format>
    <format dxfId="19">
      <pivotArea dataOnly="0" fieldPosition="0">
        <references count="1">
          <reference field="2" count="5">
            <x v="2"/>
            <x v="3"/>
            <x v="4"/>
            <x v="8"/>
            <x v="15"/>
          </reference>
        </references>
      </pivotArea>
    </format>
    <format dxfId="18">
      <pivotArea dataOnly="0" fieldPosition="0">
        <references count="1">
          <reference field="2" count="4">
            <x v="9"/>
            <x v="12"/>
            <x v="13"/>
            <x v="14"/>
          </reference>
        </references>
      </pivotArea>
    </format>
    <format dxfId="17">
      <pivotArea dataOnly="0" fieldPosition="0">
        <references count="1">
          <reference field="2" count="3">
            <x v="6"/>
            <x v="7"/>
            <x v="11"/>
          </reference>
        </references>
      </pivotArea>
    </format>
    <format dxfId="16">
      <pivotArea dataOnly="0" fieldPosition="0">
        <references count="1">
          <reference field="2" count="17"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</reference>
        </references>
      </pivotArea>
    </format>
    <format dxfId="15">
      <pivotArea dataOnly="0" fieldPosition="0">
        <references count="1">
          <reference field="2" count="4">
            <x v="1"/>
            <x v="5"/>
            <x v="10"/>
            <x v="16"/>
          </reference>
        </references>
      </pivotArea>
    </format>
    <format dxfId="14">
      <pivotArea dataOnly="0" fieldPosition="0">
        <references count="1">
          <reference field="2" count="4">
            <x v="1"/>
            <x v="5"/>
            <x v="10"/>
            <x v="16"/>
          </reference>
        </references>
      </pivotArea>
    </format>
    <format dxfId="13">
      <pivotArea dataOnly="0" fieldPosition="0">
        <references count="1">
          <reference field="2" count="1">
            <x v="34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printerSettings" Target="../printerSettings/printerSettings2.bin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B4:BA44"/>
  <sheetViews>
    <sheetView tabSelected="1" topLeftCell="A7" workbookViewId="0">
      <selection activeCell="F16" sqref="F16"/>
    </sheetView>
  </sheetViews>
  <sheetFormatPr baseColWidth="10" defaultColWidth="9.140625" defaultRowHeight="15"/>
  <cols>
    <col min="1" max="1" width="1.5703125" customWidth="1"/>
    <col min="2" max="3" width="10.7109375" customWidth="1"/>
    <col min="4" max="16" width="5.140625" customWidth="1"/>
    <col min="17" max="52" width="4.28515625" customWidth="1"/>
    <col min="53" max="56" width="6.140625" customWidth="1"/>
  </cols>
  <sheetData>
    <row r="4" spans="2:52" ht="15.75" thickBot="1"/>
    <row r="5" spans="2:52" ht="31.5" customHeight="1" thickBot="1">
      <c r="B5" s="93" t="s">
        <v>70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94"/>
      <c r="AF5" s="94"/>
      <c r="AG5" s="94"/>
      <c r="AH5" s="94"/>
      <c r="AI5" s="94"/>
      <c r="AJ5" s="94"/>
      <c r="AK5" s="94"/>
      <c r="AL5" s="94"/>
      <c r="AM5" s="94"/>
      <c r="AN5" s="94"/>
      <c r="AO5" s="94"/>
      <c r="AP5" s="94"/>
      <c r="AQ5" s="94"/>
      <c r="AR5" s="94"/>
      <c r="AS5" s="94"/>
      <c r="AT5" s="94"/>
      <c r="AU5" s="94"/>
      <c r="AV5" s="94"/>
      <c r="AW5" s="94"/>
      <c r="AX5" s="94"/>
      <c r="AY5" s="94"/>
      <c r="AZ5" s="95"/>
    </row>
    <row r="7" spans="2:52">
      <c r="C7" s="27">
        <v>1.05</v>
      </c>
      <c r="E7" t="s">
        <v>20</v>
      </c>
    </row>
    <row r="9" spans="2:52" ht="15.75" thickBot="1"/>
    <row r="10" spans="2:52" ht="17.25" thickTop="1" thickBot="1">
      <c r="B10" s="1" t="s">
        <v>1</v>
      </c>
      <c r="C10" s="2"/>
      <c r="D10" s="118" t="s">
        <v>0</v>
      </c>
      <c r="E10" s="119"/>
      <c r="F10" s="119"/>
      <c r="G10" s="119"/>
      <c r="H10" s="119"/>
      <c r="I10" s="119"/>
      <c r="J10" s="119"/>
      <c r="K10" s="119"/>
      <c r="L10" s="120"/>
      <c r="M10" s="102" t="s">
        <v>16</v>
      </c>
      <c r="N10" s="104" t="s">
        <v>17</v>
      </c>
      <c r="O10" s="106" t="s">
        <v>18</v>
      </c>
      <c r="P10" s="107" t="s">
        <v>19</v>
      </c>
      <c r="Q10" s="109" t="s">
        <v>2</v>
      </c>
      <c r="R10" s="110"/>
      <c r="S10" s="110"/>
      <c r="T10" s="110"/>
      <c r="U10" s="110"/>
      <c r="V10" s="110"/>
      <c r="W10" s="110"/>
      <c r="X10" s="110"/>
      <c r="Y10" s="111"/>
      <c r="Z10" s="112" t="s">
        <v>3</v>
      </c>
      <c r="AA10" s="113"/>
      <c r="AB10" s="113"/>
      <c r="AC10" s="113"/>
      <c r="AD10" s="113"/>
      <c r="AE10" s="113"/>
      <c r="AF10" s="113"/>
      <c r="AG10" s="113"/>
      <c r="AH10" s="114"/>
      <c r="AI10" s="115" t="s">
        <v>4</v>
      </c>
      <c r="AJ10" s="116"/>
      <c r="AK10" s="116"/>
      <c r="AL10" s="116"/>
      <c r="AM10" s="116"/>
      <c r="AN10" s="116"/>
      <c r="AO10" s="116"/>
      <c r="AP10" s="116"/>
      <c r="AQ10" s="117"/>
      <c r="AR10" s="99" t="s">
        <v>5</v>
      </c>
      <c r="AS10" s="100"/>
      <c r="AT10" s="100"/>
      <c r="AU10" s="100"/>
      <c r="AV10" s="100"/>
      <c r="AW10" s="100"/>
      <c r="AX10" s="100"/>
      <c r="AY10" s="100"/>
      <c r="AZ10" s="101"/>
    </row>
    <row r="11" spans="2:52" ht="16.5" thickTop="1" thickBot="1">
      <c r="B11" s="47"/>
      <c r="C11" s="48"/>
      <c r="D11" s="43" t="str">
        <f>+Q11</f>
        <v>Tot</v>
      </c>
      <c r="E11" s="34" t="str">
        <f t="shared" ref="E11:L11" si="0">+R11</f>
        <v>P</v>
      </c>
      <c r="F11" s="34" t="str">
        <f t="shared" si="0"/>
        <v>RP</v>
      </c>
      <c r="G11" s="34" t="str">
        <f t="shared" si="0"/>
        <v>S</v>
      </c>
      <c r="H11" s="34" t="str">
        <f t="shared" si="0"/>
        <v>RS</v>
      </c>
      <c r="I11" s="34" t="str">
        <f t="shared" si="0"/>
        <v>B</v>
      </c>
      <c r="J11" s="34" t="str">
        <f t="shared" si="0"/>
        <v>RB</v>
      </c>
      <c r="K11" s="35" t="str">
        <f t="shared" si="0"/>
        <v>T</v>
      </c>
      <c r="L11" s="35" t="str">
        <f t="shared" si="0"/>
        <v>H</v>
      </c>
      <c r="M11" s="103"/>
      <c r="N11" s="105"/>
      <c r="O11" s="105"/>
      <c r="P11" s="108"/>
      <c r="Q11" s="8" t="s">
        <v>8</v>
      </c>
      <c r="R11" s="15" t="s">
        <v>12</v>
      </c>
      <c r="S11" s="15" t="s">
        <v>9</v>
      </c>
      <c r="T11" s="15" t="s">
        <v>10</v>
      </c>
      <c r="U11" s="15" t="s">
        <v>13</v>
      </c>
      <c r="V11" s="15" t="s">
        <v>11</v>
      </c>
      <c r="W11" s="15" t="s">
        <v>14</v>
      </c>
      <c r="X11" s="16" t="s">
        <v>15</v>
      </c>
      <c r="Y11" s="16" t="s">
        <v>21</v>
      </c>
      <c r="Z11" s="17" t="s">
        <v>8</v>
      </c>
      <c r="AA11" s="9" t="s">
        <v>12</v>
      </c>
      <c r="AB11" s="9" t="s">
        <v>9</v>
      </c>
      <c r="AC11" s="9" t="s">
        <v>10</v>
      </c>
      <c r="AD11" s="9" t="s">
        <v>13</v>
      </c>
      <c r="AE11" s="9" t="s">
        <v>11</v>
      </c>
      <c r="AF11" s="9" t="s">
        <v>14</v>
      </c>
      <c r="AG11" s="18" t="s">
        <v>15</v>
      </c>
      <c r="AH11" s="18" t="s">
        <v>21</v>
      </c>
      <c r="AI11" s="19" t="s">
        <v>8</v>
      </c>
      <c r="AJ11" s="10" t="s">
        <v>12</v>
      </c>
      <c r="AK11" s="10" t="s">
        <v>9</v>
      </c>
      <c r="AL11" s="10" t="s">
        <v>10</v>
      </c>
      <c r="AM11" s="10" t="s">
        <v>13</v>
      </c>
      <c r="AN11" s="10" t="s">
        <v>11</v>
      </c>
      <c r="AO11" s="10" t="s">
        <v>14</v>
      </c>
      <c r="AP11" s="20" t="s">
        <v>15</v>
      </c>
      <c r="AQ11" s="20" t="s">
        <v>21</v>
      </c>
      <c r="AR11" s="21" t="s">
        <v>8</v>
      </c>
      <c r="AS11" s="22" t="s">
        <v>12</v>
      </c>
      <c r="AT11" s="22" t="s">
        <v>9</v>
      </c>
      <c r="AU11" s="22" t="s">
        <v>10</v>
      </c>
      <c r="AV11" s="22" t="s">
        <v>13</v>
      </c>
      <c r="AW11" s="22" t="s">
        <v>11</v>
      </c>
      <c r="AX11" s="22" t="s">
        <v>14</v>
      </c>
      <c r="AY11" s="11" t="s">
        <v>15</v>
      </c>
      <c r="AZ11" s="11" t="s">
        <v>21</v>
      </c>
    </row>
    <row r="12" spans="2:52">
      <c r="B12" s="57">
        <v>43164</v>
      </c>
      <c r="C12" s="62" t="s">
        <v>6</v>
      </c>
      <c r="D12" s="44">
        <f t="shared" ref="D12:L12" si="1">+Q12+Z12+AI12+AR12</f>
        <v>253</v>
      </c>
      <c r="E12" s="56">
        <f t="shared" si="1"/>
        <v>83</v>
      </c>
      <c r="F12" s="32">
        <f t="shared" si="1"/>
        <v>10</v>
      </c>
      <c r="G12" s="32">
        <f t="shared" si="1"/>
        <v>59</v>
      </c>
      <c r="H12" s="32">
        <f t="shared" si="1"/>
        <v>3</v>
      </c>
      <c r="I12" s="32">
        <f t="shared" si="1"/>
        <v>7</v>
      </c>
      <c r="J12" s="32">
        <f t="shared" si="1"/>
        <v>0</v>
      </c>
      <c r="K12" s="32">
        <f t="shared" si="1"/>
        <v>33</v>
      </c>
      <c r="L12" s="36">
        <f t="shared" si="1"/>
        <v>58</v>
      </c>
      <c r="M12" s="12">
        <f>+Q12/$D12</f>
        <v>0.10276679841897234</v>
      </c>
      <c r="N12" s="13">
        <f>+Z12/$D12</f>
        <v>0.20553359683794467</v>
      </c>
      <c r="O12" s="13">
        <f>+AI12/$D12</f>
        <v>0.56521739130434778</v>
      </c>
      <c r="P12" s="14">
        <f>+AR12/$D12</f>
        <v>0.12648221343873517</v>
      </c>
      <c r="Q12" s="3">
        <f>+SUM(R12:Y12)</f>
        <v>26</v>
      </c>
      <c r="R12" s="23">
        <v>9</v>
      </c>
      <c r="S12" s="23">
        <v>2</v>
      </c>
      <c r="T12" s="23">
        <v>1</v>
      </c>
      <c r="U12" s="23">
        <v>1</v>
      </c>
      <c r="V12" s="23">
        <v>0</v>
      </c>
      <c r="W12" s="23">
        <v>0</v>
      </c>
      <c r="X12" s="23">
        <v>0</v>
      </c>
      <c r="Y12" s="23">
        <v>13</v>
      </c>
      <c r="Z12" s="5">
        <f>+SUM(AA12:AH12)</f>
        <v>52</v>
      </c>
      <c r="AA12" s="24">
        <v>12</v>
      </c>
      <c r="AB12" s="24">
        <v>3</v>
      </c>
      <c r="AC12" s="24">
        <v>9</v>
      </c>
      <c r="AD12" s="24">
        <v>0</v>
      </c>
      <c r="AE12" s="24">
        <v>0</v>
      </c>
      <c r="AF12" s="24">
        <v>0</v>
      </c>
      <c r="AG12" s="24">
        <v>0</v>
      </c>
      <c r="AH12" s="24">
        <v>28</v>
      </c>
      <c r="AI12" s="6">
        <f>+SUM(AJ12:AQ12)</f>
        <v>143</v>
      </c>
      <c r="AJ12" s="25">
        <v>56</v>
      </c>
      <c r="AK12" s="25">
        <v>4</v>
      </c>
      <c r="AL12" s="25">
        <v>47</v>
      </c>
      <c r="AM12" s="25">
        <v>2</v>
      </c>
      <c r="AN12" s="25">
        <v>3</v>
      </c>
      <c r="AO12" s="25">
        <v>0</v>
      </c>
      <c r="AP12" s="25">
        <v>24</v>
      </c>
      <c r="AQ12" s="25">
        <v>7</v>
      </c>
      <c r="AR12" s="86">
        <f t="shared" ref="AR12:AR35" si="2">+SUM(AS12:AZ12)</f>
        <v>32</v>
      </c>
      <c r="AS12" s="26">
        <v>6</v>
      </c>
      <c r="AT12" s="26">
        <v>1</v>
      </c>
      <c r="AU12" s="26">
        <v>2</v>
      </c>
      <c r="AV12" s="26">
        <v>0</v>
      </c>
      <c r="AW12" s="26">
        <v>4</v>
      </c>
      <c r="AX12" s="26">
        <v>0</v>
      </c>
      <c r="AY12" s="26">
        <v>9</v>
      </c>
      <c r="AZ12" s="26">
        <v>10</v>
      </c>
    </row>
    <row r="13" spans="2:52" ht="15.75" thickBot="1">
      <c r="B13" s="57">
        <v>43164</v>
      </c>
      <c r="C13" s="63" t="s">
        <v>7</v>
      </c>
      <c r="D13" s="49">
        <f t="shared" ref="D13:D23" si="3">+Q13+Z13+AI13+AR13</f>
        <v>360</v>
      </c>
      <c r="E13" s="88">
        <f t="shared" ref="E13:L13" si="4">+R13+AA13+AJ13+AS13</f>
        <v>149</v>
      </c>
      <c r="F13" s="88">
        <f t="shared" si="4"/>
        <v>2</v>
      </c>
      <c r="G13" s="88">
        <f t="shared" si="4"/>
        <v>146</v>
      </c>
      <c r="H13" s="88">
        <f t="shared" si="4"/>
        <v>1</v>
      </c>
      <c r="I13" s="88">
        <f t="shared" si="4"/>
        <v>13</v>
      </c>
      <c r="J13" s="88">
        <f t="shared" si="4"/>
        <v>0</v>
      </c>
      <c r="K13" s="88">
        <f t="shared" si="4"/>
        <v>23</v>
      </c>
      <c r="L13" s="89">
        <f t="shared" si="4"/>
        <v>26</v>
      </c>
      <c r="M13" s="50">
        <f t="shared" ref="M13:M23" si="5">+Q13/$D13</f>
        <v>8.8888888888888892E-2</v>
      </c>
      <c r="N13" s="51">
        <f t="shared" ref="N13:N23" si="6">+Z13/$D13</f>
        <v>0.31666666666666665</v>
      </c>
      <c r="O13" s="51">
        <f t="shared" ref="O13:O23" si="7">+AI13/$D13</f>
        <v>0.56111111111111112</v>
      </c>
      <c r="P13" s="52">
        <f t="shared" ref="P13:P23" si="8">+AR13/$D13</f>
        <v>3.3333333333333333E-2</v>
      </c>
      <c r="Q13" s="69">
        <f t="shared" ref="Q13:Q35" si="9">+SUM(R13:Y13)</f>
        <v>32</v>
      </c>
      <c r="R13" s="77">
        <v>10</v>
      </c>
      <c r="S13" s="77">
        <v>0</v>
      </c>
      <c r="T13" s="77">
        <v>12</v>
      </c>
      <c r="U13" s="77">
        <v>0</v>
      </c>
      <c r="V13" s="77">
        <v>1</v>
      </c>
      <c r="W13" s="77">
        <v>0</v>
      </c>
      <c r="X13" s="77">
        <v>0</v>
      </c>
      <c r="Y13" s="77">
        <v>9</v>
      </c>
      <c r="Z13" s="70">
        <f t="shared" ref="Z13:Z35" si="10">+SUM(AA13:AH13)</f>
        <v>114</v>
      </c>
      <c r="AA13" s="78">
        <v>37</v>
      </c>
      <c r="AB13" s="78">
        <v>1</v>
      </c>
      <c r="AC13" s="78">
        <v>57</v>
      </c>
      <c r="AD13" s="78">
        <v>0</v>
      </c>
      <c r="AE13" s="78">
        <v>4</v>
      </c>
      <c r="AF13" s="78">
        <v>0</v>
      </c>
      <c r="AG13" s="78">
        <v>0</v>
      </c>
      <c r="AH13" s="78">
        <v>15</v>
      </c>
      <c r="AI13" s="68">
        <f t="shared" ref="AI13:AI35" si="11">+SUM(AJ13:AQ13)</f>
        <v>202</v>
      </c>
      <c r="AJ13" s="79">
        <v>100</v>
      </c>
      <c r="AK13" s="79">
        <v>1</v>
      </c>
      <c r="AL13" s="79">
        <v>77</v>
      </c>
      <c r="AM13" s="79">
        <v>1</v>
      </c>
      <c r="AN13" s="79">
        <v>5</v>
      </c>
      <c r="AO13" s="79">
        <v>0</v>
      </c>
      <c r="AP13" s="79">
        <v>18</v>
      </c>
      <c r="AQ13" s="79">
        <v>0</v>
      </c>
      <c r="AR13" s="73">
        <f t="shared" si="2"/>
        <v>12</v>
      </c>
      <c r="AS13" s="80">
        <v>2</v>
      </c>
      <c r="AT13" s="80">
        <v>0</v>
      </c>
      <c r="AU13" s="80">
        <v>0</v>
      </c>
      <c r="AV13" s="80">
        <v>0</v>
      </c>
      <c r="AW13" s="80">
        <v>3</v>
      </c>
      <c r="AX13" s="80">
        <v>0</v>
      </c>
      <c r="AY13" s="80">
        <v>5</v>
      </c>
      <c r="AZ13" s="80">
        <v>2</v>
      </c>
    </row>
    <row r="14" spans="2:52">
      <c r="B14" s="58" t="s">
        <v>67</v>
      </c>
      <c r="C14" s="64"/>
      <c r="D14" s="45">
        <f t="shared" si="3"/>
        <v>0</v>
      </c>
      <c r="E14" s="32">
        <f t="shared" ref="E14:E35" si="12">+R14+AA14+AJ14+AS14</f>
        <v>0</v>
      </c>
      <c r="F14" s="32">
        <f t="shared" ref="F14:J17" si="13">+S14+AB14+AK14+AT14</f>
        <v>0</v>
      </c>
      <c r="G14" s="32">
        <f t="shared" si="13"/>
        <v>0</v>
      </c>
      <c r="H14" s="32">
        <f t="shared" si="13"/>
        <v>0</v>
      </c>
      <c r="I14" s="32">
        <f t="shared" si="13"/>
        <v>0</v>
      </c>
      <c r="J14" s="32">
        <f t="shared" si="13"/>
        <v>0</v>
      </c>
      <c r="K14" s="32">
        <f>+X14+AG14+AP14+AZ14</f>
        <v>0</v>
      </c>
      <c r="L14" s="36">
        <f>+Y14+AH14+AQ14+BA14</f>
        <v>0</v>
      </c>
      <c r="M14" s="12" t="e">
        <f t="shared" si="5"/>
        <v>#DIV/0!</v>
      </c>
      <c r="N14" s="13" t="e">
        <f t="shared" si="6"/>
        <v>#DIV/0!</v>
      </c>
      <c r="O14" s="13" t="e">
        <f t="shared" si="7"/>
        <v>#DIV/0!</v>
      </c>
      <c r="P14" s="14" t="e">
        <f t="shared" si="8"/>
        <v>#DIV/0!</v>
      </c>
      <c r="Q14" s="85">
        <f t="shared" si="9"/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5">
        <f t="shared" si="10"/>
        <v>0</v>
      </c>
      <c r="AA14" s="24">
        <v>0</v>
      </c>
      <c r="AB14" s="24">
        <v>0</v>
      </c>
      <c r="AC14" s="24">
        <v>0</v>
      </c>
      <c r="AD14" s="24">
        <v>0</v>
      </c>
      <c r="AE14" s="24">
        <v>0</v>
      </c>
      <c r="AF14" s="24">
        <v>0</v>
      </c>
      <c r="AG14" s="24">
        <v>0</v>
      </c>
      <c r="AH14" s="24">
        <v>0</v>
      </c>
      <c r="AI14" s="6">
        <f t="shared" si="11"/>
        <v>0</v>
      </c>
      <c r="AJ14" s="25">
        <v>0</v>
      </c>
      <c r="AK14" s="25">
        <v>0</v>
      </c>
      <c r="AL14" s="25">
        <v>0</v>
      </c>
      <c r="AM14" s="25">
        <v>0</v>
      </c>
      <c r="AN14" s="25">
        <v>0</v>
      </c>
      <c r="AO14" s="25">
        <v>0</v>
      </c>
      <c r="AP14" s="25">
        <v>0</v>
      </c>
      <c r="AQ14" s="25">
        <v>0</v>
      </c>
      <c r="AR14" s="87">
        <f t="shared" si="2"/>
        <v>0</v>
      </c>
      <c r="AS14" s="26">
        <v>0</v>
      </c>
      <c r="AT14" s="26">
        <v>0</v>
      </c>
      <c r="AU14" s="26">
        <v>0</v>
      </c>
      <c r="AV14" s="26">
        <v>0</v>
      </c>
      <c r="AW14" s="26">
        <v>0</v>
      </c>
      <c r="AX14" s="26">
        <v>0</v>
      </c>
      <c r="AY14" s="26">
        <v>0</v>
      </c>
      <c r="AZ14" s="26">
        <v>0</v>
      </c>
    </row>
    <row r="15" spans="2:52" ht="15.75" thickBot="1">
      <c r="B15" s="59" t="s">
        <v>71</v>
      </c>
      <c r="C15" s="65"/>
      <c r="D15" s="46">
        <f>+Q15+Z15+AI15+AR15</f>
        <v>0</v>
      </c>
      <c r="E15" s="33">
        <f>+R15+AA15+AJ15+AS15</f>
        <v>0</v>
      </c>
      <c r="F15" s="33">
        <f t="shared" si="13"/>
        <v>0</v>
      </c>
      <c r="G15" s="33">
        <f t="shared" si="13"/>
        <v>0</v>
      </c>
      <c r="H15" s="33">
        <f t="shared" si="13"/>
        <v>0</v>
      </c>
      <c r="I15" s="33">
        <f t="shared" si="13"/>
        <v>0</v>
      </c>
      <c r="J15" s="33">
        <f t="shared" si="13"/>
        <v>0</v>
      </c>
      <c r="K15" s="33">
        <f>+X15+AG15+AP15+AZ15</f>
        <v>0</v>
      </c>
      <c r="L15" s="37">
        <f>+Y15+AH15+AQ15+BA15</f>
        <v>0</v>
      </c>
      <c r="M15" s="28" t="e">
        <f>+Q15/$D15</f>
        <v>#DIV/0!</v>
      </c>
      <c r="N15" s="29" t="e">
        <f>+Z15/$D15</f>
        <v>#DIV/0!</v>
      </c>
      <c r="O15" s="29" t="e">
        <f>+AI15/$D15</f>
        <v>#DIV/0!</v>
      </c>
      <c r="P15" s="30" t="e">
        <f>+AR15/$D15</f>
        <v>#DIV/0!</v>
      </c>
      <c r="Q15" s="72">
        <f>+SUM(R15:Y15)</f>
        <v>0</v>
      </c>
      <c r="R15" s="74">
        <v>0</v>
      </c>
      <c r="S15" s="74">
        <v>0</v>
      </c>
      <c r="T15" s="74">
        <v>0</v>
      </c>
      <c r="U15" s="74">
        <v>0</v>
      </c>
      <c r="V15" s="74">
        <v>0</v>
      </c>
      <c r="W15" s="74">
        <v>0</v>
      </c>
      <c r="X15" s="74">
        <v>0</v>
      </c>
      <c r="Y15" s="74">
        <v>0</v>
      </c>
      <c r="Z15" s="82">
        <f t="shared" si="10"/>
        <v>0</v>
      </c>
      <c r="AA15" s="75">
        <v>0</v>
      </c>
      <c r="AB15" s="75">
        <v>0</v>
      </c>
      <c r="AC15" s="75">
        <v>0</v>
      </c>
      <c r="AD15" s="75">
        <v>0</v>
      </c>
      <c r="AE15" s="75">
        <v>0</v>
      </c>
      <c r="AF15" s="75">
        <v>0</v>
      </c>
      <c r="AG15" s="75">
        <v>0</v>
      </c>
      <c r="AH15" s="75">
        <v>0</v>
      </c>
      <c r="AI15" s="83">
        <f t="shared" si="11"/>
        <v>0</v>
      </c>
      <c r="AJ15" s="76">
        <v>0</v>
      </c>
      <c r="AK15" s="76">
        <v>0</v>
      </c>
      <c r="AL15" s="76">
        <v>0</v>
      </c>
      <c r="AM15" s="76">
        <v>0</v>
      </c>
      <c r="AN15" s="76">
        <v>0</v>
      </c>
      <c r="AO15" s="76">
        <v>0</v>
      </c>
      <c r="AP15" s="76">
        <v>0</v>
      </c>
      <c r="AQ15" s="76">
        <v>0</v>
      </c>
      <c r="AR15" s="84">
        <f t="shared" si="2"/>
        <v>0</v>
      </c>
      <c r="AS15" s="81">
        <v>0</v>
      </c>
      <c r="AT15" s="81">
        <v>0</v>
      </c>
      <c r="AU15" s="81">
        <v>0</v>
      </c>
      <c r="AV15" s="81">
        <v>0</v>
      </c>
      <c r="AW15" s="81">
        <v>0</v>
      </c>
      <c r="AX15" s="81">
        <v>0</v>
      </c>
      <c r="AY15" s="81">
        <v>0</v>
      </c>
      <c r="AZ15" s="81">
        <v>0</v>
      </c>
    </row>
    <row r="16" spans="2:52">
      <c r="B16" s="57">
        <v>43165</v>
      </c>
      <c r="C16" s="66" t="s">
        <v>6</v>
      </c>
      <c r="D16" s="45">
        <f t="shared" si="3"/>
        <v>0</v>
      </c>
      <c r="E16" s="56">
        <f>+R16+AA16+AJ16+AS16</f>
        <v>0</v>
      </c>
      <c r="F16" s="32">
        <f t="shared" si="13"/>
        <v>0</v>
      </c>
      <c r="G16" s="32">
        <f t="shared" si="13"/>
        <v>0</v>
      </c>
      <c r="H16" s="32">
        <f t="shared" si="13"/>
        <v>0</v>
      </c>
      <c r="I16" s="32">
        <f t="shared" si="13"/>
        <v>0</v>
      </c>
      <c r="J16" s="32">
        <f t="shared" si="13"/>
        <v>0</v>
      </c>
      <c r="K16" s="32">
        <f>+X16+AG16+AP16+AY16</f>
        <v>0</v>
      </c>
      <c r="L16" s="36">
        <f>+Y16+AH16+AQ16+AZ16</f>
        <v>0</v>
      </c>
      <c r="M16" s="31" t="e">
        <f t="shared" si="5"/>
        <v>#DIV/0!</v>
      </c>
      <c r="N16" s="13" t="e">
        <f t="shared" si="6"/>
        <v>#DIV/0!</v>
      </c>
      <c r="O16" s="13" t="e">
        <f t="shared" si="7"/>
        <v>#DIV/0!</v>
      </c>
      <c r="P16" s="14" t="e">
        <f t="shared" si="8"/>
        <v>#DIV/0!</v>
      </c>
      <c r="Q16" s="3">
        <f t="shared" si="9"/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5">
        <f t="shared" si="10"/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0</v>
      </c>
      <c r="AI16" s="6">
        <f t="shared" si="11"/>
        <v>0</v>
      </c>
      <c r="AJ16" s="25">
        <v>0</v>
      </c>
      <c r="AK16" s="25">
        <v>0</v>
      </c>
      <c r="AL16" s="25">
        <v>0</v>
      </c>
      <c r="AM16" s="25">
        <v>0</v>
      </c>
      <c r="AN16" s="25">
        <v>0</v>
      </c>
      <c r="AO16" s="25">
        <v>0</v>
      </c>
      <c r="AP16" s="25">
        <v>0</v>
      </c>
      <c r="AQ16" s="25">
        <v>0</v>
      </c>
      <c r="AR16" s="87">
        <f t="shared" si="2"/>
        <v>0</v>
      </c>
      <c r="AS16" s="26">
        <v>0</v>
      </c>
      <c r="AT16" s="26">
        <v>0</v>
      </c>
      <c r="AU16" s="26">
        <v>0</v>
      </c>
      <c r="AV16" s="26">
        <v>0</v>
      </c>
      <c r="AW16" s="26">
        <v>0</v>
      </c>
      <c r="AX16" s="26">
        <v>0</v>
      </c>
      <c r="AY16" s="26">
        <v>0</v>
      </c>
      <c r="AZ16" s="26">
        <v>0</v>
      </c>
    </row>
    <row r="17" spans="2:53" ht="15.75" thickBot="1">
      <c r="B17" s="57">
        <v>43165</v>
      </c>
      <c r="C17" s="63" t="s">
        <v>7</v>
      </c>
      <c r="D17" s="53">
        <f t="shared" si="3"/>
        <v>0</v>
      </c>
      <c r="E17" s="88">
        <f>+R17+AA17+AJ17+AS17</f>
        <v>0</v>
      </c>
      <c r="F17" s="88">
        <f t="shared" ref="F17:F28" si="14">+S17+AB17+AK17+AT17</f>
        <v>0</v>
      </c>
      <c r="G17" s="91">
        <f t="shared" si="13"/>
        <v>0</v>
      </c>
      <c r="H17" s="88">
        <f t="shared" ref="H17:J20" si="15">+U17+AD17+AM17+AV17</f>
        <v>0</v>
      </c>
      <c r="I17" s="88">
        <f t="shared" si="15"/>
        <v>0</v>
      </c>
      <c r="J17" s="88">
        <f t="shared" si="15"/>
        <v>0</v>
      </c>
      <c r="K17" s="88">
        <f>+X17+AG17+AP17+AY17</f>
        <v>0</v>
      </c>
      <c r="L17" s="89">
        <f>+Y17+AH17+AQ17+AZ17</f>
        <v>0</v>
      </c>
      <c r="M17" s="54" t="e">
        <f t="shared" si="5"/>
        <v>#DIV/0!</v>
      </c>
      <c r="N17" s="51" t="e">
        <f t="shared" si="6"/>
        <v>#DIV/0!</v>
      </c>
      <c r="O17" s="51" t="e">
        <f t="shared" si="7"/>
        <v>#DIV/0!</v>
      </c>
      <c r="P17" s="52" t="e">
        <f t="shared" si="8"/>
        <v>#DIV/0!</v>
      </c>
      <c r="Q17" s="71">
        <f t="shared" si="9"/>
        <v>0</v>
      </c>
      <c r="R17" s="77">
        <v>0</v>
      </c>
      <c r="S17" s="77">
        <v>0</v>
      </c>
      <c r="T17" s="77">
        <v>0</v>
      </c>
      <c r="U17" s="77">
        <v>0</v>
      </c>
      <c r="V17" s="77">
        <v>0</v>
      </c>
      <c r="W17" s="77">
        <v>0</v>
      </c>
      <c r="X17" s="77">
        <v>0</v>
      </c>
      <c r="Y17" s="77">
        <v>0</v>
      </c>
      <c r="Z17" s="70">
        <f t="shared" si="10"/>
        <v>0</v>
      </c>
      <c r="AA17" s="78">
        <v>0</v>
      </c>
      <c r="AB17" s="78">
        <v>0</v>
      </c>
      <c r="AC17" s="78">
        <v>0</v>
      </c>
      <c r="AD17" s="78">
        <v>0</v>
      </c>
      <c r="AE17" s="78">
        <v>0</v>
      </c>
      <c r="AF17" s="78">
        <v>0</v>
      </c>
      <c r="AG17" s="78">
        <v>0</v>
      </c>
      <c r="AH17" s="78">
        <v>0</v>
      </c>
      <c r="AI17" s="68">
        <f t="shared" si="11"/>
        <v>0</v>
      </c>
      <c r="AJ17" s="79">
        <v>0</v>
      </c>
      <c r="AK17" s="79">
        <v>0</v>
      </c>
      <c r="AL17" s="79">
        <v>0</v>
      </c>
      <c r="AM17" s="79">
        <v>0</v>
      </c>
      <c r="AN17" s="79">
        <v>0</v>
      </c>
      <c r="AO17" s="79">
        <v>0</v>
      </c>
      <c r="AP17" s="79">
        <v>0</v>
      </c>
      <c r="AQ17" s="79">
        <v>0</v>
      </c>
      <c r="AR17" s="73">
        <f t="shared" si="2"/>
        <v>0</v>
      </c>
      <c r="AS17" s="80">
        <v>0</v>
      </c>
      <c r="AT17" s="80">
        <v>0</v>
      </c>
      <c r="AU17" s="80">
        <v>0</v>
      </c>
      <c r="AV17" s="80">
        <v>0</v>
      </c>
      <c r="AW17" s="80">
        <v>0</v>
      </c>
      <c r="AX17" s="80">
        <v>0</v>
      </c>
      <c r="AY17" s="80">
        <v>0</v>
      </c>
      <c r="AZ17" s="80">
        <v>0</v>
      </c>
    </row>
    <row r="18" spans="2:53">
      <c r="B18" s="58" t="s">
        <v>67</v>
      </c>
      <c r="C18" s="64"/>
      <c r="D18" s="45">
        <f t="shared" si="3"/>
        <v>0</v>
      </c>
      <c r="E18" s="90">
        <f t="shared" si="12"/>
        <v>0</v>
      </c>
      <c r="F18" s="32">
        <f t="shared" si="14"/>
        <v>0</v>
      </c>
      <c r="G18" s="32">
        <f t="shared" ref="G18:G28" si="16">+T18+AC18+AL18+AU18</f>
        <v>0</v>
      </c>
      <c r="H18" s="32">
        <f t="shared" si="15"/>
        <v>0</v>
      </c>
      <c r="I18" s="32">
        <f t="shared" si="15"/>
        <v>0</v>
      </c>
      <c r="J18" s="32">
        <f t="shared" si="15"/>
        <v>0</v>
      </c>
      <c r="K18" s="32">
        <f>+X18+AG18+AP18+AZ18</f>
        <v>0</v>
      </c>
      <c r="L18" s="36">
        <f>+Y18+AH18+AQ18+BA18</f>
        <v>0</v>
      </c>
      <c r="M18" s="12" t="e">
        <f t="shared" si="5"/>
        <v>#DIV/0!</v>
      </c>
      <c r="N18" s="13" t="e">
        <f t="shared" si="6"/>
        <v>#DIV/0!</v>
      </c>
      <c r="O18" s="13" t="e">
        <f t="shared" si="7"/>
        <v>#DIV/0!</v>
      </c>
      <c r="P18" s="14" t="e">
        <f t="shared" si="8"/>
        <v>#DIV/0!</v>
      </c>
      <c r="Q18" s="3">
        <f t="shared" si="9"/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5">
        <f t="shared" si="10"/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0</v>
      </c>
      <c r="AH18" s="24">
        <v>0</v>
      </c>
      <c r="AI18" s="6">
        <f t="shared" si="11"/>
        <v>0</v>
      </c>
      <c r="AJ18" s="25">
        <v>0</v>
      </c>
      <c r="AK18" s="25">
        <v>0</v>
      </c>
      <c r="AL18" s="25">
        <v>0</v>
      </c>
      <c r="AM18" s="25">
        <v>0</v>
      </c>
      <c r="AN18" s="25">
        <v>0</v>
      </c>
      <c r="AO18" s="25">
        <v>0</v>
      </c>
      <c r="AP18" s="25">
        <v>0</v>
      </c>
      <c r="AQ18" s="25">
        <v>0</v>
      </c>
      <c r="AR18" s="87">
        <f t="shared" si="2"/>
        <v>0</v>
      </c>
      <c r="AS18" s="26">
        <v>0</v>
      </c>
      <c r="AT18" s="26">
        <v>0</v>
      </c>
      <c r="AU18" s="26">
        <v>0</v>
      </c>
      <c r="AV18" s="26">
        <v>0</v>
      </c>
      <c r="AW18" s="26">
        <v>0</v>
      </c>
      <c r="AX18" s="26">
        <v>0</v>
      </c>
      <c r="AY18" s="26">
        <v>0</v>
      </c>
      <c r="AZ18" s="26">
        <v>0</v>
      </c>
    </row>
    <row r="19" spans="2:53" ht="15.75" thickBot="1">
      <c r="B19" s="59" t="s">
        <v>71</v>
      </c>
      <c r="C19" s="67"/>
      <c r="D19" s="43">
        <f>+Q19+Z19+AI19+AR19</f>
        <v>0</v>
      </c>
      <c r="E19" s="38">
        <f t="shared" si="12"/>
        <v>0</v>
      </c>
      <c r="F19" s="38">
        <f t="shared" si="14"/>
        <v>0</v>
      </c>
      <c r="G19" s="38">
        <f t="shared" si="16"/>
        <v>0</v>
      </c>
      <c r="H19" s="38">
        <f t="shared" si="15"/>
        <v>0</v>
      </c>
      <c r="I19" s="38">
        <f t="shared" si="15"/>
        <v>0</v>
      </c>
      <c r="J19" s="38">
        <f t="shared" si="15"/>
        <v>0</v>
      </c>
      <c r="K19" s="38">
        <f>+X19+AG19+AP19+AZ19</f>
        <v>0</v>
      </c>
      <c r="L19" s="39">
        <f>+Y19+AH19+AQ19+BA19</f>
        <v>0</v>
      </c>
      <c r="M19" s="40" t="e">
        <f>+Q19/$D19</f>
        <v>#DIV/0!</v>
      </c>
      <c r="N19" s="41" t="e">
        <f>+Z19/$D19</f>
        <v>#DIV/0!</v>
      </c>
      <c r="O19" s="41" t="e">
        <f>+AI19/$D19</f>
        <v>#DIV/0!</v>
      </c>
      <c r="P19" s="42" t="e">
        <f>+AR19/$D19</f>
        <v>#DIV/0!</v>
      </c>
      <c r="Q19" s="55">
        <f t="shared" si="9"/>
        <v>0</v>
      </c>
      <c r="R19" s="74">
        <v>0</v>
      </c>
      <c r="S19" s="74">
        <v>0</v>
      </c>
      <c r="T19" s="74">
        <v>0</v>
      </c>
      <c r="U19" s="74">
        <v>0</v>
      </c>
      <c r="V19" s="74">
        <v>0</v>
      </c>
      <c r="W19" s="74">
        <v>0</v>
      </c>
      <c r="X19" s="74">
        <v>0</v>
      </c>
      <c r="Y19" s="74">
        <v>0</v>
      </c>
      <c r="Z19" s="82">
        <f t="shared" si="10"/>
        <v>0</v>
      </c>
      <c r="AA19" s="75">
        <v>0</v>
      </c>
      <c r="AB19" s="75">
        <v>0</v>
      </c>
      <c r="AC19" s="75">
        <v>0</v>
      </c>
      <c r="AD19" s="75">
        <v>0</v>
      </c>
      <c r="AE19" s="75">
        <v>0</v>
      </c>
      <c r="AF19" s="75">
        <v>0</v>
      </c>
      <c r="AG19" s="75">
        <v>0</v>
      </c>
      <c r="AH19" s="75">
        <v>0</v>
      </c>
      <c r="AI19" s="83">
        <f t="shared" si="11"/>
        <v>0</v>
      </c>
      <c r="AJ19" s="76">
        <v>0</v>
      </c>
      <c r="AK19" s="76">
        <v>0</v>
      </c>
      <c r="AL19" s="76">
        <v>0</v>
      </c>
      <c r="AM19" s="76">
        <v>0</v>
      </c>
      <c r="AN19" s="76">
        <v>0</v>
      </c>
      <c r="AO19" s="76">
        <v>0</v>
      </c>
      <c r="AP19" s="76">
        <v>0</v>
      </c>
      <c r="AQ19" s="76">
        <v>0</v>
      </c>
      <c r="AR19" s="84">
        <f t="shared" si="2"/>
        <v>0</v>
      </c>
      <c r="AS19" s="81">
        <v>0</v>
      </c>
      <c r="AT19" s="81">
        <v>0</v>
      </c>
      <c r="AU19" s="81">
        <v>0</v>
      </c>
      <c r="AV19" s="81">
        <v>0</v>
      </c>
      <c r="AW19" s="81">
        <v>0</v>
      </c>
      <c r="AX19" s="81">
        <v>0</v>
      </c>
      <c r="AY19" s="81">
        <v>0</v>
      </c>
      <c r="AZ19" s="81">
        <v>0</v>
      </c>
    </row>
    <row r="20" spans="2:53" ht="15.75" thickBot="1">
      <c r="B20" s="60">
        <v>43166</v>
      </c>
      <c r="C20" s="66" t="s">
        <v>6</v>
      </c>
      <c r="D20" s="45">
        <f t="shared" si="3"/>
        <v>0</v>
      </c>
      <c r="E20" s="56">
        <f>+R20+AA20+AJ20+AS20</f>
        <v>0</v>
      </c>
      <c r="F20" s="32">
        <f t="shared" si="14"/>
        <v>0</v>
      </c>
      <c r="G20" s="32">
        <f t="shared" si="16"/>
        <v>0</v>
      </c>
      <c r="H20" s="32">
        <f t="shared" si="15"/>
        <v>0</v>
      </c>
      <c r="I20" s="32">
        <f t="shared" si="15"/>
        <v>0</v>
      </c>
      <c r="J20" s="32">
        <f t="shared" si="15"/>
        <v>0</v>
      </c>
      <c r="K20" s="32">
        <f>+X20+AG20+AP20+AY20</f>
        <v>0</v>
      </c>
      <c r="L20" s="36">
        <f>+Y20+AH20+AQ20+AZ20</f>
        <v>0</v>
      </c>
      <c r="M20" s="12" t="e">
        <f t="shared" si="5"/>
        <v>#DIV/0!</v>
      </c>
      <c r="N20" s="13" t="e">
        <f t="shared" si="6"/>
        <v>#DIV/0!</v>
      </c>
      <c r="O20" s="13" t="e">
        <f t="shared" si="7"/>
        <v>#DIV/0!</v>
      </c>
      <c r="P20" s="14" t="e">
        <f t="shared" si="8"/>
        <v>#DIV/0!</v>
      </c>
      <c r="Q20" s="3">
        <f>+SUM(R20:Y20)</f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5">
        <f t="shared" si="10"/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4">
        <v>0</v>
      </c>
      <c r="AH20" s="24">
        <v>0</v>
      </c>
      <c r="AI20" s="6">
        <f t="shared" si="11"/>
        <v>0</v>
      </c>
      <c r="AJ20" s="25">
        <v>0</v>
      </c>
      <c r="AK20" s="25">
        <v>0</v>
      </c>
      <c r="AL20" s="25">
        <v>0</v>
      </c>
      <c r="AM20" s="25">
        <v>0</v>
      </c>
      <c r="AN20" s="25">
        <v>0</v>
      </c>
      <c r="AO20" s="25">
        <v>0</v>
      </c>
      <c r="AP20" s="25">
        <v>0</v>
      </c>
      <c r="AQ20" s="25">
        <v>0</v>
      </c>
      <c r="AR20" s="87">
        <f t="shared" si="2"/>
        <v>0</v>
      </c>
      <c r="AS20" s="26">
        <v>0</v>
      </c>
      <c r="AT20" s="26">
        <v>0</v>
      </c>
      <c r="AU20" s="26">
        <v>0</v>
      </c>
      <c r="AV20" s="26">
        <v>0</v>
      </c>
      <c r="AW20" s="26">
        <v>0</v>
      </c>
      <c r="AX20" s="26">
        <v>0</v>
      </c>
      <c r="AY20" s="26">
        <v>0</v>
      </c>
      <c r="AZ20" s="26">
        <v>0</v>
      </c>
    </row>
    <row r="21" spans="2:53" ht="15.75" thickBot="1">
      <c r="B21" s="60">
        <v>43166</v>
      </c>
      <c r="C21" s="63" t="s">
        <v>7</v>
      </c>
      <c r="D21" s="53">
        <f t="shared" si="3"/>
        <v>0</v>
      </c>
      <c r="E21" s="88">
        <f t="shared" si="12"/>
        <v>0</v>
      </c>
      <c r="F21" s="88">
        <f t="shared" si="14"/>
        <v>0</v>
      </c>
      <c r="G21" s="88">
        <f t="shared" si="16"/>
        <v>0</v>
      </c>
      <c r="H21" s="88">
        <f t="shared" ref="H21:I28" si="17">+U21+AD21+AM21+AV21</f>
        <v>0</v>
      </c>
      <c r="I21" s="88">
        <f t="shared" si="17"/>
        <v>0</v>
      </c>
      <c r="J21" s="88">
        <f t="shared" ref="J21:J35" si="18">+W21+AF21+AO21+AX21</f>
        <v>0</v>
      </c>
      <c r="K21" s="88">
        <f>+X21+AG21+AP21+AY21</f>
        <v>0</v>
      </c>
      <c r="L21" s="89">
        <f>+Y21+AH21+AQ21+AZ21</f>
        <v>0</v>
      </c>
      <c r="M21" s="50" t="e">
        <f t="shared" si="5"/>
        <v>#DIV/0!</v>
      </c>
      <c r="N21" s="51" t="e">
        <f t="shared" si="6"/>
        <v>#DIV/0!</v>
      </c>
      <c r="O21" s="51" t="e">
        <f t="shared" si="7"/>
        <v>#DIV/0!</v>
      </c>
      <c r="P21" s="52" t="e">
        <f t="shared" si="8"/>
        <v>#DIV/0!</v>
      </c>
      <c r="Q21" s="71">
        <f t="shared" si="9"/>
        <v>0</v>
      </c>
      <c r="R21" s="77">
        <v>0</v>
      </c>
      <c r="S21" s="77">
        <v>0</v>
      </c>
      <c r="T21" s="77">
        <v>0</v>
      </c>
      <c r="U21" s="77">
        <v>0</v>
      </c>
      <c r="V21" s="77">
        <v>0</v>
      </c>
      <c r="W21" s="77">
        <v>0</v>
      </c>
      <c r="X21" s="77">
        <v>0</v>
      </c>
      <c r="Y21" s="77">
        <v>0</v>
      </c>
      <c r="Z21" s="70">
        <f t="shared" si="10"/>
        <v>0</v>
      </c>
      <c r="AA21" s="78">
        <v>0</v>
      </c>
      <c r="AB21" s="78">
        <v>0</v>
      </c>
      <c r="AC21" s="78">
        <v>0</v>
      </c>
      <c r="AD21" s="78">
        <v>0</v>
      </c>
      <c r="AE21" s="78">
        <v>0</v>
      </c>
      <c r="AF21" s="78">
        <v>0</v>
      </c>
      <c r="AG21" s="78">
        <v>0</v>
      </c>
      <c r="AH21" s="78">
        <v>0</v>
      </c>
      <c r="AI21" s="68">
        <f t="shared" si="11"/>
        <v>0</v>
      </c>
      <c r="AJ21" s="79">
        <v>0</v>
      </c>
      <c r="AK21" s="79">
        <v>0</v>
      </c>
      <c r="AL21" s="79">
        <v>0</v>
      </c>
      <c r="AM21" s="79">
        <v>0</v>
      </c>
      <c r="AN21" s="79">
        <v>0</v>
      </c>
      <c r="AO21" s="79">
        <v>0</v>
      </c>
      <c r="AP21" s="79">
        <v>0</v>
      </c>
      <c r="AQ21" s="79">
        <v>0</v>
      </c>
      <c r="AR21" s="73">
        <f t="shared" si="2"/>
        <v>0</v>
      </c>
      <c r="AS21" s="80">
        <v>0</v>
      </c>
      <c r="AT21" s="80">
        <v>0</v>
      </c>
      <c r="AU21" s="80">
        <v>0</v>
      </c>
      <c r="AV21" s="80">
        <v>0</v>
      </c>
      <c r="AW21" s="80">
        <v>0</v>
      </c>
      <c r="AX21" s="80">
        <v>0</v>
      </c>
      <c r="AY21" s="80">
        <v>0</v>
      </c>
      <c r="AZ21" s="80">
        <v>0</v>
      </c>
      <c r="BA21" s="126"/>
    </row>
    <row r="22" spans="2:53">
      <c r="B22" s="58" t="s">
        <v>67</v>
      </c>
      <c r="C22" s="64"/>
      <c r="D22" s="45">
        <f>+Q22+Z22+AI22+AR22</f>
        <v>0</v>
      </c>
      <c r="E22" s="90">
        <f t="shared" si="12"/>
        <v>0</v>
      </c>
      <c r="F22" s="32">
        <f t="shared" si="14"/>
        <v>0</v>
      </c>
      <c r="G22" s="32">
        <f t="shared" si="16"/>
        <v>0</v>
      </c>
      <c r="H22" s="32">
        <f t="shared" si="17"/>
        <v>0</v>
      </c>
      <c r="I22" s="32">
        <f t="shared" si="17"/>
        <v>0</v>
      </c>
      <c r="J22" s="32">
        <f>+W22+AF22+AO22+AX22</f>
        <v>0</v>
      </c>
      <c r="K22" s="32">
        <f>+X22+AG22+AP22+AZ22</f>
        <v>0</v>
      </c>
      <c r="L22" s="36">
        <f>+Y22+AH22+AQ22+BA22</f>
        <v>0</v>
      </c>
      <c r="M22" s="12" t="e">
        <f>+Q22/$D22</f>
        <v>#DIV/0!</v>
      </c>
      <c r="N22" s="13" t="e">
        <f>+Z22/$D22</f>
        <v>#DIV/0!</v>
      </c>
      <c r="O22" s="13" t="e">
        <f>+AI22/$D22</f>
        <v>#DIV/0!</v>
      </c>
      <c r="P22" s="14" t="e">
        <f>+AR22/$D22</f>
        <v>#DIV/0!</v>
      </c>
      <c r="Q22" s="3">
        <f t="shared" si="9"/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5">
        <f t="shared" si="10"/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6">
        <f t="shared" si="11"/>
        <v>0</v>
      </c>
      <c r="AJ22" s="25">
        <v>0</v>
      </c>
      <c r="AK22" s="25">
        <v>0</v>
      </c>
      <c r="AL22" s="25">
        <v>0</v>
      </c>
      <c r="AM22" s="25">
        <v>0</v>
      </c>
      <c r="AN22" s="25">
        <v>0</v>
      </c>
      <c r="AO22" s="25">
        <v>0</v>
      </c>
      <c r="AP22" s="25">
        <v>0</v>
      </c>
      <c r="AQ22" s="25">
        <v>0</v>
      </c>
      <c r="AR22" s="87">
        <f t="shared" si="2"/>
        <v>0</v>
      </c>
      <c r="AS22" s="26">
        <v>0</v>
      </c>
      <c r="AT22" s="26">
        <v>0</v>
      </c>
      <c r="AU22" s="26">
        <v>0</v>
      </c>
      <c r="AV22" s="26">
        <v>0</v>
      </c>
      <c r="AW22" s="26">
        <v>0</v>
      </c>
      <c r="AX22" s="26">
        <v>0</v>
      </c>
      <c r="AY22" s="26">
        <v>0</v>
      </c>
      <c r="AZ22" s="26">
        <v>0</v>
      </c>
    </row>
    <row r="23" spans="2:53" ht="15.75" thickBot="1">
      <c r="B23" s="59" t="s">
        <v>71</v>
      </c>
      <c r="C23" s="67"/>
      <c r="D23" s="43">
        <f t="shared" si="3"/>
        <v>0</v>
      </c>
      <c r="E23" s="38">
        <f t="shared" si="12"/>
        <v>0</v>
      </c>
      <c r="F23" s="38">
        <f t="shared" si="14"/>
        <v>0</v>
      </c>
      <c r="G23" s="38">
        <f t="shared" si="16"/>
        <v>0</v>
      </c>
      <c r="H23" s="38">
        <f t="shared" si="17"/>
        <v>0</v>
      </c>
      <c r="I23" s="38">
        <f t="shared" si="17"/>
        <v>0</v>
      </c>
      <c r="J23" s="38">
        <f t="shared" si="18"/>
        <v>0</v>
      </c>
      <c r="K23" s="38">
        <f>+X23+AG23+AP23+AZ23</f>
        <v>0</v>
      </c>
      <c r="L23" s="39">
        <f>+Y23+AH23+AQ23+BA23</f>
        <v>0</v>
      </c>
      <c r="M23" s="40" t="e">
        <f t="shared" si="5"/>
        <v>#DIV/0!</v>
      </c>
      <c r="N23" s="41" t="e">
        <f t="shared" si="6"/>
        <v>#DIV/0!</v>
      </c>
      <c r="O23" s="41" t="e">
        <f t="shared" si="7"/>
        <v>#DIV/0!</v>
      </c>
      <c r="P23" s="42" t="e">
        <f t="shared" si="8"/>
        <v>#DIV/0!</v>
      </c>
      <c r="Q23" s="55">
        <f t="shared" si="9"/>
        <v>0</v>
      </c>
      <c r="R23" s="74">
        <v>0</v>
      </c>
      <c r="S23" s="74">
        <v>0</v>
      </c>
      <c r="T23" s="74">
        <v>0</v>
      </c>
      <c r="U23" s="74">
        <v>0</v>
      </c>
      <c r="V23" s="74">
        <v>0</v>
      </c>
      <c r="W23" s="74">
        <v>0</v>
      </c>
      <c r="X23" s="74">
        <v>0</v>
      </c>
      <c r="Y23" s="74">
        <v>0</v>
      </c>
      <c r="Z23" s="82">
        <f t="shared" si="10"/>
        <v>0</v>
      </c>
      <c r="AA23" s="75">
        <v>0</v>
      </c>
      <c r="AB23" s="75">
        <v>0</v>
      </c>
      <c r="AC23" s="75">
        <v>0</v>
      </c>
      <c r="AD23" s="75">
        <v>0</v>
      </c>
      <c r="AE23" s="75">
        <v>0</v>
      </c>
      <c r="AF23" s="75">
        <v>0</v>
      </c>
      <c r="AG23" s="75">
        <v>0</v>
      </c>
      <c r="AH23" s="75">
        <v>0</v>
      </c>
      <c r="AI23" s="83">
        <f t="shared" si="11"/>
        <v>0</v>
      </c>
      <c r="AJ23" s="76">
        <v>0</v>
      </c>
      <c r="AK23" s="76">
        <v>0</v>
      </c>
      <c r="AL23" s="76">
        <v>0</v>
      </c>
      <c r="AM23" s="76">
        <v>0</v>
      </c>
      <c r="AN23" s="76">
        <v>0</v>
      </c>
      <c r="AO23" s="76">
        <v>0</v>
      </c>
      <c r="AP23" s="76">
        <v>0</v>
      </c>
      <c r="AQ23" s="76">
        <v>0</v>
      </c>
      <c r="AR23" s="84">
        <f t="shared" si="2"/>
        <v>0</v>
      </c>
      <c r="AS23" s="81">
        <v>0</v>
      </c>
      <c r="AT23" s="81">
        <v>0</v>
      </c>
      <c r="AU23" s="81">
        <v>0</v>
      </c>
      <c r="AV23" s="81">
        <v>0</v>
      </c>
      <c r="AW23" s="81">
        <v>0</v>
      </c>
      <c r="AX23" s="81">
        <v>0</v>
      </c>
      <c r="AY23" s="81">
        <v>0</v>
      </c>
      <c r="AZ23" s="81">
        <v>0</v>
      </c>
    </row>
    <row r="24" spans="2:53" ht="15.75" thickBot="1">
      <c r="B24" s="60">
        <v>43167</v>
      </c>
      <c r="C24" s="66" t="s">
        <v>6</v>
      </c>
      <c r="D24" s="45">
        <f>+Q24+Z24+AI24+AR24</f>
        <v>0</v>
      </c>
      <c r="E24" s="56">
        <f t="shared" si="12"/>
        <v>0</v>
      </c>
      <c r="F24" s="32">
        <f t="shared" si="14"/>
        <v>0</v>
      </c>
      <c r="G24" s="32">
        <f t="shared" si="16"/>
        <v>0</v>
      </c>
      <c r="H24" s="32">
        <f t="shared" si="17"/>
        <v>0</v>
      </c>
      <c r="I24" s="32">
        <f t="shared" si="17"/>
        <v>0</v>
      </c>
      <c r="J24" s="32">
        <f t="shared" si="18"/>
        <v>0</v>
      </c>
      <c r="K24" s="32">
        <f>+X24+AG24+AP24+AY24</f>
        <v>0</v>
      </c>
      <c r="L24" s="36">
        <f>+Y24+AH24+AQ24+AZ24</f>
        <v>0</v>
      </c>
      <c r="M24" s="12" t="e">
        <f t="shared" ref="M24:M35" si="19">+Q24/$D24</f>
        <v>#DIV/0!</v>
      </c>
      <c r="N24" s="13" t="e">
        <f t="shared" ref="N24:N35" si="20">+Z24/$D24</f>
        <v>#DIV/0!</v>
      </c>
      <c r="O24" s="13" t="e">
        <f t="shared" ref="O24:O35" si="21">+AI24/$D24</f>
        <v>#DIV/0!</v>
      </c>
      <c r="P24" s="14" t="e">
        <f t="shared" ref="P24:P35" si="22">+AR24/$D24</f>
        <v>#DIV/0!</v>
      </c>
      <c r="Q24" s="3">
        <f t="shared" si="9"/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5">
        <f t="shared" si="10"/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0</v>
      </c>
      <c r="AG24" s="24">
        <v>0</v>
      </c>
      <c r="AH24" s="24">
        <v>0</v>
      </c>
      <c r="AI24" s="6">
        <f t="shared" si="11"/>
        <v>0</v>
      </c>
      <c r="AJ24" s="25">
        <v>0</v>
      </c>
      <c r="AK24" s="25">
        <v>0</v>
      </c>
      <c r="AL24" s="25">
        <v>0</v>
      </c>
      <c r="AM24" s="25">
        <v>0</v>
      </c>
      <c r="AN24" s="25">
        <v>0</v>
      </c>
      <c r="AO24" s="25">
        <v>0</v>
      </c>
      <c r="AP24" s="25">
        <v>0</v>
      </c>
      <c r="AQ24" s="25">
        <v>0</v>
      </c>
      <c r="AR24" s="87">
        <f t="shared" si="2"/>
        <v>0</v>
      </c>
      <c r="AS24" s="26">
        <v>0</v>
      </c>
      <c r="AT24" s="26">
        <v>0</v>
      </c>
      <c r="AU24" s="26">
        <v>0</v>
      </c>
      <c r="AV24" s="26">
        <v>0</v>
      </c>
      <c r="AW24" s="26">
        <v>0</v>
      </c>
      <c r="AX24" s="26">
        <v>0</v>
      </c>
      <c r="AY24" s="26">
        <v>0</v>
      </c>
      <c r="AZ24" s="26">
        <v>0</v>
      </c>
    </row>
    <row r="25" spans="2:53" ht="15.75" thickBot="1">
      <c r="B25" s="60">
        <v>43167</v>
      </c>
      <c r="C25" s="63" t="s">
        <v>7</v>
      </c>
      <c r="D25" s="53">
        <f>+Q25+Z25+AI25+AR25</f>
        <v>0</v>
      </c>
      <c r="E25" s="88">
        <f>+R25+AA25+AJ25+AS25</f>
        <v>0</v>
      </c>
      <c r="F25" s="88">
        <f t="shared" si="14"/>
        <v>0</v>
      </c>
      <c r="G25" s="88">
        <f t="shared" si="16"/>
        <v>0</v>
      </c>
      <c r="H25" s="88">
        <f t="shared" si="17"/>
        <v>0</v>
      </c>
      <c r="I25" s="88">
        <f t="shared" si="17"/>
        <v>0</v>
      </c>
      <c r="J25" s="88">
        <f>+W25+AF25+AO25+AX25</f>
        <v>0</v>
      </c>
      <c r="K25" s="88">
        <f>+X25+AG25+AP25+AY25</f>
        <v>0</v>
      </c>
      <c r="L25" s="89">
        <f>+Y25+AH25+AQ25+AZ25</f>
        <v>0</v>
      </c>
      <c r="M25" s="50" t="e">
        <f t="shared" si="19"/>
        <v>#DIV/0!</v>
      </c>
      <c r="N25" s="51" t="e">
        <f t="shared" si="20"/>
        <v>#DIV/0!</v>
      </c>
      <c r="O25" s="51" t="e">
        <f t="shared" si="21"/>
        <v>#DIV/0!</v>
      </c>
      <c r="P25" s="52" t="e">
        <f t="shared" si="22"/>
        <v>#DIV/0!</v>
      </c>
      <c r="Q25" s="71">
        <f t="shared" si="9"/>
        <v>0</v>
      </c>
      <c r="R25" s="77">
        <v>0</v>
      </c>
      <c r="S25" s="77">
        <v>0</v>
      </c>
      <c r="T25" s="77">
        <v>0</v>
      </c>
      <c r="U25" s="77">
        <v>0</v>
      </c>
      <c r="V25" s="77">
        <v>0</v>
      </c>
      <c r="W25" s="77">
        <v>0</v>
      </c>
      <c r="X25" s="77">
        <v>0</v>
      </c>
      <c r="Y25" s="77">
        <v>0</v>
      </c>
      <c r="Z25" s="70">
        <f t="shared" si="10"/>
        <v>0</v>
      </c>
      <c r="AA25" s="78">
        <v>0</v>
      </c>
      <c r="AB25" s="78">
        <v>0</v>
      </c>
      <c r="AC25" s="78">
        <v>0</v>
      </c>
      <c r="AD25" s="78">
        <v>0</v>
      </c>
      <c r="AE25" s="78">
        <v>0</v>
      </c>
      <c r="AF25" s="78">
        <v>0</v>
      </c>
      <c r="AG25" s="78">
        <v>0</v>
      </c>
      <c r="AH25" s="78">
        <v>0</v>
      </c>
      <c r="AI25" s="68">
        <f t="shared" si="11"/>
        <v>0</v>
      </c>
      <c r="AJ25" s="79">
        <v>0</v>
      </c>
      <c r="AK25" s="79">
        <v>0</v>
      </c>
      <c r="AL25" s="79">
        <v>0</v>
      </c>
      <c r="AM25" s="79">
        <v>0</v>
      </c>
      <c r="AN25" s="79">
        <v>0</v>
      </c>
      <c r="AO25" s="79">
        <v>0</v>
      </c>
      <c r="AP25" s="79">
        <v>0</v>
      </c>
      <c r="AQ25" s="79">
        <v>0</v>
      </c>
      <c r="AR25" s="73">
        <f t="shared" si="2"/>
        <v>0</v>
      </c>
      <c r="AS25" s="80">
        <v>0</v>
      </c>
      <c r="AT25" s="80">
        <v>0</v>
      </c>
      <c r="AU25" s="80">
        <v>0</v>
      </c>
      <c r="AV25" s="80">
        <v>0</v>
      </c>
      <c r="AW25" s="80">
        <v>0</v>
      </c>
      <c r="AX25" s="80">
        <v>0</v>
      </c>
      <c r="AY25" s="80">
        <v>0</v>
      </c>
      <c r="AZ25" s="80">
        <v>0</v>
      </c>
    </row>
    <row r="26" spans="2:53">
      <c r="B26" s="58" t="s">
        <v>67</v>
      </c>
      <c r="C26" s="64"/>
      <c r="D26" s="45">
        <f>+Q26+Z26+AI26+AR26</f>
        <v>0</v>
      </c>
      <c r="E26" s="32">
        <f t="shared" si="12"/>
        <v>0</v>
      </c>
      <c r="F26" s="32">
        <f t="shared" si="14"/>
        <v>0</v>
      </c>
      <c r="G26" s="32">
        <f t="shared" si="16"/>
        <v>0</v>
      </c>
      <c r="H26" s="32">
        <f t="shared" si="17"/>
        <v>0</v>
      </c>
      <c r="I26" s="32">
        <f t="shared" si="17"/>
        <v>0</v>
      </c>
      <c r="J26" s="32">
        <f t="shared" si="18"/>
        <v>0</v>
      </c>
      <c r="K26" s="32">
        <f>+X26+AG26+AP26+AZ26</f>
        <v>0</v>
      </c>
      <c r="L26" s="36">
        <f>+Y26+AH26+AQ26+BA26</f>
        <v>0</v>
      </c>
      <c r="M26" s="12" t="e">
        <f>+Q26/$D26</f>
        <v>#DIV/0!</v>
      </c>
      <c r="N26" s="13" t="e">
        <f>+Z26/$D26</f>
        <v>#DIV/0!</v>
      </c>
      <c r="O26" s="13" t="e">
        <f>+AI26/$D26</f>
        <v>#DIV/0!</v>
      </c>
      <c r="P26" s="14" t="e">
        <f>+AR26/$D26</f>
        <v>#DIV/0!</v>
      </c>
      <c r="Q26" s="3">
        <f t="shared" si="9"/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0</v>
      </c>
      <c r="X26" s="23">
        <v>0</v>
      </c>
      <c r="Y26" s="23">
        <v>0</v>
      </c>
      <c r="Z26" s="5">
        <f t="shared" si="10"/>
        <v>0</v>
      </c>
      <c r="AA26" s="24">
        <v>0</v>
      </c>
      <c r="AB26" s="24">
        <v>0</v>
      </c>
      <c r="AC26" s="24">
        <v>0</v>
      </c>
      <c r="AD26" s="24">
        <v>0</v>
      </c>
      <c r="AE26" s="24">
        <v>0</v>
      </c>
      <c r="AF26" s="24">
        <v>0</v>
      </c>
      <c r="AG26" s="24">
        <v>0</v>
      </c>
      <c r="AH26" s="24">
        <v>0</v>
      </c>
      <c r="AI26" s="6">
        <f t="shared" si="11"/>
        <v>0</v>
      </c>
      <c r="AJ26" s="25">
        <v>0</v>
      </c>
      <c r="AK26" s="25">
        <v>0</v>
      </c>
      <c r="AL26" s="25">
        <v>0</v>
      </c>
      <c r="AM26" s="25">
        <v>0</v>
      </c>
      <c r="AN26" s="25">
        <v>0</v>
      </c>
      <c r="AO26" s="25">
        <v>0</v>
      </c>
      <c r="AP26" s="25">
        <v>0</v>
      </c>
      <c r="AQ26" s="25">
        <v>0</v>
      </c>
      <c r="AR26" s="87">
        <f t="shared" si="2"/>
        <v>0</v>
      </c>
      <c r="AS26" s="26">
        <v>0</v>
      </c>
      <c r="AT26" s="26">
        <v>0</v>
      </c>
      <c r="AU26" s="26">
        <v>0</v>
      </c>
      <c r="AV26" s="26">
        <v>0</v>
      </c>
      <c r="AW26" s="26">
        <v>0</v>
      </c>
      <c r="AX26" s="26">
        <v>0</v>
      </c>
      <c r="AY26" s="26">
        <v>0</v>
      </c>
      <c r="AZ26" s="26">
        <v>0</v>
      </c>
    </row>
    <row r="27" spans="2:53" ht="15.75" thickBot="1">
      <c r="B27" s="59" t="s">
        <v>71</v>
      </c>
      <c r="C27" s="67"/>
      <c r="D27" s="43">
        <f>+Q27+Z27+AI27+AR27</f>
        <v>0</v>
      </c>
      <c r="E27" s="38">
        <f t="shared" si="12"/>
        <v>0</v>
      </c>
      <c r="F27" s="38">
        <f t="shared" si="14"/>
        <v>0</v>
      </c>
      <c r="G27" s="38">
        <f t="shared" si="16"/>
        <v>0</v>
      </c>
      <c r="H27" s="38">
        <f t="shared" si="17"/>
        <v>0</v>
      </c>
      <c r="I27" s="38">
        <f t="shared" si="17"/>
        <v>0</v>
      </c>
      <c r="J27" s="38">
        <f>+W27+AF27+AO27+AX27</f>
        <v>0</v>
      </c>
      <c r="K27" s="38">
        <f>+X27+AG27+AP27+AZ27</f>
        <v>0</v>
      </c>
      <c r="L27" s="39">
        <f>+Y27+AH27+AQ27+BA27</f>
        <v>0</v>
      </c>
      <c r="M27" s="40" t="e">
        <f t="shared" si="19"/>
        <v>#DIV/0!</v>
      </c>
      <c r="N27" s="41" t="e">
        <f t="shared" si="20"/>
        <v>#DIV/0!</v>
      </c>
      <c r="O27" s="41" t="e">
        <f t="shared" si="21"/>
        <v>#DIV/0!</v>
      </c>
      <c r="P27" s="42" t="e">
        <f t="shared" si="22"/>
        <v>#DIV/0!</v>
      </c>
      <c r="Q27" s="55">
        <f t="shared" si="9"/>
        <v>0</v>
      </c>
      <c r="R27" s="74">
        <v>0</v>
      </c>
      <c r="S27" s="74">
        <v>0</v>
      </c>
      <c r="T27" s="74">
        <v>0</v>
      </c>
      <c r="U27" s="74">
        <v>0</v>
      </c>
      <c r="V27" s="74">
        <v>0</v>
      </c>
      <c r="W27" s="74">
        <v>0</v>
      </c>
      <c r="X27" s="74">
        <v>0</v>
      </c>
      <c r="Y27" s="74">
        <v>0</v>
      </c>
      <c r="Z27" s="82">
        <f t="shared" si="10"/>
        <v>0</v>
      </c>
      <c r="AA27" s="75">
        <v>0</v>
      </c>
      <c r="AB27" s="75">
        <v>0</v>
      </c>
      <c r="AC27" s="75">
        <v>0</v>
      </c>
      <c r="AD27" s="75">
        <v>0</v>
      </c>
      <c r="AE27" s="75">
        <v>0</v>
      </c>
      <c r="AF27" s="75">
        <v>0</v>
      </c>
      <c r="AG27" s="75">
        <v>0</v>
      </c>
      <c r="AH27" s="75">
        <v>0</v>
      </c>
      <c r="AI27" s="83">
        <f t="shared" si="11"/>
        <v>0</v>
      </c>
      <c r="AJ27" s="76">
        <v>0</v>
      </c>
      <c r="AK27" s="76">
        <v>0</v>
      </c>
      <c r="AL27" s="76">
        <v>0</v>
      </c>
      <c r="AM27" s="76">
        <v>0</v>
      </c>
      <c r="AN27" s="76">
        <v>0</v>
      </c>
      <c r="AO27" s="76">
        <v>0</v>
      </c>
      <c r="AP27" s="76">
        <v>0</v>
      </c>
      <c r="AQ27" s="76">
        <v>0</v>
      </c>
      <c r="AR27" s="84">
        <f t="shared" si="2"/>
        <v>0</v>
      </c>
      <c r="AS27" s="81">
        <v>0</v>
      </c>
      <c r="AT27" s="81">
        <v>0</v>
      </c>
      <c r="AU27" s="81">
        <v>0</v>
      </c>
      <c r="AV27" s="81">
        <v>0</v>
      </c>
      <c r="AW27" s="81">
        <v>0</v>
      </c>
      <c r="AX27" s="81">
        <v>0</v>
      </c>
      <c r="AY27" s="81">
        <v>0</v>
      </c>
      <c r="AZ27" s="81">
        <v>0</v>
      </c>
    </row>
    <row r="28" spans="2:53" ht="15.75" thickBot="1">
      <c r="B28" s="60">
        <v>43168</v>
      </c>
      <c r="C28" s="66" t="s">
        <v>6</v>
      </c>
      <c r="D28" s="45">
        <f t="shared" ref="D28:D35" si="23">+Q28+Z28+AI28+AR28</f>
        <v>0</v>
      </c>
      <c r="E28" s="56">
        <f>+R28+AA28+AJ28+AS28</f>
        <v>0</v>
      </c>
      <c r="F28" s="32">
        <f t="shared" si="14"/>
        <v>0</v>
      </c>
      <c r="G28" s="32">
        <f t="shared" si="16"/>
        <v>0</v>
      </c>
      <c r="H28" s="32">
        <f t="shared" si="17"/>
        <v>0</v>
      </c>
      <c r="I28" s="32">
        <f t="shared" si="17"/>
        <v>0</v>
      </c>
      <c r="J28" s="32">
        <f>+W28+AF28+AO28+AX28</f>
        <v>0</v>
      </c>
      <c r="K28" s="32">
        <f>+X28+AG28+AP28+AY28</f>
        <v>0</v>
      </c>
      <c r="L28" s="36">
        <f>+Y28+AH28+AQ28+AZ28</f>
        <v>0</v>
      </c>
      <c r="M28" s="12" t="e">
        <f t="shared" si="19"/>
        <v>#DIV/0!</v>
      </c>
      <c r="N28" s="13" t="e">
        <f t="shared" si="20"/>
        <v>#DIV/0!</v>
      </c>
      <c r="O28" s="13" t="e">
        <f t="shared" si="21"/>
        <v>#DIV/0!</v>
      </c>
      <c r="P28" s="14" t="e">
        <f t="shared" si="22"/>
        <v>#DIV/0!</v>
      </c>
      <c r="Q28" s="3">
        <f t="shared" si="9"/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  <c r="X28" s="23">
        <v>0</v>
      </c>
      <c r="Y28" s="23">
        <v>0</v>
      </c>
      <c r="Z28" s="5">
        <f t="shared" si="10"/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0</v>
      </c>
      <c r="AG28" s="24">
        <v>0</v>
      </c>
      <c r="AH28" s="24">
        <v>0</v>
      </c>
      <c r="AI28" s="6">
        <f t="shared" si="11"/>
        <v>0</v>
      </c>
      <c r="AJ28" s="25">
        <v>0</v>
      </c>
      <c r="AK28" s="25">
        <v>0</v>
      </c>
      <c r="AL28" s="25">
        <v>0</v>
      </c>
      <c r="AM28" s="25">
        <v>0</v>
      </c>
      <c r="AN28" s="25">
        <v>0</v>
      </c>
      <c r="AO28" s="25">
        <v>0</v>
      </c>
      <c r="AP28" s="25">
        <v>0</v>
      </c>
      <c r="AQ28" s="25">
        <v>0</v>
      </c>
      <c r="AR28" s="87">
        <f t="shared" si="2"/>
        <v>0</v>
      </c>
      <c r="AS28" s="26">
        <v>0</v>
      </c>
      <c r="AT28" s="26">
        <v>0</v>
      </c>
      <c r="AU28" s="26">
        <v>0</v>
      </c>
      <c r="AV28" s="26">
        <v>0</v>
      </c>
      <c r="AW28" s="26">
        <v>0</v>
      </c>
      <c r="AX28" s="26">
        <v>0</v>
      </c>
      <c r="AY28" s="26">
        <v>0</v>
      </c>
      <c r="AZ28" s="26">
        <v>0</v>
      </c>
    </row>
    <row r="29" spans="2:53" ht="15.75" thickBot="1">
      <c r="B29" s="61">
        <v>43168</v>
      </c>
      <c r="C29" s="63" t="s">
        <v>7</v>
      </c>
      <c r="D29" s="53">
        <f t="shared" si="23"/>
        <v>0</v>
      </c>
      <c r="E29" s="88">
        <f t="shared" si="12"/>
        <v>0</v>
      </c>
      <c r="F29" s="88">
        <f t="shared" ref="F29:F35" si="24">+S29+AB29+AK29+AT29</f>
        <v>0</v>
      </c>
      <c r="G29" s="88">
        <f t="shared" ref="G29:G35" si="25">+T29+AC29+AL29+AU29</f>
        <v>0</v>
      </c>
      <c r="H29" s="88">
        <f t="shared" ref="H29:H35" si="26">+U29+AD29+AM29+AV29</f>
        <v>0</v>
      </c>
      <c r="I29" s="88">
        <f t="shared" ref="I29:I35" si="27">+V29+AE29+AN29+AW29</f>
        <v>0</v>
      </c>
      <c r="J29" s="88">
        <f t="shared" si="18"/>
        <v>0</v>
      </c>
      <c r="K29" s="88">
        <f>+X29+AG29+AP29+AY29</f>
        <v>0</v>
      </c>
      <c r="L29" s="89">
        <f>+Y29+AH29+AQ29+AZ29</f>
        <v>0</v>
      </c>
      <c r="M29" s="50" t="e">
        <f t="shared" si="19"/>
        <v>#DIV/0!</v>
      </c>
      <c r="N29" s="51" t="e">
        <f t="shared" si="20"/>
        <v>#DIV/0!</v>
      </c>
      <c r="O29" s="51" t="e">
        <f t="shared" si="21"/>
        <v>#DIV/0!</v>
      </c>
      <c r="P29" s="52" t="e">
        <f t="shared" si="22"/>
        <v>#DIV/0!</v>
      </c>
      <c r="Q29" s="71">
        <f t="shared" si="9"/>
        <v>0</v>
      </c>
      <c r="R29" s="77">
        <v>0</v>
      </c>
      <c r="S29" s="77">
        <v>0</v>
      </c>
      <c r="T29" s="77">
        <v>0</v>
      </c>
      <c r="U29" s="77">
        <v>0</v>
      </c>
      <c r="V29" s="77">
        <v>0</v>
      </c>
      <c r="W29" s="77">
        <v>0</v>
      </c>
      <c r="X29" s="77">
        <v>0</v>
      </c>
      <c r="Y29" s="77">
        <v>0</v>
      </c>
      <c r="Z29" s="70">
        <f t="shared" si="10"/>
        <v>0</v>
      </c>
      <c r="AA29" s="78">
        <v>0</v>
      </c>
      <c r="AB29" s="78">
        <v>0</v>
      </c>
      <c r="AC29" s="78">
        <v>0</v>
      </c>
      <c r="AD29" s="78">
        <v>0</v>
      </c>
      <c r="AE29" s="78">
        <v>0</v>
      </c>
      <c r="AF29" s="78">
        <v>0</v>
      </c>
      <c r="AG29" s="78">
        <v>0</v>
      </c>
      <c r="AH29" s="78">
        <v>0</v>
      </c>
      <c r="AI29" s="68">
        <f t="shared" si="11"/>
        <v>0</v>
      </c>
      <c r="AJ29" s="79">
        <v>0</v>
      </c>
      <c r="AK29" s="79">
        <v>0</v>
      </c>
      <c r="AL29" s="79">
        <v>0</v>
      </c>
      <c r="AM29" s="79">
        <v>0</v>
      </c>
      <c r="AN29" s="79">
        <v>0</v>
      </c>
      <c r="AO29" s="79">
        <v>0</v>
      </c>
      <c r="AP29" s="79">
        <v>0</v>
      </c>
      <c r="AQ29" s="79">
        <v>0</v>
      </c>
      <c r="AR29" s="73">
        <f t="shared" si="2"/>
        <v>0</v>
      </c>
      <c r="AS29" s="80">
        <v>0</v>
      </c>
      <c r="AT29" s="80">
        <v>0</v>
      </c>
      <c r="AU29" s="80">
        <v>0</v>
      </c>
      <c r="AV29" s="80">
        <v>0</v>
      </c>
      <c r="AW29" s="80">
        <v>0</v>
      </c>
      <c r="AX29" s="80">
        <v>0</v>
      </c>
      <c r="AY29" s="80">
        <v>0</v>
      </c>
      <c r="AZ29" s="80">
        <v>0</v>
      </c>
    </row>
    <row r="30" spans="2:53">
      <c r="B30" s="58" t="s">
        <v>67</v>
      </c>
      <c r="C30" s="64"/>
      <c r="D30" s="45">
        <f>+Q30+Z30+AI30+AR30</f>
        <v>0</v>
      </c>
      <c r="E30" s="32">
        <f t="shared" si="12"/>
        <v>0</v>
      </c>
      <c r="F30" s="32">
        <f>+S30+AB30+AK30+AT30</f>
        <v>0</v>
      </c>
      <c r="G30" s="32">
        <f>+T30+AC30+AL30+AU30</f>
        <v>0</v>
      </c>
      <c r="H30" s="32">
        <f>+U30+AD30+AM30+AV30</f>
        <v>0</v>
      </c>
      <c r="I30" s="32">
        <f>+V30+AE30+AN30+AW30</f>
        <v>0</v>
      </c>
      <c r="J30" s="32">
        <f>+W30+AF30+AO30+AX30</f>
        <v>0</v>
      </c>
      <c r="K30" s="32">
        <f>+X30+AG30+AP30+AZ30</f>
        <v>0</v>
      </c>
      <c r="L30" s="36">
        <f>+Y30+AH30+AQ30+BA30</f>
        <v>0</v>
      </c>
      <c r="M30" s="12" t="e">
        <f t="shared" si="19"/>
        <v>#DIV/0!</v>
      </c>
      <c r="N30" s="13" t="e">
        <f t="shared" si="20"/>
        <v>#DIV/0!</v>
      </c>
      <c r="O30" s="13" t="e">
        <f t="shared" si="21"/>
        <v>#DIV/0!</v>
      </c>
      <c r="P30" s="14" t="e">
        <f t="shared" si="22"/>
        <v>#DIV/0!</v>
      </c>
      <c r="Q30" s="3">
        <f t="shared" si="9"/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5">
        <f t="shared" si="10"/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0</v>
      </c>
      <c r="AG30" s="24">
        <v>0</v>
      </c>
      <c r="AH30" s="24">
        <v>0</v>
      </c>
      <c r="AI30" s="6">
        <f t="shared" si="11"/>
        <v>0</v>
      </c>
      <c r="AJ30" s="25">
        <v>0</v>
      </c>
      <c r="AK30" s="25">
        <v>0</v>
      </c>
      <c r="AL30" s="25">
        <v>0</v>
      </c>
      <c r="AM30" s="25">
        <v>0</v>
      </c>
      <c r="AN30" s="25">
        <v>0</v>
      </c>
      <c r="AO30" s="25">
        <v>0</v>
      </c>
      <c r="AP30" s="25">
        <v>0</v>
      </c>
      <c r="AQ30" s="25">
        <v>0</v>
      </c>
      <c r="AR30" s="87">
        <f t="shared" si="2"/>
        <v>0</v>
      </c>
      <c r="AS30" s="26">
        <v>0</v>
      </c>
      <c r="AT30" s="26">
        <v>0</v>
      </c>
      <c r="AU30" s="26">
        <v>0</v>
      </c>
      <c r="AV30" s="26">
        <v>0</v>
      </c>
      <c r="AW30" s="26">
        <v>0</v>
      </c>
      <c r="AX30" s="26">
        <v>0</v>
      </c>
      <c r="AY30" s="26">
        <v>0</v>
      </c>
      <c r="AZ30" s="26">
        <v>0</v>
      </c>
    </row>
    <row r="31" spans="2:53" ht="15.75" thickBot="1">
      <c r="B31" s="59" t="s">
        <v>71</v>
      </c>
      <c r="C31" s="67"/>
      <c r="D31" s="43">
        <f t="shared" si="23"/>
        <v>0</v>
      </c>
      <c r="E31" s="38">
        <f t="shared" si="12"/>
        <v>0</v>
      </c>
      <c r="F31" s="38">
        <f t="shared" si="24"/>
        <v>0</v>
      </c>
      <c r="G31" s="38">
        <f t="shared" si="25"/>
        <v>0</v>
      </c>
      <c r="H31" s="38">
        <f t="shared" si="26"/>
        <v>0</v>
      </c>
      <c r="I31" s="38">
        <f t="shared" si="27"/>
        <v>0</v>
      </c>
      <c r="J31" s="38">
        <f t="shared" si="18"/>
        <v>0</v>
      </c>
      <c r="K31" s="38">
        <f>+X31+AG31+AP31+AZ31</f>
        <v>0</v>
      </c>
      <c r="L31" s="39">
        <f>+Y31+AH31+AQ31+BA31</f>
        <v>0</v>
      </c>
      <c r="M31" s="40" t="e">
        <f>+Q31/$D31</f>
        <v>#DIV/0!</v>
      </c>
      <c r="N31" s="41" t="e">
        <f>+Z31/$D31</f>
        <v>#DIV/0!</v>
      </c>
      <c r="O31" s="41" t="e">
        <f>+AI31/$D31</f>
        <v>#DIV/0!</v>
      </c>
      <c r="P31" s="42" t="e">
        <f>+AR31/$D31</f>
        <v>#DIV/0!</v>
      </c>
      <c r="Q31" s="55">
        <f t="shared" si="9"/>
        <v>0</v>
      </c>
      <c r="R31" s="74">
        <v>0</v>
      </c>
      <c r="S31" s="74">
        <v>0</v>
      </c>
      <c r="T31" s="74">
        <v>0</v>
      </c>
      <c r="U31" s="74">
        <v>0</v>
      </c>
      <c r="V31" s="74">
        <v>0</v>
      </c>
      <c r="W31" s="74">
        <v>0</v>
      </c>
      <c r="X31" s="74">
        <v>0</v>
      </c>
      <c r="Y31" s="74">
        <v>0</v>
      </c>
      <c r="Z31" s="82">
        <f t="shared" si="10"/>
        <v>0</v>
      </c>
      <c r="AA31" s="75">
        <v>0</v>
      </c>
      <c r="AB31" s="75">
        <v>0</v>
      </c>
      <c r="AC31" s="75">
        <v>0</v>
      </c>
      <c r="AD31" s="75">
        <v>0</v>
      </c>
      <c r="AE31" s="75">
        <v>0</v>
      </c>
      <c r="AF31" s="75">
        <v>0</v>
      </c>
      <c r="AG31" s="75">
        <v>0</v>
      </c>
      <c r="AH31" s="75">
        <v>0</v>
      </c>
      <c r="AI31" s="83">
        <f t="shared" si="11"/>
        <v>0</v>
      </c>
      <c r="AJ31" s="76">
        <v>0</v>
      </c>
      <c r="AK31" s="76">
        <v>0</v>
      </c>
      <c r="AL31" s="76">
        <v>0</v>
      </c>
      <c r="AM31" s="76">
        <v>0</v>
      </c>
      <c r="AN31" s="76">
        <v>0</v>
      </c>
      <c r="AO31" s="76">
        <v>0</v>
      </c>
      <c r="AP31" s="76">
        <v>0</v>
      </c>
      <c r="AQ31" s="76">
        <v>0</v>
      </c>
      <c r="AR31" s="84">
        <f t="shared" si="2"/>
        <v>0</v>
      </c>
      <c r="AS31" s="81">
        <v>0</v>
      </c>
      <c r="AT31" s="81">
        <v>0</v>
      </c>
      <c r="AU31" s="81">
        <v>0</v>
      </c>
      <c r="AV31" s="81">
        <v>0</v>
      </c>
      <c r="AW31" s="81">
        <v>0</v>
      </c>
      <c r="AX31" s="81">
        <v>0</v>
      </c>
      <c r="AY31" s="81">
        <v>0</v>
      </c>
      <c r="AZ31" s="81">
        <v>0</v>
      </c>
    </row>
    <row r="32" spans="2:53" ht="15.75" thickBot="1">
      <c r="B32" s="60">
        <v>43169</v>
      </c>
      <c r="C32" s="66"/>
      <c r="D32" s="45">
        <f t="shared" si="23"/>
        <v>0</v>
      </c>
      <c r="E32" s="56">
        <f>+R32+AA32+AJ32+AS32</f>
        <v>0</v>
      </c>
      <c r="F32" s="32">
        <f t="shared" si="24"/>
        <v>0</v>
      </c>
      <c r="G32" s="32">
        <f t="shared" si="25"/>
        <v>0</v>
      </c>
      <c r="H32" s="32">
        <f t="shared" si="26"/>
        <v>0</v>
      </c>
      <c r="I32" s="32">
        <f t="shared" si="27"/>
        <v>0</v>
      </c>
      <c r="J32" s="32">
        <f>+W32+AF32+AO32+AX32</f>
        <v>0</v>
      </c>
      <c r="K32" s="32">
        <f>+X32+AG32+AP32+AY32</f>
        <v>0</v>
      </c>
      <c r="L32" s="36">
        <f>+Y32+AH32+AQ32+AZ32</f>
        <v>0</v>
      </c>
      <c r="M32" s="12" t="e">
        <f t="shared" si="19"/>
        <v>#DIV/0!</v>
      </c>
      <c r="N32" s="13" t="e">
        <f t="shared" si="20"/>
        <v>#DIV/0!</v>
      </c>
      <c r="O32" s="13" t="e">
        <f t="shared" si="21"/>
        <v>#DIV/0!</v>
      </c>
      <c r="P32" s="14" t="e">
        <f t="shared" si="22"/>
        <v>#DIV/0!</v>
      </c>
      <c r="Q32" s="3">
        <f t="shared" si="9"/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5">
        <f t="shared" si="10"/>
        <v>0</v>
      </c>
      <c r="AA32" s="24">
        <v>0</v>
      </c>
      <c r="AB32" s="24">
        <v>0</v>
      </c>
      <c r="AC32" s="24">
        <v>0</v>
      </c>
      <c r="AD32" s="24">
        <v>0</v>
      </c>
      <c r="AE32" s="24">
        <v>0</v>
      </c>
      <c r="AF32" s="24">
        <v>0</v>
      </c>
      <c r="AG32" s="24">
        <v>0</v>
      </c>
      <c r="AH32" s="24">
        <v>0</v>
      </c>
      <c r="AI32" s="6">
        <f t="shared" si="11"/>
        <v>0</v>
      </c>
      <c r="AJ32" s="25">
        <v>0</v>
      </c>
      <c r="AK32" s="25">
        <v>0</v>
      </c>
      <c r="AL32" s="25">
        <v>0</v>
      </c>
      <c r="AM32" s="25">
        <v>0</v>
      </c>
      <c r="AN32" s="25">
        <v>0</v>
      </c>
      <c r="AO32" s="25">
        <v>0</v>
      </c>
      <c r="AP32" s="25">
        <v>0</v>
      </c>
      <c r="AQ32" s="25">
        <v>0</v>
      </c>
      <c r="AR32" s="87">
        <f t="shared" si="2"/>
        <v>0</v>
      </c>
      <c r="AS32" s="26">
        <v>0</v>
      </c>
      <c r="AT32" s="26">
        <v>0</v>
      </c>
      <c r="AU32" s="26">
        <v>0</v>
      </c>
      <c r="AV32" s="26">
        <v>0</v>
      </c>
      <c r="AW32" s="26">
        <v>0</v>
      </c>
      <c r="AX32" s="26">
        <v>0</v>
      </c>
      <c r="AY32" s="26">
        <v>0</v>
      </c>
      <c r="AZ32" s="26">
        <v>0</v>
      </c>
    </row>
    <row r="33" spans="2:52" ht="15.75" thickBot="1">
      <c r="B33" s="60">
        <v>43169</v>
      </c>
      <c r="C33" s="63"/>
      <c r="D33" s="53">
        <f t="shared" si="23"/>
        <v>0</v>
      </c>
      <c r="E33" s="88">
        <f t="shared" si="12"/>
        <v>0</v>
      </c>
      <c r="F33" s="88">
        <f t="shared" si="24"/>
        <v>0</v>
      </c>
      <c r="G33" s="88">
        <f t="shared" si="25"/>
        <v>0</v>
      </c>
      <c r="H33" s="88">
        <f t="shared" si="26"/>
        <v>0</v>
      </c>
      <c r="I33" s="88">
        <f t="shared" si="27"/>
        <v>0</v>
      </c>
      <c r="J33" s="88">
        <f t="shared" si="18"/>
        <v>0</v>
      </c>
      <c r="K33" s="88">
        <f>+X33+AG33+AP33+AY33</f>
        <v>0</v>
      </c>
      <c r="L33" s="89">
        <f>+Y33+AH33+AQ33+AZ33</f>
        <v>0</v>
      </c>
      <c r="M33" s="50" t="e">
        <f t="shared" si="19"/>
        <v>#DIV/0!</v>
      </c>
      <c r="N33" s="51" t="e">
        <f t="shared" si="20"/>
        <v>#DIV/0!</v>
      </c>
      <c r="O33" s="51" t="e">
        <f t="shared" si="21"/>
        <v>#DIV/0!</v>
      </c>
      <c r="P33" s="52" t="e">
        <f t="shared" si="22"/>
        <v>#DIV/0!</v>
      </c>
      <c r="Q33" s="71">
        <f t="shared" si="9"/>
        <v>0</v>
      </c>
      <c r="R33" s="123">
        <v>0</v>
      </c>
      <c r="S33" s="123">
        <v>0</v>
      </c>
      <c r="T33" s="123">
        <v>0</v>
      </c>
      <c r="U33" s="123">
        <v>0</v>
      </c>
      <c r="V33" s="123">
        <v>0</v>
      </c>
      <c r="W33" s="123">
        <v>0</v>
      </c>
      <c r="X33" s="123">
        <v>0</v>
      </c>
      <c r="Y33" s="124">
        <v>0</v>
      </c>
      <c r="Z33" s="70">
        <f t="shared" si="10"/>
        <v>0</v>
      </c>
      <c r="AA33" s="78">
        <v>0</v>
      </c>
      <c r="AB33" s="78">
        <v>0</v>
      </c>
      <c r="AC33" s="78">
        <v>0</v>
      </c>
      <c r="AD33" s="78">
        <v>0</v>
      </c>
      <c r="AE33" s="78">
        <v>0</v>
      </c>
      <c r="AF33" s="78">
        <v>0</v>
      </c>
      <c r="AG33" s="78">
        <v>0</v>
      </c>
      <c r="AH33" s="78">
        <v>0</v>
      </c>
      <c r="AI33" s="68">
        <f t="shared" si="11"/>
        <v>0</v>
      </c>
      <c r="AJ33" s="79">
        <v>0</v>
      </c>
      <c r="AK33" s="79">
        <v>0</v>
      </c>
      <c r="AL33" s="79">
        <v>0</v>
      </c>
      <c r="AM33" s="79">
        <v>0</v>
      </c>
      <c r="AN33" s="79">
        <v>0</v>
      </c>
      <c r="AO33" s="79">
        <v>0</v>
      </c>
      <c r="AP33" s="79">
        <v>0</v>
      </c>
      <c r="AQ33" s="79">
        <v>0</v>
      </c>
      <c r="AR33" s="73">
        <f t="shared" si="2"/>
        <v>0</v>
      </c>
      <c r="AS33" s="80">
        <v>0</v>
      </c>
      <c r="AT33" s="80">
        <v>0</v>
      </c>
      <c r="AU33" s="80">
        <v>0</v>
      </c>
      <c r="AV33" s="80">
        <v>0</v>
      </c>
      <c r="AW33" s="80">
        <v>0</v>
      </c>
      <c r="AX33" s="80">
        <v>0</v>
      </c>
      <c r="AY33" s="80">
        <v>0</v>
      </c>
      <c r="AZ33" s="80">
        <v>0</v>
      </c>
    </row>
    <row r="34" spans="2:52">
      <c r="B34" s="58" t="s">
        <v>67</v>
      </c>
      <c r="C34" s="64"/>
      <c r="D34" s="45">
        <f t="shared" si="23"/>
        <v>0</v>
      </c>
      <c r="E34" s="32">
        <f t="shared" si="12"/>
        <v>0</v>
      </c>
      <c r="F34" s="32">
        <f t="shared" si="24"/>
        <v>0</v>
      </c>
      <c r="G34" s="32">
        <f t="shared" si="25"/>
        <v>0</v>
      </c>
      <c r="H34" s="32">
        <f t="shared" si="26"/>
        <v>0</v>
      </c>
      <c r="I34" s="32">
        <f t="shared" si="27"/>
        <v>0</v>
      </c>
      <c r="J34" s="32">
        <f t="shared" si="18"/>
        <v>0</v>
      </c>
      <c r="K34" s="32">
        <f>+X34+AG34+AP34+AZ34</f>
        <v>0</v>
      </c>
      <c r="L34" s="36">
        <f>+Y34+AH34+AQ34+BA34</f>
        <v>0</v>
      </c>
      <c r="M34" s="12" t="e">
        <f t="shared" si="19"/>
        <v>#DIV/0!</v>
      </c>
      <c r="N34" s="13" t="e">
        <f t="shared" si="20"/>
        <v>#DIV/0!</v>
      </c>
      <c r="O34" s="13" t="e">
        <f t="shared" si="21"/>
        <v>#DIV/0!</v>
      </c>
      <c r="P34" s="14" t="e">
        <f t="shared" si="22"/>
        <v>#DIV/0!</v>
      </c>
      <c r="Q34" s="3">
        <f t="shared" si="9"/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5">
        <f t="shared" si="10"/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0</v>
      </c>
      <c r="AG34" s="24">
        <v>0</v>
      </c>
      <c r="AH34" s="24">
        <v>0</v>
      </c>
      <c r="AI34" s="6">
        <f t="shared" si="11"/>
        <v>0</v>
      </c>
      <c r="AJ34" s="25">
        <v>0</v>
      </c>
      <c r="AK34" s="25">
        <v>0</v>
      </c>
      <c r="AL34" s="25">
        <v>0</v>
      </c>
      <c r="AM34" s="25">
        <v>0</v>
      </c>
      <c r="AN34" s="25">
        <v>0</v>
      </c>
      <c r="AO34" s="25">
        <v>0</v>
      </c>
      <c r="AP34" s="25">
        <v>0</v>
      </c>
      <c r="AQ34" s="25">
        <v>0</v>
      </c>
      <c r="AR34" s="87">
        <f t="shared" si="2"/>
        <v>0</v>
      </c>
      <c r="AS34" s="26">
        <v>0</v>
      </c>
      <c r="AT34" s="26">
        <v>0</v>
      </c>
      <c r="AU34" s="26">
        <v>0</v>
      </c>
      <c r="AV34" s="26">
        <v>0</v>
      </c>
      <c r="AW34" s="26">
        <v>0</v>
      </c>
      <c r="AX34" s="26">
        <v>0</v>
      </c>
      <c r="AY34" s="26">
        <v>0</v>
      </c>
      <c r="AZ34" s="26">
        <v>0</v>
      </c>
    </row>
    <row r="35" spans="2:52" ht="15.75" thickBot="1">
      <c r="B35" s="59" t="s">
        <v>71</v>
      </c>
      <c r="C35" s="65"/>
      <c r="D35" s="46">
        <f t="shared" si="23"/>
        <v>0</v>
      </c>
      <c r="E35" s="38">
        <f t="shared" si="12"/>
        <v>0</v>
      </c>
      <c r="F35" s="33">
        <f t="shared" si="24"/>
        <v>0</v>
      </c>
      <c r="G35" s="33">
        <f t="shared" si="25"/>
        <v>0</v>
      </c>
      <c r="H35" s="33">
        <f t="shared" si="26"/>
        <v>0</v>
      </c>
      <c r="I35" s="33">
        <f t="shared" si="27"/>
        <v>0</v>
      </c>
      <c r="J35" s="33">
        <f t="shared" si="18"/>
        <v>0</v>
      </c>
      <c r="K35" s="33">
        <f>+X35+AG35+AP35+AZ35</f>
        <v>0</v>
      </c>
      <c r="L35" s="37">
        <f>+Y35+AH35+AQ35+BA35</f>
        <v>0</v>
      </c>
      <c r="M35" s="28" t="e">
        <f t="shared" si="19"/>
        <v>#DIV/0!</v>
      </c>
      <c r="N35" s="29" t="e">
        <f t="shared" si="20"/>
        <v>#DIV/0!</v>
      </c>
      <c r="O35" s="29" t="e">
        <f t="shared" si="21"/>
        <v>#DIV/0!</v>
      </c>
      <c r="P35" s="30" t="e">
        <f t="shared" si="22"/>
        <v>#DIV/0!</v>
      </c>
      <c r="Q35" s="55">
        <f t="shared" si="9"/>
        <v>0</v>
      </c>
      <c r="R35" s="74">
        <v>0</v>
      </c>
      <c r="S35" s="74">
        <v>0</v>
      </c>
      <c r="T35" s="74">
        <v>0</v>
      </c>
      <c r="U35" s="74">
        <v>0</v>
      </c>
      <c r="V35" s="74">
        <v>0</v>
      </c>
      <c r="W35" s="74">
        <v>0</v>
      </c>
      <c r="X35" s="74">
        <v>0</v>
      </c>
      <c r="Y35" s="74">
        <v>0</v>
      </c>
      <c r="Z35" s="82">
        <f t="shared" si="10"/>
        <v>0</v>
      </c>
      <c r="AA35" s="75">
        <v>0</v>
      </c>
      <c r="AB35" s="75">
        <v>0</v>
      </c>
      <c r="AC35" s="75">
        <v>0</v>
      </c>
      <c r="AD35" s="75">
        <v>0</v>
      </c>
      <c r="AE35" s="75">
        <v>0</v>
      </c>
      <c r="AF35" s="75">
        <v>0</v>
      </c>
      <c r="AG35" s="75">
        <v>0</v>
      </c>
      <c r="AH35" s="75">
        <v>0</v>
      </c>
      <c r="AI35" s="83">
        <f t="shared" si="11"/>
        <v>0</v>
      </c>
      <c r="AJ35" s="76">
        <v>0</v>
      </c>
      <c r="AK35" s="76">
        <v>0</v>
      </c>
      <c r="AL35" s="76">
        <v>0</v>
      </c>
      <c r="AM35" s="76">
        <v>0</v>
      </c>
      <c r="AN35" s="76">
        <v>0</v>
      </c>
      <c r="AO35" s="76">
        <v>0</v>
      </c>
      <c r="AP35" s="76">
        <v>0</v>
      </c>
      <c r="AQ35" s="76">
        <v>0</v>
      </c>
      <c r="AR35" s="125">
        <f t="shared" si="2"/>
        <v>0</v>
      </c>
      <c r="AS35" s="81">
        <v>0</v>
      </c>
      <c r="AT35" s="81">
        <v>0</v>
      </c>
      <c r="AU35" s="81">
        <v>0</v>
      </c>
      <c r="AV35" s="81">
        <v>0</v>
      </c>
      <c r="AW35" s="81">
        <v>0</v>
      </c>
      <c r="AX35" s="81">
        <v>0</v>
      </c>
      <c r="AY35" s="81">
        <v>0</v>
      </c>
      <c r="AZ35" s="81">
        <v>0</v>
      </c>
    </row>
    <row r="37" spans="2:52" ht="15.75" thickBot="1"/>
    <row r="38" spans="2:52" ht="19.5" thickBot="1">
      <c r="B38" s="96" t="s">
        <v>72</v>
      </c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8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</row>
    <row r="39" spans="2:52" ht="19.5" thickBot="1">
      <c r="B39" s="96" t="s">
        <v>73</v>
      </c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8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</row>
    <row r="40" spans="2:52">
      <c r="W40" s="7"/>
    </row>
    <row r="41" spans="2:52">
      <c r="M41" s="7"/>
      <c r="W41" s="7"/>
    </row>
    <row r="44" spans="2:52">
      <c r="L44" s="7"/>
    </row>
  </sheetData>
  <mergeCells count="12">
    <mergeCell ref="B5:AZ5"/>
    <mergeCell ref="B38:Q38"/>
    <mergeCell ref="B39:Q39"/>
    <mergeCell ref="AR10:AZ10"/>
    <mergeCell ref="M10:M11"/>
    <mergeCell ref="N10:N11"/>
    <mergeCell ref="O10:O11"/>
    <mergeCell ref="P10:P11"/>
    <mergeCell ref="Q10:Y10"/>
    <mergeCell ref="Z10:AH10"/>
    <mergeCell ref="AI10:AQ10"/>
    <mergeCell ref="D10:L10"/>
  </mergeCells>
  <conditionalFormatting sqref="M16:N17">
    <cfRule type="cellIs" dxfId="198" priority="283" operator="lessThan">
      <formula>M12/$C$7</formula>
    </cfRule>
    <cfRule type="cellIs" dxfId="197" priority="284" operator="greaterThan">
      <formula>M12</formula>
    </cfRule>
  </conditionalFormatting>
  <conditionalFormatting sqref="O16:P17">
    <cfRule type="cellIs" dxfId="196" priority="285" operator="greaterThan">
      <formula>O12*$C$7</formula>
    </cfRule>
    <cfRule type="cellIs" dxfId="195" priority="286" operator="lessThan">
      <formula>O12</formula>
    </cfRule>
  </conditionalFormatting>
  <conditionalFormatting sqref="M20:N21">
    <cfRule type="cellIs" dxfId="194" priority="233" operator="lessThan">
      <formula>M16/$C$7</formula>
    </cfRule>
    <cfRule type="cellIs" dxfId="193" priority="234" operator="greaterThan">
      <formula>M16</formula>
    </cfRule>
  </conditionalFormatting>
  <conditionalFormatting sqref="O20:P21">
    <cfRule type="cellIs" dxfId="192" priority="235" operator="greaterThan">
      <formula>O16*$C$7</formula>
    </cfRule>
    <cfRule type="cellIs" dxfId="191" priority="236" operator="lessThan">
      <formula>O16</formula>
    </cfRule>
  </conditionalFormatting>
  <conditionalFormatting sqref="M24:N25">
    <cfRule type="cellIs" dxfId="190" priority="213" operator="lessThan">
      <formula>M20/$C$7</formula>
    </cfRule>
    <cfRule type="cellIs" dxfId="189" priority="214" operator="greaterThan">
      <formula>M20</formula>
    </cfRule>
  </conditionalFormatting>
  <conditionalFormatting sqref="O24:P25">
    <cfRule type="cellIs" dxfId="188" priority="215" operator="greaterThan">
      <formula>O20*$C$7</formula>
    </cfRule>
    <cfRule type="cellIs" dxfId="187" priority="216" operator="lessThan">
      <formula>O20</formula>
    </cfRule>
  </conditionalFormatting>
  <conditionalFormatting sqref="M28:N29">
    <cfRule type="cellIs" dxfId="186" priority="209" operator="lessThan">
      <formula>M24/$C$7</formula>
    </cfRule>
    <cfRule type="cellIs" dxfId="185" priority="210" operator="greaterThan">
      <formula>M24</formula>
    </cfRule>
  </conditionalFormatting>
  <conditionalFormatting sqref="O28:P29">
    <cfRule type="cellIs" dxfId="184" priority="211" operator="greaterThan">
      <formula>O24*$C$7</formula>
    </cfRule>
    <cfRule type="cellIs" dxfId="183" priority="212" operator="lessThan">
      <formula>O24</formula>
    </cfRule>
  </conditionalFormatting>
  <conditionalFormatting sqref="M32:N33">
    <cfRule type="cellIs" dxfId="182" priority="205" operator="lessThan">
      <formula>M28/$C$7</formula>
    </cfRule>
    <cfRule type="cellIs" dxfId="181" priority="206" operator="greaterThan">
      <formula>M28</formula>
    </cfRule>
  </conditionalFormatting>
  <conditionalFormatting sqref="O32:P33">
    <cfRule type="cellIs" dxfId="180" priority="207" operator="greaterThan">
      <formula>O28*$C$7</formula>
    </cfRule>
    <cfRule type="cellIs" dxfId="179" priority="208" operator="lessThan">
      <formula>O28</formula>
    </cfRule>
  </conditionalFormatting>
  <conditionalFormatting sqref="M34:N35">
    <cfRule type="cellIs" dxfId="178" priority="201" operator="lessThan">
      <formula>M32/$C$7</formula>
    </cfRule>
    <cfRule type="cellIs" dxfId="177" priority="202" operator="greaterThan">
      <formula>M32</formula>
    </cfRule>
  </conditionalFormatting>
  <conditionalFormatting sqref="O34:P35">
    <cfRule type="cellIs" dxfId="176" priority="203" operator="greaterThan">
      <formula>O32*$C$7</formula>
    </cfRule>
    <cfRule type="cellIs" dxfId="175" priority="204" operator="lessThan">
      <formula>O32</formula>
    </cfRule>
  </conditionalFormatting>
  <conditionalFormatting sqref="E18:E19 E22:E27 E30:E31 E34:E35">
    <cfRule type="cellIs" dxfId="174" priority="197" operator="lessThan">
      <formula>E14/$C$7</formula>
    </cfRule>
    <cfRule type="cellIs" dxfId="173" priority="198" operator="greaterThan">
      <formula>E14</formula>
    </cfRule>
  </conditionalFormatting>
  <conditionalFormatting sqref="F24:K25">
    <cfRule type="cellIs" dxfId="172" priority="191" operator="lessThan">
      <formula>F20/$C$7</formula>
    </cfRule>
    <cfRule type="cellIs" dxfId="171" priority="192" operator="greaterThan">
      <formula>F20</formula>
    </cfRule>
  </conditionalFormatting>
  <conditionalFormatting sqref="F34:K34">
    <cfRule type="cellIs" dxfId="170" priority="179" operator="lessThan">
      <formula>F32/$C$7</formula>
    </cfRule>
    <cfRule type="cellIs" dxfId="169" priority="180" operator="greaterThan">
      <formula>F32</formula>
    </cfRule>
  </conditionalFormatting>
  <conditionalFormatting sqref="F35:K35">
    <cfRule type="cellIs" dxfId="168" priority="177" operator="lessThan">
      <formula>F33/$C$7</formula>
    </cfRule>
    <cfRule type="cellIs" dxfId="167" priority="178" operator="greaterThan">
      <formula>F33</formula>
    </cfRule>
  </conditionalFormatting>
  <conditionalFormatting sqref="L24:L25">
    <cfRule type="cellIs" dxfId="166" priority="161" operator="lessThan">
      <formula>L20/$C$7</formula>
    </cfRule>
    <cfRule type="cellIs" dxfId="165" priority="162" operator="greaterThan">
      <formula>L20</formula>
    </cfRule>
  </conditionalFormatting>
  <conditionalFormatting sqref="L34">
    <cfRule type="cellIs" dxfId="164" priority="149" operator="lessThan">
      <formula>L32/$C$7</formula>
    </cfRule>
    <cfRule type="cellIs" dxfId="163" priority="150" operator="greaterThan">
      <formula>L32</formula>
    </cfRule>
  </conditionalFormatting>
  <conditionalFormatting sqref="L35">
    <cfRule type="cellIs" dxfId="162" priority="147" operator="lessThan">
      <formula>L33/$C$7</formula>
    </cfRule>
    <cfRule type="cellIs" dxfId="161" priority="148" operator="greaterThan">
      <formula>L33</formula>
    </cfRule>
  </conditionalFormatting>
  <conditionalFormatting sqref="M14:N14">
    <cfRule type="cellIs" dxfId="160" priority="143" operator="lessThan">
      <formula>M12/$C$7</formula>
    </cfRule>
    <cfRule type="cellIs" dxfId="159" priority="144" operator="greaterThan">
      <formula>M12</formula>
    </cfRule>
  </conditionalFormatting>
  <conditionalFormatting sqref="O14:P14">
    <cfRule type="cellIs" dxfId="158" priority="145" operator="greaterThan">
      <formula>O12*$C$7</formula>
    </cfRule>
    <cfRule type="cellIs" dxfId="157" priority="146" operator="lessThan">
      <formula>O12</formula>
    </cfRule>
  </conditionalFormatting>
  <conditionalFormatting sqref="E14:K14">
    <cfRule type="cellIs" dxfId="156" priority="141" operator="lessThan">
      <formula>E12/$C$7</formula>
    </cfRule>
    <cfRule type="cellIs" dxfId="155" priority="142" operator="greaterThan">
      <formula>E12</formula>
    </cfRule>
  </conditionalFormatting>
  <conditionalFormatting sqref="L14">
    <cfRule type="cellIs" dxfId="154" priority="139" operator="lessThan">
      <formula>L12/$C$7</formula>
    </cfRule>
    <cfRule type="cellIs" dxfId="153" priority="140" operator="greaterThan">
      <formula>L12</formula>
    </cfRule>
  </conditionalFormatting>
  <conditionalFormatting sqref="M15:N15">
    <cfRule type="cellIs" dxfId="152" priority="135" operator="lessThan">
      <formula>M13/$C$7</formula>
    </cfRule>
    <cfRule type="cellIs" dxfId="151" priority="136" operator="greaterThan">
      <formula>M13</formula>
    </cfRule>
  </conditionalFormatting>
  <conditionalFormatting sqref="O15:P15">
    <cfRule type="cellIs" dxfId="150" priority="137" operator="greaterThan">
      <formula>O13*$C$7</formula>
    </cfRule>
    <cfRule type="cellIs" dxfId="149" priority="138" operator="lessThan">
      <formula>O13</formula>
    </cfRule>
  </conditionalFormatting>
  <conditionalFormatting sqref="E15:K15">
    <cfRule type="cellIs" dxfId="148" priority="133" operator="lessThan">
      <formula>E13/$C$7</formula>
    </cfRule>
    <cfRule type="cellIs" dxfId="147" priority="134" operator="greaterThan">
      <formula>E13</formula>
    </cfRule>
  </conditionalFormatting>
  <conditionalFormatting sqref="L15">
    <cfRule type="cellIs" dxfId="146" priority="131" operator="lessThan">
      <formula>L13/$C$7</formula>
    </cfRule>
    <cfRule type="cellIs" dxfId="145" priority="132" operator="greaterThan">
      <formula>L13</formula>
    </cfRule>
  </conditionalFormatting>
  <conditionalFormatting sqref="M18:N18">
    <cfRule type="cellIs" dxfId="144" priority="127" operator="lessThan">
      <formula>M16/$C$7</formula>
    </cfRule>
    <cfRule type="cellIs" dxfId="143" priority="128" operator="greaterThan">
      <formula>M16</formula>
    </cfRule>
  </conditionalFormatting>
  <conditionalFormatting sqref="O18:P18">
    <cfRule type="cellIs" dxfId="142" priority="129" operator="greaterThan">
      <formula>O16*$C$7</formula>
    </cfRule>
    <cfRule type="cellIs" dxfId="141" priority="130" operator="lessThan">
      <formula>O16</formula>
    </cfRule>
  </conditionalFormatting>
  <conditionalFormatting sqref="F18:K18">
    <cfRule type="cellIs" dxfId="140" priority="125" operator="lessThan">
      <formula>F16/$C$7</formula>
    </cfRule>
    <cfRule type="cellIs" dxfId="139" priority="126" operator="greaterThan">
      <formula>F16</formula>
    </cfRule>
  </conditionalFormatting>
  <conditionalFormatting sqref="L18">
    <cfRule type="cellIs" dxfId="138" priority="123" operator="lessThan">
      <formula>L16/$C$7</formula>
    </cfRule>
    <cfRule type="cellIs" dxfId="137" priority="124" operator="greaterThan">
      <formula>L16</formula>
    </cfRule>
  </conditionalFormatting>
  <conditionalFormatting sqref="M19:N19">
    <cfRule type="cellIs" dxfId="136" priority="119" operator="lessThan">
      <formula>M17/$C$7</formula>
    </cfRule>
    <cfRule type="cellIs" dxfId="135" priority="120" operator="greaterThan">
      <formula>M17</formula>
    </cfRule>
  </conditionalFormatting>
  <conditionalFormatting sqref="O19:P19">
    <cfRule type="cellIs" dxfId="134" priority="121" operator="greaterThan">
      <formula>O17*$C$7</formula>
    </cfRule>
    <cfRule type="cellIs" dxfId="133" priority="122" operator="lessThan">
      <formula>O17</formula>
    </cfRule>
  </conditionalFormatting>
  <conditionalFormatting sqref="F19:K19">
    <cfRule type="cellIs" dxfId="132" priority="117" operator="lessThan">
      <formula>F17/$C$7</formula>
    </cfRule>
    <cfRule type="cellIs" dxfId="131" priority="118" operator="greaterThan">
      <formula>F17</formula>
    </cfRule>
  </conditionalFormatting>
  <conditionalFormatting sqref="L19">
    <cfRule type="cellIs" dxfId="130" priority="115" operator="lessThan">
      <formula>L17/$C$7</formula>
    </cfRule>
    <cfRule type="cellIs" dxfId="129" priority="116" operator="greaterThan">
      <formula>L17</formula>
    </cfRule>
  </conditionalFormatting>
  <conditionalFormatting sqref="M23:N23">
    <cfRule type="cellIs" dxfId="128" priority="111" operator="lessThan">
      <formula>M20/$C$7</formula>
    </cfRule>
    <cfRule type="cellIs" dxfId="127" priority="112" operator="greaterThan">
      <formula>M20</formula>
    </cfRule>
  </conditionalFormatting>
  <conditionalFormatting sqref="O23:P23">
    <cfRule type="cellIs" dxfId="126" priority="113" operator="greaterThan">
      <formula>O20*$C$7</formula>
    </cfRule>
    <cfRule type="cellIs" dxfId="125" priority="114" operator="lessThan">
      <formula>O20</formula>
    </cfRule>
  </conditionalFormatting>
  <conditionalFormatting sqref="F23:K23">
    <cfRule type="cellIs" dxfId="124" priority="109" operator="lessThan">
      <formula>F20/$C$7</formula>
    </cfRule>
    <cfRule type="cellIs" dxfId="123" priority="110" operator="greaterThan">
      <formula>F20</formula>
    </cfRule>
  </conditionalFormatting>
  <conditionalFormatting sqref="L23">
    <cfRule type="cellIs" dxfId="122" priority="107" operator="lessThan">
      <formula>L20/$C$7</formula>
    </cfRule>
    <cfRule type="cellIs" dxfId="121" priority="108" operator="greaterThan">
      <formula>L20</formula>
    </cfRule>
  </conditionalFormatting>
  <conditionalFormatting sqref="M22:N22">
    <cfRule type="cellIs" dxfId="120" priority="103" operator="lessThan">
      <formula>M19/$C$7</formula>
    </cfRule>
    <cfRule type="cellIs" dxfId="119" priority="104" operator="greaterThan">
      <formula>M19</formula>
    </cfRule>
  </conditionalFormatting>
  <conditionalFormatting sqref="O22:P22">
    <cfRule type="cellIs" dxfId="118" priority="105" operator="greaterThan">
      <formula>O19*$C$7</formula>
    </cfRule>
    <cfRule type="cellIs" dxfId="117" priority="106" operator="lessThan">
      <formula>O19</formula>
    </cfRule>
  </conditionalFormatting>
  <conditionalFormatting sqref="F22:K22">
    <cfRule type="cellIs" dxfId="116" priority="101" operator="lessThan">
      <formula>F19/$C$7</formula>
    </cfRule>
    <cfRule type="cellIs" dxfId="115" priority="102" operator="greaterThan">
      <formula>F19</formula>
    </cfRule>
  </conditionalFormatting>
  <conditionalFormatting sqref="L22">
    <cfRule type="cellIs" dxfId="114" priority="99" operator="lessThan">
      <formula>L19/$C$7</formula>
    </cfRule>
    <cfRule type="cellIs" dxfId="113" priority="100" operator="greaterThan">
      <formula>L19</formula>
    </cfRule>
  </conditionalFormatting>
  <conditionalFormatting sqref="M27:N27">
    <cfRule type="cellIs" dxfId="112" priority="95" operator="lessThan">
      <formula>M23/$C$7</formula>
    </cfRule>
    <cfRule type="cellIs" dxfId="111" priority="96" operator="greaterThan">
      <formula>M23</formula>
    </cfRule>
  </conditionalFormatting>
  <conditionalFormatting sqref="O27:P27">
    <cfRule type="cellIs" dxfId="110" priority="97" operator="greaterThan">
      <formula>O23*$C$7</formula>
    </cfRule>
    <cfRule type="cellIs" dxfId="109" priority="98" operator="lessThan">
      <formula>O23</formula>
    </cfRule>
  </conditionalFormatting>
  <conditionalFormatting sqref="F27:K27">
    <cfRule type="cellIs" dxfId="108" priority="93" operator="lessThan">
      <formula>F23/$C$7</formula>
    </cfRule>
    <cfRule type="cellIs" dxfId="107" priority="94" operator="greaterThan">
      <formula>F23</formula>
    </cfRule>
  </conditionalFormatting>
  <conditionalFormatting sqref="L27">
    <cfRule type="cellIs" dxfId="106" priority="91" operator="lessThan">
      <formula>L23/$C$7</formula>
    </cfRule>
    <cfRule type="cellIs" dxfId="105" priority="92" operator="greaterThan">
      <formula>L23</formula>
    </cfRule>
  </conditionalFormatting>
  <conditionalFormatting sqref="M26:N26">
    <cfRule type="cellIs" dxfId="104" priority="87" operator="lessThan">
      <formula>M22/$C$7</formula>
    </cfRule>
    <cfRule type="cellIs" dxfId="103" priority="88" operator="greaterThan">
      <formula>M22</formula>
    </cfRule>
  </conditionalFormatting>
  <conditionalFormatting sqref="O26:P26">
    <cfRule type="cellIs" dxfId="102" priority="89" operator="greaterThan">
      <formula>O22*$C$7</formula>
    </cfRule>
    <cfRule type="cellIs" dxfId="101" priority="90" operator="lessThan">
      <formula>O22</formula>
    </cfRule>
  </conditionalFormatting>
  <conditionalFormatting sqref="F26:K26">
    <cfRule type="cellIs" dxfId="100" priority="85" operator="lessThan">
      <formula>F22/$C$7</formula>
    </cfRule>
    <cfRule type="cellIs" dxfId="99" priority="86" operator="greaterThan">
      <formula>F22</formula>
    </cfRule>
  </conditionalFormatting>
  <conditionalFormatting sqref="L26">
    <cfRule type="cellIs" dxfId="98" priority="83" operator="lessThan">
      <formula>L22/$C$7</formula>
    </cfRule>
    <cfRule type="cellIs" dxfId="97" priority="84" operator="greaterThan">
      <formula>L22</formula>
    </cfRule>
  </conditionalFormatting>
  <conditionalFormatting sqref="M31:N31">
    <cfRule type="cellIs" dxfId="96" priority="79" operator="lessThan">
      <formula>M26/$C$7</formula>
    </cfRule>
    <cfRule type="cellIs" dxfId="95" priority="80" operator="greaterThan">
      <formula>M26</formula>
    </cfRule>
  </conditionalFormatting>
  <conditionalFormatting sqref="O31:P31">
    <cfRule type="cellIs" dxfId="94" priority="81" operator="greaterThan">
      <formula>O26*$C$7</formula>
    </cfRule>
    <cfRule type="cellIs" dxfId="93" priority="82" operator="lessThan">
      <formula>O26</formula>
    </cfRule>
  </conditionalFormatting>
  <conditionalFormatting sqref="F31:K31">
    <cfRule type="cellIs" dxfId="92" priority="77" operator="lessThan">
      <formula>F26/$C$7</formula>
    </cfRule>
    <cfRule type="cellIs" dxfId="91" priority="78" operator="greaterThan">
      <formula>F26</formula>
    </cfRule>
  </conditionalFormatting>
  <conditionalFormatting sqref="L31">
    <cfRule type="cellIs" dxfId="90" priority="75" operator="lessThan">
      <formula>L26/$C$7</formula>
    </cfRule>
    <cfRule type="cellIs" dxfId="89" priority="76" operator="greaterThan">
      <formula>L26</formula>
    </cfRule>
  </conditionalFormatting>
  <conditionalFormatting sqref="M30:N30">
    <cfRule type="cellIs" dxfId="88" priority="71" operator="lessThan">
      <formula>M25/$C$7</formula>
    </cfRule>
    <cfRule type="cellIs" dxfId="87" priority="72" operator="greaterThan">
      <formula>M25</formula>
    </cfRule>
  </conditionalFormatting>
  <conditionalFormatting sqref="O30:P30">
    <cfRule type="cellIs" dxfId="86" priority="73" operator="greaterThan">
      <formula>O25*$C$7</formula>
    </cfRule>
    <cfRule type="cellIs" dxfId="85" priority="74" operator="lessThan">
      <formula>O25</formula>
    </cfRule>
  </conditionalFormatting>
  <conditionalFormatting sqref="F30:K30">
    <cfRule type="cellIs" dxfId="84" priority="69" operator="lessThan">
      <formula>F25/$C$7</formula>
    </cfRule>
    <cfRule type="cellIs" dxfId="83" priority="70" operator="greaterThan">
      <formula>F25</formula>
    </cfRule>
  </conditionalFormatting>
  <conditionalFormatting sqref="L30">
    <cfRule type="cellIs" dxfId="82" priority="67" operator="lessThan">
      <formula>L25/$C$7</formula>
    </cfRule>
    <cfRule type="cellIs" dxfId="81" priority="68" operator="greaterThan">
      <formula>L25</formula>
    </cfRule>
  </conditionalFormatting>
  <conditionalFormatting sqref="E12">
    <cfRule type="cellIs" dxfId="80" priority="65" operator="lessThan">
      <formula>E8/$C$7</formula>
    </cfRule>
    <cfRule type="cellIs" dxfId="79" priority="66" operator="greaterThan">
      <formula>E8</formula>
    </cfRule>
  </conditionalFormatting>
  <conditionalFormatting sqref="F12:K12">
    <cfRule type="cellIs" dxfId="78" priority="63" operator="lessThan">
      <formula>F8/$C$7</formula>
    </cfRule>
    <cfRule type="cellIs" dxfId="77" priority="64" operator="greaterThan">
      <formula>F8</formula>
    </cfRule>
  </conditionalFormatting>
  <conditionalFormatting sqref="L12">
    <cfRule type="cellIs" dxfId="76" priority="61" operator="lessThan">
      <formula>L8/$C$7</formula>
    </cfRule>
    <cfRule type="cellIs" dxfId="75" priority="62" operator="greaterThan">
      <formula>L8</formula>
    </cfRule>
  </conditionalFormatting>
  <conditionalFormatting sqref="E13">
    <cfRule type="cellIs" dxfId="74" priority="59" operator="lessThan">
      <formula>E9/$C$7</formula>
    </cfRule>
    <cfRule type="cellIs" dxfId="73" priority="60" operator="greaterThan">
      <formula>E9</formula>
    </cfRule>
  </conditionalFormatting>
  <conditionalFormatting sqref="F13:K13">
    <cfRule type="cellIs" dxfId="72" priority="57" operator="lessThan">
      <formula>F9/$C$7</formula>
    </cfRule>
    <cfRule type="cellIs" dxfId="71" priority="58" operator="greaterThan">
      <formula>F9</formula>
    </cfRule>
  </conditionalFormatting>
  <conditionalFormatting sqref="L13">
    <cfRule type="cellIs" dxfId="70" priority="55" operator="lessThan">
      <formula>L9/$C$7</formula>
    </cfRule>
    <cfRule type="cellIs" dxfId="69" priority="56" operator="greaterThan">
      <formula>L9</formula>
    </cfRule>
  </conditionalFormatting>
  <conditionalFormatting sqref="E17">
    <cfRule type="cellIs" dxfId="68" priority="47" operator="lessThan">
      <formula>E13/$C$7</formula>
    </cfRule>
    <cfRule type="cellIs" dxfId="67" priority="48" operator="greaterThan">
      <formula>E13</formula>
    </cfRule>
  </conditionalFormatting>
  <conditionalFormatting sqref="F17 H17:K17">
    <cfRule type="cellIs" dxfId="66" priority="45" operator="lessThan">
      <formula>F13/$C$7</formula>
    </cfRule>
    <cfRule type="cellIs" dxfId="65" priority="46" operator="greaterThan">
      <formula>F13</formula>
    </cfRule>
  </conditionalFormatting>
  <conditionalFormatting sqref="L17">
    <cfRule type="cellIs" dxfId="64" priority="43" operator="lessThan">
      <formula>L13/$C$7</formula>
    </cfRule>
    <cfRule type="cellIs" dxfId="63" priority="44" operator="greaterThan">
      <formula>L13</formula>
    </cfRule>
  </conditionalFormatting>
  <conditionalFormatting sqref="E21">
    <cfRule type="cellIs" dxfId="62" priority="41" operator="lessThan">
      <formula>E17/$C$7</formula>
    </cfRule>
    <cfRule type="cellIs" dxfId="61" priority="42" operator="greaterThan">
      <formula>E17</formula>
    </cfRule>
  </conditionalFormatting>
  <conditionalFormatting sqref="F21:K21">
    <cfRule type="cellIs" dxfId="60" priority="39" operator="lessThan">
      <formula>F17/$C$7</formula>
    </cfRule>
    <cfRule type="cellIs" dxfId="59" priority="40" operator="greaterThan">
      <formula>F17</formula>
    </cfRule>
  </conditionalFormatting>
  <conditionalFormatting sqref="L21">
    <cfRule type="cellIs" dxfId="58" priority="37" operator="lessThan">
      <formula>L17/$C$7</formula>
    </cfRule>
    <cfRule type="cellIs" dxfId="57" priority="38" operator="greaterThan">
      <formula>L17</formula>
    </cfRule>
  </conditionalFormatting>
  <conditionalFormatting sqref="E29">
    <cfRule type="cellIs" dxfId="56" priority="35" operator="lessThan">
      <formula>E25/$C$7</formula>
    </cfRule>
    <cfRule type="cellIs" dxfId="55" priority="36" operator="greaterThan">
      <formula>E25</formula>
    </cfRule>
  </conditionalFormatting>
  <conditionalFormatting sqref="F29:K29">
    <cfRule type="cellIs" dxfId="54" priority="33" operator="lessThan">
      <formula>F25/$C$7</formula>
    </cfRule>
    <cfRule type="cellIs" dxfId="53" priority="34" operator="greaterThan">
      <formula>F25</formula>
    </cfRule>
  </conditionalFormatting>
  <conditionalFormatting sqref="L29">
    <cfRule type="cellIs" dxfId="52" priority="31" operator="lessThan">
      <formula>L25/$C$7</formula>
    </cfRule>
    <cfRule type="cellIs" dxfId="51" priority="32" operator="greaterThan">
      <formula>L25</formula>
    </cfRule>
  </conditionalFormatting>
  <conditionalFormatting sqref="E33">
    <cfRule type="cellIs" dxfId="50" priority="29" operator="lessThan">
      <formula>E29/$C$7</formula>
    </cfRule>
    <cfRule type="cellIs" dxfId="49" priority="30" operator="greaterThan">
      <formula>E29</formula>
    </cfRule>
  </conditionalFormatting>
  <conditionalFormatting sqref="F33:K33">
    <cfRule type="cellIs" dxfId="48" priority="27" operator="lessThan">
      <formula>F29/$C$7</formula>
    </cfRule>
    <cfRule type="cellIs" dxfId="47" priority="28" operator="greaterThan">
      <formula>F29</formula>
    </cfRule>
  </conditionalFormatting>
  <conditionalFormatting sqref="L33">
    <cfRule type="cellIs" dxfId="46" priority="25" operator="lessThan">
      <formula>L29/$C$7</formula>
    </cfRule>
    <cfRule type="cellIs" dxfId="45" priority="26" operator="greaterThan">
      <formula>L29</formula>
    </cfRule>
  </conditionalFormatting>
  <conditionalFormatting sqref="E16">
    <cfRule type="cellIs" dxfId="44" priority="23" operator="lessThan">
      <formula>E12/$C$7</formula>
    </cfRule>
    <cfRule type="cellIs" dxfId="43" priority="24" operator="greaterThan">
      <formula>E12</formula>
    </cfRule>
  </conditionalFormatting>
  <conditionalFormatting sqref="F16:K16 G17">
    <cfRule type="cellIs" dxfId="42" priority="21" operator="lessThan">
      <formula>F12/$C$7</formula>
    </cfRule>
    <cfRule type="cellIs" dxfId="41" priority="22" operator="greaterThan">
      <formula>F12</formula>
    </cfRule>
  </conditionalFormatting>
  <conditionalFormatting sqref="L16">
    <cfRule type="cellIs" dxfId="40" priority="19" operator="lessThan">
      <formula>L12/$C$7</formula>
    </cfRule>
    <cfRule type="cellIs" dxfId="39" priority="20" operator="greaterThan">
      <formula>L12</formula>
    </cfRule>
  </conditionalFormatting>
  <conditionalFormatting sqref="E20">
    <cfRule type="cellIs" dxfId="38" priority="17" operator="lessThan">
      <formula>E16/$C$7</formula>
    </cfRule>
    <cfRule type="cellIs" dxfId="37" priority="18" operator="greaterThan">
      <formula>E16</formula>
    </cfRule>
  </conditionalFormatting>
  <conditionalFormatting sqref="F20:K20">
    <cfRule type="cellIs" dxfId="36" priority="15" operator="lessThan">
      <formula>F16/$C$7</formula>
    </cfRule>
    <cfRule type="cellIs" dxfId="35" priority="16" operator="greaterThan">
      <formula>F16</formula>
    </cfRule>
  </conditionalFormatting>
  <conditionalFormatting sqref="L20">
    <cfRule type="cellIs" dxfId="34" priority="13" operator="lessThan">
      <formula>L16/$C$7</formula>
    </cfRule>
    <cfRule type="cellIs" dxfId="33" priority="14" operator="greaterThan">
      <formula>L16</formula>
    </cfRule>
  </conditionalFormatting>
  <conditionalFormatting sqref="E28">
    <cfRule type="cellIs" dxfId="32" priority="11" operator="lessThan">
      <formula>E24/$C$7</formula>
    </cfRule>
    <cfRule type="cellIs" dxfId="31" priority="12" operator="greaterThan">
      <formula>E24</formula>
    </cfRule>
  </conditionalFormatting>
  <conditionalFormatting sqref="F28:K28">
    <cfRule type="cellIs" dxfId="30" priority="9" operator="lessThan">
      <formula>F24/$C$7</formula>
    </cfRule>
    <cfRule type="cellIs" dxfId="29" priority="10" operator="greaterThan">
      <formula>F24</formula>
    </cfRule>
  </conditionalFormatting>
  <conditionalFormatting sqref="L28">
    <cfRule type="cellIs" dxfId="28" priority="7" operator="lessThan">
      <formula>L24/$C$7</formula>
    </cfRule>
    <cfRule type="cellIs" dxfId="27" priority="8" operator="greaterThan">
      <formula>L24</formula>
    </cfRule>
  </conditionalFormatting>
  <conditionalFormatting sqref="E32">
    <cfRule type="cellIs" dxfId="26" priority="5" operator="lessThan">
      <formula>E28/$C$7</formula>
    </cfRule>
    <cfRule type="cellIs" dxfId="25" priority="6" operator="greaterThan">
      <formula>E28</formula>
    </cfRule>
  </conditionalFormatting>
  <conditionalFormatting sqref="F32:K32">
    <cfRule type="cellIs" dxfId="24" priority="3" operator="lessThan">
      <formula>F28/$C$7</formula>
    </cfRule>
    <cfRule type="cellIs" dxfId="23" priority="4" operator="greaterThan">
      <formula>F28</formula>
    </cfRule>
  </conditionalFormatting>
  <conditionalFormatting sqref="L32">
    <cfRule type="cellIs" dxfId="22" priority="1" operator="lessThan">
      <formula>L28/$C$7</formula>
    </cfRule>
    <cfRule type="cellIs" dxfId="21" priority="2" operator="greaterThan">
      <formula>L28</formula>
    </cfRule>
  </conditionalFormatting>
  <pageMargins left="0.7" right="0.7" top="0.75" bottom="0.75" header="0.3" footer="0.3"/>
  <pageSetup paperSize="9" scale="5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7:N48"/>
  <sheetViews>
    <sheetView topLeftCell="A7" workbookViewId="0">
      <selection activeCell="N18" sqref="N18"/>
    </sheetView>
  </sheetViews>
  <sheetFormatPr baseColWidth="10" defaultColWidth="9.140625" defaultRowHeight="15"/>
  <cols>
    <col min="1" max="1" width="13.85546875" customWidth="1"/>
    <col min="5" max="5" width="14.140625" customWidth="1"/>
    <col min="9" max="9" width="14" customWidth="1"/>
    <col min="10" max="10" width="10" customWidth="1"/>
    <col min="13" max="13" width="13.5703125" customWidth="1"/>
    <col min="14" max="14" width="10.140625" customWidth="1"/>
  </cols>
  <sheetData>
    <row r="7" spans="1:14" ht="15.75" thickBot="1"/>
    <row r="8" spans="1:14" ht="15.75" thickBot="1">
      <c r="A8" s="121" t="s">
        <v>74</v>
      </c>
      <c r="B8" s="122"/>
      <c r="E8" s="121" t="s">
        <v>75</v>
      </c>
      <c r="F8" s="122"/>
      <c r="I8" s="121" t="s">
        <v>76</v>
      </c>
      <c r="J8" s="122"/>
      <c r="M8" s="121" t="s">
        <v>77</v>
      </c>
      <c r="N8" s="122"/>
    </row>
    <row r="9" spans="1:14">
      <c r="A9" s="92" t="s">
        <v>98</v>
      </c>
      <c r="B9" t="s">
        <v>99</v>
      </c>
      <c r="E9" s="92" t="s">
        <v>98</v>
      </c>
      <c r="F9" t="s">
        <v>99</v>
      </c>
      <c r="I9" s="92" t="s">
        <v>98</v>
      </c>
      <c r="J9" t="s">
        <v>99</v>
      </c>
      <c r="M9" s="92" t="s">
        <v>98</v>
      </c>
      <c r="N9" t="s">
        <v>99</v>
      </c>
    </row>
    <row r="10" spans="1:14">
      <c r="A10" s="127"/>
      <c r="B10" s="128">
        <v>1</v>
      </c>
      <c r="E10" s="127"/>
      <c r="F10" s="128">
        <v>1</v>
      </c>
      <c r="I10" s="127"/>
      <c r="J10" s="128">
        <v>1</v>
      </c>
      <c r="M10" s="127"/>
      <c r="N10" s="128">
        <v>1</v>
      </c>
    </row>
    <row r="11" spans="1:14">
      <c r="A11" s="135" t="s">
        <v>69</v>
      </c>
      <c r="B11" s="136">
        <v>1</v>
      </c>
      <c r="E11" s="137" t="s">
        <v>22</v>
      </c>
      <c r="F11" s="138">
        <v>2</v>
      </c>
      <c r="I11" s="137" t="s">
        <v>53</v>
      </c>
      <c r="J11" s="138">
        <v>4</v>
      </c>
      <c r="M11" s="137" t="s">
        <v>53</v>
      </c>
      <c r="N11" s="138">
        <v>4</v>
      </c>
    </row>
    <row r="12" spans="1:14">
      <c r="A12" s="129" t="s">
        <v>53</v>
      </c>
      <c r="B12" s="130">
        <v>2</v>
      </c>
      <c r="E12" s="137" t="s">
        <v>62</v>
      </c>
      <c r="F12" s="138">
        <v>3</v>
      </c>
      <c r="I12" s="137" t="s">
        <v>23</v>
      </c>
      <c r="J12" s="138">
        <v>12</v>
      </c>
      <c r="M12" s="137" t="s">
        <v>23</v>
      </c>
      <c r="N12" s="138">
        <v>4</v>
      </c>
    </row>
    <row r="13" spans="1:14">
      <c r="A13" s="129" t="s">
        <v>65</v>
      </c>
      <c r="B13" s="130">
        <v>1</v>
      </c>
      <c r="E13" s="137" t="s">
        <v>53</v>
      </c>
      <c r="F13" s="138">
        <v>2</v>
      </c>
      <c r="I13" s="135" t="s">
        <v>24</v>
      </c>
      <c r="J13" s="136">
        <v>4</v>
      </c>
      <c r="M13" s="135" t="s">
        <v>24</v>
      </c>
      <c r="N13" s="136">
        <v>2</v>
      </c>
    </row>
    <row r="14" spans="1:14">
      <c r="A14" s="129" t="s">
        <v>23</v>
      </c>
      <c r="B14" s="130">
        <v>16</v>
      </c>
      <c r="E14" s="137" t="s">
        <v>23</v>
      </c>
      <c r="F14" s="138">
        <v>63</v>
      </c>
      <c r="I14" s="135" t="s">
        <v>54</v>
      </c>
      <c r="J14" s="136">
        <v>6</v>
      </c>
      <c r="M14" s="137" t="s">
        <v>27</v>
      </c>
      <c r="N14" s="138">
        <v>5</v>
      </c>
    </row>
    <row r="15" spans="1:14">
      <c r="A15" s="135" t="s">
        <v>24</v>
      </c>
      <c r="B15" s="136">
        <v>7</v>
      </c>
      <c r="E15" s="135" t="s">
        <v>24</v>
      </c>
      <c r="F15" s="136">
        <v>4</v>
      </c>
      <c r="I15" s="137" t="s">
        <v>27</v>
      </c>
      <c r="J15" s="138">
        <v>9</v>
      </c>
      <c r="M15" s="131" t="s">
        <v>28</v>
      </c>
      <c r="N15" s="132">
        <v>5</v>
      </c>
    </row>
    <row r="16" spans="1:14">
      <c r="A16" s="133" t="s">
        <v>25</v>
      </c>
      <c r="B16" s="134">
        <v>14</v>
      </c>
      <c r="E16" s="135" t="s">
        <v>25</v>
      </c>
      <c r="F16" s="136">
        <v>6</v>
      </c>
      <c r="I16" s="131" t="s">
        <v>28</v>
      </c>
      <c r="J16" s="132">
        <v>5</v>
      </c>
      <c r="M16" s="137" t="s">
        <v>29</v>
      </c>
      <c r="N16" s="138">
        <v>1</v>
      </c>
    </row>
    <row r="17" spans="1:14">
      <c r="A17" s="133" t="s">
        <v>26</v>
      </c>
      <c r="B17" s="134">
        <v>3</v>
      </c>
      <c r="E17" s="133" t="s">
        <v>26</v>
      </c>
      <c r="F17" s="134">
        <v>4</v>
      </c>
      <c r="I17" s="137" t="s">
        <v>29</v>
      </c>
      <c r="J17" s="138">
        <v>3</v>
      </c>
      <c r="M17" s="131" t="s">
        <v>55</v>
      </c>
      <c r="N17" s="132">
        <v>1</v>
      </c>
    </row>
    <row r="18" spans="1:14">
      <c r="A18" s="129" t="s">
        <v>27</v>
      </c>
      <c r="B18" s="130">
        <v>4</v>
      </c>
      <c r="E18" s="135" t="s">
        <v>102</v>
      </c>
      <c r="F18" s="136">
        <v>1</v>
      </c>
      <c r="I18" s="131" t="s">
        <v>60</v>
      </c>
      <c r="J18" s="132">
        <v>1</v>
      </c>
      <c r="M18" s="137" t="s">
        <v>64</v>
      </c>
      <c r="N18" s="138">
        <v>1</v>
      </c>
    </row>
    <row r="19" spans="1:14">
      <c r="A19" s="131" t="s">
        <v>28</v>
      </c>
      <c r="B19" s="132">
        <v>4</v>
      </c>
      <c r="E19" s="137" t="s">
        <v>27</v>
      </c>
      <c r="F19" s="138">
        <v>12</v>
      </c>
      <c r="I19" s="131" t="s">
        <v>55</v>
      </c>
      <c r="J19" s="132">
        <v>2</v>
      </c>
      <c r="M19" s="131" t="s">
        <v>34</v>
      </c>
      <c r="N19" s="132">
        <v>1</v>
      </c>
    </row>
    <row r="20" spans="1:14">
      <c r="A20" s="135" t="s">
        <v>30</v>
      </c>
      <c r="B20" s="136">
        <v>4</v>
      </c>
      <c r="E20" s="131" t="s">
        <v>28</v>
      </c>
      <c r="F20" s="132">
        <v>6</v>
      </c>
      <c r="I20" s="131" t="s">
        <v>61</v>
      </c>
      <c r="J20" s="132">
        <v>1</v>
      </c>
      <c r="M20" s="131" t="s">
        <v>56</v>
      </c>
      <c r="N20" s="132">
        <v>2</v>
      </c>
    </row>
    <row r="21" spans="1:14">
      <c r="A21" s="133" t="s">
        <v>31</v>
      </c>
      <c r="B21" s="134">
        <v>1</v>
      </c>
      <c r="E21" s="137" t="s">
        <v>29</v>
      </c>
      <c r="F21" s="138">
        <v>14</v>
      </c>
      <c r="I21" s="131" t="s">
        <v>66</v>
      </c>
      <c r="J21" s="132">
        <v>3</v>
      </c>
      <c r="M21" s="127" t="s">
        <v>100</v>
      </c>
      <c r="N21" s="128"/>
    </row>
    <row r="22" spans="1:14">
      <c r="A22" s="131" t="s">
        <v>32</v>
      </c>
      <c r="B22" s="132">
        <v>7</v>
      </c>
      <c r="E22" s="133" t="s">
        <v>31</v>
      </c>
      <c r="F22" s="134">
        <v>2</v>
      </c>
      <c r="I22" s="131" t="s">
        <v>34</v>
      </c>
      <c r="J22" s="132">
        <v>1</v>
      </c>
      <c r="M22" s="127" t="s">
        <v>101</v>
      </c>
      <c r="N22" s="128">
        <v>27</v>
      </c>
    </row>
    <row r="23" spans="1:14">
      <c r="A23" s="131" t="s">
        <v>33</v>
      </c>
      <c r="B23" s="132">
        <v>1</v>
      </c>
      <c r="E23" s="131" t="s">
        <v>32</v>
      </c>
      <c r="F23" s="132">
        <v>4</v>
      </c>
      <c r="I23" s="133" t="s">
        <v>58</v>
      </c>
      <c r="J23" s="134">
        <v>1</v>
      </c>
    </row>
    <row r="24" spans="1:14">
      <c r="A24" s="131" t="s">
        <v>57</v>
      </c>
      <c r="B24" s="132">
        <v>1</v>
      </c>
      <c r="E24" s="137" t="s">
        <v>68</v>
      </c>
      <c r="F24" s="138">
        <v>1</v>
      </c>
      <c r="I24" s="133" t="s">
        <v>41</v>
      </c>
      <c r="J24" s="134">
        <v>1</v>
      </c>
    </row>
    <row r="25" spans="1:14">
      <c r="A25" s="129" t="s">
        <v>35</v>
      </c>
      <c r="B25" s="130">
        <v>1</v>
      </c>
      <c r="E25" s="131" t="s">
        <v>33</v>
      </c>
      <c r="F25" s="132">
        <v>11</v>
      </c>
      <c r="I25" s="133" t="s">
        <v>46</v>
      </c>
      <c r="J25" s="134">
        <v>3</v>
      </c>
    </row>
    <row r="26" spans="1:14">
      <c r="A26" s="135" t="s">
        <v>36</v>
      </c>
      <c r="B26" s="136">
        <v>8</v>
      </c>
      <c r="E26" s="131" t="s">
        <v>103</v>
      </c>
      <c r="F26" s="132">
        <v>2</v>
      </c>
      <c r="I26" s="133" t="s">
        <v>47</v>
      </c>
      <c r="J26" s="134">
        <v>1</v>
      </c>
    </row>
    <row r="27" spans="1:14">
      <c r="A27" s="133" t="s">
        <v>37</v>
      </c>
      <c r="B27" s="134">
        <v>5</v>
      </c>
      <c r="E27" s="137" t="s">
        <v>35</v>
      </c>
      <c r="F27" s="138">
        <v>2</v>
      </c>
      <c r="I27" s="133" t="s">
        <v>52</v>
      </c>
      <c r="J27" s="134">
        <v>1</v>
      </c>
    </row>
    <row r="28" spans="1:14">
      <c r="A28" s="133" t="s">
        <v>38</v>
      </c>
      <c r="B28" s="134">
        <v>8</v>
      </c>
      <c r="E28" s="135" t="s">
        <v>36</v>
      </c>
      <c r="F28" s="136">
        <v>5</v>
      </c>
      <c r="I28" s="127" t="s">
        <v>100</v>
      </c>
      <c r="J28" s="128"/>
    </row>
    <row r="29" spans="1:14">
      <c r="A29" s="133" t="s">
        <v>39</v>
      </c>
      <c r="B29" s="134">
        <v>2</v>
      </c>
      <c r="E29" s="133" t="s">
        <v>37</v>
      </c>
      <c r="F29" s="134">
        <v>15</v>
      </c>
      <c r="I29" s="127" t="s">
        <v>101</v>
      </c>
      <c r="J29" s="128">
        <v>59</v>
      </c>
    </row>
    <row r="30" spans="1:14">
      <c r="A30" s="133" t="s">
        <v>58</v>
      </c>
      <c r="B30" s="134">
        <v>2</v>
      </c>
      <c r="E30" s="133" t="s">
        <v>63</v>
      </c>
      <c r="F30" s="134">
        <v>6</v>
      </c>
    </row>
    <row r="31" spans="1:14">
      <c r="A31" s="133" t="s">
        <v>40</v>
      </c>
      <c r="B31" s="134">
        <v>8</v>
      </c>
      <c r="E31" s="133" t="s">
        <v>38</v>
      </c>
      <c r="F31" s="134">
        <v>10</v>
      </c>
    </row>
    <row r="32" spans="1:14">
      <c r="A32" s="133" t="s">
        <v>41</v>
      </c>
      <c r="B32" s="134">
        <v>6</v>
      </c>
      <c r="E32" s="133" t="s">
        <v>39</v>
      </c>
      <c r="F32" s="134">
        <v>2</v>
      </c>
    </row>
    <row r="33" spans="1:6">
      <c r="A33" s="133" t="s">
        <v>42</v>
      </c>
      <c r="B33" s="134">
        <v>1</v>
      </c>
      <c r="E33" s="133" t="s">
        <v>40</v>
      </c>
      <c r="F33" s="134">
        <v>2</v>
      </c>
    </row>
    <row r="34" spans="1:6">
      <c r="A34" s="133" t="s">
        <v>43</v>
      </c>
      <c r="B34" s="134">
        <v>3</v>
      </c>
      <c r="E34" s="133" t="s">
        <v>41</v>
      </c>
      <c r="F34" s="134">
        <v>14</v>
      </c>
    </row>
    <row r="35" spans="1:6">
      <c r="A35" s="133" t="s">
        <v>44</v>
      </c>
      <c r="B35" s="134">
        <v>6</v>
      </c>
      <c r="E35" s="133" t="s">
        <v>42</v>
      </c>
      <c r="F35" s="134">
        <v>2</v>
      </c>
    </row>
    <row r="36" spans="1:6">
      <c r="A36" s="133" t="s">
        <v>45</v>
      </c>
      <c r="B36" s="134">
        <v>2</v>
      </c>
      <c r="E36" s="133" t="s">
        <v>43</v>
      </c>
      <c r="F36" s="134">
        <v>10</v>
      </c>
    </row>
    <row r="37" spans="1:6">
      <c r="A37" s="133" t="s">
        <v>46</v>
      </c>
      <c r="B37" s="134">
        <v>6</v>
      </c>
      <c r="E37" s="133" t="s">
        <v>44</v>
      </c>
      <c r="F37" s="134">
        <v>17</v>
      </c>
    </row>
    <row r="38" spans="1:6">
      <c r="A38" s="133" t="s">
        <v>47</v>
      </c>
      <c r="B38" s="134">
        <v>5</v>
      </c>
      <c r="E38" s="133" t="s">
        <v>45</v>
      </c>
      <c r="F38" s="134">
        <v>2</v>
      </c>
    </row>
    <row r="39" spans="1:6">
      <c r="A39" s="133" t="s">
        <v>48</v>
      </c>
      <c r="B39" s="134">
        <v>1</v>
      </c>
      <c r="E39" s="133" t="s">
        <v>46</v>
      </c>
      <c r="F39" s="134">
        <v>11</v>
      </c>
    </row>
    <row r="40" spans="1:6">
      <c r="A40" s="133" t="s">
        <v>49</v>
      </c>
      <c r="B40" s="134">
        <v>4</v>
      </c>
      <c r="E40" s="133" t="s">
        <v>47</v>
      </c>
      <c r="F40" s="134">
        <v>17</v>
      </c>
    </row>
    <row r="41" spans="1:6">
      <c r="A41" s="133" t="s">
        <v>50</v>
      </c>
      <c r="B41" s="134">
        <v>8</v>
      </c>
      <c r="E41" s="133" t="s">
        <v>48</v>
      </c>
      <c r="F41" s="134">
        <v>2</v>
      </c>
    </row>
    <row r="42" spans="1:6">
      <c r="A42" s="133" t="s">
        <v>51</v>
      </c>
      <c r="B42" s="134">
        <v>1</v>
      </c>
      <c r="E42" s="133" t="s">
        <v>49</v>
      </c>
      <c r="F42" s="134">
        <v>2</v>
      </c>
    </row>
    <row r="43" spans="1:6">
      <c r="A43" s="133" t="s">
        <v>52</v>
      </c>
      <c r="B43" s="134">
        <v>50</v>
      </c>
      <c r="E43" s="133" t="s">
        <v>104</v>
      </c>
      <c r="F43" s="134">
        <v>1</v>
      </c>
    </row>
    <row r="44" spans="1:6">
      <c r="A44" s="135" t="s">
        <v>59</v>
      </c>
      <c r="B44" s="136">
        <v>2</v>
      </c>
      <c r="E44" s="133" t="s">
        <v>50</v>
      </c>
      <c r="F44" s="134">
        <v>8</v>
      </c>
    </row>
    <row r="45" spans="1:6">
      <c r="A45" s="127" t="s">
        <v>100</v>
      </c>
      <c r="B45" s="128"/>
      <c r="E45" s="133" t="s">
        <v>51</v>
      </c>
      <c r="F45" s="134">
        <v>1</v>
      </c>
    </row>
    <row r="46" spans="1:6">
      <c r="A46" s="127" t="s">
        <v>101</v>
      </c>
      <c r="B46" s="128">
        <v>196</v>
      </c>
      <c r="E46" s="133" t="s">
        <v>52</v>
      </c>
      <c r="F46" s="134">
        <v>68</v>
      </c>
    </row>
    <row r="47" spans="1:6">
      <c r="E47" s="127" t="s">
        <v>100</v>
      </c>
      <c r="F47" s="128"/>
    </row>
    <row r="48" spans="1:6">
      <c r="E48" s="127" t="s">
        <v>101</v>
      </c>
      <c r="F48" s="128">
        <v>335</v>
      </c>
    </row>
  </sheetData>
  <mergeCells count="4">
    <mergeCell ref="A8:B8"/>
    <mergeCell ref="E8:F8"/>
    <mergeCell ref="I8:J8"/>
    <mergeCell ref="M8:N8"/>
  </mergeCells>
  <pageMargins left="0.7" right="0.7" top="0.75" bottom="0.75" header="0.3" footer="0.3"/>
  <pageSetup paperSize="9" orientation="portrait" r:id="rId5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7:N8"/>
  <sheetViews>
    <sheetView workbookViewId="0">
      <selection activeCell="G19" sqref="G19"/>
    </sheetView>
  </sheetViews>
  <sheetFormatPr baseColWidth="10" defaultColWidth="9.140625" defaultRowHeight="15"/>
  <cols>
    <col min="1" max="1" width="13.7109375" customWidth="1"/>
    <col min="5" max="5" width="14" customWidth="1"/>
    <col min="9" max="9" width="13.85546875" customWidth="1"/>
    <col min="10" max="10" width="9.85546875" customWidth="1"/>
    <col min="13" max="13" width="14" customWidth="1"/>
    <col min="14" max="14" width="10" customWidth="1"/>
  </cols>
  <sheetData>
    <row r="7" spans="1:14" ht="15.75" thickBot="1"/>
    <row r="8" spans="1:14" ht="15.75" thickBot="1">
      <c r="A8" s="121" t="s">
        <v>78</v>
      </c>
      <c r="B8" s="122"/>
      <c r="E8" s="121" t="s">
        <v>79</v>
      </c>
      <c r="F8" s="122"/>
      <c r="I8" s="121" t="s">
        <v>80</v>
      </c>
      <c r="J8" s="122"/>
      <c r="M8" s="121" t="s">
        <v>81</v>
      </c>
      <c r="N8" s="122"/>
    </row>
  </sheetData>
  <mergeCells count="4">
    <mergeCell ref="A8:B8"/>
    <mergeCell ref="E8:F8"/>
    <mergeCell ref="I8:J8"/>
    <mergeCell ref="M8:N8"/>
  </mergeCells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7:N8"/>
  <sheetViews>
    <sheetView workbookViewId="0">
      <selection activeCell="F20" sqref="F20"/>
    </sheetView>
  </sheetViews>
  <sheetFormatPr baseColWidth="10" defaultColWidth="9.140625" defaultRowHeight="15"/>
  <cols>
    <col min="1" max="1" width="13.7109375" customWidth="1"/>
    <col min="5" max="5" width="13.7109375" customWidth="1"/>
    <col min="9" max="9" width="13.7109375" customWidth="1"/>
    <col min="13" max="13" width="13.42578125" customWidth="1"/>
  </cols>
  <sheetData>
    <row r="7" spans="1:14" ht="15.75" thickBot="1"/>
    <row r="8" spans="1:14" ht="15.75" thickBot="1">
      <c r="A8" s="121" t="s">
        <v>82</v>
      </c>
      <c r="B8" s="122"/>
      <c r="E8" s="121" t="s">
        <v>83</v>
      </c>
      <c r="F8" s="122"/>
      <c r="I8" s="121" t="s">
        <v>84</v>
      </c>
      <c r="J8" s="122"/>
      <c r="M8" s="121" t="s">
        <v>85</v>
      </c>
      <c r="N8" s="122"/>
    </row>
  </sheetData>
  <mergeCells count="4">
    <mergeCell ref="I8:J8"/>
    <mergeCell ref="M8:N8"/>
    <mergeCell ref="A8:B8"/>
    <mergeCell ref="E8:F8"/>
  </mergeCells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7:N8"/>
  <sheetViews>
    <sheetView workbookViewId="0">
      <selection activeCell="G21" sqref="G21"/>
    </sheetView>
  </sheetViews>
  <sheetFormatPr baseColWidth="10" defaultColWidth="9.140625" defaultRowHeight="15"/>
  <cols>
    <col min="1" max="1" width="14" customWidth="1"/>
    <col min="5" max="5" width="13.5703125" customWidth="1"/>
    <col min="9" max="10" width="13.85546875" customWidth="1"/>
    <col min="13" max="13" width="13.7109375" customWidth="1"/>
    <col min="14" max="14" width="10.7109375" customWidth="1"/>
  </cols>
  <sheetData>
    <row r="7" spans="1:14" ht="15.75" thickBot="1"/>
    <row r="8" spans="1:14" ht="15.75" thickBot="1">
      <c r="A8" s="121" t="s">
        <v>86</v>
      </c>
      <c r="B8" s="122"/>
      <c r="E8" s="121" t="s">
        <v>87</v>
      </c>
      <c r="F8" s="122"/>
      <c r="I8" s="121" t="s">
        <v>88</v>
      </c>
      <c r="J8" s="122"/>
      <c r="M8" s="121" t="s">
        <v>89</v>
      </c>
      <c r="N8" s="122"/>
    </row>
  </sheetData>
  <mergeCells count="4">
    <mergeCell ref="A8:B8"/>
    <mergeCell ref="E8:F8"/>
    <mergeCell ref="I8:J8"/>
    <mergeCell ref="M8:N8"/>
  </mergeCells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5:N6"/>
  <sheetViews>
    <sheetView workbookViewId="0">
      <selection activeCell="I20" sqref="I20"/>
    </sheetView>
  </sheetViews>
  <sheetFormatPr baseColWidth="10" defaultColWidth="9.140625" defaultRowHeight="15"/>
  <cols>
    <col min="1" max="1" width="13.5703125" customWidth="1"/>
    <col min="5" max="5" width="14.140625" customWidth="1"/>
    <col min="9" max="9" width="14" customWidth="1"/>
    <col min="10" max="10" width="10.140625" customWidth="1"/>
    <col min="13" max="13" width="13.85546875" customWidth="1"/>
    <col min="14" max="14" width="11" customWidth="1"/>
  </cols>
  <sheetData>
    <row r="5" spans="1:14" ht="15.75" thickBot="1"/>
    <row r="6" spans="1:14" ht="15.75" thickBot="1">
      <c r="A6" s="121" t="s">
        <v>90</v>
      </c>
      <c r="B6" s="122"/>
      <c r="E6" s="121" t="s">
        <v>91</v>
      </c>
      <c r="F6" s="122"/>
      <c r="I6" s="121" t="s">
        <v>92</v>
      </c>
      <c r="J6" s="122"/>
      <c r="M6" s="121" t="s">
        <v>93</v>
      </c>
      <c r="N6" s="122"/>
    </row>
  </sheetData>
  <mergeCells count="4">
    <mergeCell ref="A6:B6"/>
    <mergeCell ref="E6:F6"/>
    <mergeCell ref="I6:J6"/>
    <mergeCell ref="M6:N6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A5:N6"/>
  <sheetViews>
    <sheetView workbookViewId="0">
      <selection activeCell="K20" sqref="K20"/>
    </sheetView>
  </sheetViews>
  <sheetFormatPr baseColWidth="10" defaultColWidth="9.140625" defaultRowHeight="15"/>
  <cols>
    <col min="1" max="1" width="13.7109375" customWidth="1"/>
    <col min="5" max="5" width="14" customWidth="1"/>
    <col min="9" max="9" width="14.28515625" customWidth="1"/>
    <col min="10" max="10" width="10.42578125" customWidth="1"/>
    <col min="13" max="13" width="13.85546875" customWidth="1"/>
    <col min="14" max="14" width="11.140625" customWidth="1"/>
  </cols>
  <sheetData>
    <row r="5" spans="1:14" ht="15.75" thickBot="1"/>
    <row r="6" spans="1:14" ht="15.75" thickBot="1">
      <c r="A6" s="121" t="s">
        <v>94</v>
      </c>
      <c r="B6" s="122"/>
      <c r="E6" s="121" t="s">
        <v>95</v>
      </c>
      <c r="F6" s="122"/>
      <c r="I6" s="121" t="s">
        <v>96</v>
      </c>
      <c r="J6" s="122"/>
      <c r="M6" s="121" t="s">
        <v>97</v>
      </c>
      <c r="N6" s="122"/>
    </row>
  </sheetData>
  <mergeCells count="4">
    <mergeCell ref="A6:B6"/>
    <mergeCell ref="E6:F6"/>
    <mergeCell ref="I6:J6"/>
    <mergeCell ref="M6:N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tableau</vt:lpstr>
      <vt:lpstr>R + At 05.03</vt:lpstr>
      <vt:lpstr>R + At 06.03</vt:lpstr>
      <vt:lpstr>R + At 07.03</vt:lpstr>
      <vt:lpstr>R + At 08.03</vt:lpstr>
      <vt:lpstr>R + At 09.03</vt:lpstr>
      <vt:lpstr>R + At 10.03</vt:lpstr>
    </vt:vector>
  </TitlesOfParts>
  <Company>Plansee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129_CUA_080</dc:creator>
  <cp:lastModifiedBy>julien schutze</cp:lastModifiedBy>
  <cp:lastPrinted>2018-02-28T07:18:38Z</cp:lastPrinted>
  <dcterms:created xsi:type="dcterms:W3CDTF">2017-08-17T14:56:25Z</dcterms:created>
  <dcterms:modified xsi:type="dcterms:W3CDTF">2018-03-05T18:42:07Z</dcterms:modified>
</cp:coreProperties>
</file>