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tzej\Desktop\"/>
    </mc:Choice>
  </mc:AlternateContent>
  <xr:revisionPtr revIDLastSave="0" documentId="13_ncr:1_{03D1856B-8FA1-42A7-8130-370D879E4467}" xr6:coauthVersionLast="34" xr6:coauthVersionMax="34" xr10:uidLastSave="{00000000-0000-0000-0000-000000000000}"/>
  <bookViews>
    <workbookView xWindow="0" yWindow="0" windowWidth="19200" windowHeight="11385" xr2:uid="{83B2B777-3B2D-408A-BE81-CA71F35039E8}"/>
  </bookViews>
  <sheets>
    <sheet name="TABLEAU" sheetId="1" r:id="rId1"/>
    <sheet name="PIVOT TABLE" sheetId="2" r:id="rId2"/>
  </sheets>
  <calcPr calcId="179017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5" i="1" l="1"/>
  <c r="AH5" i="1"/>
  <c r="Y5" i="1"/>
  <c r="P5" i="1"/>
  <c r="K5" i="1"/>
  <c r="J5" i="1"/>
  <c r="I5" i="1"/>
  <c r="H5" i="1"/>
  <c r="G5" i="1"/>
  <c r="F5" i="1"/>
  <c r="E5" i="1"/>
  <c r="D5" i="1"/>
  <c r="K4" i="1"/>
  <c r="J4" i="1"/>
  <c r="I4" i="1"/>
  <c r="H4" i="1"/>
  <c r="G4" i="1"/>
  <c r="F4" i="1"/>
  <c r="E4" i="1"/>
  <c r="D4" i="1"/>
  <c r="C4" i="1"/>
  <c r="C5" i="1" l="1"/>
  <c r="O5" i="1" s="1"/>
  <c r="L5" i="1"/>
  <c r="M5" i="1"/>
  <c r="N5" i="1" l="1"/>
</calcChain>
</file>

<file path=xl/sharedStrings.xml><?xml version="1.0" encoding="utf-8"?>
<sst xmlns="http://schemas.openxmlformats.org/spreadsheetml/2006/main" count="91" uniqueCount="56">
  <si>
    <t>Date</t>
  </si>
  <si>
    <t>Total</t>
  </si>
  <si>
    <t>Gr1</t>
  </si>
  <si>
    <t>Gr2</t>
  </si>
  <si>
    <t>Gr3</t>
  </si>
  <si>
    <t>Gr4</t>
  </si>
  <si>
    <t>Tot</t>
  </si>
  <si>
    <t>P</t>
  </si>
  <si>
    <t>RP</t>
  </si>
  <si>
    <t>S</t>
  </si>
  <si>
    <t>RS</t>
  </si>
  <si>
    <t>B</t>
  </si>
  <si>
    <t>RB</t>
  </si>
  <si>
    <t>T</t>
  </si>
  <si>
    <t>H</t>
  </si>
  <si>
    <t>Count of Order</t>
  </si>
  <si>
    <t>Column Labels</t>
  </si>
  <si>
    <t>Row Labels</t>
  </si>
  <si>
    <t>RT</t>
  </si>
  <si>
    <t>(blank)</t>
  </si>
  <si>
    <t>Grand Total</t>
  </si>
  <si>
    <t>ASEA MON</t>
  </si>
  <si>
    <t>CERTIF</t>
  </si>
  <si>
    <t>CON REDR</t>
  </si>
  <si>
    <t>CONT MET</t>
  </si>
  <si>
    <t>DA TRIAG</t>
  </si>
  <si>
    <t>ENVOI KE</t>
  </si>
  <si>
    <t>FRIT MON</t>
  </si>
  <si>
    <t>FRITTAGE</t>
  </si>
  <si>
    <t>H REC PL</t>
  </si>
  <si>
    <t>M EN STO</t>
  </si>
  <si>
    <t>ST GENER</t>
  </si>
  <si>
    <t>TS ASEA</t>
  </si>
  <si>
    <t>TS CO MT</t>
  </si>
  <si>
    <t>TS CONT</t>
  </si>
  <si>
    <t>TS DA</t>
  </si>
  <si>
    <t>TS FHD8</t>
  </si>
  <si>
    <t>TS GA MT</t>
  </si>
  <si>
    <t>TS GALVA</t>
  </si>
  <si>
    <t>TS LVZ01</t>
  </si>
  <si>
    <t>TS LVZ23</t>
  </si>
  <si>
    <t>TS MINOR</t>
  </si>
  <si>
    <t>TS MPFT</t>
  </si>
  <si>
    <t>TS NETTO</t>
  </si>
  <si>
    <t>TS SABLA</t>
  </si>
  <si>
    <t>TS SO LA</t>
  </si>
  <si>
    <t>TS TISOM</t>
  </si>
  <si>
    <t>TS TO MT</t>
  </si>
  <si>
    <t>TS TONNE</t>
  </si>
  <si>
    <t>TS TR MT</t>
  </si>
  <si>
    <t>TS TRIAG</t>
  </si>
  <si>
    <t>U VIOTTO</t>
  </si>
  <si>
    <t xml:space="preserve">Gr1 </t>
  </si>
  <si>
    <t xml:space="preserve">Gr2 </t>
  </si>
  <si>
    <t xml:space="preserve">Gr3 </t>
  </si>
  <si>
    <t xml:space="preserve">Gr4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</si>
</sst>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" fontId="0" fillId="0" borderId="23" xfId="1" applyNumberFormat="1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16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2" fillId="7" borderId="28" xfId="0" applyFont="1" applyFill="1" applyBorder="1" applyAlignment="1">
      <alignment horizontal="center" vertical="center"/>
    </xf>
    <xf numFmtId="1" fontId="0" fillId="0" borderId="29" xfId="1" applyNumberFormat="1" applyFont="1" applyBorder="1" applyAlignment="1">
      <alignment horizontal="center" vertical="center"/>
    </xf>
    <xf numFmtId="9" fontId="0" fillId="0" borderId="24" xfId="1" applyFont="1" applyBorder="1"/>
    <xf numFmtId="9" fontId="0" fillId="0" borderId="23" xfId="1" applyFont="1" applyBorder="1"/>
    <xf numFmtId="9" fontId="0" fillId="0" borderId="30" xfId="1" applyFont="1" applyBorder="1"/>
    <xf numFmtId="0" fontId="4" fillId="3" borderId="2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02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ok11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chutze Julien" refreshedDate="43353.355650810183" createdVersion="6" refreshedVersion="6" minRefreshableVersion="3" recordCount="86" xr:uid="{A7297427-9F68-44D1-B924-3E4D94611CAE}">
  <cacheSource type="worksheet">
    <worksheetSource ref="A1:O1048576" sheet="Sheet1" r:id="rId2"/>
  </cacheSource>
  <cacheFields count="15">
    <cacheField name="Counter" numFmtId="0">
      <sharedItems containsString="0" containsBlank="1" containsNumber="1" containsInteger="1" minValue="1" maxValue="83"/>
    </cacheField>
    <cacheField name="Order" numFmtId="0">
      <sharedItems containsBlank="1"/>
    </cacheField>
    <cacheField name="Work center" numFmtId="0">
      <sharedItems containsBlank="1" count="33">
        <s v=""/>
        <s v="TS SO LA"/>
        <s v="ST GENER"/>
        <s v="TS TR MT"/>
        <s v="ENVOI KE"/>
        <s v="TS DA"/>
        <s v="H REC PL"/>
        <s v="TS FHD8"/>
        <s v="CERTIF"/>
        <s v="TS TRIAG"/>
        <s v="TS TO MT"/>
        <s v="DA TRIAG"/>
        <s v="TS CONT"/>
        <s v="TS CO MT"/>
        <s v="TS LVZ01"/>
        <s v="TS LVZ23"/>
        <s v="CON REDR"/>
        <s v="TS GA MT"/>
        <s v="FRITTAGE"/>
        <s v="ASEA MON"/>
        <s v="TS TISOM"/>
        <s v="U VIOTTO"/>
        <s v="TS NETTO"/>
        <s v="TS SABLA"/>
        <s v="TS MINOR"/>
        <s v="M EN STO"/>
        <s v="CONT MET"/>
        <s v="FRIT MON"/>
        <s v="TS GALVA"/>
        <s v="TS ASEA"/>
        <s v="TS MPFT"/>
        <s v="TS TONNE"/>
        <m/>
      </sharedItems>
    </cacheField>
    <cacheField name="Order Type" numFmtId="0">
      <sharedItems containsBlank="1" count="9">
        <s v=""/>
        <s v="T"/>
        <s v="B"/>
        <s v="S"/>
        <s v="P"/>
        <s v="RS"/>
        <s v="RT"/>
        <s v="H"/>
        <m/>
      </sharedItems>
    </cacheField>
    <cacheField name="Basic finish date" numFmtId="0">
      <sharedItems containsNonDate="0" containsDate="1" containsString="0" containsBlank="1" minDate="2018-06-26T00:00:00" maxDate="2018-09-08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21" maxValue="21000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8-06-25T00:00:00" maxDate="2018-09-11T00:00:00"/>
    </cacheField>
    <cacheField name="oper hours" numFmtId="0">
      <sharedItems containsString="0" containsBlank="1" containsNumber="1" minValue="0" maxValue="12.54"/>
    </cacheField>
    <cacheField name="Operation Quantity" numFmtId="0">
      <sharedItems containsString="0" containsBlank="1" containsNumber="1" minValue="0" maxValue="88751.6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-156.70099999999999" maxValue="3560.0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n v="83"/>
    <s v=""/>
    <x v="0"/>
    <x v="0"/>
    <m/>
    <s v=""/>
    <s v=""/>
    <m/>
    <s v=""/>
    <m/>
    <m/>
    <m/>
    <s v=""/>
    <s v=""/>
    <n v="3560.087"/>
  </r>
  <r>
    <n v="1"/>
    <s v="9747114"/>
    <x v="1"/>
    <x v="1"/>
    <d v="2018-06-26T00:00:00"/>
    <s v="12315013"/>
    <s v="60666-IMP361 1.4X1.8X44.4  HC40"/>
    <n v="1000"/>
    <s v=""/>
    <d v="2018-06-25T00:00:00"/>
    <n v="3.26"/>
    <n v="88751.6"/>
    <s v="1700"/>
    <s v=""/>
    <n v="12.887"/>
  </r>
  <r>
    <n v="1"/>
    <s v="9692102"/>
    <x v="2"/>
    <x v="2"/>
    <d v="2018-07-11T00:00:00"/>
    <s v="11733205"/>
    <s v="CTBA SI 2.31 GR TSN  MG18"/>
    <n v="537400"/>
    <s v=""/>
    <d v="2018-08-06T00:00:00"/>
    <n v="0"/>
    <n v="52.773000000000003"/>
    <s v="1700"/>
    <s v="6"/>
    <n v="97.159000000000006"/>
  </r>
  <r>
    <n v="1"/>
    <s v="9841515"/>
    <x v="3"/>
    <x v="3"/>
    <d v="2018-07-24T00:00:00"/>
    <s v="12012458"/>
    <s v="2.600.000.051 TSN  CTS22D"/>
    <n v="190476"/>
    <s v=""/>
    <d v="2018-09-06T00:00:00"/>
    <n v="0"/>
    <n v="9.8000000000000007"/>
    <s v="2120"/>
    <s v="6"/>
    <n v="200"/>
  </r>
  <r>
    <n v="1"/>
    <s v="9752556"/>
    <x v="4"/>
    <x v="3"/>
    <d v="2018-08-02T00:00:00"/>
    <s v="12195367"/>
    <s v="Typ V3-17 A=1.70 51883 TSAN CTOPP10"/>
    <n v="90000"/>
    <s v=""/>
    <d v="2018-09-07T00:00:00"/>
    <n v="0"/>
    <n v="4.819"/>
    <s v="9000"/>
    <s v="6"/>
    <n v="6.83"/>
  </r>
  <r>
    <n v="1"/>
    <s v="9681729"/>
    <x v="5"/>
    <x v="1"/>
    <d v="2018-08-13T00:00:00"/>
    <s v="12067688"/>
    <s v="CT SB00- 2,00x 4,20x  70,00 DA  CTOPP10"/>
    <n v="1150"/>
    <s v=""/>
    <d v="2018-07-19T00:00:00"/>
    <n v="2.73"/>
    <n v="11.066000000000001"/>
    <s v="0350"/>
    <s v="6"/>
    <n v="10.122"/>
  </r>
  <r>
    <n v="1"/>
    <s v="9733393"/>
    <x v="6"/>
    <x v="1"/>
    <d v="2018-08-14T00:00:00"/>
    <s v="11587220"/>
    <s v="17871-029-RECT 1 1/2&quot; TS8  CTM17-BC"/>
    <n v="300"/>
    <s v="rectif prevue le 07.09"/>
    <d v="2018-08-09T00:00:00"/>
    <n v="1.31"/>
    <n v="16.524999999999999"/>
    <s v="0610"/>
    <s v="6"/>
    <n v="16.716999999999999"/>
  </r>
  <r>
    <n v="1"/>
    <s v="9793806"/>
    <x v="7"/>
    <x v="3"/>
    <d v="2018-08-14T00:00:00"/>
    <s v="12368855"/>
    <s v="CTCY ST 1.98X3.23 TSN  KCR10"/>
    <n v="175000"/>
    <s v=""/>
    <d v="2018-09-07T00:00:00"/>
    <n v="0"/>
    <n v="27.745999999999999"/>
    <s v="2000"/>
    <s v="6"/>
    <n v="26.233000000000001"/>
  </r>
  <r>
    <n v="1"/>
    <s v="9702616"/>
    <x v="8"/>
    <x v="2"/>
    <d v="2018-08-16T00:00:00"/>
    <s v="11549963"/>
    <s v="CTBA ST 2.15 TO1  CTS18D"/>
    <n v="2100000"/>
    <s v=""/>
    <d v="2018-09-09T00:00:00"/>
    <n v="0"/>
    <n v="175.959"/>
    <s v="0490"/>
    <s v="6"/>
    <n v="209.77500000000001"/>
  </r>
  <r>
    <n v="1"/>
    <s v="9725733"/>
    <x v="6"/>
    <x v="4"/>
    <d v="2018-08-20T00:00:00"/>
    <s v="80355864"/>
    <s v="38804-32.0 355864 TSN  CTM17-BC"/>
    <n v="1000"/>
    <s v=""/>
    <d v="2018-07-19T00:00:00"/>
    <n v="3.58"/>
    <n v="31.795999999999999"/>
    <s v="1510"/>
    <s v="6"/>
    <n v="30.347999999999999"/>
  </r>
  <r>
    <n v="1"/>
    <s v="9725750"/>
    <x v="6"/>
    <x v="4"/>
    <m/>
    <s v="11523894"/>
    <s v="51220 FALCON 45.0 TSN  CTM17-BC"/>
    <n v="500"/>
    <s v=""/>
    <d v="2018-07-27T00:00:00"/>
    <n v="1.98"/>
    <n v="39.796999999999997"/>
    <s v="1510"/>
    <s v="6"/>
    <n v="44.588000000000001"/>
  </r>
  <r>
    <n v="1"/>
    <s v="9797589"/>
    <x v="9"/>
    <x v="5"/>
    <d v="2018-08-20T00:00:00"/>
    <s v="11738792"/>
    <s v="51729- 8.0 TSX  CTF12-BC"/>
    <n v="30000"/>
    <s v=""/>
    <d v="2018-09-06T00:00:00"/>
    <n v="0"/>
    <n v="32.728000000000002"/>
    <s v="2100"/>
    <s v="6"/>
    <n v="31.782"/>
  </r>
  <r>
    <n v="1"/>
    <s v="9746411"/>
    <x v="10"/>
    <x v="2"/>
    <d v="2018-08-21T00:00:00"/>
    <s v="12120764"/>
    <s v="CTBB 2,900  CTS17R"/>
    <n v="1460000"/>
    <s v=""/>
    <d v="2018-08-27T00:00:00"/>
    <n v="0"/>
    <n v="268.27499999999998"/>
    <s v="1500"/>
    <s v="6"/>
    <n v="210.22399999999999"/>
  </r>
  <r>
    <n v="1"/>
    <s v="9707961"/>
    <x v="3"/>
    <x v="2"/>
    <d v="2018-08-22T00:00:00"/>
    <s v="12357606"/>
    <s v="CTBA ST 2.10 TO4 TSN19  CTS22D"/>
    <n v="250000"/>
    <s v=""/>
    <d v="2018-09-06T00:00:00"/>
    <n v="0"/>
    <n v="19.687999999999999"/>
    <s v="2100"/>
    <s v="6"/>
    <n v="24.053000000000001"/>
  </r>
  <r>
    <n v="1"/>
    <s v="9764730"/>
    <x v="11"/>
    <x v="1"/>
    <d v="2018-08-24T00:00:00"/>
    <s v="6200639"/>
    <s v="26457-10.5X 6.0X3.5 DA  HC10"/>
    <n v="6400"/>
    <s v=""/>
    <d v="2018-09-03T00:00:00"/>
    <n v="0"/>
    <n v="18.933"/>
    <s v="3100"/>
    <s v="6"/>
    <n v="18.866"/>
  </r>
  <r>
    <n v="1"/>
    <s v="9824267"/>
    <x v="12"/>
    <x v="4"/>
    <d v="2018-08-24T00:00:00"/>
    <s v="11843391"/>
    <s v="51962- 8.0X4.5X2.5 TS43  KCR05"/>
    <n v="82218"/>
    <s v=""/>
    <d v="2018-09-05T00:00:00"/>
    <n v="0"/>
    <n v="103.596"/>
    <s v="2200"/>
    <s v="6"/>
    <n v="86.33"/>
  </r>
  <r>
    <n v="1"/>
    <s v="9709745"/>
    <x v="13"/>
    <x v="3"/>
    <d v="2018-08-27T00:00:00"/>
    <s v="12012458"/>
    <s v="2.600.000.051 TSN  CTS22D"/>
    <n v="800000"/>
    <s v=""/>
    <d v="2018-08-29T00:00:00"/>
    <n v="0"/>
    <n v="31.36"/>
    <s v="2200"/>
    <s v="6"/>
    <n v="-156.70099999999999"/>
  </r>
  <r>
    <n v="1"/>
    <s v="9728892"/>
    <x v="14"/>
    <x v="4"/>
    <m/>
    <s v="12281743"/>
    <s v="24150-12.5X10.0X4.0 DA  KCR10"/>
    <n v="1000"/>
    <s v=""/>
    <d v="2018-09-10T00:00:00"/>
    <n v="4.62"/>
    <n v="7.226"/>
    <s v="3000"/>
    <s v="6"/>
    <n v="8.343"/>
  </r>
  <r>
    <n v="1"/>
    <s v="9743825"/>
    <x v="12"/>
    <x v="4"/>
    <m/>
    <s v="12219448"/>
    <s v="60915- 9.53x 9.5x3.43 PT  KCR10"/>
    <n v="399"/>
    <s v=""/>
    <d v="2018-09-07T00:00:00"/>
    <n v="0"/>
    <n v="1.7589999999999999"/>
    <s v="3300"/>
    <s v="6"/>
    <n v="35.430999999999997"/>
  </r>
  <r>
    <n v="1"/>
    <s v="9766454"/>
    <x v="3"/>
    <x v="3"/>
    <m/>
    <s v="11414851"/>
    <s v="45852-2.04X2.62 TSX-E120100088  CTS22D"/>
    <n v="350000"/>
    <s v=""/>
    <d v="2018-08-30T00:00:00"/>
    <n v="0"/>
    <n v="38.954999999999998"/>
    <s v="2100"/>
    <s v="6"/>
    <n v="40.292999999999999"/>
  </r>
  <r>
    <n v="1"/>
    <s v="9842892"/>
    <x v="12"/>
    <x v="4"/>
    <d v="2018-08-27T00:00:00"/>
    <s v="12219448"/>
    <s v="60915- 9.53x 9.5x3.43 PT  KCR10"/>
    <n v="9161"/>
    <s v=""/>
    <d v="2018-09-10T00:00:00"/>
    <n v="0"/>
    <n v="40.393999999999998"/>
    <s v="3300"/>
    <s v="6"/>
    <n v="9.57"/>
  </r>
  <r>
    <n v="1"/>
    <s v="9725764"/>
    <x v="6"/>
    <x v="4"/>
    <d v="2018-08-28T00:00:00"/>
    <s v="11523897"/>
    <s v="51220 FALCON 1 3/4&quot; TSN  CTM17-BC"/>
    <n v="1000"/>
    <s v=""/>
    <d v="2018-07-26T00:00:00"/>
    <n v="6.08"/>
    <n v="78.456000000000003"/>
    <s v="1510"/>
    <s v="6"/>
    <n v="73.694000000000003"/>
  </r>
  <r>
    <n v="1"/>
    <s v="9756663"/>
    <x v="15"/>
    <x v="1"/>
    <m/>
    <s v="12119767"/>
    <s v="17037- 8.0X 3.2X2.3 DA  KCR10"/>
    <n v="6300"/>
    <s v=""/>
    <d v="2018-08-14T00:00:00"/>
    <n v="12.54"/>
    <n v="4.9790000000000001"/>
    <s v="0350"/>
    <s v="6"/>
    <n v="4.7839999999999998"/>
  </r>
  <r>
    <n v="1"/>
    <s v="9756686"/>
    <x v="15"/>
    <x v="1"/>
    <m/>
    <s v="12058379"/>
    <s v="11748-10.5X 3.3X2.5 DA  KCR10"/>
    <n v="4000"/>
    <s v=""/>
    <d v="2018-09-10T00:00:00"/>
    <n v="4.6399999999999997"/>
    <n v="4.7309999999999999"/>
    <s v="0350"/>
    <s v="6"/>
    <n v="4.4740000000000002"/>
  </r>
  <r>
    <n v="1"/>
    <s v="9786493"/>
    <x v="16"/>
    <x v="4"/>
    <m/>
    <s v="6288796"/>
    <s v="DIN 8011 R 25 CTF28T"/>
    <n v="8000"/>
    <s v=""/>
    <d v="2018-09-07T00:00:00"/>
    <n v="0"/>
    <n v="10.752000000000001"/>
    <s v="0600"/>
    <s v="6"/>
    <n v="10.773"/>
  </r>
  <r>
    <n v="1"/>
    <s v="9795106"/>
    <x v="17"/>
    <x v="5"/>
    <d v="2018-08-28T00:00:00"/>
    <s v="6228603"/>
    <s v="DST R 01.80 x 01.15 TSX CTS20L"/>
    <n v="200000"/>
    <s v=""/>
    <d v="2018-09-07T00:00:00"/>
    <n v="1.41"/>
    <n v="9.66"/>
    <s v="1900"/>
    <s v="6"/>
    <n v="11.959"/>
  </r>
  <r>
    <n v="1"/>
    <s v="9713710"/>
    <x v="13"/>
    <x v="2"/>
    <d v="2018-08-29T00:00:00"/>
    <s v="11689049"/>
    <s v="CTCY SI 1.98X3.23 TSN  MG18"/>
    <n v="420000"/>
    <s v=""/>
    <d v="2018-09-08T00:00:00"/>
    <n v="0"/>
    <n v="64.474000000000004"/>
    <s v="2200"/>
    <s v="6"/>
    <n v="64.542000000000002"/>
  </r>
  <r>
    <n v="1"/>
    <s v="9756438"/>
    <x v="7"/>
    <x v="2"/>
    <d v="2018-08-29T00:00:00"/>
    <s v="11704469"/>
    <s v="CTCY ST 1.98X2.85 TSN5  CTS18D"/>
    <n v="480000"/>
    <s v=""/>
    <d v="2018-08-25T00:00:00"/>
    <n v="0"/>
    <n v="65.585999999999999"/>
    <s v="2000"/>
    <s v="6"/>
    <n v="54.401000000000003"/>
  </r>
  <r>
    <n v="1"/>
    <s v="9732579"/>
    <x v="15"/>
    <x v="1"/>
    <d v="2018-08-30T00:00:00"/>
    <s v="12376057"/>
    <s v="10975- 8.5X 6.0X2.5 DA  CTOPP10"/>
    <n v="1000"/>
    <s v=""/>
    <d v="2018-09-08T00:00:00"/>
    <n v="0"/>
    <n v="1.8080000000000001"/>
    <s v="0350"/>
    <s v="6"/>
    <n v="1.548"/>
  </r>
  <r>
    <n v="1"/>
    <s v="9759672"/>
    <x v="15"/>
    <x v="1"/>
    <m/>
    <s v="11773649"/>
    <s v="WFC 7250 PT  CTOPP10"/>
    <n v="2820"/>
    <s v=""/>
    <d v="2018-08-22T00:00:00"/>
    <n v="5.98"/>
    <n v="10.125999999999999"/>
    <s v="0350"/>
    <s v="6"/>
    <n v="9.65"/>
  </r>
  <r>
    <n v="1"/>
    <s v="9828260"/>
    <x v="3"/>
    <x v="2"/>
    <d v="2018-08-30T00:00:00"/>
    <s v="11704469"/>
    <s v="CTCY ST 1.98X2.85 TSN5  CTS18D"/>
    <n v="70476"/>
    <s v=""/>
    <d v="2018-08-31T00:00:00"/>
    <n v="0"/>
    <n v="9.6300000000000008"/>
    <s v="2125"/>
    <s v="6"/>
    <n v="74"/>
  </r>
  <r>
    <n v="1"/>
    <s v="9714209"/>
    <x v="4"/>
    <x v="4"/>
    <d v="2018-08-31T00:00:00"/>
    <s v="12144588"/>
    <s v="24150-12.5X 7.0X4.0 DA  KCR10"/>
    <n v="4000"/>
    <s v=""/>
    <d v="2018-09-07T00:00:00"/>
    <n v="0"/>
    <n v="20.239999999999998"/>
    <s v="9000"/>
    <s v="6"/>
    <n v="28.02"/>
  </r>
  <r>
    <n v="1"/>
    <s v="9747746"/>
    <x v="18"/>
    <x v="4"/>
    <m/>
    <s v="12376044"/>
    <s v="61341- 25.55X 4.8X11.9 TS42  CTOPP10"/>
    <n v="3000"/>
    <s v=""/>
    <d v="2018-09-09T00:00:00"/>
    <n v="4.7"/>
    <n v="22.617000000000001"/>
    <s v="0300"/>
    <s v="6"/>
    <n v="27.355"/>
  </r>
  <r>
    <n v="1"/>
    <s v="9756500"/>
    <x v="19"/>
    <x v="2"/>
    <m/>
    <s v="6228636"/>
    <s v="DST R 0160-0075 TSX CTS20L"/>
    <n v="200000"/>
    <s v=""/>
    <d v="2018-09-07T00:00:00"/>
    <n v="0"/>
    <n v="4.83"/>
    <s v="1930"/>
    <s v="6"/>
    <n v="14.019"/>
  </r>
  <r>
    <n v="1"/>
    <s v="9769619"/>
    <x v="12"/>
    <x v="4"/>
    <m/>
    <s v="11959373"/>
    <s v="ALLIGATOR 4Dots 50906-022 SET TS43  HC20"/>
    <n v="120000"/>
    <s v=""/>
    <d v="2018-09-08T00:00:00"/>
    <n v="0"/>
    <n v="119.196"/>
    <s v="2200"/>
    <s v=""/>
    <n v="106.83499999999999"/>
  </r>
  <r>
    <n v="1"/>
    <s v="9800027"/>
    <x v="20"/>
    <x v="3"/>
    <d v="2018-08-31T00:00:00"/>
    <s v="6265680"/>
    <s v="23500- 5.0 TS8*  CTF12-BC"/>
    <n v="15000"/>
    <s v=""/>
    <d v="2018-09-05T00:00:00"/>
    <n v="0"/>
    <n v="4.5039999999999996"/>
    <s v="2000"/>
    <s v="6"/>
    <n v="4.327"/>
  </r>
  <r>
    <n v="1"/>
    <s v="9575944"/>
    <x v="12"/>
    <x v="4"/>
    <d v="2018-09-03T00:00:00"/>
    <s v="6237857"/>
    <s v="960403.03/RA RO 2 M.R.D.20 CC CTF16R"/>
    <n v="2000"/>
    <s v=""/>
    <d v="2018-09-10T00:00:00"/>
    <n v="0"/>
    <n v="64.05"/>
    <s v="2300"/>
    <s v="6"/>
    <n v="65.58"/>
  </r>
  <r>
    <n v="1"/>
    <s v="9753846"/>
    <x v="21"/>
    <x v="4"/>
    <m/>
    <s v="11808140"/>
    <s v="NHF G 2000-0590-078 CAG CTF24E"/>
    <n v="2000"/>
    <s v=""/>
    <d v="2018-08-16T00:00:00"/>
    <n v="3.82"/>
    <n v="2.9020000000000001"/>
    <s v="3000"/>
    <s v="6"/>
    <n v="3.9860000000000002"/>
  </r>
  <r>
    <n v="1"/>
    <s v="9779728"/>
    <x v="22"/>
    <x v="3"/>
    <m/>
    <s v="6100796"/>
    <s v="25374- 6.0X 3.5X2.0 TS43  KCR06"/>
    <n v="16000"/>
    <s v=""/>
    <d v="2018-09-03T00:00:00"/>
    <n v="0"/>
    <n v="10.651"/>
    <s v="1800"/>
    <s v="6"/>
    <n v="10.962"/>
  </r>
  <r>
    <n v="1"/>
    <s v="9780437"/>
    <x v="8"/>
    <x v="4"/>
    <d v="2018-09-03T00:00:00"/>
    <s v="11694362"/>
    <s v="51043- 5/8&quot; TSX  GW16"/>
    <n v="14000"/>
    <s v=""/>
    <d v="2018-08-20T00:00:00"/>
    <n v="0"/>
    <n v="154.071"/>
    <s v="0490"/>
    <s v="6"/>
    <n v="-0.223"/>
  </r>
  <r>
    <n v="1"/>
    <s v="9655080"/>
    <x v="12"/>
    <x v="1"/>
    <d v="2018-09-04T00:00:00"/>
    <s v="12335192"/>
    <s v="11748-10.5X 3.6X2.5 TS90  EL HC20"/>
    <n v="21140"/>
    <s v=""/>
    <d v="2018-08-17T00:00:00"/>
    <n v="0"/>
    <n v="26.975000000000001"/>
    <s v="2150"/>
    <s v="6"/>
    <n v="21.986000000000001"/>
  </r>
  <r>
    <n v="1"/>
    <s v="9701774"/>
    <x v="3"/>
    <x v="2"/>
    <m/>
    <s v="6256634"/>
    <s v="CTBA WI 1.57 TO4 TSX  KCR06"/>
    <n v="2000000"/>
    <s v=""/>
    <d v="2018-09-07T00:00:00"/>
    <n v="0"/>
    <n v="75.600999999999999"/>
    <s v="2100"/>
    <s v="6"/>
    <n v="75.823999999999998"/>
  </r>
  <r>
    <n v="1"/>
    <s v="9756311"/>
    <x v="9"/>
    <x v="3"/>
    <m/>
    <s v="12217520"/>
    <s v="11460- 7.0X 4.3X2.0 DA  KCR10"/>
    <n v="11000"/>
    <s v=""/>
    <d v="2018-09-08T00:00:00"/>
    <n v="0"/>
    <n v="9.6560000000000006"/>
    <s v="2100"/>
    <s v="6"/>
    <n v="9.4489999999999998"/>
  </r>
  <r>
    <n v="1"/>
    <s v="9759038"/>
    <x v="15"/>
    <x v="3"/>
    <m/>
    <s v="12226179"/>
    <s v="WDC 7230 PT  KCR10"/>
    <n v="3000"/>
    <s v=""/>
    <d v="2018-08-27T00:00:00"/>
    <n v="6.34"/>
    <n v="4.9829999999999997"/>
    <s v="3000"/>
    <s v="6"/>
    <n v="3.9289999999999998"/>
  </r>
  <r>
    <n v="1"/>
    <s v="9771044"/>
    <x v="23"/>
    <x v="4"/>
    <m/>
    <s v="11838054"/>
    <s v="CT SB00- 2,00x 5,00x  45,00 TS8  CTOPP10"/>
    <n v="1000"/>
    <s v=""/>
    <d v="2018-09-06T00:00:00"/>
    <n v="0"/>
    <n v="6.992"/>
    <s v="1700"/>
    <s v="6"/>
    <n v="10.048"/>
  </r>
  <r>
    <n v="1"/>
    <s v="9776422"/>
    <x v="24"/>
    <x v="3"/>
    <m/>
    <s v="12055488"/>
    <s v="22000- 1/2&quot; TS8  CTF12-BC"/>
    <n v="6000"/>
    <s v=""/>
    <d v="2018-09-07T00:00:00"/>
    <n v="0"/>
    <n v="23.323"/>
    <s v="1500"/>
    <s v="6"/>
    <n v="27.285"/>
  </r>
  <r>
    <n v="1"/>
    <s v="9776436"/>
    <x v="16"/>
    <x v="4"/>
    <m/>
    <s v="6254754"/>
    <s v="DIN 8011 R 16 CTF28T"/>
    <n v="1200"/>
    <s v=""/>
    <d v="2018-08-30T00:00:00"/>
    <n v="0"/>
    <n v="0.307"/>
    <s v="0600"/>
    <s v="6"/>
    <n v="0.51200000000000001"/>
  </r>
  <r>
    <n v="1"/>
    <s v="9786740"/>
    <x v="20"/>
    <x v="4"/>
    <m/>
    <s v="12090768"/>
    <s v="45852/C-2.04X3.12 TSX-E120100162  CTU24L"/>
    <n v="80000"/>
    <s v=""/>
    <d v="2018-08-28T00:00:00"/>
    <n v="0"/>
    <n v="10.5"/>
    <s v="2000"/>
    <s v="6"/>
    <n v="10.558"/>
  </r>
  <r>
    <n v="1"/>
    <s v="9823158"/>
    <x v="25"/>
    <x v="4"/>
    <d v="2018-09-04T00:00:00"/>
    <s v="12016993"/>
    <s v="HU 21453 / 1 drill per 100pcs  CTF20RC"/>
    <n v="20058"/>
    <s v=""/>
    <d v="2018-08-30T00:00:00"/>
    <n v="0"/>
    <n v="46.332000000000001"/>
    <s v="9000"/>
    <s v=""/>
    <n v="21.06"/>
  </r>
  <r>
    <n v="1"/>
    <s v="9713618"/>
    <x v="10"/>
    <x v="2"/>
    <d v="2018-09-05T00:00:00"/>
    <s v="11220620"/>
    <s v="CTCY WI 1.32X1.83 TSX  KCR06"/>
    <n v="1300000"/>
    <s v=""/>
    <d v="2018-08-07T00:00:00"/>
    <n v="0"/>
    <n v="53.234999999999999"/>
    <s v="1500"/>
    <s v="6"/>
    <n v="65.757000000000005"/>
  </r>
  <r>
    <n v="1"/>
    <s v="9720744"/>
    <x v="26"/>
    <x v="4"/>
    <m/>
    <s v="11956460"/>
    <s v="12356-10.5X 4.8X3.0 TS90  KCR02+"/>
    <n v="64000"/>
    <s v=""/>
    <d v="2018-09-05T00:00:00"/>
    <n v="0"/>
    <n v="16.472999999999999"/>
    <s v="0500"/>
    <s v="6"/>
    <n v="57.31"/>
  </r>
  <r>
    <n v="1"/>
    <s v="9756488"/>
    <x v="3"/>
    <x v="2"/>
    <m/>
    <s v="11704469"/>
    <s v="CTCY ST 1.98X2.85 TSN5  CTS18D"/>
    <n v="428571"/>
    <s v=""/>
    <d v="2018-08-28T00:00:00"/>
    <n v="0"/>
    <n v="58.558999999999997"/>
    <s v="2100"/>
    <s v="6"/>
    <n v="61.305"/>
  </r>
  <r>
    <n v="1"/>
    <s v="9756678"/>
    <x v="11"/>
    <x v="1"/>
    <m/>
    <s v="11773616"/>
    <s v="WFC 7200 PT  CTOPP10"/>
    <n v="5000"/>
    <s v=""/>
    <d v="2018-09-01T00:00:00"/>
    <n v="0"/>
    <n v="14.118"/>
    <s v="3100"/>
    <s v="6"/>
    <n v="14.17"/>
  </r>
  <r>
    <n v="1"/>
    <s v="9759670"/>
    <x v="11"/>
    <x v="1"/>
    <m/>
    <s v="11773589"/>
    <s v="WDC 7185 PT  CTOPP10"/>
    <n v="4760"/>
    <s v=""/>
    <d v="2018-09-06T00:00:00"/>
    <n v="0"/>
    <n v="6.0449999999999999"/>
    <s v="3100"/>
    <s v="6"/>
    <n v="6.08"/>
  </r>
  <r>
    <n v="1"/>
    <s v="9769437"/>
    <x v="27"/>
    <x v="4"/>
    <m/>
    <s v="11912720"/>
    <s v="33328/5 TS8  KCR06"/>
    <n v="11000"/>
    <s v=""/>
    <d v="2018-08-31T00:00:00"/>
    <n v="0"/>
    <n v="38.404000000000003"/>
    <s v="0200"/>
    <s v="6"/>
    <n v="39.834000000000003"/>
  </r>
  <r>
    <n v="1"/>
    <s v="9773153"/>
    <x v="20"/>
    <x v="4"/>
    <m/>
    <s v="6200367"/>
    <s v="20771- 8.0X 7.2X4.0 TS90  SMX"/>
    <n v="1600"/>
    <s v=""/>
    <d v="2018-09-08T00:00:00"/>
    <n v="0"/>
    <n v="5.0060000000000002"/>
    <s v="2000"/>
    <s v="6"/>
    <n v="5.2759999999999998"/>
  </r>
  <r>
    <n v="1"/>
    <s v="9775518"/>
    <x v="20"/>
    <x v="3"/>
    <m/>
    <s v="11533132"/>
    <s v="11748-10.5X 3.5X2.5 TS90  KCR10"/>
    <n v="115000"/>
    <s v=""/>
    <d v="2018-09-07T00:00:00"/>
    <n v="0"/>
    <n v="161.80500000000001"/>
    <s v="2000"/>
    <s v="6"/>
    <n v="134.32300000000001"/>
  </r>
  <r>
    <n v="1"/>
    <s v="9776684"/>
    <x v="9"/>
    <x v="4"/>
    <m/>
    <s v="12073461"/>
    <s v="51689-22.0 K110 TSX CTM16A"/>
    <n v="7000"/>
    <s v=""/>
    <d v="2018-08-31T00:00:00"/>
    <n v="0"/>
    <n v="136.26900000000001"/>
    <s v="2100"/>
    <s v="6"/>
    <n v="120.312"/>
  </r>
  <r>
    <n v="1"/>
    <s v="9786618"/>
    <x v="9"/>
    <x v="4"/>
    <m/>
    <s v="11667924"/>
    <s v="51015-20 TSX  CTM17-BC"/>
    <n v="20000"/>
    <s v=""/>
    <d v="2018-09-06T00:00:00"/>
    <n v="0"/>
    <n v="368.76"/>
    <s v="2100"/>
    <s v="6"/>
    <n v="350.41800000000001"/>
  </r>
  <r>
    <n v="1"/>
    <s v="9788441"/>
    <x v="28"/>
    <x v="4"/>
    <m/>
    <s v="12397228"/>
    <s v="60850-26.0 NT TSX  CTM17-BC"/>
    <n v="200"/>
    <s v=""/>
    <d v="2018-09-08T00:00:00"/>
    <n v="0"/>
    <n v="6.3330000000000002"/>
    <s v="1900"/>
    <s v=""/>
    <n v="11.355"/>
  </r>
  <r>
    <n v="1"/>
    <s v="9788661"/>
    <x v="28"/>
    <x v="4"/>
    <m/>
    <s v="12397306"/>
    <s v="60850-24.0 NT TSX  CTM17-BC"/>
    <n v="200"/>
    <s v=""/>
    <d v="2018-09-08T00:00:00"/>
    <n v="0"/>
    <n v="5.282"/>
    <s v="1900"/>
    <s v=""/>
    <n v="7.9749999999999996"/>
  </r>
  <r>
    <n v="1"/>
    <s v="9792085"/>
    <x v="28"/>
    <x v="4"/>
    <m/>
    <s v="12109490"/>
    <s v="60004-25.0 TS8  CTM17-BC"/>
    <n v="2000"/>
    <s v=""/>
    <d v="2018-09-07T00:00:00"/>
    <n v="0"/>
    <n v="70.266000000000005"/>
    <s v="1900"/>
    <s v="6"/>
    <n v="68.986000000000004"/>
  </r>
  <r>
    <n v="1"/>
    <s v="9792178"/>
    <x v="3"/>
    <x v="2"/>
    <m/>
    <s v="12403839"/>
    <s v="CTBB 2,030 TO3 ECI152"/>
    <n v="250000"/>
    <s v=""/>
    <d v="2018-08-29T00:00:00"/>
    <n v="1.17"/>
    <n v="13.387"/>
    <s v="2250"/>
    <s v="6"/>
    <n v="20.5"/>
  </r>
  <r>
    <n v="1"/>
    <s v="9800042"/>
    <x v="24"/>
    <x v="3"/>
    <m/>
    <s v="6265686"/>
    <s v="23500- 6.5 TS8  CTF12-BC"/>
    <n v="8400"/>
    <s v=""/>
    <d v="2018-09-10T00:00:00"/>
    <n v="0"/>
    <n v="4.851"/>
    <s v="1500"/>
    <s v="6"/>
    <n v="5.4969999999999999"/>
  </r>
  <r>
    <n v="1"/>
    <s v="9802528"/>
    <x v="20"/>
    <x v="3"/>
    <m/>
    <s v="6227003"/>
    <s v="12356-10.5X 5.5X3.0 TS90  HC20"/>
    <n v="5000"/>
    <s v=""/>
    <d v="2018-09-08T00:00:00"/>
    <n v="0"/>
    <n v="11.282"/>
    <s v="2000"/>
    <s v="6"/>
    <n v="10.744999999999999"/>
  </r>
  <r>
    <n v="1"/>
    <s v="9803112"/>
    <x v="16"/>
    <x v="4"/>
    <m/>
    <s v="6221644"/>
    <s v="27869-37.0x7.65/6.80x3.4 TSX  HC20"/>
    <n v="13000"/>
    <s v=""/>
    <d v="2018-09-05T00:00:00"/>
    <n v="0"/>
    <n v="165.39699999999999"/>
    <s v="0600"/>
    <s v="6"/>
    <n v="162.178"/>
  </r>
  <r>
    <n v="1"/>
    <s v="9843397"/>
    <x v="29"/>
    <x v="3"/>
    <d v="2018-09-05T00:00:00"/>
    <s v="11903057"/>
    <s v="2.600.000.050 TSN  CTS22D"/>
    <n v="304761"/>
    <s v=""/>
    <d v="2018-09-07T00:00:00"/>
    <n v="0"/>
    <n v="10.88"/>
    <s v="2105"/>
    <s v="6"/>
    <n v="320"/>
  </r>
  <r>
    <n v="1"/>
    <s v="9713695"/>
    <x v="3"/>
    <x v="2"/>
    <d v="2018-09-06T00:00:00"/>
    <s v="11689049"/>
    <s v="CTCY SI 1.98X3.23 TSN  MG18"/>
    <n v="175000"/>
    <s v=""/>
    <d v="2018-09-07T00:00:00"/>
    <n v="0"/>
    <n v="26.754999999999999"/>
    <s v="2100"/>
    <s v="6"/>
    <n v="85.769000000000005"/>
  </r>
  <r>
    <n v="1"/>
    <s v="9756110"/>
    <x v="3"/>
    <x v="2"/>
    <m/>
    <s v="6223636"/>
    <s v="CTCY WI 1.32X2.50 TSX  HC20"/>
    <n v="700000"/>
    <s v=""/>
    <d v="2018-08-29T00:00:00"/>
    <n v="0"/>
    <n v="382.40199999999999"/>
    <s v="2100"/>
    <s v="6"/>
    <n v="44.042999999999999"/>
  </r>
  <r>
    <n v="1"/>
    <s v="9759839"/>
    <x v="30"/>
    <x v="1"/>
    <m/>
    <s v="12112264"/>
    <s v="17037- 8.0X 5.0X2.3 DA  KCR10"/>
    <n v="4000"/>
    <s v=""/>
    <d v="2018-08-17T00:00:00"/>
    <n v="8.2799999999999994"/>
    <n v="5.1619999999999999"/>
    <s v="0350"/>
    <s v="6"/>
    <n v="4.83"/>
  </r>
  <r>
    <n v="1"/>
    <s v="9811470"/>
    <x v="22"/>
    <x v="3"/>
    <d v="2018-09-06T00:00:00"/>
    <s v="12310896"/>
    <s v="25376- 6.5X 3.5X2.0 TS43  KCR10"/>
    <n v="6950"/>
    <s v=""/>
    <d v="2018-09-07T00:00:00"/>
    <n v="0"/>
    <n v="4.992"/>
    <s v="1800"/>
    <s v="6"/>
    <n v="5.617"/>
  </r>
  <r>
    <n v="1"/>
    <s v="9727576"/>
    <x v="14"/>
    <x v="4"/>
    <d v="2018-09-07T00:00:00"/>
    <s v="12160550"/>
    <s v="WF 7250 PT  CTOPP10"/>
    <n v="2000"/>
    <s v=""/>
    <d v="2018-08-28T00:00:00"/>
    <n v="10.130000000000001"/>
    <n v="7.8769999999999998"/>
    <s v="3000"/>
    <s v="6"/>
    <n v="7.2030000000000003"/>
  </r>
  <r>
    <n v="1"/>
    <s v="9727653"/>
    <x v="11"/>
    <x v="4"/>
    <m/>
    <s v="12160005"/>
    <s v="24150-12.5X 9.0X4.0 DA  KCR10"/>
    <n v="1000"/>
    <s v=""/>
    <d v="2018-09-08T00:00:00"/>
    <n v="0"/>
    <n v="6.5579999999999998"/>
    <s v="3100"/>
    <s v="6"/>
    <n v="7.8789999999999996"/>
  </r>
  <r>
    <n v="1"/>
    <s v="9736391"/>
    <x v="5"/>
    <x v="6"/>
    <m/>
    <s v="11998489"/>
    <s v="CT SB00- 2,00x 4,50x  70,00 DA  CTOPP10"/>
    <n v="230"/>
    <s v=""/>
    <d v="2018-09-04T00:00:00"/>
    <n v="1.45"/>
    <n v="2.5169999999999999"/>
    <s v="0350"/>
    <s v="6"/>
    <n v="2.2290000000000001"/>
  </r>
  <r>
    <n v="1"/>
    <s v="9756436"/>
    <x v="3"/>
    <x v="2"/>
    <m/>
    <s v="11704469"/>
    <s v="CTCY ST 1.98X2.85 TSN5  CTS18D"/>
    <n v="480000"/>
    <s v=""/>
    <d v="2018-08-29T00:00:00"/>
    <n v="0"/>
    <n v="65.585999999999999"/>
    <s v="2100"/>
    <s v="6"/>
    <n v="51.218000000000004"/>
  </r>
  <r>
    <n v="1"/>
    <s v="9761131"/>
    <x v="15"/>
    <x v="1"/>
    <m/>
    <s v="12071404"/>
    <s v="31440- 6.5X 3.3X2.0 DA  KCR06"/>
    <n v="500"/>
    <s v=""/>
    <d v="2018-08-24T00:00:00"/>
    <n v="1.47"/>
    <n v="0.315"/>
    <s v="0350"/>
    <s v="6"/>
    <n v="0.315"/>
  </r>
  <r>
    <n v="1"/>
    <s v="9764837"/>
    <x v="7"/>
    <x v="2"/>
    <m/>
    <s v="6101098"/>
    <s v="CTCY ST 1.32X2.16 TSN  MG18"/>
    <n v="400000"/>
    <s v=""/>
    <d v="2018-08-20T00:00:00"/>
    <n v="0"/>
    <n v="14.978999999999999"/>
    <s v="2000"/>
    <s v="6"/>
    <n v="-8.3010000000000002"/>
  </r>
  <r>
    <n v="1"/>
    <s v="9779027"/>
    <x v="26"/>
    <x v="4"/>
    <m/>
    <s v="11934441"/>
    <s v="12356-10.5X 5.2X3.0 TS90  KCR02+"/>
    <n v="30000"/>
    <s v=""/>
    <d v="2018-09-06T00:00:00"/>
    <n v="0"/>
    <n v="60.795000000000002"/>
    <s v="0500"/>
    <s v="6"/>
    <n v="59.204999999999998"/>
  </r>
  <r>
    <n v="1"/>
    <s v="9783325"/>
    <x v="31"/>
    <x v="3"/>
    <m/>
    <s v="6265388"/>
    <s v="11400- 5.0 TS8  CTF12-BC"/>
    <n v="100000"/>
    <s v=""/>
    <d v="2018-09-07T00:00:00"/>
    <n v="0"/>
    <n v="30.87"/>
    <s v="1500"/>
    <s v="6"/>
    <n v="30.582000000000001"/>
  </r>
  <r>
    <n v="1"/>
    <s v="9802517"/>
    <x v="12"/>
    <x v="3"/>
    <m/>
    <s v="11879201"/>
    <s v="60126-10.5X 3.9X3.0 TS90  KCR10"/>
    <n v="20000"/>
    <s v=""/>
    <d v="2018-09-08T00:00:00"/>
    <n v="0"/>
    <n v="31.184999999999999"/>
    <s v="2200"/>
    <s v="6"/>
    <n v="70.591999999999999"/>
  </r>
  <r>
    <n v="1"/>
    <s v="9806155"/>
    <x v="20"/>
    <x v="3"/>
    <m/>
    <s v="6100102"/>
    <s v="11748-10.5X 3.9X2.5 TS90  HC20"/>
    <n v="10000"/>
    <s v=""/>
    <d v="2018-09-08T00:00:00"/>
    <n v="0"/>
    <n v="13.419"/>
    <s v="2000"/>
    <s v="6"/>
    <n v="13.531000000000001"/>
  </r>
  <r>
    <n v="1"/>
    <s v="9808999"/>
    <x v="9"/>
    <x v="3"/>
    <m/>
    <s v="11471006"/>
    <s v="50830- 6.5- 1/4'' TSX CTM17-BC"/>
    <n v="3500"/>
    <s v=""/>
    <d v="2018-09-07T00:00:00"/>
    <n v="0"/>
    <n v="4.91"/>
    <s v="2100"/>
    <s v="6"/>
    <n v="5.5129999999999999"/>
  </r>
  <r>
    <n v="1"/>
    <s v="9826807"/>
    <x v="11"/>
    <x v="6"/>
    <m/>
    <s v="11841827"/>
    <s v="CT SB00- 2,00x 4,20x  60,00 DA  CTOPP10"/>
    <n v="415"/>
    <s v=""/>
    <d v="2018-08-29T00:00:00"/>
    <n v="0"/>
    <n v="3.4430000000000001"/>
    <s v="3100"/>
    <s v="6"/>
    <n v="3.6539999999999999"/>
  </r>
  <r>
    <n v="1"/>
    <s v="9828295"/>
    <x v="10"/>
    <x v="1"/>
    <d v="2018-09-07T00:00:00"/>
    <s v="ABUA50191"/>
    <s v="Subcontracting with OF BUA50"/>
    <n v="4167"/>
    <s v=""/>
    <d v="2018-08-27T00:00:00"/>
    <n v="0"/>
    <n v="4.0000000000000001E-3"/>
    <s v="3000"/>
    <s v=""/>
    <n v="0"/>
  </r>
  <r>
    <n v="1"/>
    <s v="9827252"/>
    <x v="18"/>
    <x v="7"/>
    <d v="2018-09-03T00:00:00"/>
    <s v="11813777"/>
    <s v="Essai production Ligne S"/>
    <n v="21"/>
    <s v=""/>
    <d v="2018-08-31T00:00:00"/>
    <n v="0"/>
    <n v="0"/>
    <s v="0410"/>
    <s v=""/>
    <n v="5.5"/>
  </r>
  <r>
    <m/>
    <m/>
    <x v="32"/>
    <x v="8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3AEBBD-F862-4176-9598-21F441C90F8E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K39" firstHeaderRow="1" firstDataRow="2" firstDataCol="1"/>
  <pivotFields count="15">
    <pivotField showAll="0"/>
    <pivotField dataField="1" showAll="0"/>
    <pivotField axis="axisRow" showAll="0">
      <items count="34">
        <item x="0"/>
        <item x="19"/>
        <item x="8"/>
        <item x="16"/>
        <item x="26"/>
        <item x="11"/>
        <item x="4"/>
        <item x="27"/>
        <item x="18"/>
        <item x="6"/>
        <item x="25"/>
        <item x="2"/>
        <item x="29"/>
        <item x="13"/>
        <item x="12"/>
        <item x="5"/>
        <item x="7"/>
        <item x="17"/>
        <item x="28"/>
        <item x="14"/>
        <item x="15"/>
        <item x="24"/>
        <item x="30"/>
        <item x="22"/>
        <item x="23"/>
        <item x="1"/>
        <item x="20"/>
        <item x="10"/>
        <item x="31"/>
        <item x="3"/>
        <item x="9"/>
        <item x="21"/>
        <item x="32"/>
        <item t="default"/>
      </items>
    </pivotField>
    <pivotField axis="axisCol" showAll="0">
      <items count="10">
        <item x="0"/>
        <item x="4"/>
        <item x="3"/>
        <item x="5"/>
        <item x="2"/>
        <item x="1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Count of Order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E3679-354F-447A-ABB1-A7F1586592C2}">
  <dimension ref="A2:AY5"/>
  <sheetViews>
    <sheetView tabSelected="1" workbookViewId="0">
      <selection activeCell="F28" sqref="F28"/>
    </sheetView>
  </sheetViews>
  <sheetFormatPr defaultRowHeight="15" x14ac:dyDescent="0.25"/>
  <cols>
    <col min="3" max="51" width="5.140625" customWidth="1"/>
  </cols>
  <sheetData>
    <row r="2" spans="1:51" ht="15.75" thickBot="1" x14ac:dyDescent="0.3"/>
    <row r="3" spans="1:51" ht="17.25" thickTop="1" thickBot="1" x14ac:dyDescent="0.3">
      <c r="A3" s="1" t="s">
        <v>0</v>
      </c>
      <c r="B3" s="2"/>
      <c r="C3" s="3" t="s">
        <v>1</v>
      </c>
      <c r="D3" s="4"/>
      <c r="E3" s="4"/>
      <c r="F3" s="4"/>
      <c r="G3" s="4"/>
      <c r="H3" s="4"/>
      <c r="I3" s="4"/>
      <c r="J3" s="4"/>
      <c r="K3" s="5"/>
      <c r="L3" s="6" t="s">
        <v>2</v>
      </c>
      <c r="M3" s="7" t="s">
        <v>3</v>
      </c>
      <c r="N3" s="8" t="s">
        <v>4</v>
      </c>
      <c r="O3" s="9" t="s">
        <v>5</v>
      </c>
      <c r="P3" s="10" t="s">
        <v>52</v>
      </c>
      <c r="Q3" s="11"/>
      <c r="R3" s="11"/>
      <c r="S3" s="11"/>
      <c r="T3" s="11"/>
      <c r="U3" s="11"/>
      <c r="V3" s="11"/>
      <c r="W3" s="11"/>
      <c r="X3" s="12"/>
      <c r="Y3" s="13" t="s">
        <v>53</v>
      </c>
      <c r="Z3" s="14"/>
      <c r="AA3" s="14"/>
      <c r="AB3" s="14"/>
      <c r="AC3" s="14"/>
      <c r="AD3" s="14"/>
      <c r="AE3" s="14"/>
      <c r="AF3" s="14"/>
      <c r="AG3" s="15"/>
      <c r="AH3" s="16" t="s">
        <v>54</v>
      </c>
      <c r="AI3" s="17"/>
      <c r="AJ3" s="17"/>
      <c r="AK3" s="17"/>
      <c r="AL3" s="17"/>
      <c r="AM3" s="17"/>
      <c r="AN3" s="17"/>
      <c r="AO3" s="17"/>
      <c r="AP3" s="18"/>
      <c r="AQ3" s="19" t="s">
        <v>55</v>
      </c>
      <c r="AR3" s="20"/>
      <c r="AS3" s="20"/>
      <c r="AT3" s="20"/>
      <c r="AU3" s="20"/>
      <c r="AV3" s="20"/>
      <c r="AW3" s="20"/>
      <c r="AX3" s="20"/>
      <c r="AY3" s="21"/>
    </row>
    <row r="4" spans="1:51" ht="16.5" thickTop="1" thickBot="1" x14ac:dyDescent="0.3">
      <c r="A4" s="44"/>
      <c r="B4" s="45"/>
      <c r="C4" s="22" t="str">
        <f>+P4</f>
        <v>Tot</v>
      </c>
      <c r="D4" s="23" t="str">
        <f t="shared" ref="D4:K4" si="0">+Q4</f>
        <v>P</v>
      </c>
      <c r="E4" s="23" t="str">
        <f t="shared" si="0"/>
        <v>RP</v>
      </c>
      <c r="F4" s="23" t="str">
        <f t="shared" si="0"/>
        <v>S</v>
      </c>
      <c r="G4" s="23" t="str">
        <f t="shared" si="0"/>
        <v>RS</v>
      </c>
      <c r="H4" s="23" t="str">
        <f t="shared" si="0"/>
        <v>B</v>
      </c>
      <c r="I4" s="23" t="str">
        <f t="shared" si="0"/>
        <v>RB</v>
      </c>
      <c r="J4" s="24" t="str">
        <f t="shared" si="0"/>
        <v>T</v>
      </c>
      <c r="K4" s="24" t="str">
        <f t="shared" si="0"/>
        <v>H</v>
      </c>
      <c r="L4" s="25"/>
      <c r="M4" s="26"/>
      <c r="N4" s="26"/>
      <c r="O4" s="27"/>
      <c r="P4" s="28" t="s">
        <v>6</v>
      </c>
      <c r="Q4" s="29" t="s">
        <v>7</v>
      </c>
      <c r="R4" s="29" t="s">
        <v>8</v>
      </c>
      <c r="S4" s="29" t="s">
        <v>9</v>
      </c>
      <c r="T4" s="29" t="s">
        <v>10</v>
      </c>
      <c r="U4" s="29" t="s">
        <v>11</v>
      </c>
      <c r="V4" s="29" t="s">
        <v>12</v>
      </c>
      <c r="W4" s="30" t="s">
        <v>13</v>
      </c>
      <c r="X4" s="30" t="s">
        <v>14</v>
      </c>
      <c r="Y4" s="31" t="s">
        <v>6</v>
      </c>
      <c r="Z4" s="32" t="s">
        <v>7</v>
      </c>
      <c r="AA4" s="32" t="s">
        <v>8</v>
      </c>
      <c r="AB4" s="32" t="s">
        <v>9</v>
      </c>
      <c r="AC4" s="32" t="s">
        <v>10</v>
      </c>
      <c r="AD4" s="32" t="s">
        <v>11</v>
      </c>
      <c r="AE4" s="32" t="s">
        <v>12</v>
      </c>
      <c r="AF4" s="33" t="s">
        <v>13</v>
      </c>
      <c r="AG4" s="33" t="s">
        <v>14</v>
      </c>
      <c r="AH4" s="34" t="s">
        <v>6</v>
      </c>
      <c r="AI4" s="35" t="s">
        <v>7</v>
      </c>
      <c r="AJ4" s="35" t="s">
        <v>8</v>
      </c>
      <c r="AK4" s="35" t="s">
        <v>9</v>
      </c>
      <c r="AL4" s="35" t="s">
        <v>10</v>
      </c>
      <c r="AM4" s="35" t="s">
        <v>11</v>
      </c>
      <c r="AN4" s="35" t="s">
        <v>12</v>
      </c>
      <c r="AO4" s="36" t="s">
        <v>13</v>
      </c>
      <c r="AP4" s="36" t="s">
        <v>14</v>
      </c>
      <c r="AQ4" s="37" t="s">
        <v>6</v>
      </c>
      <c r="AR4" s="38" t="s">
        <v>7</v>
      </c>
      <c r="AS4" s="38" t="s">
        <v>8</v>
      </c>
      <c r="AT4" s="38" t="s">
        <v>9</v>
      </c>
      <c r="AU4" s="38" t="s">
        <v>10</v>
      </c>
      <c r="AV4" s="38" t="s">
        <v>11</v>
      </c>
      <c r="AW4" s="38" t="s">
        <v>12</v>
      </c>
      <c r="AX4" s="39" t="s">
        <v>13</v>
      </c>
      <c r="AY4" s="39" t="s">
        <v>14</v>
      </c>
    </row>
    <row r="5" spans="1:51" ht="15.75" thickBot="1" x14ac:dyDescent="0.3">
      <c r="A5" s="42">
        <v>43354</v>
      </c>
      <c r="B5" s="43"/>
      <c r="C5" s="49">
        <f t="shared" ref="C5:K5" si="1">+P5+Y5+AH5+AQ5</f>
        <v>84</v>
      </c>
      <c r="D5" s="40">
        <f t="shared" si="1"/>
        <v>30</v>
      </c>
      <c r="E5" s="40">
        <f t="shared" si="1"/>
        <v>0</v>
      </c>
      <c r="F5" s="40">
        <f t="shared" si="1"/>
        <v>19</v>
      </c>
      <c r="G5" s="40">
        <f t="shared" si="1"/>
        <v>2</v>
      </c>
      <c r="H5" s="40">
        <f t="shared" si="1"/>
        <v>16</v>
      </c>
      <c r="I5" s="40">
        <f t="shared" si="1"/>
        <v>0</v>
      </c>
      <c r="J5" s="40">
        <f t="shared" si="1"/>
        <v>16</v>
      </c>
      <c r="K5" s="50">
        <f t="shared" si="1"/>
        <v>1</v>
      </c>
      <c r="L5" s="51">
        <f>+P5/$C5</f>
        <v>2.3809523809523808E-2</v>
      </c>
      <c r="M5" s="52">
        <f>+Y5/$C5</f>
        <v>0.10714285714285714</v>
      </c>
      <c r="N5" s="52">
        <f>+AH5/$C5</f>
        <v>0.79761904761904767</v>
      </c>
      <c r="O5" s="53">
        <f>+AQ5/$C5</f>
        <v>7.1428571428571425E-2</v>
      </c>
      <c r="P5" s="41">
        <f>+SUM(Q5:X5)</f>
        <v>2</v>
      </c>
      <c r="Q5" s="54">
        <v>1</v>
      </c>
      <c r="R5" s="54">
        <v>0</v>
      </c>
      <c r="S5" s="54">
        <v>0</v>
      </c>
      <c r="T5" s="54">
        <v>0</v>
      </c>
      <c r="U5" s="54">
        <v>1</v>
      </c>
      <c r="V5" s="54">
        <v>0</v>
      </c>
      <c r="W5" s="54">
        <v>0</v>
      </c>
      <c r="X5" s="55">
        <v>0</v>
      </c>
      <c r="Y5" s="56">
        <f>+SUM(Z5:AG5)</f>
        <v>9</v>
      </c>
      <c r="Z5" s="57">
        <v>7</v>
      </c>
      <c r="AA5" s="57">
        <v>0</v>
      </c>
      <c r="AB5" s="57">
        <v>0</v>
      </c>
      <c r="AC5" s="57">
        <v>0</v>
      </c>
      <c r="AD5" s="57">
        <v>1</v>
      </c>
      <c r="AE5" s="57">
        <v>0</v>
      </c>
      <c r="AF5" s="57">
        <v>0</v>
      </c>
      <c r="AG5" s="57">
        <v>1</v>
      </c>
      <c r="AH5" s="61">
        <f>+SUM(AI5:AP5)</f>
        <v>67</v>
      </c>
      <c r="AI5" s="58">
        <v>18</v>
      </c>
      <c r="AJ5" s="58">
        <v>0</v>
      </c>
      <c r="AK5" s="58">
        <v>19</v>
      </c>
      <c r="AL5" s="58">
        <v>2</v>
      </c>
      <c r="AM5" s="58">
        <v>13</v>
      </c>
      <c r="AN5" s="58">
        <v>0</v>
      </c>
      <c r="AO5" s="58">
        <v>15</v>
      </c>
      <c r="AP5" s="58">
        <v>0</v>
      </c>
      <c r="AQ5" s="59">
        <f t="shared" ref="AQ5" si="2">+SUM(AR5:AY5)</f>
        <v>6</v>
      </c>
      <c r="AR5" s="60">
        <v>4</v>
      </c>
      <c r="AS5" s="60">
        <v>0</v>
      </c>
      <c r="AT5" s="60">
        <v>0</v>
      </c>
      <c r="AU5" s="60">
        <v>0</v>
      </c>
      <c r="AV5" s="60">
        <v>1</v>
      </c>
      <c r="AW5" s="60">
        <v>0</v>
      </c>
      <c r="AX5" s="60">
        <v>1</v>
      </c>
      <c r="AY5" s="60">
        <v>0</v>
      </c>
    </row>
  </sheetData>
  <mergeCells count="11">
    <mergeCell ref="Y3:AG3"/>
    <mergeCell ref="AH3:AP3"/>
    <mergeCell ref="AQ3:AY3"/>
    <mergeCell ref="A5:B5"/>
    <mergeCell ref="A4:B4"/>
    <mergeCell ref="C3:K3"/>
    <mergeCell ref="L3:L4"/>
    <mergeCell ref="M3:M4"/>
    <mergeCell ref="N3:N4"/>
    <mergeCell ref="O3:O4"/>
    <mergeCell ref="P3:X3"/>
  </mergeCells>
  <conditionalFormatting sqref="D5">
    <cfRule type="cellIs" dxfId="101" priority="11" operator="lessThan">
      <formula>D1/$B$6</formula>
    </cfRule>
    <cfRule type="cellIs" dxfId="100" priority="12" operator="greaterThan">
      <formula>D1</formula>
    </cfRule>
  </conditionalFormatting>
  <conditionalFormatting sqref="E5:J5">
    <cfRule type="cellIs" dxfId="99" priority="9" operator="lessThan">
      <formula>E1/$B$6</formula>
    </cfRule>
    <cfRule type="cellIs" dxfId="98" priority="10" operator="greaterThan">
      <formula>E1</formula>
    </cfRule>
  </conditionalFormatting>
  <conditionalFormatting sqref="K5">
    <cfRule type="cellIs" dxfId="97" priority="7" operator="lessThan">
      <formula>K1/$B$6</formula>
    </cfRule>
    <cfRule type="cellIs" dxfId="96" priority="8" operator="greaterThan">
      <formula>K1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4B839-3E29-440A-9A97-BC1FD9D435FE}">
  <dimension ref="A4:K39"/>
  <sheetViews>
    <sheetView workbookViewId="0">
      <selection activeCell="N9" sqref="N9"/>
    </sheetView>
  </sheetViews>
  <sheetFormatPr defaultRowHeight="15" x14ac:dyDescent="0.25"/>
  <sheetData>
    <row r="4" spans="1:11" x14ac:dyDescent="0.25">
      <c r="A4" s="48" t="s">
        <v>15</v>
      </c>
      <c r="B4" t="s">
        <v>16</v>
      </c>
    </row>
    <row r="5" spans="1:11" x14ac:dyDescent="0.25">
      <c r="A5" s="48" t="s">
        <v>17</v>
      </c>
      <c r="B5" s="48"/>
      <c r="C5" s="48" t="s">
        <v>7</v>
      </c>
      <c r="D5" s="48" t="s">
        <v>9</v>
      </c>
      <c r="E5" s="48" t="s">
        <v>10</v>
      </c>
      <c r="F5" s="48" t="s">
        <v>11</v>
      </c>
      <c r="G5" s="48" t="s">
        <v>13</v>
      </c>
      <c r="H5" s="48" t="s">
        <v>18</v>
      </c>
      <c r="I5" s="48" t="s">
        <v>14</v>
      </c>
      <c r="J5" s="48" t="s">
        <v>19</v>
      </c>
      <c r="K5" s="48" t="s">
        <v>20</v>
      </c>
    </row>
    <row r="6" spans="1:11" x14ac:dyDescent="0.25">
      <c r="A6" s="46"/>
      <c r="B6" s="47">
        <v>1</v>
      </c>
      <c r="C6" s="47"/>
      <c r="D6" s="47"/>
      <c r="E6" s="47"/>
      <c r="F6" s="47"/>
      <c r="G6" s="47"/>
      <c r="H6" s="47"/>
      <c r="I6" s="47"/>
      <c r="J6" s="47"/>
      <c r="K6" s="47">
        <v>1</v>
      </c>
    </row>
    <row r="7" spans="1:11" x14ac:dyDescent="0.25">
      <c r="A7" s="46" t="s">
        <v>21</v>
      </c>
      <c r="B7" s="47"/>
      <c r="C7" s="47"/>
      <c r="D7" s="47"/>
      <c r="E7" s="47"/>
      <c r="F7" s="47">
        <v>1</v>
      </c>
      <c r="G7" s="47"/>
      <c r="H7" s="47"/>
      <c r="I7" s="47"/>
      <c r="J7" s="47"/>
      <c r="K7" s="47">
        <v>1</v>
      </c>
    </row>
    <row r="8" spans="1:11" x14ac:dyDescent="0.25">
      <c r="A8" s="46" t="s">
        <v>22</v>
      </c>
      <c r="B8" s="47"/>
      <c r="C8" s="47">
        <v>1</v>
      </c>
      <c r="D8" s="47"/>
      <c r="E8" s="47"/>
      <c r="F8" s="47">
        <v>1</v>
      </c>
      <c r="G8" s="47"/>
      <c r="H8" s="47"/>
      <c r="I8" s="47"/>
      <c r="J8" s="47"/>
      <c r="K8" s="47">
        <v>2</v>
      </c>
    </row>
    <row r="9" spans="1:11" x14ac:dyDescent="0.25">
      <c r="A9" s="46" t="s">
        <v>23</v>
      </c>
      <c r="B9" s="47"/>
      <c r="C9" s="47">
        <v>3</v>
      </c>
      <c r="D9" s="47"/>
      <c r="E9" s="47"/>
      <c r="F9" s="47"/>
      <c r="G9" s="47"/>
      <c r="H9" s="47"/>
      <c r="I9" s="47"/>
      <c r="J9" s="47"/>
      <c r="K9" s="47">
        <v>3</v>
      </c>
    </row>
    <row r="10" spans="1:11" x14ac:dyDescent="0.25">
      <c r="A10" s="46" t="s">
        <v>24</v>
      </c>
      <c r="B10" s="47"/>
      <c r="C10" s="47">
        <v>2</v>
      </c>
      <c r="D10" s="47"/>
      <c r="E10" s="47"/>
      <c r="F10" s="47"/>
      <c r="G10" s="47"/>
      <c r="H10" s="47"/>
      <c r="I10" s="47"/>
      <c r="J10" s="47"/>
      <c r="K10" s="47">
        <v>2</v>
      </c>
    </row>
    <row r="11" spans="1:11" x14ac:dyDescent="0.25">
      <c r="A11" s="46" t="s">
        <v>25</v>
      </c>
      <c r="B11" s="47"/>
      <c r="C11" s="47">
        <v>1</v>
      </c>
      <c r="D11" s="47"/>
      <c r="E11" s="47"/>
      <c r="F11" s="47"/>
      <c r="G11" s="47">
        <v>3</v>
      </c>
      <c r="H11" s="47">
        <v>1</v>
      </c>
      <c r="I11" s="47"/>
      <c r="J11" s="47"/>
      <c r="K11" s="47">
        <v>5</v>
      </c>
    </row>
    <row r="12" spans="1:11" x14ac:dyDescent="0.25">
      <c r="A12" s="46" t="s">
        <v>26</v>
      </c>
      <c r="B12" s="47"/>
      <c r="C12" s="47">
        <v>1</v>
      </c>
      <c r="D12" s="47">
        <v>1</v>
      </c>
      <c r="E12" s="47"/>
      <c r="F12" s="47"/>
      <c r="G12" s="47"/>
      <c r="H12" s="47"/>
      <c r="I12" s="47"/>
      <c r="J12" s="47"/>
      <c r="K12" s="47">
        <v>2</v>
      </c>
    </row>
    <row r="13" spans="1:11" x14ac:dyDescent="0.25">
      <c r="A13" s="46" t="s">
        <v>27</v>
      </c>
      <c r="B13" s="47"/>
      <c r="C13" s="47">
        <v>1</v>
      </c>
      <c r="D13" s="47"/>
      <c r="E13" s="47"/>
      <c r="F13" s="47"/>
      <c r="G13" s="47"/>
      <c r="H13" s="47"/>
      <c r="I13" s="47"/>
      <c r="J13" s="47"/>
      <c r="K13" s="47">
        <v>1</v>
      </c>
    </row>
    <row r="14" spans="1:11" x14ac:dyDescent="0.25">
      <c r="A14" s="46" t="s">
        <v>28</v>
      </c>
      <c r="B14" s="47"/>
      <c r="C14" s="47">
        <v>1</v>
      </c>
      <c r="D14" s="47"/>
      <c r="E14" s="47"/>
      <c r="F14" s="47"/>
      <c r="G14" s="47"/>
      <c r="H14" s="47"/>
      <c r="I14" s="47">
        <v>1</v>
      </c>
      <c r="J14" s="47"/>
      <c r="K14" s="47">
        <v>2</v>
      </c>
    </row>
    <row r="15" spans="1:11" x14ac:dyDescent="0.25">
      <c r="A15" s="46" t="s">
        <v>29</v>
      </c>
      <c r="B15" s="47"/>
      <c r="C15" s="47">
        <v>3</v>
      </c>
      <c r="D15" s="47"/>
      <c r="E15" s="47"/>
      <c r="F15" s="47"/>
      <c r="G15" s="47">
        <v>1</v>
      </c>
      <c r="H15" s="47"/>
      <c r="I15" s="47"/>
      <c r="J15" s="47"/>
      <c r="K15" s="47">
        <v>4</v>
      </c>
    </row>
    <row r="16" spans="1:11" x14ac:dyDescent="0.25">
      <c r="A16" s="46" t="s">
        <v>30</v>
      </c>
      <c r="B16" s="47"/>
      <c r="C16" s="47">
        <v>1</v>
      </c>
      <c r="D16" s="47"/>
      <c r="E16" s="47"/>
      <c r="F16" s="47"/>
      <c r="G16" s="47"/>
      <c r="H16" s="47"/>
      <c r="I16" s="47"/>
      <c r="J16" s="47"/>
      <c r="K16" s="47">
        <v>1</v>
      </c>
    </row>
    <row r="17" spans="1:11" x14ac:dyDescent="0.25">
      <c r="A17" s="46" t="s">
        <v>31</v>
      </c>
      <c r="B17" s="47"/>
      <c r="C17" s="47"/>
      <c r="D17" s="47"/>
      <c r="E17" s="47"/>
      <c r="F17" s="47">
        <v>1</v>
      </c>
      <c r="G17" s="47"/>
      <c r="H17" s="47"/>
      <c r="I17" s="47"/>
      <c r="J17" s="47"/>
      <c r="K17" s="47">
        <v>1</v>
      </c>
    </row>
    <row r="18" spans="1:11" x14ac:dyDescent="0.25">
      <c r="A18" s="46" t="s">
        <v>32</v>
      </c>
      <c r="B18" s="47"/>
      <c r="C18" s="47"/>
      <c r="D18" s="47">
        <v>1</v>
      </c>
      <c r="E18" s="47"/>
      <c r="F18" s="47"/>
      <c r="G18" s="47"/>
      <c r="H18" s="47"/>
      <c r="I18" s="47"/>
      <c r="J18" s="47"/>
      <c r="K18" s="47">
        <v>1</v>
      </c>
    </row>
    <row r="19" spans="1:11" x14ac:dyDescent="0.25">
      <c r="A19" s="46" t="s">
        <v>33</v>
      </c>
      <c r="B19" s="47"/>
      <c r="C19" s="47"/>
      <c r="D19" s="47">
        <v>1</v>
      </c>
      <c r="E19" s="47"/>
      <c r="F19" s="47">
        <v>1</v>
      </c>
      <c r="G19" s="47"/>
      <c r="H19" s="47"/>
      <c r="I19" s="47"/>
      <c r="J19" s="47"/>
      <c r="K19" s="47">
        <v>2</v>
      </c>
    </row>
    <row r="20" spans="1:11" x14ac:dyDescent="0.25">
      <c r="A20" s="46" t="s">
        <v>34</v>
      </c>
      <c r="B20" s="47"/>
      <c r="C20" s="47">
        <v>5</v>
      </c>
      <c r="D20" s="47">
        <v>1</v>
      </c>
      <c r="E20" s="47"/>
      <c r="F20" s="47"/>
      <c r="G20" s="47">
        <v>1</v>
      </c>
      <c r="H20" s="47"/>
      <c r="I20" s="47"/>
      <c r="J20" s="47"/>
      <c r="K20" s="47">
        <v>7</v>
      </c>
    </row>
    <row r="21" spans="1:11" x14ac:dyDescent="0.25">
      <c r="A21" s="46" t="s">
        <v>35</v>
      </c>
      <c r="B21" s="47"/>
      <c r="C21" s="47"/>
      <c r="D21" s="47"/>
      <c r="E21" s="47"/>
      <c r="F21" s="47"/>
      <c r="G21" s="47">
        <v>1</v>
      </c>
      <c r="H21" s="47">
        <v>1</v>
      </c>
      <c r="I21" s="47"/>
      <c r="J21" s="47"/>
      <c r="K21" s="47">
        <v>2</v>
      </c>
    </row>
    <row r="22" spans="1:11" x14ac:dyDescent="0.25">
      <c r="A22" s="46" t="s">
        <v>36</v>
      </c>
      <c r="B22" s="47"/>
      <c r="C22" s="47"/>
      <c r="D22" s="47">
        <v>1</v>
      </c>
      <c r="E22" s="47"/>
      <c r="F22" s="47">
        <v>2</v>
      </c>
      <c r="G22" s="47"/>
      <c r="H22" s="47"/>
      <c r="I22" s="47"/>
      <c r="J22" s="47"/>
      <c r="K22" s="47">
        <v>3</v>
      </c>
    </row>
    <row r="23" spans="1:11" x14ac:dyDescent="0.25">
      <c r="A23" s="46" t="s">
        <v>37</v>
      </c>
      <c r="B23" s="47"/>
      <c r="C23" s="47"/>
      <c r="D23" s="47"/>
      <c r="E23" s="47">
        <v>1</v>
      </c>
      <c r="F23" s="47"/>
      <c r="G23" s="47"/>
      <c r="H23" s="47"/>
      <c r="I23" s="47"/>
      <c r="J23" s="47"/>
      <c r="K23" s="47">
        <v>1</v>
      </c>
    </row>
    <row r="24" spans="1:11" x14ac:dyDescent="0.25">
      <c r="A24" s="46" t="s">
        <v>38</v>
      </c>
      <c r="B24" s="47"/>
      <c r="C24" s="47">
        <v>3</v>
      </c>
      <c r="D24" s="47"/>
      <c r="E24" s="47"/>
      <c r="F24" s="47"/>
      <c r="G24" s="47"/>
      <c r="H24" s="47"/>
      <c r="I24" s="47"/>
      <c r="J24" s="47"/>
      <c r="K24" s="47">
        <v>3</v>
      </c>
    </row>
    <row r="25" spans="1:11" x14ac:dyDescent="0.25">
      <c r="A25" s="46" t="s">
        <v>39</v>
      </c>
      <c r="B25" s="47"/>
      <c r="C25" s="47">
        <v>2</v>
      </c>
      <c r="D25" s="47"/>
      <c r="E25" s="47"/>
      <c r="F25" s="47"/>
      <c r="G25" s="47"/>
      <c r="H25" s="47"/>
      <c r="I25" s="47"/>
      <c r="J25" s="47"/>
      <c r="K25" s="47">
        <v>2</v>
      </c>
    </row>
    <row r="26" spans="1:11" x14ac:dyDescent="0.25">
      <c r="A26" s="46" t="s">
        <v>40</v>
      </c>
      <c r="B26" s="47"/>
      <c r="C26" s="47"/>
      <c r="D26" s="47">
        <v>1</v>
      </c>
      <c r="E26" s="47"/>
      <c r="F26" s="47"/>
      <c r="G26" s="47">
        <v>5</v>
      </c>
      <c r="H26" s="47"/>
      <c r="I26" s="47"/>
      <c r="J26" s="47"/>
      <c r="K26" s="47">
        <v>6</v>
      </c>
    </row>
    <row r="27" spans="1:11" x14ac:dyDescent="0.25">
      <c r="A27" s="46" t="s">
        <v>41</v>
      </c>
      <c r="B27" s="47"/>
      <c r="C27" s="47"/>
      <c r="D27" s="47">
        <v>2</v>
      </c>
      <c r="E27" s="47"/>
      <c r="F27" s="47"/>
      <c r="G27" s="47"/>
      <c r="H27" s="47"/>
      <c r="I27" s="47"/>
      <c r="J27" s="47"/>
      <c r="K27" s="47">
        <v>2</v>
      </c>
    </row>
    <row r="28" spans="1:11" x14ac:dyDescent="0.25">
      <c r="A28" s="46" t="s">
        <v>42</v>
      </c>
      <c r="B28" s="47"/>
      <c r="C28" s="47"/>
      <c r="D28" s="47"/>
      <c r="E28" s="47"/>
      <c r="F28" s="47"/>
      <c r="G28" s="47">
        <v>1</v>
      </c>
      <c r="H28" s="47"/>
      <c r="I28" s="47"/>
      <c r="J28" s="47"/>
      <c r="K28" s="47">
        <v>1</v>
      </c>
    </row>
    <row r="29" spans="1:11" x14ac:dyDescent="0.25">
      <c r="A29" s="46" t="s">
        <v>43</v>
      </c>
      <c r="B29" s="47"/>
      <c r="C29" s="47"/>
      <c r="D29" s="47">
        <v>2</v>
      </c>
      <c r="E29" s="47"/>
      <c r="F29" s="47"/>
      <c r="G29" s="47"/>
      <c r="H29" s="47"/>
      <c r="I29" s="47"/>
      <c r="J29" s="47"/>
      <c r="K29" s="47">
        <v>2</v>
      </c>
    </row>
    <row r="30" spans="1:11" x14ac:dyDescent="0.25">
      <c r="A30" s="46" t="s">
        <v>44</v>
      </c>
      <c r="B30" s="47"/>
      <c r="C30" s="47">
        <v>1</v>
      </c>
      <c r="D30" s="47"/>
      <c r="E30" s="47"/>
      <c r="F30" s="47"/>
      <c r="G30" s="47"/>
      <c r="H30" s="47"/>
      <c r="I30" s="47"/>
      <c r="J30" s="47"/>
      <c r="K30" s="47">
        <v>1</v>
      </c>
    </row>
    <row r="31" spans="1:11" x14ac:dyDescent="0.25">
      <c r="A31" s="46" t="s">
        <v>45</v>
      </c>
      <c r="B31" s="47"/>
      <c r="C31" s="47"/>
      <c r="D31" s="47"/>
      <c r="E31" s="47"/>
      <c r="F31" s="47"/>
      <c r="G31" s="47">
        <v>1</v>
      </c>
      <c r="H31" s="47"/>
      <c r="I31" s="47"/>
      <c r="J31" s="47"/>
      <c r="K31" s="47">
        <v>1</v>
      </c>
    </row>
    <row r="32" spans="1:11" x14ac:dyDescent="0.25">
      <c r="A32" s="46" t="s">
        <v>46</v>
      </c>
      <c r="B32" s="47"/>
      <c r="C32" s="47">
        <v>2</v>
      </c>
      <c r="D32" s="47">
        <v>4</v>
      </c>
      <c r="E32" s="47"/>
      <c r="F32" s="47"/>
      <c r="G32" s="47"/>
      <c r="H32" s="47"/>
      <c r="I32" s="47"/>
      <c r="J32" s="47"/>
      <c r="K32" s="47">
        <v>6</v>
      </c>
    </row>
    <row r="33" spans="1:11" x14ac:dyDescent="0.25">
      <c r="A33" s="46" t="s">
        <v>47</v>
      </c>
      <c r="B33" s="47"/>
      <c r="C33" s="47"/>
      <c r="D33" s="47"/>
      <c r="E33" s="47"/>
      <c r="F33" s="47">
        <v>2</v>
      </c>
      <c r="G33" s="47">
        <v>1</v>
      </c>
      <c r="H33" s="47"/>
      <c r="I33" s="47"/>
      <c r="J33" s="47"/>
      <c r="K33" s="47">
        <v>3</v>
      </c>
    </row>
    <row r="34" spans="1:11" x14ac:dyDescent="0.25">
      <c r="A34" s="46" t="s">
        <v>48</v>
      </c>
      <c r="B34" s="47"/>
      <c r="C34" s="47"/>
      <c r="D34" s="47">
        <v>1</v>
      </c>
      <c r="E34" s="47"/>
      <c r="F34" s="47"/>
      <c r="G34" s="47"/>
      <c r="H34" s="47"/>
      <c r="I34" s="47"/>
      <c r="J34" s="47"/>
      <c r="K34" s="47">
        <v>1</v>
      </c>
    </row>
    <row r="35" spans="1:11" x14ac:dyDescent="0.25">
      <c r="A35" s="46" t="s">
        <v>49</v>
      </c>
      <c r="B35" s="47"/>
      <c r="C35" s="47"/>
      <c r="D35" s="47">
        <v>2</v>
      </c>
      <c r="E35" s="47"/>
      <c r="F35" s="47">
        <v>8</v>
      </c>
      <c r="G35" s="47"/>
      <c r="H35" s="47"/>
      <c r="I35" s="47"/>
      <c r="J35" s="47"/>
      <c r="K35" s="47">
        <v>10</v>
      </c>
    </row>
    <row r="36" spans="1:11" x14ac:dyDescent="0.25">
      <c r="A36" s="46" t="s">
        <v>50</v>
      </c>
      <c r="B36" s="47"/>
      <c r="C36" s="47">
        <v>2</v>
      </c>
      <c r="D36" s="47">
        <v>2</v>
      </c>
      <c r="E36" s="47">
        <v>1</v>
      </c>
      <c r="F36" s="47"/>
      <c r="G36" s="47"/>
      <c r="H36" s="47"/>
      <c r="I36" s="47"/>
      <c r="J36" s="47"/>
      <c r="K36" s="47">
        <v>5</v>
      </c>
    </row>
    <row r="37" spans="1:11" x14ac:dyDescent="0.25">
      <c r="A37" s="46" t="s">
        <v>51</v>
      </c>
      <c r="B37" s="47"/>
      <c r="C37" s="47">
        <v>1</v>
      </c>
      <c r="D37" s="47"/>
      <c r="E37" s="47"/>
      <c r="F37" s="47"/>
      <c r="G37" s="47"/>
      <c r="H37" s="47"/>
      <c r="I37" s="47"/>
      <c r="J37" s="47"/>
      <c r="K37" s="47">
        <v>1</v>
      </c>
    </row>
    <row r="38" spans="1:11" x14ac:dyDescent="0.25">
      <c r="A38" s="46" t="s">
        <v>19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</row>
    <row r="39" spans="1:11" x14ac:dyDescent="0.25">
      <c r="A39" s="46" t="s">
        <v>20</v>
      </c>
      <c r="B39" s="47">
        <v>1</v>
      </c>
      <c r="C39" s="47">
        <v>30</v>
      </c>
      <c r="D39" s="47">
        <v>19</v>
      </c>
      <c r="E39" s="47">
        <v>2</v>
      </c>
      <c r="F39" s="47">
        <v>16</v>
      </c>
      <c r="G39" s="47">
        <v>14</v>
      </c>
      <c r="H39" s="47">
        <v>2</v>
      </c>
      <c r="I39" s="47">
        <v>1</v>
      </c>
      <c r="J39" s="47"/>
      <c r="K39" s="47">
        <v>85</v>
      </c>
    </row>
  </sheetData>
  <conditionalFormatting sqref="A4:G39">
    <cfRule type="beginsWith" dxfId="95" priority="96" operator="beginsWith" text="TS">
      <formula>LEFT(A4,LEN("TS"))="TS"</formula>
    </cfRule>
  </conditionalFormatting>
  <conditionalFormatting sqref="A4:G39">
    <cfRule type="containsText" dxfId="94" priority="94" operator="containsText" text="DA TRIAG">
      <formula>NOT(ISERROR(SEARCH("DA TRIAG",A4)))</formula>
    </cfRule>
    <cfRule type="beginsWith" dxfId="93" priority="95" operator="beginsWith" text="TS">
      <formula>LEFT(A4,LEN("TS"))="TS"</formula>
    </cfRule>
  </conditionalFormatting>
  <conditionalFormatting sqref="A4:G39">
    <cfRule type="containsText" dxfId="92" priority="93" operator="containsText" text="ENVOI KE">
      <formula>NOT(ISERROR(SEARCH("ENVOI KE",A4)))</formula>
    </cfRule>
  </conditionalFormatting>
  <conditionalFormatting sqref="A4:G39">
    <cfRule type="containsText" dxfId="91" priority="90" operator="containsText" text="FLUOTEST">
      <formula>NOT(ISERROR(SEARCH("FLUOTEST",A4)))</formula>
    </cfRule>
    <cfRule type="containsText" dxfId="90" priority="91" operator="containsText" text="DA TRIAG">
      <formula>NOT(ISERROR(SEARCH("DA TRIAG",A4)))</formula>
    </cfRule>
    <cfRule type="beginsWith" dxfId="89" priority="92" operator="beginsWith" text="TS">
      <formula>LEFT(A4,LEN("TS"))="TS"</formula>
    </cfRule>
  </conditionalFormatting>
  <conditionalFormatting sqref="A4:G39">
    <cfRule type="containsText" dxfId="88" priority="86" operator="containsText" text="M EN STO">
      <formula>NOT(ISERROR(SEARCH("M EN STO",A4)))</formula>
    </cfRule>
    <cfRule type="containsText" dxfId="87" priority="87" operator="containsText" text="FLUOTEST">
      <formula>NOT(ISERROR(SEARCH("FLUOTEST",A4)))</formula>
    </cfRule>
    <cfRule type="containsText" dxfId="86" priority="88" operator="containsText" text="DA TRIAG">
      <formula>NOT(ISERROR(SEARCH("DA TRIAG",A4)))</formula>
    </cfRule>
    <cfRule type="beginsWith" dxfId="85" priority="89" operator="beginsWith" text="TS">
      <formula>LEFT(A4,LEN("TS"))="TS"</formula>
    </cfRule>
  </conditionalFormatting>
  <conditionalFormatting sqref="A4:K39">
    <cfRule type="beginsWith" dxfId="84" priority="85" operator="beginsWith" text="F">
      <formula>LEFT(A4,LEN("F"))="F"</formula>
    </cfRule>
  </conditionalFormatting>
  <conditionalFormatting sqref="A4:H39">
    <cfRule type="beginsWith" dxfId="83" priority="83" operator="beginsWith" text="H">
      <formula>LEFT(A4,LEN("H"))="H"</formula>
    </cfRule>
    <cfRule type="beginsWith" dxfId="82" priority="84" operator="beginsWith" text="F">
      <formula>LEFT(A4,LEN("F"))="F"</formula>
    </cfRule>
  </conditionalFormatting>
  <conditionalFormatting sqref="A4:I39">
    <cfRule type="containsText" dxfId="81" priority="80" operator="containsText" text="D REC MA">
      <formula>NOT(ISERROR(SEARCH("D REC MA",A4)))</formula>
    </cfRule>
    <cfRule type="beginsWith" dxfId="80" priority="81" operator="beginsWith" text="H">
      <formula>LEFT(A4,LEN("H"))="H"</formula>
    </cfRule>
    <cfRule type="beginsWith" dxfId="79" priority="82" operator="beginsWith" text="F">
      <formula>LEFT(A4,LEN("F"))="F"</formula>
    </cfRule>
  </conditionalFormatting>
  <conditionalFormatting sqref="A4:K39">
    <cfRule type="beginsWith" dxfId="78" priority="76" operator="beginsWith" text="U">
      <formula>LEFT(A4,LEN("U"))="U"</formula>
    </cfRule>
    <cfRule type="containsText" dxfId="77" priority="77" operator="containsText" text="D REC MA">
      <formula>NOT(ISERROR(SEARCH("D REC MA",A4)))</formula>
    </cfRule>
    <cfRule type="beginsWith" dxfId="76" priority="78" operator="beginsWith" text="H">
      <formula>LEFT(A4,LEN("H"))="H"</formula>
    </cfRule>
    <cfRule type="beginsWith" dxfId="75" priority="79" operator="beginsWith" text="F">
      <formula>LEFT(A4,LEN("F"))="F"</formula>
    </cfRule>
  </conditionalFormatting>
  <conditionalFormatting sqref="A4:J39">
    <cfRule type="beginsWith" dxfId="74" priority="71" operator="beginsWith" text="ST">
      <formula>LEFT(A4,LEN("ST"))="ST"</formula>
    </cfRule>
    <cfRule type="beginsWith" dxfId="73" priority="72" operator="beginsWith" text="U">
      <formula>LEFT(A4,LEN("U"))="U"</formula>
    </cfRule>
    <cfRule type="containsText" dxfId="72" priority="73" operator="containsText" text="D REC MA">
      <formula>NOT(ISERROR(SEARCH("D REC MA",A4)))</formula>
    </cfRule>
    <cfRule type="beginsWith" dxfId="71" priority="74" operator="beginsWith" text="H">
      <formula>LEFT(A4,LEN("H"))="H"</formula>
    </cfRule>
    <cfRule type="beginsWith" dxfId="70" priority="75" operator="beginsWith" text="F">
      <formula>LEFT(A4,LEN("F"))="F"</formula>
    </cfRule>
  </conditionalFormatting>
  <conditionalFormatting sqref="A4:I39">
    <cfRule type="beginsWith" dxfId="69" priority="70" operator="beginsWith" text="P">
      <formula>LEFT(A4,LEN("P"))="P"</formula>
    </cfRule>
  </conditionalFormatting>
  <conditionalFormatting sqref="A4:I39">
    <cfRule type="beginsWith" dxfId="68" priority="68" operator="beginsWith" text="S">
      <formula>LEFT(A4,LEN("S"))="S"</formula>
    </cfRule>
    <cfRule type="beginsWith" dxfId="67" priority="69" operator="beginsWith" text="P">
      <formula>LEFT(A4,LEN("P"))="P"</formula>
    </cfRule>
  </conditionalFormatting>
  <conditionalFormatting sqref="A4:I39">
    <cfRule type="beginsWith" dxfId="66" priority="65" operator="beginsWith" text="B">
      <formula>LEFT(A4,LEN("B"))="B"</formula>
    </cfRule>
    <cfRule type="beginsWith" dxfId="65" priority="66" operator="beginsWith" text="S">
      <formula>LEFT(A4,LEN("S"))="S"</formula>
    </cfRule>
    <cfRule type="beginsWith" dxfId="64" priority="67" operator="beginsWith" text="P">
      <formula>LEFT(A4,LEN("P"))="P"</formula>
    </cfRule>
  </conditionalFormatting>
  <conditionalFormatting sqref="A4:J39">
    <cfRule type="containsText" dxfId="63" priority="61" operator="containsText" text="ASEA MON">
      <formula>NOT(ISERROR(SEARCH("ASEA MON",A4)))</formula>
    </cfRule>
    <cfRule type="beginsWith" dxfId="62" priority="62" operator="beginsWith" text="B">
      <formula>LEFT(A4,LEN("B"))="B"</formula>
    </cfRule>
    <cfRule type="beginsWith" dxfId="61" priority="63" operator="beginsWith" text="S">
      <formula>LEFT(A4,LEN("S"))="S"</formula>
    </cfRule>
    <cfRule type="beginsWith" dxfId="60" priority="64" operator="beginsWith" text="P">
      <formula>LEFT(A4,LEN("P"))="P"</formula>
    </cfRule>
  </conditionalFormatting>
  <conditionalFormatting sqref="A4:J39">
    <cfRule type="containsText" dxfId="59" priority="56" operator="containsText" text="FRIT MON">
      <formula>NOT(ISERROR(SEARCH("FRIT MON",A4)))</formula>
    </cfRule>
    <cfRule type="containsText" dxfId="58" priority="57" operator="containsText" text="ASEA MON">
      <formula>NOT(ISERROR(SEARCH("ASEA MON",A4)))</formula>
    </cfRule>
    <cfRule type="beginsWith" dxfId="57" priority="58" operator="beginsWith" text="B">
      <formula>LEFT(A4,LEN("B"))="B"</formula>
    </cfRule>
    <cfRule type="beginsWith" dxfId="56" priority="59" operator="beginsWith" text="S">
      <formula>LEFT(A4,LEN("S"))="S"</formula>
    </cfRule>
    <cfRule type="beginsWith" dxfId="55" priority="60" operator="beginsWith" text="P">
      <formula>LEFT(A4,LEN("P"))="P"</formula>
    </cfRule>
  </conditionalFormatting>
  <conditionalFormatting sqref="A4:I39">
    <cfRule type="beginsWith" dxfId="54" priority="50" operator="beginsWith" text="CON">
      <formula>LEFT(A4,LEN("CON"))="CON"</formula>
    </cfRule>
    <cfRule type="containsText" dxfId="53" priority="51" operator="containsText" text="FRIT MON">
      <formula>NOT(ISERROR(SEARCH("FRIT MON",A4)))</formula>
    </cfRule>
    <cfRule type="containsText" dxfId="52" priority="52" operator="containsText" text="ASEA MON">
      <formula>NOT(ISERROR(SEARCH("ASEA MON",A4)))</formula>
    </cfRule>
    <cfRule type="beginsWith" dxfId="51" priority="53" operator="beginsWith" text="B">
      <formula>LEFT(A4,LEN("B"))="B"</formula>
    </cfRule>
    <cfRule type="beginsWith" dxfId="50" priority="54" operator="beginsWith" text="S">
      <formula>LEFT(A4,LEN("S"))="S"</formula>
    </cfRule>
    <cfRule type="beginsWith" dxfId="49" priority="55" operator="beginsWith" text="P">
      <formula>LEFT(A4,LEN("P"))="P"</formula>
    </cfRule>
  </conditionalFormatting>
  <conditionalFormatting sqref="A4:K39">
    <cfRule type="containsText" dxfId="48" priority="43" operator="containsText" text="A CON FI">
      <formula>NOT(ISERROR(SEARCH("A CON FI",A4)))</formula>
    </cfRule>
    <cfRule type="beginsWith" dxfId="47" priority="44" operator="beginsWith" text="CON">
      <formula>LEFT(A4,LEN("CON"))="CON"</formula>
    </cfRule>
    <cfRule type="containsText" dxfId="46" priority="45" operator="containsText" text="FRIT MON">
      <formula>NOT(ISERROR(SEARCH("FRIT MON",A4)))</formula>
    </cfRule>
    <cfRule type="containsText" dxfId="45" priority="46" operator="containsText" text="ASEA MON">
      <formula>NOT(ISERROR(SEARCH("ASEA MON",A4)))</formula>
    </cfRule>
    <cfRule type="beginsWith" dxfId="44" priority="47" operator="beginsWith" text="B">
      <formula>LEFT(A4,LEN("B"))="B"</formula>
    </cfRule>
    <cfRule type="beginsWith" dxfId="43" priority="48" operator="beginsWith" text="S">
      <formula>LEFT(A4,LEN("S"))="S"</formula>
    </cfRule>
    <cfRule type="beginsWith" dxfId="42" priority="49" operator="beginsWith" text="P">
      <formula>LEFT(A4,LEN("P"))="P"</formula>
    </cfRule>
  </conditionalFormatting>
  <conditionalFormatting sqref="A4:K39">
    <cfRule type="containsText" dxfId="41" priority="35" operator="containsText" text="CERTIF">
      <formula>NOT(ISERROR(SEARCH("CERTIF",A4)))</formula>
    </cfRule>
    <cfRule type="containsText" dxfId="40" priority="36" operator="containsText" text="A CON FI">
      <formula>NOT(ISERROR(SEARCH("A CON FI",A4)))</formula>
    </cfRule>
    <cfRule type="beginsWith" dxfId="39" priority="37" operator="beginsWith" text="CON">
      <formula>LEFT(A4,LEN("CON"))="CON"</formula>
    </cfRule>
    <cfRule type="containsText" dxfId="38" priority="38" operator="containsText" text="FRIT MON">
      <formula>NOT(ISERROR(SEARCH("FRIT MON",A4)))</formula>
    </cfRule>
    <cfRule type="containsText" dxfId="37" priority="39" operator="containsText" text="ASEA MON">
      <formula>NOT(ISERROR(SEARCH("ASEA MON",A4)))</formula>
    </cfRule>
    <cfRule type="beginsWith" dxfId="36" priority="40" operator="beginsWith" text="B">
      <formula>LEFT(A4,LEN("B"))="B"</formula>
    </cfRule>
    <cfRule type="beginsWith" dxfId="35" priority="41" operator="beginsWith" text="S">
      <formula>LEFT(A4,LEN("S"))="S"</formula>
    </cfRule>
    <cfRule type="beginsWith" dxfId="34" priority="42" operator="beginsWith" text="P">
      <formula>LEFT(A4,LEN("P"))="P"</formula>
    </cfRule>
  </conditionalFormatting>
  <conditionalFormatting sqref="A4:K39">
    <cfRule type="containsText" dxfId="33" priority="26" operator="containsText" text="FRIT DEB">
      <formula>NOT(ISERROR(SEARCH("FRIT DEB",A4)))</formula>
    </cfRule>
    <cfRule type="containsText" dxfId="32" priority="27" operator="containsText" text="CERTIF">
      <formula>NOT(ISERROR(SEARCH("CERTIF",A4)))</formula>
    </cfRule>
    <cfRule type="containsText" dxfId="31" priority="28" operator="containsText" text="A CON FI">
      <formula>NOT(ISERROR(SEARCH("A CON FI",A4)))</formula>
    </cfRule>
    <cfRule type="beginsWith" dxfId="30" priority="29" operator="beginsWith" text="CON">
      <formula>LEFT(A4,LEN("CON"))="CON"</formula>
    </cfRule>
    <cfRule type="containsText" dxfId="29" priority="30" operator="containsText" text="FRIT MON">
      <formula>NOT(ISERROR(SEARCH("FRIT MON",A4)))</formula>
    </cfRule>
    <cfRule type="containsText" dxfId="28" priority="31" operator="containsText" text="ASEA MON">
      <formula>NOT(ISERROR(SEARCH("ASEA MON",A4)))</formula>
    </cfRule>
    <cfRule type="beginsWith" dxfId="27" priority="32" operator="beginsWith" text="B">
      <formula>LEFT(A4,LEN("B"))="B"</formula>
    </cfRule>
    <cfRule type="beginsWith" dxfId="26" priority="33" operator="beginsWith" text="S">
      <formula>LEFT(A4,LEN("S"))="S"</formula>
    </cfRule>
    <cfRule type="beginsWith" dxfId="25" priority="34" operator="beginsWith" text="P">
      <formula>LEFT(A4,LEN("P"))="P"</formula>
    </cfRule>
  </conditionalFormatting>
  <conditionalFormatting sqref="A4:J39">
    <cfRule type="containsText" dxfId="24" priority="16" operator="containsText" text="FRITTAGE">
      <formula>NOT(ISERROR(SEARCH("FRITTAGE",A4)))</formula>
    </cfRule>
    <cfRule type="containsText" dxfId="23" priority="17" operator="containsText" text="FRIT DEB">
      <formula>NOT(ISERROR(SEARCH("FRIT DEB",A4)))</formula>
    </cfRule>
    <cfRule type="containsText" dxfId="22" priority="18" operator="containsText" text="CERTIF">
      <formula>NOT(ISERROR(SEARCH("CERTIF",A4)))</formula>
    </cfRule>
    <cfRule type="containsText" dxfId="21" priority="19" operator="containsText" text="A CON FI">
      <formula>NOT(ISERROR(SEARCH("A CON FI",A4)))</formula>
    </cfRule>
    <cfRule type="beginsWith" dxfId="20" priority="20" operator="beginsWith" text="CON">
      <formula>LEFT(A4,LEN("CON"))="CON"</formula>
    </cfRule>
    <cfRule type="containsText" dxfId="19" priority="21" operator="containsText" text="FRIT MON">
      <formula>NOT(ISERROR(SEARCH("FRIT MON",A4)))</formula>
    </cfRule>
    <cfRule type="containsText" dxfId="18" priority="22" operator="containsText" text="ASEA MON">
      <formula>NOT(ISERROR(SEARCH("ASEA MON",A4)))</formula>
    </cfRule>
    <cfRule type="beginsWith" dxfId="17" priority="23" operator="beginsWith" text="B">
      <formula>LEFT(A4,LEN("B"))="B"</formula>
    </cfRule>
    <cfRule type="beginsWith" dxfId="16" priority="24" operator="beginsWith" text="S">
      <formula>LEFT(A4,LEN("S"))="S"</formula>
    </cfRule>
    <cfRule type="beginsWith" dxfId="15" priority="25" operator="beginsWith" text="P">
      <formula>LEFT(A4,LEN("P"))="P"</formula>
    </cfRule>
  </conditionalFormatting>
  <conditionalFormatting sqref="A4:I39">
    <cfRule type="beginsWith" dxfId="14" priority="5" operator="beginsWith" text="SABLAGE">
      <formula>LEFT(A4,LEN("SABLAGE"))="SABLAGE"</formula>
    </cfRule>
    <cfRule type="containsText" dxfId="13" priority="6" operator="containsText" text="FRITTAGE">
      <formula>NOT(ISERROR(SEARCH("FRITTAGE",A4)))</formula>
    </cfRule>
    <cfRule type="containsText" dxfId="12" priority="7" operator="containsText" text="FRIT DEB">
      <formula>NOT(ISERROR(SEARCH("FRIT DEB",A4)))</formula>
    </cfRule>
    <cfRule type="containsText" dxfId="11" priority="8" operator="containsText" text="CERTIF">
      <formula>NOT(ISERROR(SEARCH("CERTIF",A4)))</formula>
    </cfRule>
    <cfRule type="containsText" dxfId="10" priority="9" operator="containsText" text="A CON FI">
      <formula>NOT(ISERROR(SEARCH("A CON FI",A4)))</formula>
    </cfRule>
    <cfRule type="beginsWith" dxfId="9" priority="10" operator="beginsWith" text="CON">
      <formula>LEFT(A4,LEN("CON"))="CON"</formula>
    </cfRule>
    <cfRule type="containsText" dxfId="8" priority="11" operator="containsText" text="FRIT MON">
      <formula>NOT(ISERROR(SEARCH("FRIT MON",A4)))</formula>
    </cfRule>
    <cfRule type="containsText" dxfId="7" priority="12" operator="containsText" text="ASEA MON">
      <formula>NOT(ISERROR(SEARCH("ASEA MON",A4)))</formula>
    </cfRule>
    <cfRule type="beginsWith" dxfId="6" priority="13" operator="beginsWith" text="B">
      <formula>LEFT(A4,LEN("B"))="B"</formula>
    </cfRule>
    <cfRule type="beginsWith" dxfId="5" priority="14" operator="beginsWith" text="S">
      <formula>LEFT(A4,LEN("S"))="S"</formula>
    </cfRule>
    <cfRule type="beginsWith" dxfId="4" priority="15" operator="beginsWith" text="P">
      <formula>LEFT(A4,LEN("P"))="P"</formula>
    </cfRule>
  </conditionalFormatting>
  <conditionalFormatting sqref="A4:K39">
    <cfRule type="beginsWith" dxfId="3" priority="4" operator="beginsWith" text="ASEA">
      <formula>LEFT(A4,LEN("ASEA"))="ASEA"</formula>
    </cfRule>
  </conditionalFormatting>
  <conditionalFormatting sqref="A4:A39">
    <cfRule type="beginsWith" dxfId="2" priority="1" operator="beginsWith" text="ST">
      <formula>LEFT(A4,LEN("ST"))="ST"</formula>
    </cfRule>
    <cfRule type="containsText" dxfId="1" priority="2" operator="containsText" text="FLUOTEST">
      <formula>NOT(ISERROR(SEARCH("FLUOTEST",A4)))</formula>
    </cfRule>
    <cfRule type="containsText" dxfId="0" priority="3" operator="containsText" text="ASEA MON">
      <formula>NOT(ISERROR(SEARCH("ASEA MON",A4)))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Schutze Julien</cp:lastModifiedBy>
  <dcterms:created xsi:type="dcterms:W3CDTF">2018-09-11T07:49:48Z</dcterms:created>
  <dcterms:modified xsi:type="dcterms:W3CDTF">2018-09-11T07:55:05Z</dcterms:modified>
</cp:coreProperties>
</file>