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refreshAllConnections="1"/>
  <mc:AlternateContent xmlns:mc="http://schemas.openxmlformats.org/markup-compatibility/2006">
    <mc:Choice Requires="x15">
      <x15ac:absPath xmlns:x15ac="http://schemas.microsoft.com/office/spreadsheetml/2010/11/ac" url="C:\Users\Christelle\Documents\"/>
    </mc:Choice>
  </mc:AlternateContent>
  <bookViews>
    <workbookView xWindow="0" yWindow="0" windowWidth="21600" windowHeight="9735"/>
  </bookViews>
  <sheets>
    <sheet name="MODELE" sheetId="4" r:id="rId1"/>
  </sheets>
  <externalReferences>
    <externalReference r:id="rId2"/>
  </externalReferences>
  <calcPr calcId="152511"/>
  <pivotCaches>
    <pivotCache cacheId="14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4" i="4" l="1"/>
  <c r="E43" i="4"/>
  <c r="E42" i="4"/>
  <c r="E41" i="4"/>
  <c r="E40" i="4"/>
  <c r="E39" i="4"/>
  <c r="E46" i="4" s="1"/>
  <c r="E36" i="4"/>
  <c r="E35" i="4"/>
  <c r="E34" i="4"/>
  <c r="E33" i="4"/>
  <c r="E32" i="4"/>
  <c r="E31" i="4"/>
  <c r="E38" i="4" s="1"/>
  <c r="E28" i="4"/>
  <c r="E27" i="4"/>
  <c r="E26" i="4"/>
  <c r="E25" i="4"/>
  <c r="E24" i="4"/>
  <c r="E23" i="4"/>
  <c r="E30" i="4" s="1"/>
  <c r="E20" i="4"/>
  <c r="E19" i="4"/>
  <c r="E18" i="4"/>
  <c r="E17" i="4"/>
  <c r="E16" i="4"/>
  <c r="E15" i="4"/>
  <c r="E22" i="4" s="1"/>
  <c r="E12" i="4"/>
  <c r="E11" i="4"/>
  <c r="E10" i="4"/>
  <c r="E9" i="4"/>
  <c r="E8" i="4"/>
  <c r="E7" i="4"/>
  <c r="E14" i="4" s="1"/>
  <c r="D14" i="4" l="1"/>
  <c r="G12" i="4" s="1"/>
  <c r="D46" i="4"/>
  <c r="G43" i="4" s="1"/>
  <c r="I44" i="4"/>
  <c r="G44" i="4"/>
  <c r="J43" i="4"/>
  <c r="I43" i="4"/>
  <c r="J42" i="4"/>
  <c r="I42" i="4"/>
  <c r="G42" i="4"/>
  <c r="J41" i="4"/>
  <c r="I41" i="4"/>
  <c r="G41" i="4"/>
  <c r="J40" i="4"/>
  <c r="I40" i="4"/>
  <c r="J39" i="4"/>
  <c r="I39" i="4"/>
  <c r="G39" i="4"/>
  <c r="D38" i="4"/>
  <c r="G35" i="4" s="1"/>
  <c r="J36" i="4"/>
  <c r="I36" i="4"/>
  <c r="J35" i="4"/>
  <c r="I35" i="4"/>
  <c r="J34" i="4"/>
  <c r="I34" i="4"/>
  <c r="G34" i="4"/>
  <c r="J33" i="4"/>
  <c r="I33" i="4"/>
  <c r="J32" i="4"/>
  <c r="I32" i="4"/>
  <c r="J31" i="4"/>
  <c r="I31" i="4"/>
  <c r="D30" i="4"/>
  <c r="J28" i="4"/>
  <c r="I28" i="4"/>
  <c r="G28" i="4"/>
  <c r="J27" i="4"/>
  <c r="I27" i="4"/>
  <c r="J26" i="4"/>
  <c r="I26" i="4"/>
  <c r="J25" i="4"/>
  <c r="I25" i="4"/>
  <c r="G25" i="4"/>
  <c r="J24" i="4"/>
  <c r="I24" i="4"/>
  <c r="G24" i="4"/>
  <c r="J23" i="4"/>
  <c r="I23" i="4"/>
  <c r="D22" i="4"/>
  <c r="G19" i="4" s="1"/>
  <c r="J20" i="4"/>
  <c r="I20" i="4"/>
  <c r="G20" i="4"/>
  <c r="J19" i="4"/>
  <c r="I19" i="4"/>
  <c r="J18" i="4"/>
  <c r="I18" i="4"/>
  <c r="J17" i="4"/>
  <c r="I17" i="4"/>
  <c r="J16" i="4"/>
  <c r="I16" i="4"/>
  <c r="J15" i="4"/>
  <c r="I15" i="4"/>
  <c r="I13" i="4"/>
  <c r="J12" i="4"/>
  <c r="I12" i="4"/>
  <c r="J11" i="4"/>
  <c r="I11" i="4"/>
  <c r="J10" i="4"/>
  <c r="I10" i="4"/>
  <c r="J9" i="4"/>
  <c r="I9" i="4"/>
  <c r="J8" i="4"/>
  <c r="I8" i="4"/>
  <c r="J7" i="4"/>
  <c r="I7" i="4"/>
  <c r="G31" i="4" l="1"/>
  <c r="G23" i="4"/>
  <c r="G30" i="4" s="1"/>
  <c r="G27" i="4"/>
  <c r="G26" i="4"/>
  <c r="G17" i="4"/>
  <c r="G18" i="4"/>
  <c r="G10" i="4"/>
  <c r="G11" i="4"/>
  <c r="G9" i="4"/>
  <c r="G16" i="4"/>
  <c r="G33" i="4"/>
  <c r="G36" i="4"/>
  <c r="G40" i="4"/>
  <c r="G46" i="4" s="1"/>
  <c r="G32" i="4"/>
  <c r="F46" i="4"/>
  <c r="G15" i="4"/>
  <c r="F38" i="4" l="1"/>
  <c r="F30" i="4"/>
  <c r="F14" i="4"/>
  <c r="G8" i="4"/>
  <c r="G14" i="4" s="1"/>
  <c r="F22" i="4"/>
  <c r="G22" i="4"/>
  <c r="G38" i="4"/>
  <c r="I49" i="4" l="1"/>
</calcChain>
</file>

<file path=xl/sharedStrings.xml><?xml version="1.0" encoding="utf-8"?>
<sst xmlns="http://schemas.openxmlformats.org/spreadsheetml/2006/main" count="62" uniqueCount="30">
  <si>
    <t>INTERIM</t>
  </si>
  <si>
    <t>DATE</t>
  </si>
  <si>
    <t>MOIS</t>
  </si>
  <si>
    <t>JOUR</t>
  </si>
  <si>
    <t>HEURE</t>
  </si>
  <si>
    <t>PANIER</t>
  </si>
  <si>
    <t>N°CHANTIER</t>
  </si>
  <si>
    <t>LOGEMENT</t>
  </si>
  <si>
    <t>NOM/VILLE</t>
  </si>
  <si>
    <t>Mardi</t>
  </si>
  <si>
    <t>Mercredi</t>
  </si>
  <si>
    <t>Jeudi</t>
  </si>
  <si>
    <t>Vendredi</t>
  </si>
  <si>
    <t>Samedi</t>
  </si>
  <si>
    <t>Dimanche</t>
  </si>
  <si>
    <t>Lundi</t>
  </si>
  <si>
    <t>TOTAL</t>
  </si>
  <si>
    <t>OCTOBRE 2019</t>
  </si>
  <si>
    <t>Société</t>
  </si>
  <si>
    <t>HEURES REELLES</t>
  </si>
  <si>
    <t>HC</t>
  </si>
  <si>
    <t>SEM</t>
  </si>
  <si>
    <t>ZONE</t>
  </si>
  <si>
    <t>ACOMPTE
SAISIE</t>
  </si>
  <si>
    <t>RECAPITULATIF</t>
  </si>
  <si>
    <t>Total général</t>
  </si>
  <si>
    <t>Panier</t>
  </si>
  <si>
    <t>Détail zone</t>
  </si>
  <si>
    <t>Total</t>
  </si>
  <si>
    <t>Claude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</si>
</sst>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_(* #,##0_);_(* \(#,##0\);_(* &quot;-&quot;??_);_(@_)"/>
  </numFmts>
  <fonts count="12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sz val="11"/>
      <color theme="1"/>
      <name val="Century Gothic"/>
      <family val="2"/>
    </font>
    <font>
      <b/>
      <sz val="16"/>
      <color theme="1"/>
      <name val="Century Gothic"/>
      <family val="2"/>
    </font>
    <font>
      <b/>
      <sz val="14"/>
      <color theme="1"/>
      <name val="Century Gothic"/>
      <family val="2"/>
    </font>
    <font>
      <b/>
      <sz val="11"/>
      <color theme="3"/>
      <name val="Century Gothic"/>
      <family val="2"/>
    </font>
    <font>
      <b/>
      <sz val="22"/>
      <color theme="1"/>
      <name val="Century Gothic"/>
      <family val="2"/>
    </font>
    <font>
      <b/>
      <sz val="20"/>
      <color rgb="FF33CCCC"/>
      <name val="Century Gothic"/>
      <family val="2"/>
    </font>
    <font>
      <b/>
      <sz val="11"/>
      <color theme="1"/>
      <name val="Century Gothic"/>
      <family val="2"/>
    </font>
    <font>
      <i/>
      <sz val="11"/>
      <color theme="1"/>
      <name val="Century Gothic"/>
      <family val="2"/>
    </font>
    <font>
      <b/>
      <i/>
      <sz val="11"/>
      <color theme="3"/>
      <name val="Century Gothic"/>
      <family val="2"/>
    </font>
    <font>
      <sz val="11"/>
      <color rgb="FF33333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lightUp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5">
    <xf numFmtId="0" fontId="0" fillId="0" borderId="0" xfId="0"/>
    <xf numFmtId="0" fontId="2" fillId="0" borderId="0" xfId="0" applyFont="1"/>
    <xf numFmtId="0" fontId="2" fillId="2" borderId="0" xfId="0" applyFont="1" applyFill="1"/>
    <xf numFmtId="0" fontId="3" fillId="0" borderId="0" xfId="0" applyFont="1" applyBorder="1" applyAlignment="1">
      <alignment horizontal="center"/>
    </xf>
    <xf numFmtId="0" fontId="2" fillId="0" borderId="0" xfId="0" applyFont="1" applyFill="1"/>
    <xf numFmtId="164" fontId="2" fillId="2" borderId="0" xfId="1" applyFont="1" applyFill="1"/>
    <xf numFmtId="164" fontId="5" fillId="2" borderId="0" xfId="0" applyNumberFormat="1" applyFont="1" applyFill="1"/>
    <xf numFmtId="164" fontId="5" fillId="2" borderId="0" xfId="0" applyNumberFormat="1" applyFont="1" applyFill="1" applyAlignment="1" applyProtection="1">
      <alignment horizontal="center"/>
      <protection locked="0" hidden="1"/>
    </xf>
    <xf numFmtId="164" fontId="5" fillId="2" borderId="0" xfId="1" applyFont="1" applyFill="1"/>
    <xf numFmtId="164" fontId="5" fillId="2" borderId="0" xfId="1" applyFont="1" applyFill="1" applyAlignment="1" applyProtection="1">
      <alignment horizontal="center"/>
      <protection locked="0" hidden="1"/>
    </xf>
    <xf numFmtId="0" fontId="2" fillId="0" borderId="10" xfId="0" applyFont="1" applyBorder="1"/>
    <xf numFmtId="164" fontId="5" fillId="0" borderId="10" xfId="1" applyFont="1" applyBorder="1" applyProtection="1">
      <protection locked="0" hidden="1"/>
    </xf>
    <xf numFmtId="164" fontId="2" fillId="0" borderId="10" xfId="1" applyFont="1" applyBorder="1"/>
    <xf numFmtId="0" fontId="5" fillId="0" borderId="10" xfId="0" applyFont="1" applyBorder="1"/>
    <xf numFmtId="0" fontId="2" fillId="3" borderId="11" xfId="0" applyFont="1" applyFill="1" applyBorder="1"/>
    <xf numFmtId="164" fontId="5" fillId="3" borderId="11" xfId="1" applyFont="1" applyFill="1" applyBorder="1" applyProtection="1">
      <protection locked="0" hidden="1"/>
    </xf>
    <xf numFmtId="164" fontId="2" fillId="3" borderId="11" xfId="1" applyFont="1" applyFill="1" applyBorder="1"/>
    <xf numFmtId="0" fontId="5" fillId="3" borderId="11" xfId="0" applyFont="1" applyFill="1" applyBorder="1"/>
    <xf numFmtId="0" fontId="2" fillId="0" borderId="9" xfId="0" applyFont="1" applyBorder="1"/>
    <xf numFmtId="164" fontId="5" fillId="0" borderId="9" xfId="1" applyFont="1" applyBorder="1" applyProtection="1">
      <protection locked="0" hidden="1"/>
    </xf>
    <xf numFmtId="0" fontId="5" fillId="0" borderId="9" xfId="0" applyFont="1" applyBorder="1"/>
    <xf numFmtId="0" fontId="2" fillId="0" borderId="1" xfId="0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 hidden="1"/>
    </xf>
    <xf numFmtId="0" fontId="5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9" fillId="0" borderId="10" xfId="0" applyFont="1" applyBorder="1"/>
    <xf numFmtId="0" fontId="9" fillId="0" borderId="9" xfId="0" applyFont="1" applyBorder="1"/>
    <xf numFmtId="0" fontId="4" fillId="4" borderId="0" xfId="0" applyFont="1" applyFill="1" applyAlignment="1">
      <alignment vertical="center"/>
    </xf>
    <xf numFmtId="0" fontId="4" fillId="4" borderId="0" xfId="0" applyFont="1" applyFill="1" applyAlignment="1">
      <alignment horizontal="center" vertical="center"/>
    </xf>
    <xf numFmtId="165" fontId="2" fillId="0" borderId="10" xfId="1" applyNumberFormat="1" applyFont="1" applyBorder="1"/>
    <xf numFmtId="165" fontId="2" fillId="3" borderId="11" xfId="1" applyNumberFormat="1" applyFont="1" applyFill="1" applyBorder="1"/>
    <xf numFmtId="165" fontId="2" fillId="2" borderId="0" xfId="1" applyNumberFormat="1" applyFont="1" applyFill="1"/>
    <xf numFmtId="165" fontId="2" fillId="0" borderId="15" xfId="1" applyNumberFormat="1" applyFont="1" applyBorder="1"/>
    <xf numFmtId="165" fontId="2" fillId="2" borderId="3" xfId="1" applyNumberFormat="1" applyFont="1" applyFill="1" applyBorder="1"/>
    <xf numFmtId="0" fontId="2" fillId="0" borderId="8" xfId="0" applyFont="1" applyBorder="1"/>
    <xf numFmtId="0" fontId="2" fillId="0" borderId="17" xfId="0" applyFont="1" applyBorder="1"/>
    <xf numFmtId="0" fontId="0" fillId="5" borderId="16" xfId="0" applyFill="1" applyBorder="1"/>
    <xf numFmtId="0" fontId="0" fillId="5" borderId="16" xfId="0" applyFill="1" applyBorder="1" applyAlignment="1">
      <alignment horizontal="left"/>
    </xf>
    <xf numFmtId="0" fontId="0" fillId="5" borderId="18" xfId="0" applyNumberFormat="1" applyFill="1" applyBorder="1"/>
    <xf numFmtId="164" fontId="2" fillId="2" borderId="3" xfId="1" applyFont="1" applyFill="1" applyBorder="1"/>
    <xf numFmtId="164" fontId="11" fillId="0" borderId="0" xfId="1" applyFont="1"/>
    <xf numFmtId="164" fontId="2" fillId="0" borderId="15" xfId="1" applyFont="1" applyBorder="1"/>
    <xf numFmtId="164" fontId="2" fillId="6" borderId="10" xfId="1" applyFont="1" applyFill="1" applyBorder="1"/>
    <xf numFmtId="0" fontId="2" fillId="0" borderId="10" xfId="0" applyFont="1" applyBorder="1" applyProtection="1">
      <protection locked="0"/>
    </xf>
    <xf numFmtId="0" fontId="2" fillId="3" borderId="11" xfId="0" applyFont="1" applyFill="1" applyBorder="1" applyProtection="1">
      <protection locked="0"/>
    </xf>
    <xf numFmtId="0" fontId="2" fillId="2" borderId="0" xfId="0" applyFont="1" applyFill="1" applyProtection="1">
      <protection locked="0"/>
    </xf>
    <xf numFmtId="0" fontId="2" fillId="0" borderId="9" xfId="0" applyFont="1" applyBorder="1" applyProtection="1">
      <protection locked="0"/>
    </xf>
    <xf numFmtId="0" fontId="9" fillId="6" borderId="9" xfId="0" applyFont="1" applyFill="1" applyBorder="1" applyProtection="1">
      <protection locked="0"/>
    </xf>
    <xf numFmtId="0" fontId="9" fillId="6" borderId="9" xfId="0" applyFont="1" applyFill="1" applyBorder="1"/>
    <xf numFmtId="0" fontId="10" fillId="6" borderId="9" xfId="0" applyFont="1" applyFill="1" applyBorder="1"/>
    <xf numFmtId="165" fontId="9" fillId="6" borderId="9" xfId="1" applyNumberFormat="1" applyFont="1" applyFill="1" applyBorder="1"/>
    <xf numFmtId="164" fontId="10" fillId="6" borderId="9" xfId="1" applyFont="1" applyFill="1" applyBorder="1" applyProtection="1">
      <protection locked="0" hidden="1"/>
    </xf>
    <xf numFmtId="0" fontId="2" fillId="0" borderId="10" xfId="0" applyFont="1" applyFill="1" applyBorder="1"/>
    <xf numFmtId="164" fontId="5" fillId="0" borderId="10" xfId="1" applyFont="1" applyFill="1" applyBorder="1" applyProtection="1">
      <protection locked="0" hidden="1"/>
    </xf>
    <xf numFmtId="164" fontId="2" fillId="0" borderId="10" xfId="1" applyFont="1" applyFill="1" applyBorder="1"/>
    <xf numFmtId="0" fontId="9" fillId="0" borderId="10" xfId="0" applyFont="1" applyFill="1" applyBorder="1"/>
    <xf numFmtId="165" fontId="2" fillId="0" borderId="10" xfId="1" applyNumberFormat="1" applyFont="1" applyFill="1" applyBorder="1"/>
    <xf numFmtId="164" fontId="11" fillId="0" borderId="0" xfId="1" applyFont="1" applyFill="1"/>
    <xf numFmtId="0" fontId="2" fillId="0" borderId="10" xfId="0" applyFont="1" applyFill="1" applyBorder="1" applyProtection="1">
      <protection locked="0"/>
    </xf>
    <xf numFmtId="0" fontId="0" fillId="0" borderId="19" xfId="0" applyNumberFormat="1" applyBorder="1"/>
    <xf numFmtId="0" fontId="0" fillId="0" borderId="16" xfId="0" applyBorder="1" applyAlignment="1">
      <alignment horizontal="left"/>
    </xf>
    <xf numFmtId="0" fontId="2" fillId="2" borderId="0" xfId="0" applyFont="1" applyFill="1" applyAlignment="1">
      <alignment horizontal="center"/>
    </xf>
    <xf numFmtId="0" fontId="8" fillId="5" borderId="12" xfId="0" applyFont="1" applyFill="1" applyBorder="1" applyAlignment="1">
      <alignment horizontal="center"/>
    </xf>
    <xf numFmtId="0" fontId="8" fillId="5" borderId="1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 vertical="center" textRotation="90"/>
    </xf>
    <xf numFmtId="0" fontId="2" fillId="5" borderId="6" xfId="0" applyFont="1" applyFill="1" applyBorder="1" applyAlignment="1">
      <alignment horizontal="center" vertical="center" textRotation="90"/>
    </xf>
    <xf numFmtId="0" fontId="2" fillId="5" borderId="7" xfId="0" applyFont="1" applyFill="1" applyBorder="1" applyAlignment="1">
      <alignment horizontal="center" vertical="center" textRotation="90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49" fontId="4" fillId="4" borderId="2" xfId="0" applyNumberFormat="1" applyFont="1" applyFill="1" applyBorder="1" applyAlignment="1">
      <alignment horizontal="center"/>
    </xf>
    <xf numFmtId="49" fontId="4" fillId="4" borderId="3" xfId="0" applyNumberFormat="1" applyFont="1" applyFill="1" applyBorder="1" applyAlignment="1">
      <alignment horizontal="center"/>
    </xf>
    <xf numFmtId="49" fontId="4" fillId="4" borderId="4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2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border>
        <horizontal style="hair">
          <color indexed="64"/>
        </horizontal>
      </border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57150</xdr:colOff>
          <xdr:row>1</xdr:row>
          <xdr:rowOff>304800</xdr:rowOff>
        </xdr:from>
        <xdr:to>
          <xdr:col>11</xdr:col>
          <xdr:colOff>695325</xdr:colOff>
          <xdr:row>1</xdr:row>
          <xdr:rowOff>742950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33CCCC"/>
                  </a:solidFill>
                  <a:latin typeface="Century Gothic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S"/>
      <sheetName val="CHANTIERS"/>
      <sheetName val="Feuil3"/>
    </sheetNames>
    <sheetDataSet>
      <sheetData sheetId="0"/>
      <sheetData sheetId="1">
        <row r="1">
          <cell r="A1" t="str">
            <v>LISTING ADRESSES CHANTIERS</v>
          </cell>
        </row>
        <row r="2">
          <cell r="A2" t="str">
            <v>N° DU CHANTIER</v>
          </cell>
          <cell r="B2" t="str">
            <v>NOM DU CHANTIER</v>
          </cell>
          <cell r="C2" t="str">
            <v>ZONE</v>
          </cell>
        </row>
        <row r="3">
          <cell r="A3" t="str">
            <v>D0583 BIS</v>
          </cell>
          <cell r="B3" t="str">
            <v>Chalet Rosset - Reprise plafond piscine</v>
          </cell>
        </row>
        <row r="4">
          <cell r="A4" t="str">
            <v>D0748-01 Bis</v>
          </cell>
          <cell r="B4" t="str">
            <v>Chaufferie  VAL GELON à LA ROCHETTE</v>
          </cell>
        </row>
        <row r="5">
          <cell r="A5" t="str">
            <v>D0756</v>
          </cell>
          <cell r="B5" t="str">
            <v>Bureaux neufs CREDIT AGRICOLE ANNECY</v>
          </cell>
        </row>
        <row r="6">
          <cell r="A6" t="str">
            <v>D0764</v>
          </cell>
          <cell r="B6" t="str">
            <v>TSD du pré Saint Esprit LES ARCS</v>
          </cell>
        </row>
        <row r="7">
          <cell r="A7" t="str">
            <v>D0765</v>
          </cell>
          <cell r="B7" t="str">
            <v>Les Reflets du lac à Aix les Bains</v>
          </cell>
        </row>
        <row r="8">
          <cell r="A8" t="str">
            <v>D0766</v>
          </cell>
          <cell r="B8" t="str">
            <v>Le Clos "47 logements" à REIGNIER</v>
          </cell>
        </row>
        <row r="9">
          <cell r="A9" t="str">
            <v>D0767</v>
          </cell>
          <cell r="B9" t="str">
            <v>Villa Cahier à EVIAN LES BAINS</v>
          </cell>
        </row>
        <row r="10">
          <cell r="A10" t="str">
            <v>D0768</v>
          </cell>
          <cell r="B10" t="str">
            <v>Bâtiment AKLINE à ALBY SUR CHERAN</v>
          </cell>
        </row>
        <row r="11">
          <cell r="A11" t="str">
            <v>D0770</v>
          </cell>
          <cell r="B11" t="str">
            <v>LE LEGENT 12 logements à GRESY SUR AIX</v>
          </cell>
        </row>
        <row r="12">
          <cell r="A12" t="str">
            <v>D0771</v>
          </cell>
          <cell r="B12" t="str">
            <v>CLUB MED ARC 1600 - Construction d'un resort 4/5 tridents</v>
          </cell>
        </row>
        <row r="13">
          <cell r="A13" t="str">
            <v>D0772-01</v>
          </cell>
          <cell r="B13" t="str">
            <v>ACC.CADRE D73 - GARAGE CENTRE TECHNIQUE ALBERTVILLE - POSE DE CLIP ANTI SOULEVEMENT</v>
          </cell>
        </row>
        <row r="14">
          <cell r="A14" t="str">
            <v>D0772-03</v>
          </cell>
          <cell r="B14" t="str">
            <v>ACC CADRE MAIRIE ALBERTVILLE - ECOLE DU CHAMP DE MARS</v>
          </cell>
        </row>
        <row r="15">
          <cell r="A15" t="str">
            <v xml:space="preserve">D0772-04 </v>
          </cell>
          <cell r="B15" t="str">
            <v>ESPACE SANTE PELICAN</v>
          </cell>
        </row>
        <row r="16">
          <cell r="A16" t="str">
            <v>D0772-05</v>
          </cell>
          <cell r="B16" t="str">
            <v>LOCAL ARBRE A PLUMES - BATIMENTS COMMUNAUX REALISATION FAUX PLAFONDS + MISE EN PEINTURE SALLE N°1</v>
          </cell>
        </row>
        <row r="17">
          <cell r="A17" t="str">
            <v xml:space="preserve">D0773 </v>
          </cell>
          <cell r="B17" t="str">
            <v>Mise aux normes d'accessibilité des sanitaires du parc Olympique de Méribel</v>
          </cell>
        </row>
        <row r="18">
          <cell r="A18" t="str">
            <v>D0774</v>
          </cell>
          <cell r="B18" t="str">
            <v>Bureau d'activités et bureaux SCI ELP RUMILLY</v>
          </cell>
        </row>
        <row r="19">
          <cell r="A19" t="str">
            <v>D0775</v>
          </cell>
          <cell r="B19" t="str">
            <v>SDIS 73 -Combles de la tour R+5 à SAINT JEAN DE MAURIENNE</v>
          </cell>
        </row>
        <row r="20">
          <cell r="A20" t="str">
            <v>D0776</v>
          </cell>
          <cell r="B20" t="str">
            <v>LE PANORAMIK - 49 logements à THONON LES BAINS</v>
          </cell>
        </row>
        <row r="21">
          <cell r="A21" t="str">
            <v>D0777</v>
          </cell>
          <cell r="B21" t="str">
            <v>Rénovation salle de conférence à VAL D'ISERE</v>
          </cell>
        </row>
        <row r="22">
          <cell r="A22" t="str">
            <v xml:space="preserve">D0780 </v>
          </cell>
          <cell r="B22" t="str">
            <v xml:space="preserve">Ravalement de façade "554 Fauboug Montmélian" </v>
          </cell>
        </row>
        <row r="23">
          <cell r="A23" t="str">
            <v>D0781</v>
          </cell>
          <cell r="B23" t="str">
            <v>Maison de santé pluriprofessionnelle + lgts à CRUSEILLES</v>
          </cell>
        </row>
        <row r="24">
          <cell r="A24" t="str">
            <v>D0782</v>
          </cell>
          <cell r="B24" t="str">
            <v>Rénovation appartement Mme RIEUTORD  à la MOTTE SERVOLEX</v>
          </cell>
        </row>
        <row r="25">
          <cell r="A25" t="str">
            <v>D0783</v>
          </cell>
          <cell r="B25" t="str">
            <v>Bâtiment d'accueil camping municipal ANNECY</v>
          </cell>
        </row>
        <row r="26">
          <cell r="A26" t="str">
            <v>D0784</v>
          </cell>
          <cell r="B26" t="str">
            <v>Poste ERDF - ENEDIS   LES SAISIES  via SPIE</v>
          </cell>
        </row>
        <row r="27">
          <cell r="A27" t="str">
            <v>D0785-01</v>
          </cell>
          <cell r="B27" t="str">
            <v>ACC CADRE D73 - salle d'archives départementales à CHAMBERY</v>
          </cell>
        </row>
        <row r="28">
          <cell r="A28" t="str">
            <v>D0785-03</v>
          </cell>
          <cell r="B28" t="str">
            <v>REFECTION CENTRE TECHNIQUE DE YENNE</v>
          </cell>
        </row>
        <row r="29">
          <cell r="A29" t="str">
            <v>D0785-04</v>
          </cell>
          <cell r="B29" t="str">
            <v>Foyer de l'enfance - Création d'une salle d'accueil des parents - CHAMBERY</v>
          </cell>
        </row>
        <row r="30">
          <cell r="A30" t="str">
            <v>D0785-05</v>
          </cell>
          <cell r="B30" t="str">
            <v>Collège le Revard - Peinture plâtrerie, cloisons, revêtement extérieurs</v>
          </cell>
        </row>
        <row r="31">
          <cell r="A31" t="str">
            <v>D0785-06</v>
          </cell>
          <cell r="B31" t="str">
            <v>MAISON DES SPORTS à CHAMBERY</v>
          </cell>
        </row>
        <row r="32">
          <cell r="A32" t="str">
            <v>D0785-07</v>
          </cell>
          <cell r="B32" t="str">
            <v>Acc. Cadre Collège du Val Gelon LA ROCHETTE</v>
          </cell>
        </row>
        <row r="33">
          <cell r="A33" t="str">
            <v>D0785-08</v>
          </cell>
          <cell r="B33" t="str">
            <v>Immeuble Le Saint Sebastien - Réfection des locaux R+2</v>
          </cell>
        </row>
        <row r="34">
          <cell r="A34" t="str">
            <v>D0785-09</v>
          </cell>
          <cell r="B34" t="str">
            <v>ACC. CADRE D73 Collège LA FORÊT SAINT GENIX / GUIERS - Flocage CF local chaufferie</v>
          </cell>
        </row>
        <row r="35">
          <cell r="A35" t="str">
            <v>D0785-10</v>
          </cell>
          <cell r="B35" t="str">
            <v>ACC.CADRE D73 - REFECTION SANITAIRE EN SANITAIRE PMR FOYER DE L'ENFANCE - CHAMBERY</v>
          </cell>
        </row>
        <row r="36">
          <cell r="A36" t="str">
            <v>D0785-11</v>
          </cell>
          <cell r="B36" t="str">
            <v xml:space="preserve">ACCORD CADRE - D73 - Collège Côte Rousse - Mise en conformité salle d'archives </v>
          </cell>
        </row>
        <row r="37">
          <cell r="A37" t="str">
            <v>D0785-12</v>
          </cell>
          <cell r="B37" t="str">
            <v xml:space="preserve">ACCORD CADRE D73 - REALISATION D'UN CAISSON COLLEGE GEORGE SAND </v>
          </cell>
        </row>
        <row r="38">
          <cell r="A38" t="str">
            <v>D0785-13</v>
          </cell>
          <cell r="B38" t="str">
            <v>ACC CADRE D73 - COLLEGE LA FORET CREATION LOCAUX STOCKAGE + PEINTURE</v>
          </cell>
        </row>
        <row r="39">
          <cell r="A39" t="str">
            <v xml:space="preserve">D0785-14 </v>
          </cell>
          <cell r="B39" t="str">
            <v xml:space="preserve">Collège Pierre et Marie CURIE </v>
          </cell>
        </row>
        <row r="40">
          <cell r="A40" t="str">
            <v>D0785-15</v>
          </cell>
          <cell r="B40" t="str">
            <v>ACC CADRE 73 - COLL. J PREVERT - ALBENS - RENO. SDB DANS LOGTS</v>
          </cell>
        </row>
        <row r="41">
          <cell r="A41" t="str">
            <v>D0785-16</v>
          </cell>
          <cell r="B41" t="str">
            <v xml:space="preserve">ACC. CADRE DEPT 73 - COLLEGE LOUISE DE SAVOIE - REAMENAGEMENT INFIRMERIE </v>
          </cell>
        </row>
        <row r="42">
          <cell r="A42" t="str">
            <v>D0785-17</v>
          </cell>
          <cell r="B42" t="str">
            <v>ACC CADRE - D73 - CHATEAU DES DUCS R+1-CHAMBERY</v>
          </cell>
        </row>
        <row r="43">
          <cell r="A43" t="str">
            <v>D0785-18</v>
          </cell>
          <cell r="B43" t="str">
            <v>CPAS ST PIERRE D'ALBIGNY - CLASSOTHEQUE</v>
          </cell>
        </row>
        <row r="44">
          <cell r="A44" t="str">
            <v>D0785-19</v>
          </cell>
          <cell r="B44" t="str">
            <v>ACC CADRE D73 - COL. COTE ROUSE -RENO LOCAUX DE VIE SEGPA</v>
          </cell>
        </row>
        <row r="45">
          <cell r="A45" t="str">
            <v>D0785-20</v>
          </cell>
          <cell r="B45" t="str">
            <v>ACC CADRE D73 - CT CHATELARD - MISE NE PLACE DOUBLAGE + COFFRAGE</v>
          </cell>
        </row>
        <row r="46">
          <cell r="A46" t="str">
            <v>D0785-21</v>
          </cell>
          <cell r="B46" t="str">
            <v>ACC CADRE D73 REHAB BLOC SANITAIRE ARCHIVE DEPT 73</v>
          </cell>
        </row>
        <row r="47">
          <cell r="A47" t="str">
            <v>D0785-22</v>
          </cell>
          <cell r="B47" t="str">
            <v>ACC CADRE D73 COLL GARIBALDI LOGT GESTIONNAIRE</v>
          </cell>
        </row>
        <row r="48">
          <cell r="A48" t="str">
            <v>D0785-23</v>
          </cell>
          <cell r="B48" t="str">
            <v>ACCORD CADRE DP73 - COLLEGE DE BISSY - REFECTION LOGT T4 - CHY</v>
          </cell>
        </row>
        <row r="49">
          <cell r="A49" t="str">
            <v xml:space="preserve">D0785-24 </v>
          </cell>
          <cell r="B49" t="str">
            <v>ACCORD CADRE - D73 - COL. ST ALBAN LEYSSE - REPRISE MUR ESPACE PLONGE</v>
          </cell>
        </row>
        <row r="50">
          <cell r="A50" t="str">
            <v>D0785-25</v>
          </cell>
          <cell r="B50" t="str">
            <v xml:space="preserve"> ACCORD CADRE D73 - RENOVATION CPAS MAISON GUICHON </v>
          </cell>
        </row>
        <row r="51">
          <cell r="A51" t="str">
            <v>D0785-26</v>
          </cell>
          <cell r="B51" t="str">
            <v>TRAVAUX DU BREXIT - AEROPORT DE CHAMBERY - VOGLANS</v>
          </cell>
        </row>
        <row r="52">
          <cell r="A52" t="str">
            <v>D0785-27</v>
          </cell>
          <cell r="B52" t="str">
            <v>COLLEGE LE REVARD - REPRISE PLAFOND SUITE A EFFONDREMENT</v>
          </cell>
        </row>
        <row r="53">
          <cell r="A53" t="str">
            <v>D0786</v>
          </cell>
          <cell r="B53" t="str">
            <v>Rénovation de la villa DELPORTE à GAILLARD</v>
          </cell>
        </row>
        <row r="54">
          <cell r="A54" t="str">
            <v>D0787</v>
          </cell>
          <cell r="B54" t="str">
            <v>VILLA SULLY    83 lgts a AIX LES BAINS</v>
          </cell>
        </row>
        <row r="55">
          <cell r="A55" t="str">
            <v>D0788</v>
          </cell>
          <cell r="B55" t="str">
            <v>LES CHARDONS - ARC 1800    appartement témoin</v>
          </cell>
        </row>
        <row r="56">
          <cell r="A56" t="str">
            <v>D0789</v>
          </cell>
          <cell r="B56" t="str">
            <v>Extension chalet ESF  ARC 1600</v>
          </cell>
        </row>
        <row r="57">
          <cell r="A57" t="str">
            <v>D0790</v>
          </cell>
          <cell r="B57" t="str">
            <v>renovation maison BETEND à BONNEVILLE</v>
          </cell>
        </row>
        <row r="58">
          <cell r="A58" t="str">
            <v>D0791</v>
          </cell>
          <cell r="B58" t="str">
            <v>38 lgts  12 rue du stade à VETRAZ MONTHOUX</v>
          </cell>
        </row>
        <row r="59">
          <cell r="A59" t="str">
            <v>D0792</v>
          </cell>
          <cell r="B59" t="str">
            <v>Appt. JB ANDRIEU - IMMEUBLE LE CHARVET - VAL D'ISERE</v>
          </cell>
        </row>
        <row r="60">
          <cell r="A60" t="str">
            <v>D0793</v>
          </cell>
          <cell r="B60" t="str">
            <v>REFECTION APPT. M. NORAZ - ST ALBAN  LEYSSE</v>
          </cell>
        </row>
        <row r="61">
          <cell r="A61" t="str">
            <v>D0794</v>
          </cell>
          <cell r="B61" t="str">
            <v>GENDARMERIE - LA PLAGNE</v>
          </cell>
        </row>
        <row r="62">
          <cell r="A62" t="str">
            <v>D0795</v>
          </cell>
          <cell r="B62" t="str">
            <v>CHALET LOUSADA - LES GETS</v>
          </cell>
        </row>
        <row r="63">
          <cell r="A63" t="str">
            <v>D0796</v>
          </cell>
          <cell r="B63" t="str">
            <v>RESIDENCE O BLEUE - 22LOGTS - 74500 EVIAN LES BAINS</v>
          </cell>
        </row>
        <row r="64">
          <cell r="A64" t="str">
            <v>D0797</v>
          </cell>
          <cell r="B64" t="str">
            <v>SEYSOLAZ 2 - CONSTRUCTION D'UN ENSEMBLE IMMOBILIER DE 2 BATIMENTS DE 16 LOGTS</v>
          </cell>
        </row>
        <row r="65">
          <cell r="A65" t="str">
            <v>D0798</v>
          </cell>
          <cell r="B65" t="str">
            <v>AIX LES BAINS - COTEFORT 2 - CONSTRUCTION 58 LOGTS</v>
          </cell>
        </row>
        <row r="66">
          <cell r="A66" t="str">
            <v>D0799</v>
          </cell>
          <cell r="B66" t="str">
            <v xml:space="preserve">AGRANDISSEMENT DES VESTIAIRES DU PERSONNEL DES SERVICES TECHNIQUES </v>
          </cell>
        </row>
        <row r="67">
          <cell r="A67" t="str">
            <v>D0800</v>
          </cell>
          <cell r="B67" t="str">
            <v xml:space="preserve">TRAVAUX RENO. DES CHAMBRES RESIDENCE DES CEDRES </v>
          </cell>
        </row>
        <row r="68">
          <cell r="A68" t="str">
            <v>D0801</v>
          </cell>
          <cell r="B68" t="str">
            <v>ILOT PORTES MERANDE LOT C - Construction 48 logts + garages</v>
          </cell>
        </row>
        <row r="69">
          <cell r="A69" t="str">
            <v>D0802</v>
          </cell>
          <cell r="B69" t="str">
            <v xml:space="preserve">ILOTS LES PLONGES SECTEUR 2-4 - Constructuon de 7 logts locatifs </v>
          </cell>
        </row>
        <row r="70">
          <cell r="A70" t="str">
            <v>D0803</v>
          </cell>
          <cell r="B70" t="str">
            <v>VILLAS FARNESE - Construction de 40 logements - ANNECY LE VIEUX</v>
          </cell>
        </row>
        <row r="71">
          <cell r="A71" t="str">
            <v>D0804</v>
          </cell>
          <cell r="B71" t="str">
            <v>LE CLOS ROSSET - Construction de 4 logements locatifs</v>
          </cell>
        </row>
        <row r="72">
          <cell r="A72" t="str">
            <v>D0805</v>
          </cell>
          <cell r="B72" t="str">
            <v xml:space="preserve">Villa Appolina - Construction de 30 logements </v>
          </cell>
        </row>
        <row r="73">
          <cell r="A73" t="str">
            <v>D0806</v>
          </cell>
          <cell r="B73" t="str">
            <v xml:space="preserve"> LCR  Batiment ERIS ALPESPACE </v>
          </cell>
        </row>
        <row r="74">
          <cell r="A74" t="str">
            <v>D0807</v>
          </cell>
          <cell r="B74" t="str">
            <v>LES 4 CERISIERS - Construction d'une résidence de tourisme de 11 logements - NEYDENS BEAUMONT</v>
          </cell>
        </row>
        <row r="75">
          <cell r="A75" t="str">
            <v>D0808</v>
          </cell>
          <cell r="B75" t="str">
            <v xml:space="preserve">BARBIER - Suite DDE - Réfection appt. P. MIGNOLA </v>
          </cell>
        </row>
        <row r="76">
          <cell r="A76" t="str">
            <v>D0809</v>
          </cell>
          <cell r="B76" t="str">
            <v>RESIDENCE VERTIGE - Démilition et construction de 4 immeubles de 105 logts</v>
          </cell>
        </row>
        <row r="77">
          <cell r="A77" t="str">
            <v>D0810</v>
          </cell>
          <cell r="B77" t="str">
            <v>Bâtiment SAXEL - BUREAUX ET HEBERGEMENT</v>
          </cell>
        </row>
        <row r="78">
          <cell r="A78" t="str">
            <v>D0811</v>
          </cell>
          <cell r="B78" t="str">
            <v xml:space="preserve">Rénovation chalet le LACHAT n°19 </v>
          </cell>
        </row>
        <row r="79">
          <cell r="A79" t="str">
            <v>D0812</v>
          </cell>
          <cell r="B79" t="str">
            <v>Aménagement du pôle culturel et jeunesse  - BOURG ST MAURICE LES ARCS</v>
          </cell>
        </row>
        <row r="80">
          <cell r="A80" t="str">
            <v>D0813</v>
          </cell>
          <cell r="B80" t="str">
            <v>ARGENTIERE 32 LOGTS + CRECHE + CABINETS MEDICAUX</v>
          </cell>
        </row>
        <row r="81">
          <cell r="A81" t="str">
            <v>D0814</v>
          </cell>
          <cell r="B81" t="str">
            <v>SCITA / SCI H2O - Construction d'un bâtiment artisanal</v>
          </cell>
        </row>
        <row r="82">
          <cell r="A82" t="str">
            <v>D0815</v>
          </cell>
          <cell r="B82" t="str">
            <v>Bâtiment d'ateliers communaux</v>
          </cell>
        </row>
        <row r="83">
          <cell r="A83" t="str">
            <v>D0816</v>
          </cell>
          <cell r="B83" t="str">
            <v>Ambiance Garden - 10 Logements</v>
          </cell>
        </row>
        <row r="84">
          <cell r="A84" t="str">
            <v>D0817</v>
          </cell>
          <cell r="B84" t="str">
            <v>M. CHITTARO - Travaux de plâtrerie et peinture dans villa</v>
          </cell>
        </row>
        <row r="85">
          <cell r="A85" t="str">
            <v>D0818</v>
          </cell>
          <cell r="B85" t="str">
            <v>SCITA /EPSILON - Aménagement de bureaux dans bâtiment sci valthy</v>
          </cell>
        </row>
        <row r="86">
          <cell r="A86" t="str">
            <v>D0820</v>
          </cell>
          <cell r="B86" t="str">
            <v>MMV LES BOISSES à TIGNES via SO.TAR.BAT</v>
          </cell>
        </row>
        <row r="87">
          <cell r="A87" t="str">
            <v>D0821</v>
          </cell>
          <cell r="B87" t="str">
            <v>L'INITIAL à RUMILLY - Construction de 57 logements</v>
          </cell>
        </row>
        <row r="88">
          <cell r="A88" t="str">
            <v>D0822</v>
          </cell>
          <cell r="B88" t="str">
            <v>Construction d'un bâtiment d'activités &amp; de bureaux SCI CTP GESTIMO</v>
          </cell>
        </row>
        <row r="89">
          <cell r="A89" t="str">
            <v>D0823</v>
          </cell>
          <cell r="B89" t="str">
            <v xml:space="preserve">CONSTRUCTION LOCAUX COMMERCIAUX </v>
          </cell>
        </row>
        <row r="90">
          <cell r="A90" t="str">
            <v>D0824</v>
          </cell>
          <cell r="B90" t="str">
            <v>LES CHALETS DU NANTS DU FOUR</v>
          </cell>
        </row>
        <row r="91">
          <cell r="A91" t="str">
            <v>D0825</v>
          </cell>
          <cell r="B91" t="str">
            <v>GARAGE DACIA RENAULT - Réalisation contre cloison</v>
          </cell>
        </row>
        <row r="92">
          <cell r="A92" t="str">
            <v>D0826</v>
          </cell>
          <cell r="B92" t="str">
            <v xml:space="preserve">EXTENSION DU CHALET VAGERE </v>
          </cell>
        </row>
        <row r="93">
          <cell r="A93" t="str">
            <v>D0827</v>
          </cell>
          <cell r="B93" t="str">
            <v>CREDIT AGRICOLE / LEON GROSSE</v>
          </cell>
        </row>
        <row r="94">
          <cell r="A94" t="str">
            <v>D0828</v>
          </cell>
          <cell r="B94" t="str">
            <v xml:space="preserve">Rénovation espace "Les Carrés" </v>
          </cell>
        </row>
        <row r="95">
          <cell r="A95" t="str">
            <v>D0829</v>
          </cell>
          <cell r="B95" t="str">
            <v>VILLA AURELIA - 113 LOGEMENTS</v>
          </cell>
        </row>
        <row r="96">
          <cell r="A96" t="str">
            <v>D0830</v>
          </cell>
          <cell r="B96" t="str">
            <v xml:space="preserve">LES BALCONS DE LA BATHIE - 32 logts </v>
          </cell>
        </row>
        <row r="97">
          <cell r="A97" t="str">
            <v>D0831</v>
          </cell>
          <cell r="B97" t="str">
            <v>RESIDENCE LE PARC SAINT JEAN</v>
          </cell>
        </row>
        <row r="98">
          <cell r="A98" t="str">
            <v>D0832</v>
          </cell>
          <cell r="B98" t="str">
            <v>VILLA RIPAILLE 12 logements</v>
          </cell>
        </row>
        <row r="99">
          <cell r="A99" t="str">
            <v>D0833</v>
          </cell>
          <cell r="B99" t="str">
            <v>CONSTRUCTION D'UN CENTRE TECHNIQUE DE LA VIGIE</v>
          </cell>
        </row>
        <row r="100">
          <cell r="A100" t="str">
            <v>D0834</v>
          </cell>
          <cell r="B100" t="str">
            <v xml:space="preserve">BARBIER - TRIGON B. - Travaux de plâtrerie SDB+WC </v>
          </cell>
        </row>
        <row r="101">
          <cell r="A101" t="str">
            <v>D0835</v>
          </cell>
          <cell r="B101" t="str">
            <v xml:space="preserve">ECOLE DE MUSIQUE &amp; RELAIS PARENTS ASS. MATERNELLES </v>
          </cell>
        </row>
        <row r="102">
          <cell r="A102" t="str">
            <v>D0836</v>
          </cell>
          <cell r="B102" t="str">
            <v xml:space="preserve">CONSTRUCTION GROUPE SCOLAIRE &amp; SALLE DES FETES </v>
          </cell>
        </row>
        <row r="103">
          <cell r="A103" t="str">
            <v>D0837</v>
          </cell>
          <cell r="B103" t="str">
            <v>RENO 15 LOGTS CHALET DU REPLATET</v>
          </cell>
        </row>
        <row r="104">
          <cell r="A104" t="str">
            <v>D0838</v>
          </cell>
          <cell r="B104" t="str">
            <v xml:space="preserve">ESPACE SPORT &amp;NATURE DU FIER </v>
          </cell>
        </row>
        <row r="105">
          <cell r="A105" t="str">
            <v>D0839</v>
          </cell>
          <cell r="B105" t="str">
            <v>HOTEL AU CŒUR DE MEGEVE</v>
          </cell>
        </row>
        <row r="106">
          <cell r="A106" t="str">
            <v>D0840</v>
          </cell>
          <cell r="B106" t="str">
            <v xml:space="preserve">Réfection villa A.TOURNIAIRE </v>
          </cell>
        </row>
        <row r="107">
          <cell r="A107" t="str">
            <v>D0841</v>
          </cell>
          <cell r="B107" t="str">
            <v>LE PHOENIX 1 - Résidence de tourisme transformée en 32logts + commerces</v>
          </cell>
        </row>
        <row r="108">
          <cell r="A108" t="str">
            <v>D0842</v>
          </cell>
          <cell r="B108" t="str">
            <v>CREATION D'UN CHALET TENNIS / TIR A L'ARC</v>
          </cell>
        </row>
        <row r="109">
          <cell r="A109" t="str">
            <v>D0843</v>
          </cell>
          <cell r="B109" t="str">
            <v>CENTRE DE SECOURS PAYS ROCHOIS</v>
          </cell>
        </row>
        <row r="110">
          <cell r="A110" t="str">
            <v>D0844</v>
          </cell>
          <cell r="B110" t="str">
            <v xml:space="preserve">LE BELVEDERE - REVE DE PISTE </v>
          </cell>
        </row>
        <row r="111">
          <cell r="A111" t="str">
            <v>D0845</v>
          </cell>
          <cell r="B111" t="str">
            <v>LGDI - RESIDENCE PLAN D'EAU</v>
          </cell>
        </row>
        <row r="112">
          <cell r="A112" t="str">
            <v>D0846</v>
          </cell>
          <cell r="B112" t="str">
            <v>SCITA / SCI VOUYOUS - Création d'un restaurant + surface de vente alimentaire</v>
          </cell>
        </row>
        <row r="113">
          <cell r="A113" t="str">
            <v>D0847</v>
          </cell>
          <cell r="B113" t="str">
            <v>MOUCHET J.Marc - Reprise peinture et papier peint, suite à sinistre villa 3</v>
          </cell>
        </row>
        <row r="114">
          <cell r="A114" t="str">
            <v>D0848</v>
          </cell>
          <cell r="B114" t="str">
            <v>Réhabilitation Aquarium du Lac du Bourget</v>
          </cell>
        </row>
        <row r="115">
          <cell r="A115" t="str">
            <v>D0849</v>
          </cell>
          <cell r="B115" t="str">
            <v xml:space="preserve">Extension du Centre Hospitalier Alpes Leman </v>
          </cell>
        </row>
        <row r="116">
          <cell r="A116" t="str">
            <v>D0850</v>
          </cell>
          <cell r="B116" t="str">
            <v>CREDIT AGRICOLE : construction de 2 bâtiments : 4 logts + agence CA</v>
          </cell>
        </row>
        <row r="117">
          <cell r="A117" t="str">
            <v>D0851</v>
          </cell>
          <cell r="B117" t="str">
            <v>RENAISSANCE 72 LOGEMENTS ET 4 COMMERCES</v>
          </cell>
        </row>
        <row r="118">
          <cell r="A118" t="str">
            <v>D0852</v>
          </cell>
          <cell r="B118" t="str">
            <v>LES 100 SECRETS - CONSTRUCTION 111LOGEMENTS</v>
          </cell>
        </row>
        <row r="119">
          <cell r="A119" t="str">
            <v>D0853</v>
          </cell>
          <cell r="B119" t="str">
            <v>CADS - RENOVATION DU SIEGE SOCIAL</v>
          </cell>
        </row>
        <row r="120">
          <cell r="A120" t="str">
            <v>D0854</v>
          </cell>
          <cell r="B120" t="str">
            <v xml:space="preserve">LYCEE Louis LACHENAL </v>
          </cell>
        </row>
        <row r="121">
          <cell r="A121" t="str">
            <v>D0855</v>
          </cell>
          <cell r="B121" t="str">
            <v>LODGES 1970 - Aménagement locaux</v>
          </cell>
        </row>
        <row r="122">
          <cell r="A122" t="str">
            <v>D0856</v>
          </cell>
          <cell r="B122" t="str">
            <v>LABORATOIRES GALDERMA - Poste de contrôle et sécurité</v>
          </cell>
        </row>
        <row r="123">
          <cell r="A123" t="str">
            <v>D0857</v>
          </cell>
          <cell r="B123" t="str">
            <v>Parc Saint Jean - bâtiments A &amp; B</v>
          </cell>
        </row>
        <row r="124">
          <cell r="A124" t="str">
            <v>D0860</v>
          </cell>
          <cell r="B124" t="str">
            <v>L'ECHAPPEE - CONSTRUCTION DE 49 LOGEMENTS</v>
          </cell>
        </row>
        <row r="125">
          <cell r="A125" t="str">
            <v>D0861</v>
          </cell>
          <cell r="B125" t="str">
            <v>COPRO - 1 RUE SALTEUR - TRAVAUCX DE PLATRERIE</v>
          </cell>
        </row>
        <row r="126">
          <cell r="A126" t="str">
            <v>D0862</v>
          </cell>
          <cell r="B126" t="str">
            <v>LES CLARINES - pension de famille THONON LES BAINS</v>
          </cell>
        </row>
        <row r="127">
          <cell r="A127" t="str">
            <v>D0863</v>
          </cell>
          <cell r="B127" t="str">
            <v>L'INDIGGO - REALISATION DE 6 LOGEMENTS LOCATIFS</v>
          </cell>
        </row>
        <row r="128">
          <cell r="A128" t="str">
            <v>D0864</v>
          </cell>
          <cell r="B128" t="str">
            <v>La Grande Parei</v>
          </cell>
        </row>
        <row r="129">
          <cell r="A129" t="str">
            <v>D0865</v>
          </cell>
          <cell r="B129" t="str">
            <v>48 lgts   Rue du Cretet  a SCIONZIER</v>
          </cell>
        </row>
        <row r="130">
          <cell r="A130" t="str">
            <v>D0866</v>
          </cell>
          <cell r="B130" t="str">
            <v>Construction gendarmerie + 6 lgts a LA CHAMBRE</v>
          </cell>
        </row>
        <row r="131">
          <cell r="A131" t="str">
            <v>D0867</v>
          </cell>
          <cell r="B131" t="str">
            <v>local sportif  INFINI GYM  a VOGLANS</v>
          </cell>
        </row>
        <row r="132">
          <cell r="A132" t="str">
            <v>D0868</v>
          </cell>
          <cell r="B132" t="str">
            <v>BRASSEUR Elise - Réfection chambre suite DDE</v>
          </cell>
        </row>
        <row r="133">
          <cell r="A133" t="str">
            <v>D0869</v>
          </cell>
          <cell r="B133" t="str">
            <v>LABORATOIRES ROCHEX - TECHNOSITE ALTEA - Projet d'extension d'un bâtiment professionnel</v>
          </cell>
        </row>
        <row r="134">
          <cell r="A134" t="str">
            <v>D0870</v>
          </cell>
          <cell r="B134" t="str">
            <v>FOYER DES ALPES - REFECTION HALL D'ENTREE + CAGE ESCALIER ENTRE RDC ET 1ER ETAGE</v>
          </cell>
        </row>
        <row r="135">
          <cell r="A135" t="str">
            <v>D0871</v>
          </cell>
          <cell r="B135" t="str">
            <v>LA FERME DES LANCHES - 18 LGTS A COURCHEVEL</v>
          </cell>
        </row>
        <row r="136">
          <cell r="A136" t="str">
            <v>D0872</v>
          </cell>
          <cell r="B136" t="str">
            <v>RENOVATION PAVILLON BACHELARD A BASSENS</v>
          </cell>
        </row>
        <row r="137">
          <cell r="A137" t="str">
            <v>D0873</v>
          </cell>
          <cell r="B137" t="str">
            <v>OSMOSE a SCIEZ  reprises chantier route de Jussy</v>
          </cell>
        </row>
        <row r="138">
          <cell r="A138" t="str">
            <v xml:space="preserve">D0874 </v>
          </cell>
          <cell r="B138" t="str">
            <v>LE COTEAU   40 lgts lieu dit LE MIMONET a AYZE</v>
          </cell>
        </row>
        <row r="139">
          <cell r="A139" t="str">
            <v>D0876</v>
          </cell>
          <cell r="B139" t="str">
            <v>résidence TANDEM   33 lgts a RUMILLy</v>
          </cell>
        </row>
        <row r="140">
          <cell r="A140" t="str">
            <v>D0878</v>
          </cell>
          <cell r="B140" t="str">
            <v>renovation appt M.  Et Mme Philippe GIRARD MADOUX</v>
          </cell>
        </row>
        <row r="141">
          <cell r="A141" t="str">
            <v>D0879</v>
          </cell>
          <cell r="B141" t="str">
            <v>bureaux et ateliers a LANDRY</v>
          </cell>
        </row>
        <row r="142">
          <cell r="A142" t="str">
            <v>D0880</v>
          </cell>
          <cell r="B142" t="str">
            <v>LEMAN CIEL a GEX  reprise derriere perrotin pr finir</v>
          </cell>
        </row>
        <row r="143">
          <cell r="A143" t="str">
            <v xml:space="preserve">D0881 </v>
          </cell>
          <cell r="B143" t="str">
            <v>LE CLOS DES ARTS a FERNEY VOLTAIRE   14 lgts</v>
          </cell>
        </row>
        <row r="144">
          <cell r="A144" t="str">
            <v>D0882</v>
          </cell>
          <cell r="B144" t="str">
            <v>Villa Mont Blanc SALLANCHES</v>
          </cell>
        </row>
        <row r="145">
          <cell r="A145" t="str">
            <v xml:space="preserve">D0883 </v>
          </cell>
          <cell r="B145" t="str">
            <v>COTE THONON  28 lgts a THONON LES BAINS</v>
          </cell>
        </row>
        <row r="146">
          <cell r="A146" t="str">
            <v>D0884</v>
          </cell>
          <cell r="B146" t="str">
            <v>Chalet REPLATET   TMA  LGT 2 M. BOUET</v>
          </cell>
        </row>
        <row r="147">
          <cell r="A147" t="str">
            <v>D0885</v>
          </cell>
          <cell r="B147" t="str">
            <v>BARBIER Site des fontanettes BAT B CHY METROPOLE</v>
          </cell>
        </row>
        <row r="148">
          <cell r="A148" t="str">
            <v>D0886</v>
          </cell>
          <cell r="B148" t="str">
            <v xml:space="preserve">Chalet BRAHAMA </v>
          </cell>
        </row>
        <row r="149">
          <cell r="A149" t="str">
            <v>D0887</v>
          </cell>
          <cell r="B149" t="str">
            <v>BAUD INDUSTRIES - EXTENSION D'UN BATIMENT PROFESSIONNEL</v>
          </cell>
        </row>
        <row r="150">
          <cell r="A150" t="str">
            <v>D0888</v>
          </cell>
          <cell r="B150" t="str">
            <v>RENOVATION CABINET MEDICAL</v>
          </cell>
        </row>
        <row r="151">
          <cell r="A151" t="str">
            <v>D0889</v>
          </cell>
          <cell r="B151" t="str">
            <v>HOTEL LE LANA - REALISATION CORNICHES COURSIVES</v>
          </cell>
        </row>
        <row r="152">
          <cell r="A152" t="str">
            <v>D0890</v>
          </cell>
          <cell r="B152" t="str">
            <v>LE DOMAINE DE RUBIS 92 lgts a THONON LES BAINS</v>
          </cell>
        </row>
        <row r="153">
          <cell r="A153" t="str">
            <v>D0891</v>
          </cell>
          <cell r="B153" t="str">
            <v>bureaux SCMS  a la motte servolex</v>
          </cell>
        </row>
        <row r="154">
          <cell r="A154" t="str">
            <v>D0892</v>
          </cell>
          <cell r="B154" t="str">
            <v>CMADH  cloison</v>
          </cell>
        </row>
        <row r="155">
          <cell r="A155" t="str">
            <v>D0893</v>
          </cell>
          <cell r="B155" t="str">
            <v>siege social barel et pelletier</v>
          </cell>
        </row>
        <row r="156">
          <cell r="A156" t="str">
            <v>D0894</v>
          </cell>
          <cell r="B156" t="str">
            <v>LES SUITES DU LAC a THONON LES BAINS  121 logements</v>
          </cell>
        </row>
        <row r="157">
          <cell r="A157" t="str">
            <v>D0895</v>
          </cell>
          <cell r="B157" t="str">
            <v>LA FABRIK  20 lgts + bureaux + commerces a BARBERAZ</v>
          </cell>
        </row>
        <row r="158">
          <cell r="A158" t="str">
            <v>D0896</v>
          </cell>
          <cell r="B158" t="str">
            <v>campus fab a BONDOUFLE</v>
          </cell>
        </row>
        <row r="159">
          <cell r="A159" t="str">
            <v>D0897</v>
          </cell>
          <cell r="B159" t="str">
            <v>résidence TENDANCE  37 lgts a THONON LES BAINS</v>
          </cell>
        </row>
        <row r="160">
          <cell r="A160" t="str">
            <v>D0898</v>
          </cell>
          <cell r="B160" t="str">
            <v>aquarium resto du lac du bourget a AIX LES BAINS</v>
          </cell>
        </row>
        <row r="161">
          <cell r="A161" t="str">
            <v>D0899</v>
          </cell>
          <cell r="B161" t="str">
            <v>centre bernard taillefer a BOURG ST MAURICE</v>
          </cell>
        </row>
        <row r="162">
          <cell r="A162" t="str">
            <v>D0900</v>
          </cell>
          <cell r="B162" t="str">
            <v>le chalet sylvand a praz sur arly  12 lgts</v>
          </cell>
        </row>
        <row r="163">
          <cell r="A163" t="str">
            <v>D0904</v>
          </cell>
          <cell r="B163" t="str">
            <v>ZAC DES ALPINS  a BOURG ST MAURICE  commerces + parking</v>
          </cell>
        </row>
        <row r="164">
          <cell r="A164" t="str">
            <v>D0905</v>
          </cell>
          <cell r="B164" t="str">
            <v>LOC'NACELLE a ST BALDOPH</v>
          </cell>
        </row>
        <row r="165">
          <cell r="A165" t="str">
            <v>D0906</v>
          </cell>
          <cell r="B165" t="str">
            <v>renovation des depots PES  à LA RAVOIRE</v>
          </cell>
        </row>
        <row r="166">
          <cell r="A166" t="str">
            <v>D0907</v>
          </cell>
          <cell r="B166" t="str">
            <v>Copro "85 place Métropole"</v>
          </cell>
        </row>
        <row r="167">
          <cell r="A167" t="str">
            <v>D0908</v>
          </cell>
          <cell r="B167" t="str">
            <v>AUBERGE LETRAZ - HOTEL BLACK BASS</v>
          </cell>
        </row>
        <row r="168">
          <cell r="A168" t="str">
            <v>D0909</v>
          </cell>
          <cell r="B168" t="str">
            <v>Construction de 47 logements - "CHEMIN DU GUE"</v>
          </cell>
        </row>
        <row r="169">
          <cell r="A169" t="str">
            <v>D0910</v>
          </cell>
          <cell r="B169" t="str">
            <v>GRUE VALENTE - CONSTRUCTION D'UN BATIMENT D'ENTRETIEN POUR GRUES</v>
          </cell>
        </row>
        <row r="170">
          <cell r="A170" t="str">
            <v>D0911</v>
          </cell>
          <cell r="B170" t="str">
            <v>tennis couvert a MONTMELIAN</v>
          </cell>
        </row>
        <row r="171">
          <cell r="A171" t="str">
            <v>D0912</v>
          </cell>
          <cell r="B171" t="str">
            <v>SCI UCPA TIGNES REPRISES DIVERSES</v>
          </cell>
        </row>
        <row r="172">
          <cell r="A172" t="str">
            <v>D0913</v>
          </cell>
          <cell r="B172" t="str">
            <v>REAMENAGEMENT DU BUNKER 2 DE RADIOTHERAPIE  - CH METROPOLE SAVOIE</v>
          </cell>
        </row>
        <row r="173">
          <cell r="A173" t="str">
            <v>D0914</v>
          </cell>
          <cell r="B173" t="str">
            <v>CONSTRUCTION DE 51 LOGTS LOCATIFS ET EN ACCESSION</v>
          </cell>
        </row>
        <row r="174">
          <cell r="A174" t="str">
            <v>D0915</v>
          </cell>
          <cell r="B174" t="str">
            <v>BAT ATM SERVICE DES EAUX GRAND CHAMBERY</v>
          </cell>
        </row>
        <row r="175">
          <cell r="A175" t="str">
            <v>D0916</v>
          </cell>
          <cell r="B175" t="str">
            <v xml:space="preserve">LES ALLOBROGES - CONSTRUCTION DE 27 LOGEMENTS </v>
          </cell>
        </row>
        <row r="176">
          <cell r="A176" t="str">
            <v>D0917</v>
          </cell>
          <cell r="B176" t="str">
            <v xml:space="preserve"> SOTARBAT   PRE CHATEL  C2  D2</v>
          </cell>
        </row>
        <row r="177">
          <cell r="A177" t="str">
            <v>D0918</v>
          </cell>
          <cell r="B177" t="str">
            <v xml:space="preserve"> LES CAMPANULES - ancien hopital de Bg ST Maurice   103 lgts</v>
          </cell>
        </row>
        <row r="178">
          <cell r="A178" t="str">
            <v>D0919</v>
          </cell>
          <cell r="B178" t="str">
            <v xml:space="preserve">Pavillon BELLEDONNE  CHS de Bassens </v>
          </cell>
        </row>
        <row r="179">
          <cell r="A179" t="str">
            <v>D0920</v>
          </cell>
          <cell r="B179" t="str">
            <v xml:space="preserve"> LE DOMAINE DE BEAU SIRE - 25 Logts</v>
          </cell>
        </row>
        <row r="180">
          <cell r="A180" t="str">
            <v>D0921</v>
          </cell>
          <cell r="B180" t="str">
            <v>BELAMBRA les Embrunes a villard sur doron</v>
          </cell>
        </row>
        <row r="181">
          <cell r="A181" t="str">
            <v>D0922</v>
          </cell>
          <cell r="B181" t="str">
            <v>Réalisation de plafond en gyptone hall entree TSD</v>
          </cell>
        </row>
        <row r="182">
          <cell r="A182" t="str">
            <v>D0923</v>
          </cell>
          <cell r="B182" t="str">
            <v>LE CLOS DES BOULEAUX - SCIONZIER - 9 VILLAS JUMELEES - LOCATIF</v>
          </cell>
        </row>
        <row r="183">
          <cell r="A183" t="str">
            <v>D0924</v>
          </cell>
          <cell r="B183" t="str">
            <v xml:space="preserve">travaux accessibilite WC salle associative </v>
          </cell>
        </row>
        <row r="184">
          <cell r="A184" t="str">
            <v>D0925</v>
          </cell>
          <cell r="B184" t="str">
            <v>Résidence "L'Orée" - bâtiments A &amp; B - 87 logements</v>
          </cell>
        </row>
        <row r="185">
          <cell r="A185" t="str">
            <v>D0926</v>
          </cell>
          <cell r="B185" t="str">
            <v>via COTARBAT  chalet MALAU a MONTVALEZAN</v>
          </cell>
        </row>
        <row r="186">
          <cell r="A186" t="str">
            <v>D0927</v>
          </cell>
          <cell r="B186" t="str">
            <v xml:space="preserve">Extension maison MATHIAS </v>
          </cell>
        </row>
        <row r="187">
          <cell r="A187" t="str">
            <v>D0928</v>
          </cell>
          <cell r="B187" t="str">
            <v xml:space="preserve"> INEDY ZAC Grand Verger </v>
          </cell>
        </row>
        <row r="188">
          <cell r="A188" t="str">
            <v xml:space="preserve">D0929 </v>
          </cell>
          <cell r="B188" t="str">
            <v>Chalet CARDIN a PEISY NANCROIX  via SOTARBAT</v>
          </cell>
        </row>
        <row r="189">
          <cell r="A189" t="str">
            <v>D0930</v>
          </cell>
          <cell r="B189" t="str">
            <v>COEUR DE SAINT INN RIVES DE SAINT INN a BRISON ST INNOCENT</v>
          </cell>
        </row>
        <row r="190">
          <cell r="A190" t="str">
            <v>D0931</v>
          </cell>
          <cell r="B190" t="str">
            <v>Hôtel Le Rissiou - VAUJANY</v>
          </cell>
          <cell r="C190" t="str">
            <v>Zone 10</v>
          </cell>
        </row>
        <row r="191">
          <cell r="A191" t="str">
            <v>D0932</v>
          </cell>
          <cell r="B191" t="str">
            <v>SUPERNOVA  TECHNOLAC  LA MOTTE SERVOLEX</v>
          </cell>
        </row>
        <row r="192">
          <cell r="A192" t="str">
            <v>D0933</v>
          </cell>
          <cell r="B192" t="str">
            <v xml:space="preserve">LES CARRES DES FLEURS 8 lgts </v>
          </cell>
        </row>
        <row r="193">
          <cell r="A193" t="str">
            <v>D0934</v>
          </cell>
          <cell r="B193" t="str">
            <v xml:space="preserve"> LES CARRES DE FONCENEX   8 lgts </v>
          </cell>
        </row>
        <row r="194">
          <cell r="A194" t="str">
            <v>D0935</v>
          </cell>
          <cell r="B194" t="str">
            <v xml:space="preserve">extension de la maison du ski </v>
          </cell>
        </row>
        <row r="195">
          <cell r="A195" t="str">
            <v>D0937</v>
          </cell>
          <cell r="B195" t="str">
            <v xml:space="preserve"> LES FONTANETTES - DEMOLITION ET CREATION CLOISON </v>
          </cell>
        </row>
        <row r="196">
          <cell r="A196" t="str">
            <v>D0938</v>
          </cell>
          <cell r="B196" t="str">
            <v xml:space="preserve">AEB GYM - AMENAGEMENT FUTURS LOCAUX </v>
          </cell>
        </row>
        <row r="197">
          <cell r="A197" t="str">
            <v>D0939</v>
          </cell>
          <cell r="B197" t="str">
            <v xml:space="preserve"> Reprise isolation plafond parking </v>
          </cell>
        </row>
        <row r="198">
          <cell r="A198" t="str">
            <v>D0940</v>
          </cell>
          <cell r="B198" t="str">
            <v>via AMPC73   BAT EDEN ROC 21 lgts en R+2 a VOREPPE</v>
          </cell>
        </row>
        <row r="199">
          <cell r="A199" t="str">
            <v>D0941</v>
          </cell>
          <cell r="B199" t="str">
            <v xml:space="preserve">CHINDRIEUX ROGNARD RUE DE LA CHAMBOTTE 14 LOGEMENTS (6 maisons+ 8 logts) </v>
          </cell>
        </row>
        <row r="200">
          <cell r="A200" t="str">
            <v>D0942</v>
          </cell>
          <cell r="B200" t="str">
            <v xml:space="preserve">RENOVATION BUREAUX EIFFAGE </v>
          </cell>
        </row>
        <row r="201">
          <cell r="A201" t="str">
            <v>D0943</v>
          </cell>
          <cell r="B201" t="str">
            <v xml:space="preserve">D0943 - L'ECLUSE 27 LOGTS + 1 SALLE COMMUNE </v>
          </cell>
        </row>
        <row r="202">
          <cell r="A202" t="str">
            <v>D0944</v>
          </cell>
          <cell r="B202" t="str">
            <v xml:space="preserve"> AMENAGEMENT HALTE GARDERIE EN RDC BATIMENT</v>
          </cell>
        </row>
        <row r="203">
          <cell r="A203" t="str">
            <v>D0945</v>
          </cell>
          <cell r="B203" t="str">
            <v>SCI ALP ACTIV a MONTMELIAN  extension en toiture</v>
          </cell>
        </row>
        <row r="204">
          <cell r="A204" t="str">
            <v>D0946</v>
          </cell>
          <cell r="B204" t="str">
            <v>IMMEUBLE MEDISANTE - REPRISE ISOLANT SUITE EXPERTISE</v>
          </cell>
        </row>
        <row r="205">
          <cell r="A205" t="str">
            <v>D0947</v>
          </cell>
          <cell r="B205" t="str">
            <v>Les residences PRE ROSSET 25 + 12 logts</v>
          </cell>
        </row>
        <row r="206">
          <cell r="A206" t="str">
            <v>D0948</v>
          </cell>
          <cell r="B206" t="str">
            <v>REHABILITATION BAT. ARTISANAL-LOCAUX PES</v>
          </cell>
        </row>
        <row r="207">
          <cell r="A207" t="str">
            <v xml:space="preserve">D0949 </v>
          </cell>
          <cell r="B207" t="str">
            <v>BELAMBRA AVORIAZ  renovation 30 chambres</v>
          </cell>
        </row>
        <row r="208">
          <cell r="A208" t="str">
            <v xml:space="preserve">D0949 </v>
          </cell>
          <cell r="B208" t="str">
            <v>Club Bellambra "Les Cimes du Soleil"</v>
          </cell>
        </row>
        <row r="209">
          <cell r="A209" t="str">
            <v>D0950</v>
          </cell>
          <cell r="B209" t="str">
            <v>CLUB MED LA ROSIERE  Zone E</v>
          </cell>
        </row>
        <row r="210">
          <cell r="A210" t="str">
            <v>D0951</v>
          </cell>
          <cell r="B210" t="str">
            <v>LA PLAGNE  LES LODGES    reamenagement logements A403  A404</v>
          </cell>
        </row>
        <row r="211">
          <cell r="A211" t="str">
            <v>D0952</v>
          </cell>
          <cell r="B211" t="str">
            <v>L'ENECY - CONSTRUCTION DE 68 LOGEMENTS ET D'UN LOCAL BUREAU</v>
          </cell>
        </row>
        <row r="212">
          <cell r="A212" t="str">
            <v>D0953</v>
          </cell>
          <cell r="B212" t="str">
            <v>Création espace réception "LE PHOENIS DES CAPITOLES"</v>
          </cell>
        </row>
        <row r="213">
          <cell r="A213" t="str">
            <v>D0954</v>
          </cell>
          <cell r="B213" t="str">
            <v>CASINO DE MEGEVE</v>
          </cell>
        </row>
        <row r="214">
          <cell r="A214" t="str">
            <v>D0955</v>
          </cell>
          <cell r="B214" t="str">
            <v>Le Strike Roc - Fourniture et pose de panneaux acoustiques</v>
          </cell>
        </row>
        <row r="215">
          <cell r="A215" t="str">
            <v>D0956</v>
          </cell>
          <cell r="B215" t="str">
            <v>LE TABELLION    construction de 11 lgts locatifs</v>
          </cell>
        </row>
        <row r="216">
          <cell r="A216" t="str">
            <v>D0957</v>
          </cell>
          <cell r="B216" t="str">
            <v>LES HAMEAUX DES OURSONS - ARC 1950</v>
          </cell>
        </row>
        <row r="217">
          <cell r="A217" t="str">
            <v>D0958</v>
          </cell>
          <cell r="B217" t="str">
            <v xml:space="preserve"> LE CORBIER   construction d'une residence de tourisme </v>
          </cell>
        </row>
        <row r="218">
          <cell r="A218" t="str">
            <v>D0959</v>
          </cell>
          <cell r="B218" t="str">
            <v>RENO CHALET FUENTES</v>
          </cell>
        </row>
        <row r="219">
          <cell r="A219" t="str">
            <v>D0960</v>
          </cell>
          <cell r="B219" t="str">
            <v>COPRO. 3&amp;5 rue EUGENE VERDUN - ANNECY</v>
          </cell>
        </row>
        <row r="220">
          <cell r="A220" t="str">
            <v>D0961</v>
          </cell>
          <cell r="B220" t="str">
            <v>RENOV BAT AGRICOLE EN 2 LOGEMENTS - ST HELENE DU LAC</v>
          </cell>
        </row>
        <row r="221">
          <cell r="A221" t="str">
            <v>D0962</v>
          </cell>
          <cell r="B221" t="str">
            <v>reno bat A de la direction SDIS 73</v>
          </cell>
        </row>
        <row r="222">
          <cell r="A222" t="str">
            <v>D0963</v>
          </cell>
          <cell r="B222" t="str">
            <v xml:space="preserve"> EIFFAGE - reprises travaux HOTEL IBIS </v>
          </cell>
        </row>
        <row r="223">
          <cell r="A223" t="str">
            <v xml:space="preserve">D0964 </v>
          </cell>
          <cell r="B223" t="str">
            <v xml:space="preserve">Création de locaux informatiques dans les écoles </v>
          </cell>
        </row>
        <row r="224">
          <cell r="A224" t="str">
            <v>DP0758-12</v>
          </cell>
          <cell r="B224" t="str">
            <v>ACC.CADRE CROUS GRENOBLE Rés.Comte Vert  Travaux de peinture</v>
          </cell>
        </row>
        <row r="225">
          <cell r="A225" t="str">
            <v>DP0758-13</v>
          </cell>
          <cell r="B225" t="str">
            <v>ACC. CADRE - CROUS GRENOBLE - RESIDENCE DES ALPES - Réfection chambres et cuisines</v>
          </cell>
        </row>
        <row r="226">
          <cell r="A226" t="str">
            <v>DP0758-14</v>
          </cell>
          <cell r="B226" t="str">
            <v>ACC CADRE CROUS GRENOBLE - SITE BOURGET - REFECTION PEINTURE CHAMBRE</v>
          </cell>
        </row>
        <row r="227">
          <cell r="A227" t="str">
            <v>DP0758-17</v>
          </cell>
          <cell r="B227" t="str">
            <v>ACCORD CADRE CROUS - FEA - REFECTION DES PLAFONDS</v>
          </cell>
        </row>
        <row r="228">
          <cell r="A228" t="str">
            <v xml:space="preserve">DP0758-18 </v>
          </cell>
          <cell r="B228" t="str">
            <v xml:space="preserve"> ACCORD CADRE- CROUS DE GRENOBLE - REFECTION CHAMBRE BOURGET DU LAC</v>
          </cell>
        </row>
        <row r="229">
          <cell r="A229" t="str">
            <v>DP0788-15</v>
          </cell>
          <cell r="B229" t="str">
            <v>ACC CADRE MAIRIE ALBERTVILLE - ECOLE DU CHAMP DE MARS</v>
          </cell>
        </row>
        <row r="230">
          <cell r="A230" t="str">
            <v>DP0788-16</v>
          </cell>
          <cell r="B230" t="str">
            <v>ESPACE SANTE PELICAN</v>
          </cell>
        </row>
        <row r="231">
          <cell r="A231" t="str">
            <v>DP0788-17</v>
          </cell>
          <cell r="B231" t="str">
            <v>ACC. CADRE ECOLE ELEMENTAIRE MARTIN SIBILE</v>
          </cell>
        </row>
        <row r="232">
          <cell r="A232" t="str">
            <v>DP0788-18</v>
          </cell>
          <cell r="B232" t="str">
            <v>LOCAL ARBRE A PLUMES - BATIMENTS COMMUNAUX REALISATION FAUX PLAFONDS + MISE EN PEINTURE SALLE N°1</v>
          </cell>
        </row>
        <row r="233">
          <cell r="A233" t="str">
            <v>DP0788-19</v>
          </cell>
          <cell r="B233" t="str">
            <v>CAMPAGNE PEINTURE 2019 - MAIRIE ALBERTVILLE : ECOLE MATERNELLE  DU VAL DES ROSES + ECOLE ELEMENTAIRE TRANSFORMATION BIBLIOTHEQUE</v>
          </cell>
        </row>
        <row r="234">
          <cell r="A234" t="str">
            <v>DP0788-20</v>
          </cell>
          <cell r="B234" t="str">
            <v>ACC CADRE ALBERTVILLE - MUSEE CONFLANS - REMISE EN PEINTURE SALLE EXPO</v>
          </cell>
        </row>
        <row r="235">
          <cell r="A235" t="str">
            <v>DP0803 FAC TER</v>
          </cell>
          <cell r="B235" t="str">
            <v>Reprises - EVIAN Rehabilitation d'un batiment 22 avenue des sources</v>
          </cell>
        </row>
        <row r="236">
          <cell r="A236" t="str">
            <v>DP0896-02</v>
          </cell>
          <cell r="B236" t="str">
            <v>ACCORD CADRE D73 - COLLEGE MARLIOZ - Logement proviseur</v>
          </cell>
        </row>
        <row r="237">
          <cell r="A237" t="str">
            <v>DP0896-03</v>
          </cell>
          <cell r="B237" t="str">
            <v>ACCORD CADRE D73 - Centre technique routier YENNE</v>
          </cell>
        </row>
        <row r="238">
          <cell r="A238" t="str">
            <v>DP0896-04</v>
          </cell>
          <cell r="B238" t="str">
            <v>ACC CADRE D73 - peinture dans la tisanerie du centre technique de MONTMELIAN</v>
          </cell>
        </row>
        <row r="239">
          <cell r="A239" t="str">
            <v>DP0896-05</v>
          </cell>
          <cell r="B239" t="str">
            <v>ACC CADRE D73 - salle d'archives départementales à CHAMBERY</v>
          </cell>
        </row>
        <row r="240">
          <cell r="A240" t="str">
            <v>DP0896-07</v>
          </cell>
          <cell r="B240" t="str">
            <v>ACC. CADRE Collège JJ PERRET</v>
          </cell>
        </row>
        <row r="241">
          <cell r="A241" t="str">
            <v xml:space="preserve">DP0896-08 </v>
          </cell>
          <cell r="B241" t="str">
            <v>ACC. CADRE Collège Jules FERRY - CHAMBERY</v>
          </cell>
        </row>
        <row r="242">
          <cell r="A242" t="str">
            <v>DP0896-09</v>
          </cell>
          <cell r="B242" t="str">
            <v>Foyer de l'enfance - Création d'une salle d'accueil des parents - CHAMBERY</v>
          </cell>
        </row>
        <row r="243">
          <cell r="A243" t="str">
            <v>DP0896-10</v>
          </cell>
          <cell r="B243" t="str">
            <v>Collège le Revard - Peinture plâtrerie, cloisons, revêtement extérieurs</v>
          </cell>
        </row>
        <row r="244">
          <cell r="A244" t="str">
            <v>DP0896-11</v>
          </cell>
          <cell r="B244" t="str">
            <v>COLLEGE C. DULLIN à YENNE</v>
          </cell>
        </row>
        <row r="245">
          <cell r="A245" t="str">
            <v>DP0896-12</v>
          </cell>
          <cell r="B245" t="str">
            <v>MAISON DES SPORTS à CHAMBERY</v>
          </cell>
        </row>
        <row r="246">
          <cell r="A246" t="str">
            <v>DP0896-13</v>
          </cell>
          <cell r="B246" t="str">
            <v>BATIMENT DE L'ADRET à CHAMBERY</v>
          </cell>
        </row>
        <row r="247">
          <cell r="A247" t="str">
            <v>DP0896-14</v>
          </cell>
          <cell r="B247" t="str">
            <v>Immeuble Le Saint Sebastien - Réfection des locaux R+2</v>
          </cell>
        </row>
        <row r="248">
          <cell r="A248" t="str">
            <v>DP0896-15</v>
          </cell>
          <cell r="B248" t="str">
            <v>ACC. CADRE D73 Collège LA FORÊT SAINT GENIX / GUIERS - Flocage CF local chaufferie</v>
          </cell>
        </row>
        <row r="249">
          <cell r="A249" t="str">
            <v>DP0896-16</v>
          </cell>
          <cell r="B249" t="str">
            <v>ACC.CADRE D73 - REFECTION SANITAIRE EN SANITAIRE PMR FOYER DE L'ENFANCE - CHAMBERY</v>
          </cell>
        </row>
        <row r="250">
          <cell r="A250" t="str">
            <v>DP0896-17</v>
          </cell>
          <cell r="B250" t="str">
            <v xml:space="preserve">ACCORD CADRE - D73 - Collège Côte Rousse - Mise en conformité salle d'archives </v>
          </cell>
        </row>
        <row r="251">
          <cell r="A251" t="str">
            <v>DP0896-18</v>
          </cell>
          <cell r="B251" t="str">
            <v>ACC CADRE - D73 - Collège Joseph &amp; Xavier de MAISTRE- Reprise peinture suite à dégradations volontaires</v>
          </cell>
        </row>
        <row r="252">
          <cell r="A252" t="str">
            <v>DP0896-19</v>
          </cell>
          <cell r="B252" t="str">
            <v>ACC CADRE - D 73  - MAISON DES SPORTS - Travaux de façades</v>
          </cell>
        </row>
        <row r="253">
          <cell r="A253" t="str">
            <v>DP0896-20</v>
          </cell>
          <cell r="B253" t="str">
            <v>ACC CADRE D73 - Collège Côte Rousse - Réfection peinture logt. Fonction</v>
          </cell>
        </row>
        <row r="254">
          <cell r="A254" t="str">
            <v>DP0896-21</v>
          </cell>
          <cell r="B254" t="str">
            <v>ACC CADRE  D73 - COLLEGE LA FORET REFECTION PEINTURE LOGEMENT PRINCIPAL</v>
          </cell>
        </row>
        <row r="255">
          <cell r="A255" t="str">
            <v>DP0896-22</v>
          </cell>
          <cell r="B255" t="str">
            <v>ACC CADRE D73 - COLLEGE LA FORET CREATION LOCAUX STOCKAGE + PEINTURE</v>
          </cell>
        </row>
        <row r="256">
          <cell r="A256" t="str">
            <v>DP0896-23</v>
          </cell>
          <cell r="B256" t="str">
            <v>ACC CADRE D73 chateau des ducs de savoie</v>
          </cell>
        </row>
        <row r="257">
          <cell r="A257" t="str">
            <v>DP0896-24</v>
          </cell>
          <cell r="B257" t="str">
            <v xml:space="preserve">Collège JJ PERRET </v>
          </cell>
        </row>
        <row r="258">
          <cell r="A258" t="str">
            <v>DP0896-25</v>
          </cell>
          <cell r="B258" t="str">
            <v xml:space="preserve">Collège Pierre et Marie CURIE </v>
          </cell>
        </row>
        <row r="259">
          <cell r="A259" t="str">
            <v>DP0896-26</v>
          </cell>
          <cell r="B259" t="str">
            <v>ACCORD CADRE DEPT 73 - COLL. DE L'EPINE - NOVALAISE</v>
          </cell>
        </row>
        <row r="260">
          <cell r="A260" t="str">
            <v>DP0896-27</v>
          </cell>
          <cell r="B260" t="str">
            <v>ACC CADRE - REFECTION CAGE ESCALIER FOYER DE L ENFANCE - CHAMBERY</v>
          </cell>
        </row>
        <row r="261">
          <cell r="A261" t="str">
            <v>DP0896-28</v>
          </cell>
          <cell r="B261" t="str">
            <v>ACC CADRE 73 - COLL. J PREVERT - ALBENS - RENO. SDB DANS LOGTS</v>
          </cell>
        </row>
        <row r="262">
          <cell r="A262" t="str">
            <v>DP0896-29</v>
          </cell>
          <cell r="B262" t="str">
            <v xml:space="preserve"> ACCORD CADRE  D73  CPAS DE ST PIERRE D'ALBIGNY</v>
          </cell>
        </row>
        <row r="263">
          <cell r="A263" t="str">
            <v>dp0896-30</v>
          </cell>
          <cell r="B263" t="str">
            <v>ACC CADRE D73 - DDE COLLEGE MONTMELIAN - LOGT DE LA PRINCIPALE</v>
          </cell>
        </row>
        <row r="264">
          <cell r="A264" t="str">
            <v>DP0896-31</v>
          </cell>
          <cell r="B264" t="str">
            <v>Château des Ducs - CHAMBERY</v>
          </cell>
          <cell r="C264" t="str">
            <v>Zone 01</v>
          </cell>
        </row>
        <row r="265">
          <cell r="A265" t="str">
            <v>DP0896-32</v>
          </cell>
          <cell r="B265" t="str">
            <v>ACC CADRE D73 - COL. COTE ROUSE -RENO LOCAUX DE VIE SEGPA</v>
          </cell>
        </row>
        <row r="266">
          <cell r="A266" t="str">
            <v>DP0896-33</v>
          </cell>
          <cell r="B266" t="str">
            <v xml:space="preserve"> ACC CADRE - D73 COLLEGE JEAN MERMOZ - BARBY - Réno logt fonction</v>
          </cell>
        </row>
        <row r="267">
          <cell r="A267" t="str">
            <v>DP0896-34</v>
          </cell>
          <cell r="B267" t="str">
            <v>CPAS - CREATION SALLE D'ATTENTE + SECRETARIAT en PEINTURE - CHAMOUX GELON</v>
          </cell>
        </row>
        <row r="268">
          <cell r="A268" t="str">
            <v>DP0896-35</v>
          </cell>
          <cell r="B268" t="str">
            <v xml:space="preserve">ACC. CADRE DEPT 73 - COLLEGE LOUISE DE SAVOIE - REAMENAGEMENT INFIRMERIE </v>
          </cell>
        </row>
        <row r="269">
          <cell r="A269" t="str">
            <v>DP0896-36</v>
          </cell>
          <cell r="B269" t="str">
            <v>ACC CADRE D73 REHAB BLOC SANITAIRE ARCHIVE DEPT 73</v>
          </cell>
        </row>
        <row r="270">
          <cell r="A270" t="str">
            <v>DP0896-37</v>
          </cell>
          <cell r="B270" t="str">
            <v>ACC CADRE D73 - CT CHATELARD - MISE NE PLACE DOUBLAGE + COFFRAGE</v>
          </cell>
        </row>
        <row r="271">
          <cell r="A271" t="str">
            <v>DP0896-38</v>
          </cell>
          <cell r="B271" t="str">
            <v>ACC CADRE D73 REFECTION LOGT COLL COTE ROUSSE</v>
          </cell>
        </row>
        <row r="272">
          <cell r="A272" t="str">
            <v>DP0896-39</v>
          </cell>
          <cell r="B272" t="str">
            <v>ACC CADRE D73 COLL GARIBALDI LOGT GESTIONNAIRE</v>
          </cell>
        </row>
        <row r="273">
          <cell r="A273" t="str">
            <v>DP0896-40</v>
          </cell>
          <cell r="B273" t="str">
            <v>COLLEGE LOUISE DE SAVOIE - REFECTION PEINTURE HALL CAGE ESCALIERS LOGEMENTS</v>
          </cell>
        </row>
        <row r="274">
          <cell r="A274" t="str">
            <v>DP0896-40 BIS</v>
          </cell>
          <cell r="B274" t="str">
            <v>ACC CADRE D73 COL LOUIS DE SAVOIE - REFECTION CIRCULATION - RDC AILE B</v>
          </cell>
        </row>
        <row r="275">
          <cell r="A275" t="str">
            <v>DP0896-41</v>
          </cell>
          <cell r="B275" t="str">
            <v>ACCORD CADRE DP73 - COLLEGE DE BISSY - REFECTION LOGT T4 - CHY</v>
          </cell>
        </row>
        <row r="276">
          <cell r="A276" t="str">
            <v xml:space="preserve">DP0896-42 </v>
          </cell>
          <cell r="B276" t="str">
            <v xml:space="preserve"> ACCORD CADRE D73 - RENOVATION CPAS MAISON GUICHON </v>
          </cell>
        </row>
        <row r="277">
          <cell r="A277" t="str">
            <v>DP0896-43</v>
          </cell>
          <cell r="B277" t="str">
            <v>TRAVAUX DU BREXIT - AEROPORT DE CHAMBERY - VOGLANS</v>
          </cell>
        </row>
        <row r="278">
          <cell r="A278" t="str">
            <v>DP0896-44</v>
          </cell>
          <cell r="B278" t="str">
            <v xml:space="preserve">ACC CADRE D73 -COL. C.DULLIN - REFECTION PREAU </v>
          </cell>
        </row>
        <row r="279">
          <cell r="A279" t="str">
            <v>DP0897</v>
          </cell>
          <cell r="B279" t="str">
            <v>CLUB MED ARC 1600 - Construction d'un resort 4/5 tridents</v>
          </cell>
        </row>
        <row r="280">
          <cell r="A280" t="str">
            <v>DP0906</v>
          </cell>
          <cell r="B280" t="str">
            <v>LGDI - RESIDENCE PLAN D'EAU</v>
          </cell>
        </row>
        <row r="281">
          <cell r="A281" t="str">
            <v>DP0911BIS</v>
          </cell>
          <cell r="B281" t="str">
            <v>LA CABORNA - Reprise de peinture dans cage d'escalier, suite à dégradation</v>
          </cell>
        </row>
        <row r="282">
          <cell r="A282" t="str">
            <v>DP0918</v>
          </cell>
          <cell r="B282" t="str">
            <v>Bureaux neufs CREDIT AGRICOLE ANNECY</v>
          </cell>
        </row>
        <row r="283">
          <cell r="A283" t="str">
            <v>DP0920 BIS</v>
          </cell>
          <cell r="B283" t="str">
            <v>BARBIER -  Refection cuisine Melle MODELIN à JACOB BELLECOMBETTE</v>
          </cell>
        </row>
        <row r="284">
          <cell r="A284" t="str">
            <v>DP0926</v>
          </cell>
          <cell r="B284" t="str">
            <v>TSD du pré Saint Esprit LES ARCS</v>
          </cell>
        </row>
        <row r="285">
          <cell r="A285" t="str">
            <v>DP0928</v>
          </cell>
          <cell r="B285" t="str">
            <v>Rénovation partielle CPAM DE CHAMBERY</v>
          </cell>
        </row>
        <row r="286">
          <cell r="A286" t="str">
            <v>DP0934FAC</v>
          </cell>
          <cell r="B286" t="str">
            <v>ILOT FREIZIER à CHAMBERY Réfection bacon et verrière</v>
          </cell>
        </row>
        <row r="287">
          <cell r="A287" t="str">
            <v>DP0936</v>
          </cell>
          <cell r="B287" t="str">
            <v>Mise aux normes d'accessibilité des sanitaires du parc Olympique de Méribel</v>
          </cell>
        </row>
        <row r="288">
          <cell r="A288" t="str">
            <v>DP0937FAC</v>
          </cell>
          <cell r="B288" t="str">
            <v>CHALET COCOON VAL THORENS</v>
          </cell>
        </row>
        <row r="289">
          <cell r="A289" t="str">
            <v>DP0938</v>
          </cell>
          <cell r="B289" t="str">
            <v>Bureau d'activités et bureaux SCI ELP RUMILLY</v>
          </cell>
        </row>
        <row r="290">
          <cell r="A290" t="str">
            <v>DP0939FAC</v>
          </cell>
          <cell r="B290" t="str">
            <v>Salle polyvalente EPAGNY - METZ TESSY</v>
          </cell>
        </row>
        <row r="291">
          <cell r="A291" t="str">
            <v>DP0942</v>
          </cell>
          <cell r="B291" t="str">
            <v>Rénovation salle de conférence à VAL D'ISERE</v>
          </cell>
        </row>
        <row r="292">
          <cell r="A292" t="str">
            <v>DP0943FAC</v>
          </cell>
          <cell r="B292" t="str">
            <v>Local des agents de propreté à THONON LES BAINS</v>
          </cell>
        </row>
        <row r="293">
          <cell r="A293" t="str">
            <v>DP0944</v>
          </cell>
          <cell r="B293" t="str">
            <v>Maison de santé pluriprofessionnelle + lgts à CRUSEILLES</v>
          </cell>
        </row>
        <row r="294">
          <cell r="A294" t="str">
            <v>DP0945FAC</v>
          </cell>
          <cell r="B294" t="str">
            <v>MAISON DESBIOLES / COTTERLAZ à ETAUX</v>
          </cell>
        </row>
        <row r="295">
          <cell r="A295" t="str">
            <v>DP0946</v>
          </cell>
          <cell r="B295" t="str">
            <v>Rénovation appartement Mme RIEUTORD  à la MOTTE SERVOLEX</v>
          </cell>
        </row>
        <row r="296">
          <cell r="A296" t="str">
            <v>DP0947</v>
          </cell>
          <cell r="B296" t="str">
            <v>Association RESPECT 73 a CHY   reno partielle lgt suite DDE</v>
          </cell>
        </row>
        <row r="297">
          <cell r="A297" t="str">
            <v>DP0948</v>
          </cell>
          <cell r="B297" t="str">
            <v>Bâtiment d'accueil camping municipal ANNECY</v>
          </cell>
        </row>
        <row r="298">
          <cell r="A298" t="str">
            <v>DP0949</v>
          </cell>
          <cell r="B298" t="str">
            <v>Rénovation de la villa DELPORTE à GAILLARD</v>
          </cell>
        </row>
        <row r="299">
          <cell r="A299" t="str">
            <v>DP0949FAC</v>
          </cell>
          <cell r="B299" t="str">
            <v>Rénovation de la villa DELPORTE à GAILLARD</v>
          </cell>
        </row>
        <row r="300">
          <cell r="A300" t="str">
            <v>DP0950FAC</v>
          </cell>
          <cell r="B300" t="str">
            <v>Ravalement + ITE - Copro. LE CHANTEMERLE à Aix les Bains</v>
          </cell>
        </row>
        <row r="301">
          <cell r="A301" t="str">
            <v>DP0951FAC</v>
          </cell>
          <cell r="B301" t="str">
            <v>Copro. LES BATELIERS à Aix Les Bains</v>
          </cell>
        </row>
        <row r="302">
          <cell r="A302" t="str">
            <v>DP0952FAC</v>
          </cell>
          <cell r="B302" t="str">
            <v>les 2 pommes à  ALBERTVILLE   54 lgts</v>
          </cell>
        </row>
        <row r="303">
          <cell r="A303" t="str">
            <v>DP0952TER</v>
          </cell>
          <cell r="B303" t="str">
            <v>LES 2 POMMES  - REALISATION NEZ DE MARCHE</v>
          </cell>
        </row>
        <row r="304">
          <cell r="A304" t="str">
            <v>DP0953</v>
          </cell>
          <cell r="B304" t="str">
            <v>Chalet NATASHA à MERIBEL    extension garage + SDB 7</v>
          </cell>
        </row>
        <row r="305">
          <cell r="A305" t="str">
            <v>DP0954</v>
          </cell>
          <cell r="B305" t="str">
            <v>SDIS   reno appt T2 + T3 a VAL D'ISERE</v>
          </cell>
        </row>
        <row r="306">
          <cell r="A306" t="str">
            <v>DP0955</v>
          </cell>
          <cell r="B306" t="str">
            <v>LES CHARDONS - ARC 1800    appartement témoin</v>
          </cell>
        </row>
        <row r="307">
          <cell r="A307" t="str">
            <v>DP0956</v>
          </cell>
          <cell r="B307" t="str">
            <v>Extension chalet ESF  ARC 1600</v>
          </cell>
        </row>
        <row r="308">
          <cell r="A308" t="str">
            <v>DP0957</v>
          </cell>
          <cell r="B308" t="str">
            <v>Le ST CHARLES à LANSLEBOURG  reprises suite expertises Pb béton</v>
          </cell>
        </row>
        <row r="309">
          <cell r="A309" t="str">
            <v>DP0958</v>
          </cell>
          <cell r="B309" t="str">
            <v>renovation maison BETEND à BONNEVILLE</v>
          </cell>
        </row>
        <row r="310">
          <cell r="A310" t="str">
            <v>DP0959</v>
          </cell>
          <cell r="B310" t="str">
            <v>Appt. JB ANDRIEU - IMMEUBLE LE CHARVET - VAL D'ISERE</v>
          </cell>
        </row>
        <row r="311">
          <cell r="A311" t="str">
            <v>DP0960</v>
          </cell>
          <cell r="B311" t="str">
            <v>"540 Faubourg Montmélian" - CHAMBERY</v>
          </cell>
          <cell r="C311" t="str">
            <v>Zone 01</v>
          </cell>
        </row>
        <row r="312">
          <cell r="A312" t="str">
            <v>DP0961</v>
          </cell>
          <cell r="B312" t="str">
            <v>M.RAPHEL - CHAMBERY</v>
          </cell>
        </row>
        <row r="313">
          <cell r="A313" t="str">
            <v>DP0962</v>
          </cell>
          <cell r="B313" t="str">
            <v>REFECTION VILLA BOUVIER - MEYRIEU - TROUET</v>
          </cell>
        </row>
        <row r="314">
          <cell r="A314" t="str">
            <v>DP0963</v>
          </cell>
          <cell r="B314" t="str">
            <v>REFECTION APPT. M. NORAZ - ST ALBAN  LEYSSE</v>
          </cell>
        </row>
        <row r="315">
          <cell r="A315" t="str">
            <v>DP0964</v>
          </cell>
          <cell r="B315" t="str">
            <v>CHALET LOUSADA - LES GETS</v>
          </cell>
        </row>
        <row r="316">
          <cell r="A316" t="str">
            <v>DP0965 FAC</v>
          </cell>
          <cell r="B316" t="str">
            <v>Copro 284 AVENUE DE LA GARE</v>
          </cell>
        </row>
        <row r="317">
          <cell r="A317" t="str">
            <v>DP0966FAC</v>
          </cell>
          <cell r="B317" t="str">
            <v>Les Jardins d'Eole - VEYREL</v>
          </cell>
          <cell r="C317" t="str">
            <v>Zone 02</v>
          </cell>
        </row>
        <row r="318">
          <cell r="A318" t="str">
            <v>DP0967FAC</v>
          </cell>
          <cell r="B318" t="str">
            <v>RESIDENCE O BLEUE - 22LOGTS - 74500 EVIAN LES BAINS</v>
          </cell>
        </row>
        <row r="319">
          <cell r="A319" t="str">
            <v>DP0968</v>
          </cell>
          <cell r="B319" t="str">
            <v>M. LAMBERT - LA MOTTE SERVOLEX - Reprise plafond suite DDE</v>
          </cell>
        </row>
        <row r="320">
          <cell r="A320" t="str">
            <v>DP0969FAC</v>
          </cell>
          <cell r="B320" t="str">
            <v>MG LA RAVOIRE - Travaux de peinture des bétons en façade</v>
          </cell>
        </row>
        <row r="321">
          <cell r="A321" t="str">
            <v>DP0970</v>
          </cell>
          <cell r="B321" t="str">
            <v>UCPA DE TIGNES - Reprises suite dégradations</v>
          </cell>
        </row>
        <row r="322">
          <cell r="A322" t="str">
            <v>DP0971</v>
          </cell>
          <cell r="B322" t="str">
            <v>GENDARMERIE - LA PLAGNE</v>
          </cell>
        </row>
        <row r="323">
          <cell r="A323" t="str">
            <v>DP0972</v>
          </cell>
          <cell r="B323" t="str">
            <v>ERM MONTANA VAL THORENS</v>
          </cell>
        </row>
        <row r="324">
          <cell r="A324" t="str">
            <v>DP0973</v>
          </cell>
          <cell r="B324" t="str">
            <v xml:space="preserve">AGRANDISSEMENT DES VESTIAIRES DU PERSONNEL DES SERVICES TECHNIQUES </v>
          </cell>
        </row>
        <row r="325">
          <cell r="A325" t="str">
            <v>DP0974</v>
          </cell>
          <cell r="B325" t="str">
            <v>Reprise fissures dans plusieurs appartements</v>
          </cell>
        </row>
        <row r="326">
          <cell r="A326" t="str">
            <v>DP0974BIS</v>
          </cell>
          <cell r="B326" t="str">
            <v>Reprise fissures dans plusieurs appartements</v>
          </cell>
        </row>
        <row r="327">
          <cell r="A327" t="str">
            <v>DP0975</v>
          </cell>
          <cell r="B327" t="str">
            <v>Fisures sous fenêtre chambre : reprise et embellisement</v>
          </cell>
        </row>
        <row r="328">
          <cell r="A328" t="str">
            <v>DP0976</v>
          </cell>
          <cell r="B328" t="str">
            <v>LE ROOSEVELT - Réfection peintures suite à sinistre</v>
          </cell>
        </row>
        <row r="329">
          <cell r="A329" t="str">
            <v>DP0977</v>
          </cell>
          <cell r="B329" t="str">
            <v xml:space="preserve"> LCR  Batiment ERIS ALPESPACE </v>
          </cell>
        </row>
        <row r="330">
          <cell r="A330" t="str">
            <v>DP0977 TER</v>
          </cell>
          <cell r="B330" t="str">
            <v>VACANCEOLE - Lasure sur gradins</v>
          </cell>
        </row>
        <row r="331">
          <cell r="A331" t="str">
            <v>DP0978</v>
          </cell>
          <cell r="B331" t="str">
            <v xml:space="preserve">BARBIER - Réfection des peintures interieures des thermes </v>
          </cell>
        </row>
        <row r="332">
          <cell r="A332" t="str">
            <v>DP0979</v>
          </cell>
          <cell r="B332" t="str">
            <v>Maison J.Edouard - MENTHON ST BERNARD - Réfection des boiseries</v>
          </cell>
        </row>
        <row r="333">
          <cell r="A333" t="str">
            <v>DP0980</v>
          </cell>
          <cell r="B333" t="str">
            <v>LES 4 CERISIERS - Construction d'une résidence de tourisme de 11 logements - NEYDENS BEAUMONT</v>
          </cell>
        </row>
        <row r="334">
          <cell r="A334" t="str">
            <v>DP0980 FAC</v>
          </cell>
          <cell r="B334" t="str">
            <v>LES 4 CERISIERS - Construction d'une résidence de tourisme de 11 logements - NEYDENS BEAUMONT</v>
          </cell>
        </row>
        <row r="335">
          <cell r="A335" t="str">
            <v>DP0981</v>
          </cell>
          <cell r="B335" t="str">
            <v xml:space="preserve">BARBIER - Suite DDE - Réfection appt. P. MIGNOLA </v>
          </cell>
        </row>
        <row r="336">
          <cell r="A336" t="str">
            <v>DP0982</v>
          </cell>
          <cell r="B336" t="str">
            <v>Bâtiment SAXEL - BUREAUX ET HEBERGEMENT</v>
          </cell>
        </row>
        <row r="337">
          <cell r="A337" t="str">
            <v>DP0982 FAC</v>
          </cell>
          <cell r="B337" t="str">
            <v>Bâtiment SAXEL - BUREAUX ET HEBERGEMENT</v>
          </cell>
        </row>
        <row r="338">
          <cell r="A338" t="str">
            <v>DP0983</v>
          </cell>
          <cell r="B338" t="str">
            <v xml:space="preserve">Rénovation chalet le LACHAT n°19 </v>
          </cell>
        </row>
        <row r="339">
          <cell r="A339" t="str">
            <v>DP0984</v>
          </cell>
          <cell r="B339" t="str">
            <v>MGM   Les Chalets de Flambeau   Bat H</v>
          </cell>
        </row>
        <row r="340">
          <cell r="A340" t="str">
            <v>DP0985</v>
          </cell>
          <cell r="B340" t="str">
            <v>COP. 58 RUE DU BON PASTEUR - CHY - Réfection hall et montée d'escalier</v>
          </cell>
        </row>
        <row r="341">
          <cell r="A341" t="str">
            <v xml:space="preserve">DP0986 </v>
          </cell>
          <cell r="B341" t="str">
            <v>Aménagement du pôle culturel et jeunesse  - BOURG ST MAURICE LES ARCS</v>
          </cell>
        </row>
        <row r="342">
          <cell r="A342" t="str">
            <v>DP0988</v>
          </cell>
          <cell r="B342" t="str">
            <v>Ambiance Garden - 10 Logements</v>
          </cell>
        </row>
        <row r="343">
          <cell r="A343" t="str">
            <v>DP0988FAC</v>
          </cell>
          <cell r="B343" t="str">
            <v>Ambiance Garden - 10 Logements</v>
          </cell>
        </row>
        <row r="344">
          <cell r="A344" t="str">
            <v>DP0990</v>
          </cell>
          <cell r="B344" t="str">
            <v>M. CHITTARO - Travaux de plâtrerie et peinture dans villa</v>
          </cell>
        </row>
        <row r="345">
          <cell r="A345" t="str">
            <v>DP0990FAC</v>
          </cell>
          <cell r="B345" t="str">
            <v>M. CHITTARO - Travaux de plâtrerie et peinture dans villa</v>
          </cell>
        </row>
        <row r="346">
          <cell r="A346" t="str">
            <v>DP0991</v>
          </cell>
          <cell r="B346" t="str">
            <v>STE DES EAUX MINERALES - Réfection des peintures et des sols des appartements</v>
          </cell>
        </row>
        <row r="347">
          <cell r="A347" t="str">
            <v>DP0992</v>
          </cell>
          <cell r="B347" t="str">
            <v>VILLA HERZOG - Reprise ITE et peinture intérieure</v>
          </cell>
        </row>
        <row r="348">
          <cell r="A348" t="str">
            <v>DP0992FAC</v>
          </cell>
          <cell r="B348" t="str">
            <v>VILLA HERZOG - Reprise ITE et peinture intérieure</v>
          </cell>
        </row>
        <row r="349">
          <cell r="A349" t="str">
            <v>DP0993</v>
          </cell>
          <cell r="B349" t="str">
            <v>SCITA /EPSILON - Aménagement de bureaux dans bâtiment sci valthy</v>
          </cell>
        </row>
        <row r="350">
          <cell r="A350" t="str">
            <v>DP0994FAC</v>
          </cell>
          <cell r="B350" t="str">
            <v>MAISON DES JEUX ET DE LA MONTAGNE - HALLE olympique d'Albertville</v>
          </cell>
        </row>
        <row r="351">
          <cell r="A351" t="str">
            <v>DP0995</v>
          </cell>
          <cell r="B351" t="str">
            <v>GYMNASE BOUTRON 2 - Reprise circulation en peinture</v>
          </cell>
        </row>
        <row r="352">
          <cell r="A352" t="str">
            <v>DP0996</v>
          </cell>
          <cell r="B352" t="str">
            <v>Construction d'un bâtiment BEPOS - Peintures intérieures+ITE</v>
          </cell>
        </row>
        <row r="353">
          <cell r="A353" t="str">
            <v>DP0996FAC</v>
          </cell>
          <cell r="B353" t="str">
            <v>Construction d'un bâtiment BEPOS - Peintures intérieures+ITE</v>
          </cell>
        </row>
        <row r="354">
          <cell r="A354" t="str">
            <v>DP0998</v>
          </cell>
          <cell r="B354" t="str">
            <v>Initial - RUMILLY</v>
          </cell>
          <cell r="C354" t="str">
            <v>Zone 3</v>
          </cell>
        </row>
        <row r="355">
          <cell r="A355" t="str">
            <v>DP0999</v>
          </cell>
          <cell r="B355" t="str">
            <v>Construction de locaux commerciaux</v>
          </cell>
        </row>
        <row r="356">
          <cell r="A356" t="str">
            <v>DP1000BIS</v>
          </cell>
          <cell r="B356" t="str">
            <v>LES CHALETS DU NANT DU FOUR - REPRISE PEINTURE</v>
          </cell>
        </row>
        <row r="357">
          <cell r="A357" t="str">
            <v>DP1002</v>
          </cell>
          <cell r="B357" t="str">
            <v>JJ PEYRONNEL - Réfection  plafonds wc+ cuisine</v>
          </cell>
        </row>
        <row r="358">
          <cell r="A358" t="str">
            <v>DP1003</v>
          </cell>
          <cell r="B358" t="str">
            <v xml:space="preserve">EXTENSION DU CHALET VAGERE </v>
          </cell>
        </row>
        <row r="359">
          <cell r="A359" t="str">
            <v>DP1004</v>
          </cell>
          <cell r="B359" t="str">
            <v>CREDIT AGRICOLE / LEON GROSSE</v>
          </cell>
        </row>
        <row r="360">
          <cell r="A360" t="str">
            <v>DP1005FAC</v>
          </cell>
          <cell r="B360" t="str">
            <v>CIS VAL CENIS Rénovation de l'enveloppe de 2 bâtiments</v>
          </cell>
        </row>
        <row r="361">
          <cell r="A361" t="str">
            <v>DP1006FAC</v>
          </cell>
          <cell r="B361" t="str">
            <v>CROUS JB - Réfection façade restaurant universitaire</v>
          </cell>
        </row>
        <row r="362">
          <cell r="A362" t="str">
            <v>DP1007</v>
          </cell>
          <cell r="B362" t="str">
            <v xml:space="preserve">Rénovation espace "Les Carrés" </v>
          </cell>
        </row>
        <row r="363">
          <cell r="A363" t="str">
            <v>DP1008</v>
          </cell>
          <cell r="B363" t="str">
            <v>Copro. 1 Rue Salteur - Réfection cage d'escalier</v>
          </cell>
        </row>
        <row r="364">
          <cell r="A364" t="str">
            <v>DP1009</v>
          </cell>
          <cell r="B364" t="str">
            <v>RESIDENCE LE PARC SAINT JEAN</v>
          </cell>
        </row>
        <row r="365">
          <cell r="A365" t="str">
            <v>DP1010</v>
          </cell>
          <cell r="B365" t="str">
            <v>COVERMETAL - BRUCHON PILLET - COMTE DE BOIGNE - Reprise peinture suite DDE</v>
          </cell>
        </row>
        <row r="366">
          <cell r="A366" t="str">
            <v>DP1011</v>
          </cell>
          <cell r="B366" t="str">
            <v>BUREAU HBOAT 4&amp;2 PATRARCHE</v>
          </cell>
        </row>
        <row r="367">
          <cell r="A367" t="str">
            <v>DP1012</v>
          </cell>
          <cell r="B367" t="str">
            <v>CONSTRUCTION D'UN CENTRE TECHNIQUE DE LA VIGIE</v>
          </cell>
        </row>
        <row r="368">
          <cell r="A368" t="str">
            <v>DP1013</v>
          </cell>
          <cell r="B368" t="str">
            <v>RENO 15 LOGTS CHALET DU REPLATET</v>
          </cell>
        </row>
        <row r="369">
          <cell r="A369" t="str">
            <v>DP1013FAC</v>
          </cell>
          <cell r="B369" t="str">
            <v>RENO 15 LOGTS CHALET DU REPLATET</v>
          </cell>
        </row>
        <row r="370">
          <cell r="A370" t="str">
            <v>DP1014FAC</v>
          </cell>
          <cell r="B370" t="str">
            <v>CONSTRUCTION HANGAR A SEL SAINT JULIEN EN GENEVOIS</v>
          </cell>
        </row>
        <row r="371">
          <cell r="A371" t="str">
            <v>DP1015FAC</v>
          </cell>
          <cell r="B371" t="str">
            <v>HOTEL AU CŒUR DE MEGEVE</v>
          </cell>
        </row>
        <row r="372">
          <cell r="A372" t="str">
            <v>DP1016</v>
          </cell>
          <cell r="B372" t="str">
            <v xml:space="preserve">Réfection villa A.TOURNIAIRE </v>
          </cell>
        </row>
        <row r="373">
          <cell r="A373" t="str">
            <v>DP1017</v>
          </cell>
          <cell r="B373" t="str">
            <v>Résidence "LE PHOENIX 1" - COURCHEVEL</v>
          </cell>
          <cell r="C373" t="str">
            <v>Zone 07</v>
          </cell>
        </row>
        <row r="374">
          <cell r="A374" t="str">
            <v>DP1018</v>
          </cell>
          <cell r="B374" t="str">
            <v>CREATION D'UN CHALET TENNIS / TIR A L'ARC</v>
          </cell>
        </row>
        <row r="375">
          <cell r="A375" t="str">
            <v>DP1019</v>
          </cell>
          <cell r="B375" t="str">
            <v xml:space="preserve">LE BELVEDERE - REVE DE PISTE </v>
          </cell>
        </row>
        <row r="376">
          <cell r="A376" t="str">
            <v>DP1019FAC</v>
          </cell>
          <cell r="B376" t="str">
            <v xml:space="preserve">LE BELVEDERE - REVE DE PISTE </v>
          </cell>
        </row>
        <row r="377">
          <cell r="A377" t="str">
            <v>DP1020</v>
          </cell>
          <cell r="B377" t="str">
            <v>SCITA / SCI VOUYOUS - Création d'un restaurant + surface de vente alimentaire</v>
          </cell>
        </row>
        <row r="378">
          <cell r="A378" t="str">
            <v>DP1021</v>
          </cell>
          <cell r="B378" t="str">
            <v>MOUCHET J.Marc - Reprise peinture et papier peint, suite à sinistre villa 3</v>
          </cell>
        </row>
        <row r="379">
          <cell r="A379" t="str">
            <v>DP1022</v>
          </cell>
          <cell r="B379" t="str">
            <v>Réhabilitation Aquarium du Lac du Bourget</v>
          </cell>
        </row>
        <row r="380">
          <cell r="A380" t="str">
            <v>DP1023</v>
          </cell>
          <cell r="B380" t="str">
            <v>CHAL - CONTAMINE SUR ARVE</v>
          </cell>
          <cell r="C380" t="str">
            <v>Zone 07</v>
          </cell>
        </row>
        <row r="381">
          <cell r="A381" t="str">
            <v>DP1023FAC</v>
          </cell>
          <cell r="B381" t="str">
            <v>CHAL - CONTAMINE SUR ARVE</v>
          </cell>
          <cell r="C381" t="str">
            <v>Zone 07</v>
          </cell>
        </row>
        <row r="382">
          <cell r="A382" t="str">
            <v>DP1024FAC</v>
          </cell>
          <cell r="B382" t="str">
            <v xml:space="preserve">Copro LE MONTCALM C </v>
          </cell>
        </row>
        <row r="383">
          <cell r="A383" t="str">
            <v>DP1025FAC</v>
          </cell>
          <cell r="B383" t="str">
            <v>PATINOIRE DE CHAMBERY - REFECTION DU PIGNON SUD OUEST</v>
          </cell>
        </row>
        <row r="384">
          <cell r="A384" t="str">
            <v>DP1026</v>
          </cell>
          <cell r="B384" t="str">
            <v>USINE ROUTIN - REFECTION DES PEINTURES BUREAUX + CIRCULATION</v>
          </cell>
        </row>
        <row r="385">
          <cell r="A385" t="str">
            <v>DP1027</v>
          </cell>
          <cell r="B385" t="str">
            <v>LODGES 1970 - Aménagement locaux</v>
          </cell>
        </row>
        <row r="386">
          <cell r="A386" t="str">
            <v>DP1028</v>
          </cell>
          <cell r="B386" t="str">
            <v>LABORATOIRES GALDERMA - Poste de contrôle et sécurité</v>
          </cell>
        </row>
        <row r="387">
          <cell r="A387" t="str">
            <v>DP1029FAC</v>
          </cell>
          <cell r="B387" t="str">
            <v>BATIMENT FORCES MOTRICES DU GELON - Façades</v>
          </cell>
        </row>
        <row r="388">
          <cell r="A388" t="str">
            <v>DP1030</v>
          </cell>
          <cell r="B388" t="str">
            <v>Parc Saint Jean - bâtiments A &amp; B</v>
          </cell>
        </row>
        <row r="389">
          <cell r="A389" t="str">
            <v>DP1032</v>
          </cell>
          <cell r="B389" t="str">
            <v>CADS - ANNECY LE VIEUX</v>
          </cell>
          <cell r="C389" t="str">
            <v>Zone 05</v>
          </cell>
        </row>
        <row r="390">
          <cell r="A390" t="str">
            <v>DP1032FAC</v>
          </cell>
          <cell r="B390" t="str">
            <v>CADS - ANNECY LE VIEUX</v>
          </cell>
          <cell r="C390" t="str">
            <v>Zone 05</v>
          </cell>
        </row>
        <row r="391">
          <cell r="A391" t="str">
            <v>DP1033FAC</v>
          </cell>
          <cell r="B391" t="str">
            <v>REFECTION FACADES SUR UNE PARTIE DU PATRIMOINE D'HALPADES</v>
          </cell>
        </row>
        <row r="392">
          <cell r="A392" t="str">
            <v>DP1034</v>
          </cell>
          <cell r="B392" t="str">
            <v>LES CLARINES - THONON LES BAINS</v>
          </cell>
        </row>
        <row r="393">
          <cell r="A393" t="str">
            <v>DP1034FAC</v>
          </cell>
          <cell r="B393" t="str">
            <v>LES CLARINES - THONON LES BAINS</v>
          </cell>
        </row>
        <row r="394">
          <cell r="A394" t="str">
            <v>DP1035FAC</v>
          </cell>
          <cell r="B394" t="str">
            <v>Mme JOCHEM   refection des balcons</v>
          </cell>
        </row>
        <row r="395">
          <cell r="A395" t="str">
            <v>DP1036</v>
          </cell>
          <cell r="B395" t="str">
            <v>M. Georges NIKOLITCH   refection facade + peinture interieure suite DDE</v>
          </cell>
        </row>
        <row r="396">
          <cell r="A396" t="str">
            <v xml:space="preserve">DP1036FAC </v>
          </cell>
          <cell r="B396" t="str">
            <v>M. Georges NIKOLITCH   refection facade + peinture interieure suite DDE</v>
          </cell>
        </row>
        <row r="397">
          <cell r="A397" t="str">
            <v>DP1037</v>
          </cell>
          <cell r="B397" t="str">
            <v>La Grande Parei - TIGNES</v>
          </cell>
          <cell r="C397" t="str">
            <v>Zone 10</v>
          </cell>
        </row>
        <row r="398">
          <cell r="A398" t="str">
            <v>DP1037FAC</v>
          </cell>
          <cell r="B398" t="str">
            <v>La Grande Parei - TIGNES</v>
          </cell>
          <cell r="C398" t="str">
            <v>Zone 10</v>
          </cell>
        </row>
        <row r="399">
          <cell r="A399" t="str">
            <v>DP1038</v>
          </cell>
          <cell r="B399" t="str">
            <v>UCPA DE TIGNES - Reprises suite DDE</v>
          </cell>
        </row>
        <row r="400">
          <cell r="A400" t="str">
            <v>DP1038FAC</v>
          </cell>
          <cell r="B400" t="str">
            <v>UCPA DE TIGNES - Reprises suite DDE</v>
          </cell>
        </row>
        <row r="401">
          <cell r="A401" t="str">
            <v>DP1039FAC</v>
          </cell>
          <cell r="B401" t="str">
            <v>Club Med - ALPE D'HUEZ</v>
          </cell>
          <cell r="C401" t="str">
            <v>Zone 10</v>
          </cell>
        </row>
        <row r="402">
          <cell r="A402" t="str">
            <v>DP1039FAC BIS</v>
          </cell>
          <cell r="B402" t="str">
            <v xml:space="preserve"> CMADH   reprises facades MARMOTTES et SARENNE</v>
          </cell>
        </row>
        <row r="403">
          <cell r="A403" t="str">
            <v>DP1040</v>
          </cell>
          <cell r="B403" t="str">
            <v>BRASSEUR Elise - Réfection chambre suite DDE</v>
          </cell>
        </row>
        <row r="404">
          <cell r="A404" t="str">
            <v>DP1041</v>
          </cell>
          <cell r="B404" t="str">
            <v>LABORATOIRES ROCHEX - TECHNOSITE ALTEA - Projet d'extension d'un bâtiment professionnel</v>
          </cell>
        </row>
        <row r="405">
          <cell r="A405" t="str">
            <v>DP1042</v>
          </cell>
          <cell r="B405" t="str">
            <v xml:space="preserve">M. GANDIA - REFECTION PEINTURE LOGT. </v>
          </cell>
        </row>
        <row r="406">
          <cell r="A406" t="str">
            <v>DP1043</v>
          </cell>
          <cell r="B406" t="str">
            <v>FOYER DES ALPES - REFECTION HALL D'ENTREE + CAGE ESCALIER ENTRE RDC ET 1ER ETAGE</v>
          </cell>
        </row>
        <row r="407">
          <cell r="A407" t="str">
            <v>DP1044</v>
          </cell>
          <cell r="B407" t="str">
            <v>LA FERME DES LANCHES - 18 LGTS A COURCHEVEL</v>
          </cell>
        </row>
        <row r="408">
          <cell r="A408" t="str">
            <v>DP1045</v>
          </cell>
          <cell r="B408" t="str">
            <v>RENOVATION PAVILLON BACHELARD A BASSENS</v>
          </cell>
        </row>
        <row r="409">
          <cell r="A409" t="str">
            <v>DP1046</v>
          </cell>
          <cell r="B409" t="str">
            <v>Copro CHANTECLERC  - REPRISES PEINTURES INT+EXT.</v>
          </cell>
        </row>
        <row r="410">
          <cell r="A410" t="str">
            <v>DP1047</v>
          </cell>
          <cell r="B410" t="str">
            <v>LE CONSTANTIA -LOGT16 - TNONON LES BAINS -REFECTION MUR SUITE DDE</v>
          </cell>
        </row>
        <row r="411">
          <cell r="A411" t="str">
            <v>DP1048</v>
          </cell>
          <cell r="B411" t="str">
            <v>COP. LE PASTEUR REFECTION CAGE ESCALIERS</v>
          </cell>
        </row>
        <row r="412">
          <cell r="A412" t="str">
            <v>DP1049</v>
          </cell>
          <cell r="B412" t="str">
            <v>Maison de sante et de logements - TANINGES</v>
          </cell>
          <cell r="C412" t="str">
            <v>Zone 08</v>
          </cell>
        </row>
        <row r="413">
          <cell r="A413" t="str">
            <v>DP1051</v>
          </cell>
          <cell r="B413" t="str">
            <v>ECOLE DE PRE HIBOU LA RAVOIRE-Réfection peinture</v>
          </cell>
        </row>
        <row r="414">
          <cell r="A414" t="str">
            <v>DP1052</v>
          </cell>
          <cell r="B414" t="str">
            <v>renovation appt M.  Et Mme Philippe GIRARD MADOUX</v>
          </cell>
        </row>
        <row r="415">
          <cell r="A415" t="str">
            <v>DP1053 FAC</v>
          </cell>
          <cell r="B415" t="str">
            <v>SPIE / ERDF  poste 63/20 KV de MEGEVE</v>
          </cell>
        </row>
        <row r="416">
          <cell r="A416" t="str">
            <v>DP1054</v>
          </cell>
          <cell r="B416" t="str">
            <v>Bureaux et ateliers - LANDRY</v>
          </cell>
          <cell r="C416" t="str">
            <v>Zone 7</v>
          </cell>
        </row>
        <row r="417">
          <cell r="A417" t="str">
            <v>DP1055FAC</v>
          </cell>
          <cell r="B417" t="str">
            <v>Villa Mont Blanc -  SALLANCHES</v>
          </cell>
          <cell r="C417" t="str">
            <v>Zone 07</v>
          </cell>
        </row>
        <row r="418">
          <cell r="A418" t="str">
            <v>DP1056</v>
          </cell>
          <cell r="B418" t="str">
            <v>Chalet REPLATET   TMA  LGT 2 M. BOUET</v>
          </cell>
        </row>
        <row r="419">
          <cell r="A419" t="str">
            <v>DP1058</v>
          </cell>
          <cell r="B419" t="str">
            <v xml:space="preserve">Chalet BRAHAMA </v>
          </cell>
        </row>
        <row r="420">
          <cell r="A420" t="str">
            <v>DP1058FAC</v>
          </cell>
          <cell r="B420" t="str">
            <v xml:space="preserve">Chalet BRAHAMA </v>
          </cell>
        </row>
        <row r="421">
          <cell r="A421" t="str">
            <v>DP1059</v>
          </cell>
          <cell r="B421" t="str">
            <v>M. BELTRAME - REFECTION DES PEINTURES DANS L'APPARTEMENT</v>
          </cell>
        </row>
        <row r="422">
          <cell r="A422" t="str">
            <v>DP1060 FAC BIS</v>
          </cell>
          <cell r="B422" t="str">
            <v>HOTEL MONT BLANC - Ravalement façades</v>
          </cell>
        </row>
        <row r="423">
          <cell r="A423" t="str">
            <v>DP1060FAC</v>
          </cell>
          <cell r="B423" t="str">
            <v>RAVALEMENT FACADE  IMMEUBLE LE GOUTRY</v>
          </cell>
        </row>
        <row r="424">
          <cell r="A424" t="str">
            <v>DP1061</v>
          </cell>
          <cell r="B424" t="str">
            <v>BAUD INDUSTRIES - EXTENSION D'UN BATIMENT PROFESSIONNEL</v>
          </cell>
        </row>
        <row r="425">
          <cell r="A425" t="str">
            <v>DP1062</v>
          </cell>
          <cell r="B425" t="str">
            <v>RENOVATION CABINET MEDICAL</v>
          </cell>
        </row>
        <row r="426">
          <cell r="A426" t="str">
            <v>DP1063FAC</v>
          </cell>
          <cell r="B426" t="str">
            <v>construction ecole primaire a MERY</v>
          </cell>
        </row>
        <row r="427">
          <cell r="A427" t="str">
            <v>DP1064</v>
          </cell>
          <cell r="B427" t="str">
            <v>bureaux SCMS  a la motte servolex</v>
          </cell>
        </row>
        <row r="428">
          <cell r="A428" t="str">
            <v>DP1065</v>
          </cell>
          <cell r="B428" t="str">
            <v>siege social barel et pelletier</v>
          </cell>
        </row>
        <row r="429">
          <cell r="A429" t="str">
            <v>DP1066FAC</v>
          </cell>
          <cell r="B429" t="str">
            <v>villa perret  reprise facades</v>
          </cell>
        </row>
        <row r="430">
          <cell r="A430" t="str">
            <v>DP1067FAC</v>
          </cell>
          <cell r="B430" t="str">
            <v>copro LE CONCORDE   peinture garage et rampe d'acces</v>
          </cell>
        </row>
        <row r="431">
          <cell r="A431" t="str">
            <v>DP1068</v>
          </cell>
          <cell r="B431" t="str">
            <v>campus fab a BONDOUFLE</v>
          </cell>
        </row>
        <row r="432">
          <cell r="A432" t="str">
            <v>DP1069</v>
          </cell>
          <cell r="B432" t="str">
            <v>copro Ilot Freizier   refection halls d'entrée Montées 68-88-89</v>
          </cell>
        </row>
        <row r="433">
          <cell r="A433" t="str">
            <v>DP1070</v>
          </cell>
          <cell r="B433" t="str">
            <v>aquarium resto du lac du bourget a AIX LES BAINS</v>
          </cell>
        </row>
        <row r="434">
          <cell r="A434" t="str">
            <v>DP1071</v>
          </cell>
          <cell r="B434" t="str">
            <v>centre bernard taillefer a BOURG ST MAURICE</v>
          </cell>
        </row>
        <row r="435">
          <cell r="A435" t="str">
            <v>DP1072</v>
          </cell>
          <cell r="B435" t="str">
            <v>copro 5 bis place de l'hotel de ville a CHY</v>
          </cell>
        </row>
        <row r="436">
          <cell r="A436" t="str">
            <v>DP1073</v>
          </cell>
          <cell r="B436" t="str">
            <v>MMV les boisses a TIGNES    peinture plafond zone EAU</v>
          </cell>
        </row>
        <row r="437">
          <cell r="A437" t="str">
            <v>DP1074</v>
          </cell>
          <cell r="B437" t="str">
            <v>service des eaux de CHY METROPOLE  site des fontanettes</v>
          </cell>
        </row>
        <row r="438">
          <cell r="A438" t="str">
            <v>DP1075</v>
          </cell>
          <cell r="B438" t="str">
            <v>bunker 2 radiotherapie  hopital de CHY</v>
          </cell>
        </row>
        <row r="439">
          <cell r="A439" t="str">
            <v>DP1076</v>
          </cell>
          <cell r="B439" t="str">
            <v>copro 3-5 rue eugne VERDUN a ANNECY   reparation mur facade</v>
          </cell>
        </row>
        <row r="440">
          <cell r="A440" t="str">
            <v>DP1077FAC</v>
          </cell>
          <cell r="B440" t="str">
            <v xml:space="preserve">COPRO. 8 RUE E.VERDUN </v>
          </cell>
        </row>
        <row r="441">
          <cell r="A441" t="str">
            <v>DP1078</v>
          </cell>
          <cell r="B441" t="str">
            <v>reprises appartement Mme SONJON a ANNECY</v>
          </cell>
        </row>
        <row r="442">
          <cell r="A442" t="str">
            <v>DP1079FAC</v>
          </cell>
          <cell r="B442" t="str">
            <v>reno facade maison M. BINET a CHY</v>
          </cell>
        </row>
        <row r="443">
          <cell r="A443" t="str">
            <v>DP1080</v>
          </cell>
          <cell r="B443" t="str">
            <v>chalet WHITE ROCK a MEGEVE  revetement chilewich plaid tan</v>
          </cell>
        </row>
        <row r="444">
          <cell r="A444" t="str">
            <v>DP1081</v>
          </cell>
          <cell r="B444" t="str">
            <v>ZAC DES ALPINS  a BOURG ST MAURICE  commerces + parking</v>
          </cell>
        </row>
        <row r="445">
          <cell r="A445" t="str">
            <v>DP1083</v>
          </cell>
          <cell r="B445" t="str">
            <v>LE SILO   ZAC VALMAR a LA RAVOIRE    peinture parking</v>
          </cell>
        </row>
        <row r="446">
          <cell r="A446" t="str">
            <v>DP1083 BIS</v>
          </cell>
          <cell r="B446" t="str">
            <v>Reprise niveau 6 , suite à TAG</v>
          </cell>
        </row>
        <row r="447">
          <cell r="A447" t="str">
            <v>DP1084</v>
          </cell>
          <cell r="B447" t="str">
            <v>LOC'NACELLE a ST BALDOPH</v>
          </cell>
        </row>
        <row r="448">
          <cell r="A448" t="str">
            <v>DP1085</v>
          </cell>
          <cell r="B448" t="str">
            <v>renovation des depots PES  à LA RAVOIRE</v>
          </cell>
        </row>
        <row r="449">
          <cell r="A449" t="str">
            <v xml:space="preserve">DP1086 </v>
          </cell>
          <cell r="B449" t="str">
            <v>Copro "85 place Métropole"</v>
          </cell>
        </row>
        <row r="450">
          <cell r="A450" t="str">
            <v>DP1087</v>
          </cell>
          <cell r="B450" t="str">
            <v>AUBERGE LETRAZ - HOTEL BLACK BASS</v>
          </cell>
        </row>
        <row r="451">
          <cell r="A451" t="str">
            <v>DP1087FAC</v>
          </cell>
          <cell r="B451" t="str">
            <v>AUBERGE LETRAZ - HOTEL BLACK BASS</v>
          </cell>
        </row>
        <row r="452">
          <cell r="A452" t="str">
            <v>DP1088</v>
          </cell>
          <cell r="B452" t="str">
            <v>HBOAT 10 PATRIARCHE</v>
          </cell>
        </row>
        <row r="453">
          <cell r="A453" t="str">
            <v>DP1089FAC</v>
          </cell>
          <cell r="B453" t="str">
            <v>Copro VAL FLORA à CHAMBERY    refection peinture des garde coprs béton et des jardins d'hiver</v>
          </cell>
        </row>
        <row r="454">
          <cell r="A454" t="str">
            <v>DP1090</v>
          </cell>
          <cell r="B454" t="str">
            <v>GRUE VALENTE - CONSTRUCTION D'UN BATIMENT D'ENTRETIEN POUR GRUES</v>
          </cell>
        </row>
        <row r="455">
          <cell r="A455" t="str">
            <v>DP1091FAC</v>
          </cell>
          <cell r="B455" t="str">
            <v>THERMES DE CHALLES LES EAUX - Ravalement des façades Ouest étage</v>
          </cell>
        </row>
        <row r="456">
          <cell r="A456" t="str">
            <v>DP1092</v>
          </cell>
          <cell r="B456" t="str">
            <v>PEINTURE BUREAUX CPL IMMOBILIER</v>
          </cell>
        </row>
        <row r="457">
          <cell r="A457" t="str">
            <v>DP1093</v>
          </cell>
          <cell r="B457" t="str">
            <v>BAT ATM SERVICE DES EAUX GRAND CHAMBERY</v>
          </cell>
        </row>
        <row r="458">
          <cell r="A458" t="str">
            <v>DP1094FAC</v>
          </cell>
          <cell r="B458" t="str">
            <v>LE BRUSSEL'S à VAL D' ISERE - Hôtel 5 étoiles</v>
          </cell>
        </row>
        <row r="459">
          <cell r="A459" t="str">
            <v>DP1095</v>
          </cell>
          <cell r="B459" t="str">
            <v>REPRISE FISSURES BETON - LA DAVIE -  APPT.506 &amp; 507</v>
          </cell>
        </row>
        <row r="460">
          <cell r="A460" t="str">
            <v>DP1096FAC</v>
          </cell>
          <cell r="B460" t="str">
            <v>BARBIER - Résidence le Hameau de l'Ecole à Planaise - Réfection des lasures</v>
          </cell>
        </row>
        <row r="461">
          <cell r="A461" t="str">
            <v>DP1097FAC</v>
          </cell>
          <cell r="B461" t="str">
            <v>SDIS - MEYTHET</v>
          </cell>
          <cell r="C461" t="str">
            <v>Zone 05</v>
          </cell>
        </row>
        <row r="462">
          <cell r="A462" t="str">
            <v>DP1098</v>
          </cell>
          <cell r="B462" t="str">
            <v xml:space="preserve">Pavillon BELLEDONNE  CHS de Bassens </v>
          </cell>
        </row>
        <row r="463">
          <cell r="A463" t="str">
            <v>DP1099</v>
          </cell>
          <cell r="B463" t="str">
            <v>THERMES CHALLES LES EAUX - VILLA  AUX IRIS -CAMPAGNE PEINTURE</v>
          </cell>
        </row>
        <row r="464">
          <cell r="A464" t="str">
            <v>DP1100</v>
          </cell>
          <cell r="B464" t="str">
            <v>BATI P   renovation partielle petit appartement a CHALLES LES EAUX</v>
          </cell>
        </row>
        <row r="465">
          <cell r="A465" t="str">
            <v>DP1101</v>
          </cell>
          <cell r="B465" t="str">
            <v>BARBIER - villa mme COLIN Jeanine  - Réfection volets bois</v>
          </cell>
        </row>
        <row r="466">
          <cell r="A466" t="str">
            <v>DP1102</v>
          </cell>
          <cell r="B466" t="str">
            <v>BELAMBRA les Embrunes a villard sur doron</v>
          </cell>
        </row>
        <row r="467">
          <cell r="A467" t="str">
            <v>DP1103</v>
          </cell>
          <cell r="B467" t="str">
            <v>Réalisation de plafond en gyptone hall entree TSD</v>
          </cell>
        </row>
        <row r="468">
          <cell r="A468" t="str">
            <v>DP1104</v>
          </cell>
          <cell r="B468" t="str">
            <v>BARBIER - copro ELEGANCE     reprise plafond suite DDE</v>
          </cell>
        </row>
        <row r="469">
          <cell r="A469" t="str">
            <v>DP1105FAC</v>
          </cell>
          <cell r="B469" t="str">
            <v>TRAVAUX  D ISOLATION AUX JARDINS D EOLE A VEREL</v>
          </cell>
        </row>
        <row r="470">
          <cell r="A470" t="str">
            <v>DP1106</v>
          </cell>
          <cell r="B470" t="str">
            <v>BARBIER - M. CRESSENS a BARBY  maison  refection papier peint</v>
          </cell>
        </row>
        <row r="471">
          <cell r="A471" t="str">
            <v xml:space="preserve">DP1107 </v>
          </cell>
          <cell r="B471" t="str">
            <v>le cyrano  a la RAVOIRE  reprises peintures</v>
          </cell>
        </row>
        <row r="472">
          <cell r="A472" t="str">
            <v>DP1108</v>
          </cell>
          <cell r="B472" t="str">
            <v xml:space="preserve">travaux accessibilite WC salle associative </v>
          </cell>
        </row>
        <row r="473">
          <cell r="A473" t="str">
            <v>DP1109</v>
          </cell>
          <cell r="B473" t="str">
            <v>MME VEYRAT - Suite DDE Réfection SDB/SEJOUR/COULOIR</v>
          </cell>
        </row>
        <row r="474">
          <cell r="A474" t="str">
            <v>DP1110</v>
          </cell>
          <cell r="B474" t="str">
            <v xml:space="preserve">Réamenagement taxiway  PATRIARCHE </v>
          </cell>
        </row>
        <row r="475">
          <cell r="A475" t="str">
            <v>DP1111</v>
          </cell>
          <cell r="B475" t="str">
            <v>Résidence "L'Orée" - LE BOURGET DU LAC</v>
          </cell>
          <cell r="C475" t="str">
            <v>Zone 02</v>
          </cell>
        </row>
        <row r="476">
          <cell r="A476" t="str">
            <v>DP1112FAC</v>
          </cell>
          <cell r="B476" t="str">
            <v xml:space="preserve">extension du batiment epuration  STEP de l'usine du Nom </v>
          </cell>
        </row>
        <row r="477">
          <cell r="A477" t="str">
            <v>DP1113</v>
          </cell>
          <cell r="B477" t="str">
            <v xml:space="preserve">Extension maison MATHIAS </v>
          </cell>
        </row>
        <row r="478">
          <cell r="A478" t="str">
            <v>DP1114</v>
          </cell>
          <cell r="B478" t="str">
            <v>Collège Marcel CHENE - PONTCHARRA</v>
          </cell>
          <cell r="C478" t="str">
            <v>Zone 4</v>
          </cell>
        </row>
        <row r="479">
          <cell r="A479" t="str">
            <v>DP1115</v>
          </cell>
          <cell r="B479" t="str">
            <v xml:space="preserve"> INEDY ZAC Grand Verger </v>
          </cell>
        </row>
        <row r="480">
          <cell r="A480" t="str">
            <v>DP1116FAC</v>
          </cell>
          <cell r="B480" t="str">
            <v>Ecole de Frou- ST CHRISTOPHE SUR GUIERS</v>
          </cell>
          <cell r="C480" t="str">
            <v>Zone 02</v>
          </cell>
        </row>
        <row r="481">
          <cell r="A481" t="str">
            <v>DP1117</v>
          </cell>
          <cell r="B481" t="str">
            <v>COEUR DE SAINT INN RIVES DE SAINT INN a BRISON ST INNOCENT</v>
          </cell>
        </row>
        <row r="482">
          <cell r="A482" t="str">
            <v>DP1119</v>
          </cell>
          <cell r="B482" t="str">
            <v>Hôtel Le Rissiou - VAUJANY</v>
          </cell>
          <cell r="C482" t="str">
            <v>Zone 10</v>
          </cell>
        </row>
        <row r="483">
          <cell r="A483" t="str">
            <v>DP1120</v>
          </cell>
          <cell r="B483" t="str">
            <v>SUPERNOVA  TECHNOLAC  LA MOTTE SERVOLEX</v>
          </cell>
        </row>
        <row r="484">
          <cell r="A484" t="str">
            <v>DP1121</v>
          </cell>
          <cell r="B484" t="str">
            <v xml:space="preserve">LES CARRES DES FLEURS 8 lgts </v>
          </cell>
        </row>
        <row r="485">
          <cell r="A485" t="str">
            <v>DP1122</v>
          </cell>
          <cell r="B485" t="str">
            <v xml:space="preserve"> LES CARRES DE FONCENEX   8 lgts </v>
          </cell>
        </row>
        <row r="486">
          <cell r="A486" t="str">
            <v>DP1123</v>
          </cell>
          <cell r="B486" t="str">
            <v>RAM et centre medical a FAVERGES SEYTHENEX</v>
          </cell>
        </row>
        <row r="487">
          <cell r="A487" t="str">
            <v>DP1124</v>
          </cell>
          <cell r="B487" t="str">
            <v>Résidence Arietis</v>
          </cell>
        </row>
        <row r="488">
          <cell r="A488" t="str">
            <v>DP1125</v>
          </cell>
          <cell r="B488" t="str">
            <v xml:space="preserve">extension de la maison du ski </v>
          </cell>
        </row>
        <row r="489">
          <cell r="A489" t="str">
            <v>DP1126FAC</v>
          </cell>
          <cell r="B489" t="str">
            <v>stade de Foot - BARBERAZ</v>
          </cell>
          <cell r="C489" t="str">
            <v>Zone 01</v>
          </cell>
        </row>
        <row r="490">
          <cell r="A490" t="str">
            <v>DP1127</v>
          </cell>
          <cell r="B490" t="str">
            <v xml:space="preserve"> LES FONTANETTES - DEMOLITION ET CREATION CLOISON </v>
          </cell>
        </row>
        <row r="491">
          <cell r="A491" t="str">
            <v>DP1128</v>
          </cell>
          <cell r="B491" t="str">
            <v>CAMPAGNE PEINTURE 2019 ECOLE DE LA  MAIRIE DE LA RAVOIRE</v>
          </cell>
        </row>
        <row r="492">
          <cell r="A492" t="str">
            <v>DP1129</v>
          </cell>
          <cell r="B492" t="str">
            <v xml:space="preserve"> Entreprise ANOVAZZI   la motte servolex  reprise plafond</v>
          </cell>
        </row>
        <row r="493">
          <cell r="A493" t="str">
            <v>DP1130</v>
          </cell>
          <cell r="B493" t="str">
            <v xml:space="preserve">AEB GYM - AMENAGEMENT FUTURS LOCAUX </v>
          </cell>
        </row>
        <row r="494">
          <cell r="A494" t="str">
            <v>DP1131</v>
          </cell>
          <cell r="B494" t="str">
            <v xml:space="preserve">M, TISSIER - REFECTION SUITE A DDE </v>
          </cell>
        </row>
        <row r="495">
          <cell r="A495" t="str">
            <v>DP1132</v>
          </cell>
          <cell r="B495" t="str">
            <v xml:space="preserve">RENOVATION BUREAUX EIFFAGE </v>
          </cell>
        </row>
        <row r="496">
          <cell r="A496" t="str">
            <v>DP1133</v>
          </cell>
          <cell r="B496" t="str">
            <v xml:space="preserve"> AMENAGEMENT HALTE GARDERIE EN RDC BATIMENT</v>
          </cell>
        </row>
        <row r="497">
          <cell r="A497" t="str">
            <v>DP1134FAC</v>
          </cell>
          <cell r="B497" t="str">
            <v>COPRO. 5 PLACE DU PALAIS DE JUSTICE - Reno facades - CHAMBERY</v>
          </cell>
        </row>
        <row r="498">
          <cell r="A498" t="str">
            <v>DP1135</v>
          </cell>
          <cell r="B498" t="str">
            <v>Club Med - SAMOENS</v>
          </cell>
          <cell r="C498" t="str">
            <v>Zone 10</v>
          </cell>
        </row>
        <row r="499">
          <cell r="A499" t="str">
            <v>DP1136</v>
          </cell>
          <cell r="B499" t="str">
            <v>SCI ALP ACTIV a MONTMELIAN  extension en toiture</v>
          </cell>
        </row>
        <row r="500">
          <cell r="A500" t="str">
            <v>DP1137</v>
          </cell>
          <cell r="B500" t="str">
            <v>LA PLAGNE  LES LODGES    reamenagement logements A403  A404</v>
          </cell>
        </row>
        <row r="501">
          <cell r="A501" t="str">
            <v>DP1138FAC</v>
          </cell>
          <cell r="B501" t="str">
            <v>ANTARES 1707 - MERIBEL</v>
          </cell>
          <cell r="C501" t="str">
            <v>Zone 04</v>
          </cell>
        </row>
        <row r="502">
          <cell r="A502" t="str">
            <v>DP1139FAC</v>
          </cell>
          <cell r="B502" t="str">
            <v>L'ENECY - CONSTRUCTION DE 68 LOGEMENTS ET D'UN LOCAL BUREAU</v>
          </cell>
        </row>
        <row r="503">
          <cell r="A503" t="str">
            <v>DP1140</v>
          </cell>
          <cell r="B503" t="str">
            <v>"LE PHOENIX DES CAPITOLES" - BONNE</v>
          </cell>
          <cell r="C503" t="str">
            <v>Zone 07</v>
          </cell>
        </row>
        <row r="504">
          <cell r="A504" t="str">
            <v>DP1141</v>
          </cell>
          <cell r="B504" t="str">
            <v>CLUB MED LA ROSIERE   peinture SG</v>
          </cell>
        </row>
        <row r="505">
          <cell r="A505" t="str">
            <v>DP1141FAC</v>
          </cell>
          <cell r="B505" t="str">
            <v>STADE DE BARBERAZ  - RAVALEMENT HAUT DE TOITURE</v>
          </cell>
        </row>
        <row r="506">
          <cell r="A506" t="str">
            <v>DP1142FAC</v>
          </cell>
          <cell r="B506" t="str">
            <v>THERMES DE CHALLES LES EAUX - Peinture sur menuiseries extérieures</v>
          </cell>
        </row>
        <row r="507">
          <cell r="A507" t="str">
            <v>DP1143</v>
          </cell>
          <cell r="B507" t="str">
            <v xml:space="preserve">BRUN Olivier - Réfection peinture (murs et plafond) suite DDE </v>
          </cell>
        </row>
        <row r="508">
          <cell r="A508" t="str">
            <v>DP1144 FAC</v>
          </cell>
          <cell r="B508" t="str">
            <v>LES HAMEAUX DES OURSONS - ARC 1950</v>
          </cell>
        </row>
        <row r="509">
          <cell r="A509" t="str">
            <v>DP1145 FAC</v>
          </cell>
          <cell r="B509" t="str">
            <v>RESTRUCTURATION DE 2 BATIMENTS EN INTERNAT</v>
          </cell>
        </row>
        <row r="510">
          <cell r="A510" t="str">
            <v>DP1146</v>
          </cell>
          <cell r="B510" t="str">
            <v>REFECTION PEINTURE HBOAT 7 - PATRIARCHE</v>
          </cell>
        </row>
        <row r="511">
          <cell r="A511" t="str">
            <v>DP1147 FAC</v>
          </cell>
          <cell r="B511" t="str">
            <v xml:space="preserve">AU VIEUX CAMPEUR - SABLAGE &amp; TRAITEMENT BARDAGE </v>
          </cell>
        </row>
        <row r="512">
          <cell r="A512" t="str">
            <v>DP1148</v>
          </cell>
          <cell r="B512" t="str">
            <v xml:space="preserve">ADO MAKO Immobilier - ANNEMASSE </v>
          </cell>
          <cell r="C512" t="str">
            <v>Zone 07</v>
          </cell>
        </row>
        <row r="513">
          <cell r="A513" t="str">
            <v>DP1149</v>
          </cell>
          <cell r="B513" t="str">
            <v xml:space="preserve"> LE CORBIER   construction d'une residence de tourisme </v>
          </cell>
        </row>
        <row r="514">
          <cell r="A514" t="str">
            <v>DP1150</v>
          </cell>
          <cell r="B514" t="str">
            <v>Maison PATRIARCHE  - CHAMBERY</v>
          </cell>
          <cell r="C514" t="str">
            <v>Zone 01</v>
          </cell>
        </row>
        <row r="515">
          <cell r="A515" t="str">
            <v>DP1151</v>
          </cell>
          <cell r="B515" t="str">
            <v>COPRO. 3&amp;5 rue EUGENE VERDUN - ANNECY</v>
          </cell>
        </row>
        <row r="516">
          <cell r="A516" t="str">
            <v>DP1152</v>
          </cell>
          <cell r="B516" t="str">
            <v>RENOV BAT AGRICOLE EN 2 LOGEMENTS - ST HELENE DU LAC</v>
          </cell>
        </row>
        <row r="517">
          <cell r="A517" t="str">
            <v>DP1153</v>
          </cell>
          <cell r="B517" t="str">
            <v>reno bat A de la direction SDIS 73</v>
          </cell>
        </row>
        <row r="518">
          <cell r="A518" t="str">
            <v>DP1154</v>
          </cell>
          <cell r="B518" t="str">
            <v xml:space="preserve"> EIFFAGE - reprises travaux HOTEL IBIS </v>
          </cell>
        </row>
        <row r="519">
          <cell r="A519" t="str">
            <v>DP1155</v>
          </cell>
          <cell r="B519" t="str">
            <v xml:space="preserve">Création de locaux informatiques dans les écoles </v>
          </cell>
        </row>
        <row r="520">
          <cell r="A520" t="str">
            <v>DP1156</v>
          </cell>
          <cell r="B520" t="str">
            <v xml:space="preserve"> Refection peinture Mme ROLLING </v>
          </cell>
        </row>
        <row r="521">
          <cell r="A521" t="str">
            <v>DP1157FAC</v>
          </cell>
          <cell r="B521" t="str">
            <v>chalet MAXI -  teinte bardage bois + charpente</v>
          </cell>
        </row>
        <row r="522">
          <cell r="A522" t="str">
            <v>DP1158FAC</v>
          </cell>
          <cell r="B522" t="str">
            <v xml:space="preserve">L'OSMOSE   64 lgts </v>
          </cell>
        </row>
        <row r="523">
          <cell r="A523" t="str">
            <v>DP900FAC</v>
          </cell>
          <cell r="B523" t="str">
            <v xml:space="preserve">Ravalement de façade "554 Fauboug Montmélian" </v>
          </cell>
        </row>
        <row r="524">
          <cell r="A524" t="str">
            <v>FORMATION</v>
          </cell>
          <cell r="B524" t="str">
            <v>Formation</v>
          </cell>
          <cell r="C524">
            <v>0</v>
          </cell>
        </row>
      </sheetData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elle CADOT-GUILLET" refreshedDate="43769.65887939815" createdVersion="5" refreshedVersion="5" minRefreshableVersion="3" recordCount="39">
  <cacheSource type="worksheet">
    <worksheetSource ref="B6:L45" sheet="MODELE"/>
  </cacheSource>
  <cacheFields count="11">
    <cacheField name="DATE" numFmtId="0">
      <sharedItems containsMixedTypes="1" containsNumber="1" containsInteger="1" minValue="1" maxValue="31"/>
    </cacheField>
    <cacheField name="JOUR" numFmtId="0">
      <sharedItems containsBlank="1"/>
    </cacheField>
    <cacheField name="HEURES REELLES" numFmtId="164">
      <sharedItems containsString="0" containsBlank="1" containsNumber="1" containsInteger="1" minValue="0" maxValue="0"/>
    </cacheField>
    <cacheField name="HEURE" numFmtId="164">
      <sharedItems containsString="0" containsBlank="1" containsNumber="1" containsInteger="1" minValue="0" maxValue="0"/>
    </cacheField>
    <cacheField name="HC" numFmtId="0">
      <sharedItems containsString="0" containsBlank="1" containsNumber="1" containsInteger="1" minValue="0" maxValue="0"/>
    </cacheField>
    <cacheField name="PANIER" numFmtId="0">
      <sharedItems containsBlank="1" containsMixedTypes="1" containsNumber="1" containsInteger="1" minValue="0" maxValue="0"/>
    </cacheField>
    <cacheField name="N°CHANTIER" numFmtId="0">
      <sharedItems containsNonDate="0" containsString="0" containsBlank="1"/>
    </cacheField>
    <cacheField name="NOM/VILLE" numFmtId="0">
      <sharedItems containsBlank="1"/>
    </cacheField>
    <cacheField name="ZONE" numFmtId="165">
      <sharedItems containsBlank="1" count="2">
        <s v=""/>
        <m/>
      </sharedItems>
    </cacheField>
    <cacheField name="ACOMPTE_x000a_SAISIE" numFmtId="0">
      <sharedItems containsNonDate="0" containsString="0" containsBlank="1"/>
    </cacheField>
    <cacheField name="LOGEMEN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n v="30"/>
    <s v="Lundi"/>
    <m/>
    <n v="0"/>
    <m/>
    <m/>
    <m/>
    <s v=""/>
    <x v="0"/>
    <m/>
    <m/>
  </r>
  <r>
    <n v="1"/>
    <s v="Mardi"/>
    <m/>
    <n v="0"/>
    <m/>
    <s v=""/>
    <m/>
    <s v=""/>
    <x v="0"/>
    <m/>
    <m/>
  </r>
  <r>
    <n v="2"/>
    <s v="Mercredi"/>
    <m/>
    <n v="0"/>
    <m/>
    <s v=""/>
    <m/>
    <s v=""/>
    <x v="0"/>
    <m/>
    <m/>
  </r>
  <r>
    <n v="3"/>
    <s v="Jeudi"/>
    <m/>
    <n v="0"/>
    <m/>
    <s v=""/>
    <m/>
    <s v=""/>
    <x v="0"/>
    <m/>
    <m/>
  </r>
  <r>
    <n v="4"/>
    <s v="Vendredi"/>
    <m/>
    <n v="0"/>
    <m/>
    <s v=""/>
    <m/>
    <s v=""/>
    <x v="0"/>
    <m/>
    <m/>
  </r>
  <r>
    <n v="5"/>
    <s v="Samedi"/>
    <m/>
    <n v="0"/>
    <m/>
    <s v=""/>
    <m/>
    <s v=""/>
    <x v="0"/>
    <m/>
    <m/>
  </r>
  <r>
    <n v="6"/>
    <s v="Dimanche"/>
    <m/>
    <m/>
    <m/>
    <m/>
    <m/>
    <s v=""/>
    <x v="1"/>
    <m/>
    <m/>
  </r>
  <r>
    <s v="TOTAL"/>
    <m/>
    <n v="0"/>
    <n v="0"/>
    <n v="0"/>
    <n v="0"/>
    <m/>
    <m/>
    <x v="1"/>
    <m/>
    <m/>
  </r>
  <r>
    <n v="7"/>
    <s v="Lundi"/>
    <m/>
    <n v="0"/>
    <m/>
    <s v=""/>
    <m/>
    <s v=""/>
    <x v="0"/>
    <m/>
    <m/>
  </r>
  <r>
    <n v="8"/>
    <s v="Mardi"/>
    <m/>
    <n v="0"/>
    <m/>
    <s v=""/>
    <m/>
    <s v=""/>
    <x v="0"/>
    <m/>
    <m/>
  </r>
  <r>
    <n v="9"/>
    <s v="Mercredi"/>
    <m/>
    <n v="0"/>
    <m/>
    <s v=""/>
    <m/>
    <s v=""/>
    <x v="0"/>
    <m/>
    <m/>
  </r>
  <r>
    <n v="10"/>
    <s v="Jeudi"/>
    <m/>
    <n v="0"/>
    <m/>
    <s v=""/>
    <m/>
    <s v=""/>
    <x v="0"/>
    <m/>
    <m/>
  </r>
  <r>
    <n v="11"/>
    <s v="Vendredi"/>
    <m/>
    <n v="0"/>
    <m/>
    <s v=""/>
    <m/>
    <s v=""/>
    <x v="0"/>
    <m/>
    <m/>
  </r>
  <r>
    <n v="12"/>
    <s v="Samedi"/>
    <m/>
    <n v="0"/>
    <m/>
    <s v=""/>
    <m/>
    <s v=""/>
    <x v="0"/>
    <m/>
    <m/>
  </r>
  <r>
    <n v="13"/>
    <s v="Dimanche"/>
    <m/>
    <m/>
    <m/>
    <m/>
    <m/>
    <m/>
    <x v="1"/>
    <m/>
    <m/>
  </r>
  <r>
    <s v="TOTAL"/>
    <m/>
    <n v="0"/>
    <n v="0"/>
    <n v="0"/>
    <n v="0"/>
    <m/>
    <m/>
    <x v="1"/>
    <m/>
    <m/>
  </r>
  <r>
    <n v="14"/>
    <s v="Lundi"/>
    <m/>
    <n v="0"/>
    <m/>
    <s v=""/>
    <m/>
    <s v=""/>
    <x v="0"/>
    <m/>
    <m/>
  </r>
  <r>
    <n v="15"/>
    <s v="Mardi"/>
    <m/>
    <n v="0"/>
    <m/>
    <s v=""/>
    <m/>
    <s v=""/>
    <x v="0"/>
    <m/>
    <m/>
  </r>
  <r>
    <n v="16"/>
    <s v="Mercredi"/>
    <m/>
    <n v="0"/>
    <m/>
    <s v=""/>
    <m/>
    <s v=""/>
    <x v="0"/>
    <m/>
    <m/>
  </r>
  <r>
    <n v="17"/>
    <s v="Jeudi"/>
    <m/>
    <n v="0"/>
    <m/>
    <s v=""/>
    <m/>
    <s v=""/>
    <x v="0"/>
    <m/>
    <m/>
  </r>
  <r>
    <n v="18"/>
    <s v="Vendredi"/>
    <m/>
    <n v="0"/>
    <m/>
    <s v=""/>
    <m/>
    <s v=""/>
    <x v="0"/>
    <m/>
    <m/>
  </r>
  <r>
    <n v="19"/>
    <s v="Samedi"/>
    <m/>
    <n v="0"/>
    <m/>
    <s v=""/>
    <m/>
    <s v=""/>
    <x v="0"/>
    <m/>
    <m/>
  </r>
  <r>
    <n v="20"/>
    <s v="Dimanche"/>
    <m/>
    <m/>
    <m/>
    <m/>
    <m/>
    <m/>
    <x v="1"/>
    <m/>
    <m/>
  </r>
  <r>
    <s v="TOTAL"/>
    <m/>
    <n v="0"/>
    <n v="0"/>
    <n v="0"/>
    <n v="0"/>
    <m/>
    <m/>
    <x v="1"/>
    <m/>
    <m/>
  </r>
  <r>
    <n v="21"/>
    <s v="Lundi"/>
    <m/>
    <n v="0"/>
    <m/>
    <s v=""/>
    <m/>
    <s v=""/>
    <x v="0"/>
    <m/>
    <m/>
  </r>
  <r>
    <n v="22"/>
    <s v="Mardi"/>
    <m/>
    <n v="0"/>
    <m/>
    <s v=""/>
    <m/>
    <s v=""/>
    <x v="0"/>
    <m/>
    <m/>
  </r>
  <r>
    <n v="23"/>
    <s v="Mercredi"/>
    <m/>
    <n v="0"/>
    <m/>
    <s v=""/>
    <m/>
    <s v=""/>
    <x v="0"/>
    <m/>
    <m/>
  </r>
  <r>
    <n v="24"/>
    <s v="Jeudi"/>
    <m/>
    <n v="0"/>
    <m/>
    <s v=""/>
    <m/>
    <s v=""/>
    <x v="0"/>
    <m/>
    <m/>
  </r>
  <r>
    <n v="25"/>
    <s v="Vendredi"/>
    <m/>
    <n v="0"/>
    <m/>
    <s v=""/>
    <m/>
    <s v=""/>
    <x v="0"/>
    <m/>
    <m/>
  </r>
  <r>
    <n v="26"/>
    <s v="Samedi"/>
    <m/>
    <n v="0"/>
    <m/>
    <s v=""/>
    <m/>
    <s v=""/>
    <x v="0"/>
    <m/>
    <m/>
  </r>
  <r>
    <n v="27"/>
    <s v="Dimanche"/>
    <m/>
    <m/>
    <m/>
    <m/>
    <m/>
    <m/>
    <x v="1"/>
    <m/>
    <m/>
  </r>
  <r>
    <s v="TOTAL"/>
    <m/>
    <n v="0"/>
    <n v="0"/>
    <n v="0"/>
    <n v="0"/>
    <m/>
    <m/>
    <x v="1"/>
    <m/>
    <m/>
  </r>
  <r>
    <n v="28"/>
    <s v="Lundi"/>
    <m/>
    <n v="0"/>
    <m/>
    <s v=""/>
    <m/>
    <s v=""/>
    <x v="0"/>
    <m/>
    <m/>
  </r>
  <r>
    <n v="29"/>
    <s v="Mardi"/>
    <m/>
    <n v="0"/>
    <m/>
    <s v=""/>
    <m/>
    <s v=""/>
    <x v="0"/>
    <m/>
    <m/>
  </r>
  <r>
    <n v="30"/>
    <s v="Mercredi"/>
    <m/>
    <n v="0"/>
    <m/>
    <s v=""/>
    <m/>
    <s v=""/>
    <x v="0"/>
    <m/>
    <m/>
  </r>
  <r>
    <n v="31"/>
    <s v="Jeudi"/>
    <m/>
    <n v="0"/>
    <m/>
    <s v=""/>
    <m/>
    <s v=""/>
    <x v="0"/>
    <m/>
    <m/>
  </r>
  <r>
    <n v="1"/>
    <s v="Vendredi"/>
    <m/>
    <n v="0"/>
    <m/>
    <s v=""/>
    <m/>
    <s v=""/>
    <x v="0"/>
    <m/>
    <m/>
  </r>
  <r>
    <n v="2"/>
    <s v="Samedi"/>
    <m/>
    <n v="0"/>
    <m/>
    <s v=""/>
    <m/>
    <s v=""/>
    <x v="1"/>
    <m/>
    <m/>
  </r>
  <r>
    <n v="3"/>
    <s v="Dimanche"/>
    <m/>
    <m/>
    <m/>
    <m/>
    <m/>
    <m/>
    <x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étail zone">
  <location ref="H51:I53" firstHeaderRow="1" firstDataRow="1" firstDataCol="1"/>
  <pivotFields count="11"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sortType="ascending" defaultSubtotal="0">
      <items count="2">
        <item x="0"/>
        <item h="1" x="1"/>
      </items>
    </pivotField>
    <pivotField showAll="0"/>
    <pivotField showAll="0"/>
  </pivotFields>
  <rowFields count="1">
    <field x="8"/>
  </rowFields>
  <rowItems count="2">
    <i>
      <x/>
    </i>
    <i t="grand">
      <x/>
    </i>
  </rowItems>
  <colItems count="1">
    <i/>
  </colItems>
  <dataFields count="1">
    <dataField name="Total" fld="8" subtotal="count" baseField="0" baseItem="0"/>
  </dataFields>
  <formats count="11">
    <format dxfId="21">
      <pivotArea type="all" dataOnly="0" outline="0" fieldPosition="0"/>
    </format>
    <format dxfId="20">
      <pivotArea outline="0" collapsedLevelsAreSubtotals="1" fieldPosition="0"/>
    </format>
    <format dxfId="19">
      <pivotArea field="8" type="button" dataOnly="0" labelOnly="1" outline="0" axis="axisRow" fieldPosition="0"/>
    </format>
    <format dxfId="18">
      <pivotArea dataOnly="0" labelOnly="1" outline="0" axis="axisValues" fieldPosition="0"/>
    </format>
    <format dxfId="17">
      <pivotArea dataOnly="0" labelOnly="1" fieldPosition="0">
        <references count="1">
          <reference field="8" count="0"/>
        </references>
      </pivotArea>
    </format>
    <format dxfId="16">
      <pivotArea dataOnly="0" labelOnly="1" grandRow="1" outline="0" fieldPosition="0"/>
    </format>
    <format dxfId="15">
      <pivotArea field="8" type="button" dataOnly="0" labelOnly="1" outline="0" axis="axisRow" fieldPosition="0"/>
    </format>
    <format dxfId="14">
      <pivotArea dataOnly="0" labelOnly="1" outline="0" axis="axisValues" fieldPosition="0"/>
    </format>
    <format dxfId="13">
      <pivotArea dataOnly="0" grandRow="1" fieldPosition="0"/>
    </format>
    <format dxfId="12">
      <pivotArea collapsedLevelsAreSubtotals="1" fieldPosition="0">
        <references count="1">
          <reference field="8" count="0"/>
        </references>
      </pivotArea>
    </format>
    <format dxfId="11">
      <pivotArea dataOnly="0" labelOnly="1" fieldPosition="0">
        <references count="1">
          <reference field="8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À bandes">
  <a:themeElements>
    <a:clrScheme name="À bandes">
      <a:dk1>
        <a:srgbClr val="2C2C2C"/>
      </a:dk1>
      <a:lt1>
        <a:srgbClr val="FFFFFF"/>
      </a:lt1>
      <a:dk2>
        <a:srgbClr val="099BDD"/>
      </a:dk2>
      <a:lt2>
        <a:srgbClr val="F2F2F2"/>
      </a:lt2>
      <a:accent1>
        <a:srgbClr val="FFC000"/>
      </a:accent1>
      <a:accent2>
        <a:srgbClr val="A5D028"/>
      </a:accent2>
      <a:accent3>
        <a:srgbClr val="08CC78"/>
      </a:accent3>
      <a:accent4>
        <a:srgbClr val="F24099"/>
      </a:accent4>
      <a:accent5>
        <a:srgbClr val="828288"/>
      </a:accent5>
      <a:accent6>
        <a:srgbClr val="F56617"/>
      </a:accent6>
      <a:hlink>
        <a:srgbClr val="005DBA"/>
      </a:hlink>
      <a:folHlink>
        <a:srgbClr val="6C606A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nded" id="{98DFF888-2449-4D28-977C-6306C017633E}" vid="{9792607F-9579-4224-82FF-9C88C3E1E53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L68"/>
  <sheetViews>
    <sheetView showGridLines="0" tabSelected="1" workbookViewId="0">
      <selection activeCell="L51" sqref="L51"/>
    </sheetView>
  </sheetViews>
  <sheetFormatPr baseColWidth="10" defaultRowHeight="16.5" x14ac:dyDescent="0.3"/>
  <cols>
    <col min="1" max="2" width="5" style="1" customWidth="1"/>
    <col min="3" max="3" width="11" style="1" customWidth="1"/>
    <col min="4" max="4" width="14.875" style="1" customWidth="1"/>
    <col min="5" max="5" width="9.875" style="1" customWidth="1"/>
    <col min="6" max="6" width="8.375" style="1" customWidth="1"/>
    <col min="7" max="7" width="7.5" style="1" bestFit="1" customWidth="1"/>
    <col min="8" max="8" width="13.25" style="1" customWidth="1"/>
    <col min="9" max="9" width="5.125" style="1" customWidth="1"/>
    <col min="10" max="10" width="10" style="1" customWidth="1"/>
    <col min="11" max="11" width="10" style="1" bestFit="1" customWidth="1"/>
    <col min="12" max="16384" width="11" style="1"/>
  </cols>
  <sheetData>
    <row r="1" spans="1:12" ht="29.25" thickBot="1" x14ac:dyDescent="0.45">
      <c r="A1" s="67" t="s">
        <v>29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9"/>
    </row>
    <row r="2" spans="1:12" ht="63.75" customHeight="1" x14ac:dyDescent="0.3">
      <c r="B2" s="3"/>
      <c r="C2" s="3"/>
      <c r="D2" s="3"/>
      <c r="E2" s="3"/>
      <c r="F2" s="3"/>
      <c r="G2" s="3"/>
      <c r="H2" s="3"/>
      <c r="I2" s="3"/>
      <c r="J2" s="3"/>
      <c r="K2" s="3"/>
      <c r="L2" s="3"/>
    </row>
    <row r="3" spans="1:12" ht="18" x14ac:dyDescent="0.3">
      <c r="A3" s="1" t="s">
        <v>18</v>
      </c>
      <c r="C3" s="27"/>
      <c r="H3" s="28" t="s">
        <v>0</v>
      </c>
    </row>
    <row r="4" spans="1:12" x14ac:dyDescent="0.3">
      <c r="C4" s="4"/>
      <c r="D4" s="4"/>
    </row>
    <row r="5" spans="1:12" ht="18.75" x14ac:dyDescent="0.3">
      <c r="A5" s="70" t="s">
        <v>2</v>
      </c>
      <c r="B5" s="71"/>
      <c r="C5" s="72" t="s">
        <v>17</v>
      </c>
      <c r="D5" s="73"/>
      <c r="E5" s="73"/>
      <c r="F5" s="73"/>
      <c r="G5" s="73"/>
      <c r="H5" s="73"/>
      <c r="I5" s="73"/>
      <c r="J5" s="73"/>
      <c r="K5" s="73"/>
      <c r="L5" s="74"/>
    </row>
    <row r="6" spans="1:12" ht="33" x14ac:dyDescent="0.3">
      <c r="A6" s="21" t="s">
        <v>21</v>
      </c>
      <c r="B6" s="21" t="s">
        <v>1</v>
      </c>
      <c r="C6" s="21" t="s">
        <v>3</v>
      </c>
      <c r="D6" s="22" t="s">
        <v>19</v>
      </c>
      <c r="E6" s="21" t="s">
        <v>4</v>
      </c>
      <c r="F6" s="23" t="s">
        <v>20</v>
      </c>
      <c r="G6" s="21" t="s">
        <v>5</v>
      </c>
      <c r="H6" s="21" t="s">
        <v>6</v>
      </c>
      <c r="I6" s="21" t="s">
        <v>8</v>
      </c>
      <c r="J6" s="21" t="s">
        <v>22</v>
      </c>
      <c r="K6" s="24" t="s">
        <v>23</v>
      </c>
      <c r="L6" s="21" t="s">
        <v>7</v>
      </c>
    </row>
    <row r="7" spans="1:12" ht="16.5" customHeight="1" x14ac:dyDescent="0.3">
      <c r="A7" s="64">
        <v>40</v>
      </c>
      <c r="B7" s="48">
        <v>30</v>
      </c>
      <c r="C7" s="48" t="s">
        <v>15</v>
      </c>
      <c r="D7" s="51"/>
      <c r="E7" s="42">
        <f>IF(AND($D$14&gt;=43,$D$12=0),9,IF(AND($D$14&gt;=43,$D$12&gt;1),8,D7))</f>
        <v>0</v>
      </c>
      <c r="F7" s="49"/>
      <c r="G7" s="48"/>
      <c r="H7" s="47"/>
      <c r="I7" s="48" t="str">
        <f>IF(H7="","",VLOOKUP(H7,[1]CHANTIERS!$1:$1048576,2,FALSE))</f>
        <v/>
      </c>
      <c r="J7" s="50" t="str">
        <f>IF(H7="","",VLOOKUP(H7,[1]CHANTIERS!$1:$1048576,3,FALSE))</f>
        <v/>
      </c>
      <c r="K7" s="48"/>
      <c r="L7" s="48"/>
    </row>
    <row r="8" spans="1:12" x14ac:dyDescent="0.3">
      <c r="A8" s="65"/>
      <c r="B8" s="10">
        <v>1</v>
      </c>
      <c r="C8" s="10" t="s">
        <v>9</v>
      </c>
      <c r="D8" s="11"/>
      <c r="E8" s="42">
        <f>IF(AND($D$14&gt;=43,$D$12=0),9,IF(AND($D$14&gt;=43,$D$12&gt;1),8,D8))</f>
        <v>0</v>
      </c>
      <c r="F8" s="13"/>
      <c r="G8" s="10" t="str">
        <f t="shared" ref="G8:G12" si="0">IF(E8=0,"",1)</f>
        <v/>
      </c>
      <c r="H8" s="43"/>
      <c r="I8" s="10" t="str">
        <f>IF(H8="","",VLOOKUP(H8,[1]CHANTIERS!$1:$1048576,2,FALSE))</f>
        <v/>
      </c>
      <c r="J8" s="29" t="str">
        <f>IF(H8="","",VLOOKUP(H8,[1]CHANTIERS!$1:$1048576,3,FALSE))</f>
        <v/>
      </c>
      <c r="K8" s="10"/>
      <c r="L8" s="10"/>
    </row>
    <row r="9" spans="1:12" x14ac:dyDescent="0.3">
      <c r="A9" s="65"/>
      <c r="B9" s="10">
        <v>2</v>
      </c>
      <c r="C9" s="10" t="s">
        <v>10</v>
      </c>
      <c r="D9" s="11"/>
      <c r="E9" s="42">
        <f>IF(AND($D$14&gt;=43,$D$12=0),9,IF(AND($D$14&gt;=43,$D$12&gt;1),8,D9))</f>
        <v>0</v>
      </c>
      <c r="F9" s="13"/>
      <c r="G9" s="10" t="str">
        <f t="shared" si="0"/>
        <v/>
      </c>
      <c r="H9" s="43"/>
      <c r="I9" s="10" t="str">
        <f>IF(H9="","",VLOOKUP(H9,[1]CHANTIERS!$1:$1048576,2,FALSE))</f>
        <v/>
      </c>
      <c r="J9" s="29" t="str">
        <f>IF(H9="","",VLOOKUP(H9,[1]CHANTIERS!$1:$1048576,3,FALSE))</f>
        <v/>
      </c>
      <c r="K9" s="10"/>
      <c r="L9" s="10"/>
    </row>
    <row r="10" spans="1:12" x14ac:dyDescent="0.3">
      <c r="A10" s="65"/>
      <c r="B10" s="10">
        <v>3</v>
      </c>
      <c r="C10" s="10" t="s">
        <v>11</v>
      </c>
      <c r="D10" s="11"/>
      <c r="E10" s="42">
        <f>IF(AND($D$14&gt;=43,$D$12=0),9,IF(AND($D$14&gt;=43,$D$12&gt;1),8,D10))</f>
        <v>0</v>
      </c>
      <c r="F10" s="13"/>
      <c r="G10" s="10" t="str">
        <f t="shared" si="0"/>
        <v/>
      </c>
      <c r="H10" s="43"/>
      <c r="I10" s="10" t="str">
        <f>IF(H10="","",VLOOKUP(H10,[1]CHANTIERS!$1:$1048576,2,FALSE))</f>
        <v/>
      </c>
      <c r="J10" s="29" t="str">
        <f>IF(H10="","",VLOOKUP(H10,[1]CHANTIERS!$1:$1048576,3,FALSE))</f>
        <v/>
      </c>
      <c r="K10" s="10"/>
      <c r="L10" s="10"/>
    </row>
    <row r="11" spans="1:12" x14ac:dyDescent="0.3">
      <c r="A11" s="65"/>
      <c r="B11" s="10">
        <v>4</v>
      </c>
      <c r="C11" s="10" t="s">
        <v>12</v>
      </c>
      <c r="D11" s="11"/>
      <c r="E11" s="12">
        <f>IF(AND($D$14&gt;=43,$D$12=0),7,IF(AND($D$14&gt;=43,$D$12&gt;1),7,D11))</f>
        <v>0</v>
      </c>
      <c r="F11" s="13"/>
      <c r="G11" s="10" t="str">
        <f t="shared" si="0"/>
        <v/>
      </c>
      <c r="H11" s="43"/>
      <c r="I11" s="10" t="str">
        <f>IF(H11="","",VLOOKUP(H11,[1]CHANTIERS!$1:$1048576,2,FALSE))</f>
        <v/>
      </c>
      <c r="J11" s="29" t="str">
        <f>IF(H11="","",VLOOKUP(H11,[1]CHANTIERS!$1:$1048576,3,FALSE))</f>
        <v/>
      </c>
      <c r="K11" s="10"/>
      <c r="L11" s="10"/>
    </row>
    <row r="12" spans="1:12" x14ac:dyDescent="0.3">
      <c r="A12" s="65"/>
      <c r="B12" s="10">
        <v>5</v>
      </c>
      <c r="C12" s="10" t="s">
        <v>13</v>
      </c>
      <c r="D12" s="11"/>
      <c r="E12" s="40">
        <f>IF(AND(D14&gt;=43,D12&gt;1),4,0)</f>
        <v>0</v>
      </c>
      <c r="F12" s="13"/>
      <c r="G12" s="10" t="str">
        <f t="shared" si="0"/>
        <v/>
      </c>
      <c r="H12" s="43"/>
      <c r="I12" s="10" t="str">
        <f>IF(H12="","",VLOOKUP(H12,[1]CHANTIERS!$1:$1048576,2,FALSE))</f>
        <v/>
      </c>
      <c r="J12" s="29" t="str">
        <f>IF(H12="","",VLOOKUP(H12,[1]CHANTIERS!$1:$1048576,3,FALSE))</f>
        <v/>
      </c>
      <c r="K12" s="10"/>
      <c r="L12" s="10"/>
    </row>
    <row r="13" spans="1:12" x14ac:dyDescent="0.3">
      <c r="A13" s="66"/>
      <c r="B13" s="14">
        <v>6</v>
      </c>
      <c r="C13" s="14" t="s">
        <v>14</v>
      </c>
      <c r="D13" s="15"/>
      <c r="E13" s="16"/>
      <c r="F13" s="17"/>
      <c r="G13" s="14"/>
      <c r="H13" s="44"/>
      <c r="I13" s="14" t="str">
        <f>IF(H13="","",VLOOKUP(H13,[1]CHANTIERS!$1:$1048576,2,FALSE))</f>
        <v/>
      </c>
      <c r="J13" s="30"/>
      <c r="K13" s="14"/>
      <c r="L13" s="14"/>
    </row>
    <row r="14" spans="1:12" x14ac:dyDescent="0.3">
      <c r="B14" s="61" t="s">
        <v>16</v>
      </c>
      <c r="C14" s="61"/>
      <c r="D14" s="9">
        <f>SUM(D7:D13)</f>
        <v>0</v>
      </c>
      <c r="E14" s="5">
        <f>SUM(E7:E13)</f>
        <v>0</v>
      </c>
      <c r="F14" s="8">
        <f>D14-E14</f>
        <v>0</v>
      </c>
      <c r="G14" s="2">
        <f>SUM(G8:G12)</f>
        <v>0</v>
      </c>
      <c r="H14" s="45"/>
      <c r="I14" s="2"/>
      <c r="J14" s="33"/>
      <c r="K14" s="2"/>
      <c r="L14" s="2"/>
    </row>
    <row r="15" spans="1:12" x14ac:dyDescent="0.3">
      <c r="A15" s="64">
        <v>41</v>
      </c>
      <c r="B15" s="18">
        <v>7</v>
      </c>
      <c r="C15" s="18" t="s">
        <v>15</v>
      </c>
      <c r="D15" s="19"/>
      <c r="E15" s="12">
        <f>IF(AND($D$22&gt;=43,$D$20=0),9,IF(AND($D$22&gt;=43,$D$20&gt;1),8,D15))</f>
        <v>0</v>
      </c>
      <c r="F15" s="20"/>
      <c r="G15" s="18" t="str">
        <f>IF(E15=0,"",1)</f>
        <v/>
      </c>
      <c r="H15" s="46"/>
      <c r="I15" s="18" t="str">
        <f>IF(H15="","",VLOOKUP(H15,[1]CHANTIERS!$1:$1048576,2,FALSE))</f>
        <v/>
      </c>
      <c r="J15" s="32" t="str">
        <f>IF(H15="","",VLOOKUP(H15,[1]CHANTIERS!$1:$1048576,3,FALSE))</f>
        <v/>
      </c>
      <c r="K15" s="18"/>
      <c r="L15" s="18"/>
    </row>
    <row r="16" spans="1:12" x14ac:dyDescent="0.3">
      <c r="A16" s="65"/>
      <c r="B16" s="10">
        <v>8</v>
      </c>
      <c r="C16" s="10" t="s">
        <v>9</v>
      </c>
      <c r="D16" s="11"/>
      <c r="E16" s="12">
        <f>IF(AND($D$22&gt;=43,$D$20=0),9,IF(AND($D$22&gt;=43,$D$20&gt;1),8,D16))</f>
        <v>0</v>
      </c>
      <c r="F16" s="13"/>
      <c r="G16" s="10" t="str">
        <f t="shared" ref="G16:G20" si="1">IF(E16=0,"",1)</f>
        <v/>
      </c>
      <c r="H16" s="43"/>
      <c r="I16" s="10" t="str">
        <f>IF(H16="","",VLOOKUP(H16,[1]CHANTIERS!$1:$1048576,2,FALSE))</f>
        <v/>
      </c>
      <c r="J16" s="29" t="str">
        <f>IF(H16="","",VLOOKUP(H16,[1]CHANTIERS!$1:$1048576,3,FALSE))</f>
        <v/>
      </c>
      <c r="K16" s="10"/>
      <c r="L16" s="10"/>
    </row>
    <row r="17" spans="1:12" x14ac:dyDescent="0.3">
      <c r="A17" s="65"/>
      <c r="B17" s="10">
        <v>9</v>
      </c>
      <c r="C17" s="10" t="s">
        <v>10</v>
      </c>
      <c r="D17" s="11"/>
      <c r="E17" s="12">
        <f>IF(AND($D$22&gt;=43,$D$20=0),9,IF(AND($D$22&gt;=43,$D$20&gt;1),8,D17))</f>
        <v>0</v>
      </c>
      <c r="F17" s="13"/>
      <c r="G17" s="10" t="str">
        <f t="shared" si="1"/>
        <v/>
      </c>
      <c r="H17" s="43"/>
      <c r="I17" s="10" t="str">
        <f>IF(H17="","",VLOOKUP(H17,[1]CHANTIERS!$1:$1048576,2,FALSE))</f>
        <v/>
      </c>
      <c r="J17" s="29" t="str">
        <f>IF(H17="","",VLOOKUP(H17,[1]CHANTIERS!$1:$1048576,3,FALSE))</f>
        <v/>
      </c>
      <c r="K17" s="10"/>
      <c r="L17" s="10"/>
    </row>
    <row r="18" spans="1:12" x14ac:dyDescent="0.3">
      <c r="A18" s="65"/>
      <c r="B18" s="10">
        <v>10</v>
      </c>
      <c r="C18" s="10" t="s">
        <v>11</v>
      </c>
      <c r="D18" s="11"/>
      <c r="E18" s="12">
        <f>IF(AND($D$22&gt;=43,$D$20=0),9,IF(AND($D$22&gt;=43,$D$20&gt;1),8,D18))</f>
        <v>0</v>
      </c>
      <c r="F18" s="13"/>
      <c r="G18" s="10" t="str">
        <f t="shared" si="1"/>
        <v/>
      </c>
      <c r="H18" s="43"/>
      <c r="I18" s="10" t="str">
        <f>IF(H18="","",VLOOKUP(H18,[1]CHANTIERS!$1:$1048576,2,FALSE))</f>
        <v/>
      </c>
      <c r="J18" s="29" t="str">
        <f>IF(H18="","",VLOOKUP(H18,[1]CHANTIERS!$1:$1048576,3,FALSE))</f>
        <v/>
      </c>
      <c r="K18" s="10"/>
      <c r="L18" s="10"/>
    </row>
    <row r="19" spans="1:12" x14ac:dyDescent="0.3">
      <c r="A19" s="65"/>
      <c r="B19" s="10">
        <v>11</v>
      </c>
      <c r="C19" s="10" t="s">
        <v>12</v>
      </c>
      <c r="D19" s="11"/>
      <c r="E19" s="12">
        <f>IF(AND($D$22&gt;=43,$D$20=0),7,IF(AND($D$22&gt;=43,$D$20&gt;1),7,D19))</f>
        <v>0</v>
      </c>
      <c r="F19" s="13"/>
      <c r="G19" s="10" t="str">
        <f t="shared" si="1"/>
        <v/>
      </c>
      <c r="H19" s="43"/>
      <c r="I19" s="10" t="str">
        <f>IF(H19="","",VLOOKUP(H19,[1]CHANTIERS!$1:$1048576,2,FALSE))</f>
        <v/>
      </c>
      <c r="J19" s="29" t="str">
        <f>IF(H19="","",VLOOKUP(H19,[1]CHANTIERS!$1:$1048576,3,FALSE))</f>
        <v/>
      </c>
      <c r="K19" s="10"/>
      <c r="L19" s="10"/>
    </row>
    <row r="20" spans="1:12" x14ac:dyDescent="0.3">
      <c r="A20" s="65"/>
      <c r="B20" s="10">
        <v>12</v>
      </c>
      <c r="C20" s="10" t="s">
        <v>13</v>
      </c>
      <c r="D20" s="11"/>
      <c r="E20" s="40">
        <f>IF(AND(D22&gt;=43,D20&gt;1),4,0)</f>
        <v>0</v>
      </c>
      <c r="F20" s="13"/>
      <c r="G20" s="10" t="str">
        <f t="shared" si="1"/>
        <v/>
      </c>
      <c r="H20" s="43"/>
      <c r="I20" s="10" t="str">
        <f>IF(H20="","",VLOOKUP(H20,[1]CHANTIERS!$1:$1048576,2,FALSE))</f>
        <v/>
      </c>
      <c r="J20" s="29" t="str">
        <f>IF(H20="","",VLOOKUP(H20,[1]CHANTIERS!$1:$1048576,3,FALSE))</f>
        <v/>
      </c>
      <c r="K20" s="10"/>
      <c r="L20" s="10"/>
    </row>
    <row r="21" spans="1:12" x14ac:dyDescent="0.3">
      <c r="A21" s="66"/>
      <c r="B21" s="14">
        <v>13</v>
      </c>
      <c r="C21" s="14" t="s">
        <v>14</v>
      </c>
      <c r="D21" s="15"/>
      <c r="E21" s="16"/>
      <c r="F21" s="17"/>
      <c r="G21" s="14"/>
      <c r="H21" s="44"/>
      <c r="I21" s="14"/>
      <c r="J21" s="30"/>
      <c r="K21" s="14"/>
      <c r="L21" s="14"/>
    </row>
    <row r="22" spans="1:12" x14ac:dyDescent="0.3">
      <c r="B22" s="61" t="s">
        <v>16</v>
      </c>
      <c r="C22" s="61"/>
      <c r="D22" s="7">
        <f>SUM(D15:D21)</f>
        <v>0</v>
      </c>
      <c r="E22" s="39">
        <f>SUM(E15:E20)</f>
        <v>0</v>
      </c>
      <c r="F22" s="6">
        <f>D22-E22</f>
        <v>0</v>
      </c>
      <c r="G22" s="2">
        <f>SUM(G15:G20)</f>
        <v>0</v>
      </c>
      <c r="H22" s="45"/>
      <c r="I22" s="2"/>
      <c r="J22" s="33"/>
      <c r="K22" s="2"/>
      <c r="L22" s="2"/>
    </row>
    <row r="23" spans="1:12" x14ac:dyDescent="0.3">
      <c r="A23" s="64">
        <v>42</v>
      </c>
      <c r="B23" s="18">
        <v>14</v>
      </c>
      <c r="C23" s="18" t="s">
        <v>15</v>
      </c>
      <c r="D23" s="19"/>
      <c r="E23" s="12">
        <f>IF(AND($D$30&gt;=43,$D$28=0),9,IF(AND($D$30&gt;=43,$D$28&gt;1),8,D23))</f>
        <v>0</v>
      </c>
      <c r="F23" s="20"/>
      <c r="G23" s="18" t="str">
        <f>IF(E23=0,"",1)</f>
        <v/>
      </c>
      <c r="H23" s="46"/>
      <c r="I23" s="18" t="str">
        <f>IF(H23="","",VLOOKUP(H23,[1]CHANTIERS!$1:$1048576,2,FALSE))</f>
        <v/>
      </c>
      <c r="J23" s="32" t="str">
        <f>IF(H23="","",VLOOKUP(H23,[1]CHANTIERS!$1:$1048576,3,FALSE))</f>
        <v/>
      </c>
      <c r="K23" s="18"/>
      <c r="L23" s="18"/>
    </row>
    <row r="24" spans="1:12" x14ac:dyDescent="0.3">
      <c r="A24" s="65"/>
      <c r="B24" s="10">
        <v>15</v>
      </c>
      <c r="C24" s="10" t="s">
        <v>9</v>
      </c>
      <c r="D24" s="11"/>
      <c r="E24" s="12">
        <f>IF(AND($D$30&gt;=43,$D$28=0),9,IF(AND($D$30&gt;=43,$D$28&gt;1),8,D24))</f>
        <v>0</v>
      </c>
      <c r="F24" s="13"/>
      <c r="G24" s="10" t="str">
        <f t="shared" ref="G24:G28" si="2">IF(E24=0,"",1)</f>
        <v/>
      </c>
      <c r="H24" s="43"/>
      <c r="I24" s="10" t="str">
        <f>IF(H24="","",VLOOKUP(H24,[1]CHANTIERS!$1:$1048576,2,FALSE))</f>
        <v/>
      </c>
      <c r="J24" s="29" t="str">
        <f>IF(H24="","",VLOOKUP(H24,[1]CHANTIERS!$1:$1048576,3,FALSE))</f>
        <v/>
      </c>
      <c r="K24" s="10"/>
      <c r="L24" s="10"/>
    </row>
    <row r="25" spans="1:12" x14ac:dyDescent="0.3">
      <c r="A25" s="65"/>
      <c r="B25" s="10">
        <v>16</v>
      </c>
      <c r="C25" s="10" t="s">
        <v>10</v>
      </c>
      <c r="D25" s="11"/>
      <c r="E25" s="12">
        <f>IF(AND($D$30&gt;=43,$D$28=0),9,IF(AND($D$30&gt;=43,$D$28&gt;1),8,D25))</f>
        <v>0</v>
      </c>
      <c r="F25" s="13"/>
      <c r="G25" s="10" t="str">
        <f t="shared" si="2"/>
        <v/>
      </c>
      <c r="H25" s="43"/>
      <c r="I25" s="10" t="str">
        <f>IF(H25="","",VLOOKUP(H25,[1]CHANTIERS!$1:$1048576,2,FALSE))</f>
        <v/>
      </c>
      <c r="J25" s="29" t="str">
        <f>IF(H25="","",VLOOKUP(H25,[1]CHANTIERS!$1:$1048576,3,FALSE))</f>
        <v/>
      </c>
      <c r="K25" s="10"/>
      <c r="L25" s="10"/>
    </row>
    <row r="26" spans="1:12" x14ac:dyDescent="0.3">
      <c r="A26" s="65"/>
      <c r="B26" s="10">
        <v>17</v>
      </c>
      <c r="C26" s="10" t="s">
        <v>11</v>
      </c>
      <c r="D26" s="11"/>
      <c r="E26" s="12">
        <f>IF(AND($D$30&gt;=43,$D$28=0),9,IF(AND($D$30&gt;=43,$D$28&gt;1),8,D26))</f>
        <v>0</v>
      </c>
      <c r="F26" s="13"/>
      <c r="G26" s="10" t="str">
        <f t="shared" si="2"/>
        <v/>
      </c>
      <c r="H26" s="43"/>
      <c r="I26" s="10" t="str">
        <f>IF(H26="","",VLOOKUP(H26,[1]CHANTIERS!$1:$1048576,2,FALSE))</f>
        <v/>
      </c>
      <c r="J26" s="29" t="str">
        <f>IF(H26="","",VLOOKUP(H26,[1]CHANTIERS!$1:$1048576,3,FALSE))</f>
        <v/>
      </c>
      <c r="K26" s="10"/>
      <c r="L26" s="10"/>
    </row>
    <row r="27" spans="1:12" x14ac:dyDescent="0.3">
      <c r="A27" s="65"/>
      <c r="B27" s="10">
        <v>18</v>
      </c>
      <c r="C27" s="10" t="s">
        <v>12</v>
      </c>
      <c r="D27" s="11"/>
      <c r="E27" s="12">
        <f>IF(AND($D$30&gt;=43,$D$28=0),7,IF(AND($D$30&gt;=43,$D$28&gt;1),7,D27))</f>
        <v>0</v>
      </c>
      <c r="F27" s="13"/>
      <c r="G27" s="10" t="str">
        <f t="shared" si="2"/>
        <v/>
      </c>
      <c r="H27" s="43"/>
      <c r="I27" s="10" t="str">
        <f>IF(H27="","",VLOOKUP(H27,[1]CHANTIERS!$1:$1048576,2,FALSE))</f>
        <v/>
      </c>
      <c r="J27" s="29" t="str">
        <f>IF(H27="","",VLOOKUP(H27,[1]CHANTIERS!$1:$1048576,3,FALSE))</f>
        <v/>
      </c>
      <c r="K27" s="10"/>
      <c r="L27" s="10"/>
    </row>
    <row r="28" spans="1:12" x14ac:dyDescent="0.3">
      <c r="A28" s="65"/>
      <c r="B28" s="10">
        <v>19</v>
      </c>
      <c r="C28" s="10" t="s">
        <v>13</v>
      </c>
      <c r="D28" s="11"/>
      <c r="E28" s="40">
        <f>IF(AND(D30&gt;=43,D28&gt;1),4,0)</f>
        <v>0</v>
      </c>
      <c r="F28" s="13"/>
      <c r="G28" s="10" t="str">
        <f t="shared" si="2"/>
        <v/>
      </c>
      <c r="H28" s="43"/>
      <c r="I28" s="10" t="str">
        <f>IF(H28="","",VLOOKUP(H28,[1]CHANTIERS!$1:$1048576,2,FALSE))</f>
        <v/>
      </c>
      <c r="J28" s="29" t="str">
        <f>IF(H28="","",VLOOKUP(H28,[1]CHANTIERS!$1:$1048576,3,FALSE))</f>
        <v/>
      </c>
      <c r="K28" s="10"/>
      <c r="L28" s="10"/>
    </row>
    <row r="29" spans="1:12" x14ac:dyDescent="0.3">
      <c r="A29" s="66"/>
      <c r="B29" s="14">
        <v>20</v>
      </c>
      <c r="C29" s="14" t="s">
        <v>14</v>
      </c>
      <c r="D29" s="15"/>
      <c r="E29" s="16"/>
      <c r="F29" s="17"/>
      <c r="G29" s="14"/>
      <c r="H29" s="44"/>
      <c r="I29" s="14"/>
      <c r="J29" s="30"/>
      <c r="K29" s="14"/>
      <c r="L29" s="14"/>
    </row>
    <row r="30" spans="1:12" x14ac:dyDescent="0.3">
      <c r="B30" s="61" t="s">
        <v>16</v>
      </c>
      <c r="C30" s="61"/>
      <c r="D30" s="7">
        <f>SUM(D23:D29)</f>
        <v>0</v>
      </c>
      <c r="E30" s="39">
        <f>SUM(E23:E29)</f>
        <v>0</v>
      </c>
      <c r="F30" s="6">
        <f>D30-E30</f>
        <v>0</v>
      </c>
      <c r="G30" s="2">
        <f>SUM(G23:G28)</f>
        <v>0</v>
      </c>
      <c r="H30" s="45"/>
      <c r="I30" s="2"/>
      <c r="J30" s="33"/>
      <c r="K30" s="2"/>
      <c r="L30" s="2"/>
    </row>
    <row r="31" spans="1:12" x14ac:dyDescent="0.3">
      <c r="A31" s="64">
        <v>43</v>
      </c>
      <c r="B31" s="18">
        <v>21</v>
      </c>
      <c r="C31" s="18" t="s">
        <v>15</v>
      </c>
      <c r="D31" s="19"/>
      <c r="E31" s="12">
        <f>IF(AND($D$38&gt;=43,$D$36=0),9,IF(AND($D$38&gt;=43,$D$36&gt;1),8,D31))</f>
        <v>0</v>
      </c>
      <c r="F31" s="20"/>
      <c r="G31" s="18" t="str">
        <f>IF(E31=0,"",1)</f>
        <v/>
      </c>
      <c r="H31" s="46"/>
      <c r="I31" s="18" t="str">
        <f>IF(H31="","",VLOOKUP(H31,[1]CHANTIERS!$1:$1048576,2,FALSE))</f>
        <v/>
      </c>
      <c r="J31" s="32" t="str">
        <f>IF(H31="","",VLOOKUP(H31,[1]CHANTIERS!$1:$1048576,3,FALSE))</f>
        <v/>
      </c>
      <c r="K31" s="18"/>
      <c r="L31" s="18"/>
    </row>
    <row r="32" spans="1:12" x14ac:dyDescent="0.3">
      <c r="A32" s="65"/>
      <c r="B32" s="10">
        <v>22</v>
      </c>
      <c r="C32" s="10" t="s">
        <v>9</v>
      </c>
      <c r="D32" s="11"/>
      <c r="E32" s="12">
        <f>IF(AND($D$38&gt;=43,$D$36=0),9,IF(AND($D$38&gt;=43,$D$36&gt;1),8,D32))</f>
        <v>0</v>
      </c>
      <c r="F32" s="13"/>
      <c r="G32" s="10" t="str">
        <f t="shared" ref="G32:G36" si="3">IF(E32=0,"",1)</f>
        <v/>
      </c>
      <c r="H32" s="43"/>
      <c r="I32" s="10" t="str">
        <f>IF(H32="","",VLOOKUP(H32,[1]CHANTIERS!$1:$1048576,2,FALSE))</f>
        <v/>
      </c>
      <c r="J32" s="29" t="str">
        <f>IF(H32="","",VLOOKUP(H32,[1]CHANTIERS!$1:$1048576,3,FALSE))</f>
        <v/>
      </c>
      <c r="K32" s="10"/>
      <c r="L32" s="10"/>
    </row>
    <row r="33" spans="1:12" x14ac:dyDescent="0.3">
      <c r="A33" s="65"/>
      <c r="B33" s="10">
        <v>23</v>
      </c>
      <c r="C33" s="10" t="s">
        <v>10</v>
      </c>
      <c r="D33" s="11"/>
      <c r="E33" s="12">
        <f>IF(AND($D$38&gt;=43,$D$36=0),9,IF(AND($D$38&gt;=43,$D$36&gt;1),8,D33))</f>
        <v>0</v>
      </c>
      <c r="F33" s="13"/>
      <c r="G33" s="10" t="str">
        <f t="shared" si="3"/>
        <v/>
      </c>
      <c r="H33" s="43"/>
      <c r="I33" s="10" t="str">
        <f>IF(H33="","",VLOOKUP(H33,[1]CHANTIERS!$1:$1048576,2,FALSE))</f>
        <v/>
      </c>
      <c r="J33" s="29" t="str">
        <f>IF(H33="","",VLOOKUP(H33,[1]CHANTIERS!$1:$1048576,3,FALSE))</f>
        <v/>
      </c>
      <c r="K33" s="10"/>
      <c r="L33" s="10"/>
    </row>
    <row r="34" spans="1:12" x14ac:dyDescent="0.3">
      <c r="A34" s="65"/>
      <c r="B34" s="10">
        <v>24</v>
      </c>
      <c r="C34" s="10" t="s">
        <v>11</v>
      </c>
      <c r="D34" s="11"/>
      <c r="E34" s="12">
        <f>IF(AND($D$38&gt;=43,$D$36=0),9,IF(AND($D$38&gt;=43,$D$36&gt;1),8,D34))</f>
        <v>0</v>
      </c>
      <c r="F34" s="13"/>
      <c r="G34" s="10" t="str">
        <f t="shared" si="3"/>
        <v/>
      </c>
      <c r="H34" s="43"/>
      <c r="I34" s="10" t="str">
        <f>IF(H34="","",VLOOKUP(H34,[1]CHANTIERS!$1:$1048576,2,FALSE))</f>
        <v/>
      </c>
      <c r="J34" s="29" t="str">
        <f>IF(H34="","",VLOOKUP(H34,[1]CHANTIERS!$1:$1048576,3,FALSE))</f>
        <v/>
      </c>
      <c r="K34" s="10"/>
      <c r="L34" s="10"/>
    </row>
    <row r="35" spans="1:12" x14ac:dyDescent="0.3">
      <c r="A35" s="65"/>
      <c r="B35" s="10">
        <v>25</v>
      </c>
      <c r="C35" s="10" t="s">
        <v>12</v>
      </c>
      <c r="D35" s="11"/>
      <c r="E35" s="12">
        <f>IF(AND($D$38&gt;=43,$D$36=0),7,IF(AND($D$38&gt;=43,$D$36&gt;1),7,D35))</f>
        <v>0</v>
      </c>
      <c r="F35" s="13"/>
      <c r="G35" s="10" t="str">
        <f t="shared" si="3"/>
        <v/>
      </c>
      <c r="H35" s="43"/>
      <c r="I35" s="10" t="str">
        <f>IF(H35="","",VLOOKUP(H35,[1]CHANTIERS!$1:$1048576,2,FALSE))</f>
        <v/>
      </c>
      <c r="J35" s="29" t="str">
        <f>IF(H35="","",VLOOKUP(H35,[1]CHANTIERS!$1:$1048576,3,FALSE))</f>
        <v/>
      </c>
      <c r="K35" s="10"/>
      <c r="L35" s="10"/>
    </row>
    <row r="36" spans="1:12" x14ac:dyDescent="0.3">
      <c r="A36" s="65"/>
      <c r="B36" s="10">
        <v>26</v>
      </c>
      <c r="C36" s="10" t="s">
        <v>13</v>
      </c>
      <c r="D36" s="11"/>
      <c r="E36" s="40">
        <f>IF(AND(D38&gt;=43,D36&gt;1),4,0)</f>
        <v>0</v>
      </c>
      <c r="F36" s="13"/>
      <c r="G36" s="10" t="str">
        <f t="shared" si="3"/>
        <v/>
      </c>
      <c r="H36" s="43"/>
      <c r="I36" s="10" t="str">
        <f>IF(H36="","",VLOOKUP(H36,[1]CHANTIERS!$1:$1048576,2,FALSE))</f>
        <v/>
      </c>
      <c r="J36" s="29" t="str">
        <f>IF(H36="","",VLOOKUP(H36,[1]CHANTIERS!$1:$1048576,3,FALSE))</f>
        <v/>
      </c>
      <c r="K36" s="10"/>
      <c r="L36" s="10"/>
    </row>
    <row r="37" spans="1:12" x14ac:dyDescent="0.3">
      <c r="A37" s="66"/>
      <c r="B37" s="14">
        <v>27</v>
      </c>
      <c r="C37" s="14" t="s">
        <v>14</v>
      </c>
      <c r="D37" s="15"/>
      <c r="E37" s="16"/>
      <c r="F37" s="17"/>
      <c r="G37" s="14"/>
      <c r="H37" s="44"/>
      <c r="I37" s="14"/>
      <c r="J37" s="30"/>
      <c r="K37" s="14"/>
      <c r="L37" s="14"/>
    </row>
    <row r="38" spans="1:12" x14ac:dyDescent="0.3">
      <c r="B38" s="61" t="s">
        <v>16</v>
      </c>
      <c r="C38" s="61"/>
      <c r="D38" s="7">
        <f>SUM(D31:D37)</f>
        <v>0</v>
      </c>
      <c r="E38" s="39">
        <f>SUM(E31:E37)</f>
        <v>0</v>
      </c>
      <c r="F38" s="6">
        <f>D38-E38</f>
        <v>0</v>
      </c>
      <c r="G38" s="2">
        <f>SUM(G31:G36)</f>
        <v>0</v>
      </c>
      <c r="H38" s="45"/>
      <c r="I38" s="2"/>
      <c r="J38" s="33"/>
      <c r="K38" s="2"/>
      <c r="L38" s="2"/>
    </row>
    <row r="39" spans="1:12" x14ac:dyDescent="0.3">
      <c r="A39" s="64">
        <v>44</v>
      </c>
      <c r="B39" s="18">
        <v>28</v>
      </c>
      <c r="C39" s="18" t="s">
        <v>15</v>
      </c>
      <c r="D39" s="19"/>
      <c r="E39" s="41">
        <f>IF(AND($D$46&gt;=43,$D$44=0),9,IF(AND($D$46&gt;=43,$D$44&gt;1),8,D39))</f>
        <v>0</v>
      </c>
      <c r="F39" s="20"/>
      <c r="G39" s="26" t="str">
        <f>IF(E39=0,"",1)</f>
        <v/>
      </c>
      <c r="H39" s="46"/>
      <c r="I39" s="18" t="str">
        <f>IF(H39="","",VLOOKUP(H39,[1]CHANTIERS!$1:$1048576,2,FALSE))</f>
        <v/>
      </c>
      <c r="J39" s="32" t="str">
        <f>IF(H39="","",VLOOKUP(H39,[1]CHANTIERS!$1:$1048576,3,FALSE))</f>
        <v/>
      </c>
      <c r="K39" s="18"/>
      <c r="L39" s="18"/>
    </row>
    <row r="40" spans="1:12" x14ac:dyDescent="0.3">
      <c r="A40" s="65"/>
      <c r="B40" s="10">
        <v>29</v>
      </c>
      <c r="C40" s="10" t="s">
        <v>9</v>
      </c>
      <c r="D40" s="11"/>
      <c r="E40" s="12">
        <f>IF(AND($D$46&gt;=43,$D$44=0),9,IF(AND($D$46&gt;=43,$D$44&gt;1),8,D40))</f>
        <v>0</v>
      </c>
      <c r="F40" s="13"/>
      <c r="G40" s="25" t="str">
        <f t="shared" ref="G40:G44" si="4">IF(E40=0,"",1)</f>
        <v/>
      </c>
      <c r="H40" s="43"/>
      <c r="I40" s="10" t="str">
        <f>IF(H40="","",VLOOKUP(H40,[1]CHANTIERS!$1:$1048576,2,FALSE))</f>
        <v/>
      </c>
      <c r="J40" s="29" t="str">
        <f>IF(H40="","",VLOOKUP(H40,[1]CHANTIERS!$1:$1048576,3,FALSE))</f>
        <v/>
      </c>
      <c r="K40" s="10"/>
      <c r="L40" s="10"/>
    </row>
    <row r="41" spans="1:12" x14ac:dyDescent="0.3">
      <c r="A41" s="65"/>
      <c r="B41" s="10">
        <v>30</v>
      </c>
      <c r="C41" s="10" t="s">
        <v>10</v>
      </c>
      <c r="D41" s="11"/>
      <c r="E41" s="12">
        <f>IF(AND($D$46&gt;=43,$D$44=0),9,IF(AND($D$46&gt;=43,$D$44&gt;1),8,D41))</f>
        <v>0</v>
      </c>
      <c r="F41" s="13"/>
      <c r="G41" s="25" t="str">
        <f t="shared" si="4"/>
        <v/>
      </c>
      <c r="H41" s="43"/>
      <c r="I41" s="10" t="str">
        <f>IF(H41="","",VLOOKUP(H41,[1]CHANTIERS!$1:$1048576,2,FALSE))</f>
        <v/>
      </c>
      <c r="J41" s="29" t="str">
        <f>IF(H41="","",VLOOKUP(H41,[1]CHANTIERS!$1:$1048576,3,FALSE))</f>
        <v/>
      </c>
      <c r="K41" s="10"/>
      <c r="L41" s="10"/>
    </row>
    <row r="42" spans="1:12" x14ac:dyDescent="0.3">
      <c r="A42" s="65"/>
      <c r="B42" s="10">
        <v>31</v>
      </c>
      <c r="C42" s="10" t="s">
        <v>11</v>
      </c>
      <c r="D42" s="11"/>
      <c r="E42" s="12">
        <f>IF(AND($D$46&gt;=43,$D$44=0),9,IF(AND($D$46&gt;=43,$D$44&gt;1),8,D42))</f>
        <v>0</v>
      </c>
      <c r="F42" s="13"/>
      <c r="G42" s="25" t="str">
        <f t="shared" si="4"/>
        <v/>
      </c>
      <c r="H42" s="43"/>
      <c r="I42" s="10" t="str">
        <f>IF(H42="","",VLOOKUP(H42,[1]CHANTIERS!$1:$1048576,2,FALSE))</f>
        <v/>
      </c>
      <c r="J42" s="29" t="str">
        <f>IF(H42="","",VLOOKUP(H42,[1]CHANTIERS!$1:$1048576,3,FALSE))</f>
        <v/>
      </c>
      <c r="K42" s="10"/>
      <c r="L42" s="10"/>
    </row>
    <row r="43" spans="1:12" x14ac:dyDescent="0.3">
      <c r="A43" s="65"/>
      <c r="B43" s="52">
        <v>1</v>
      </c>
      <c r="C43" s="52" t="s">
        <v>12</v>
      </c>
      <c r="D43" s="53"/>
      <c r="E43" s="54">
        <f>IF(AND($D$46&gt;=43,$D$44=0),7,IF(AND($D$46&gt;=43,$D$44&gt;1),7,D43))</f>
        <v>0</v>
      </c>
      <c r="F43" s="52"/>
      <c r="G43" s="55" t="str">
        <f t="shared" si="4"/>
        <v/>
      </c>
      <c r="H43" s="58"/>
      <c r="I43" s="52" t="str">
        <f>IF(H43="","",VLOOKUP(H43,[1]CHANTIERS!$1:$1048576,2,FALSE))</f>
        <v/>
      </c>
      <c r="J43" s="56" t="str">
        <f>IF(H43="","",VLOOKUP(H43,[1]CHANTIERS!$1:$1048576,3,FALSE))</f>
        <v/>
      </c>
      <c r="K43" s="52"/>
      <c r="L43" s="52"/>
    </row>
    <row r="44" spans="1:12" x14ac:dyDescent="0.3">
      <c r="A44" s="65"/>
      <c r="B44" s="52">
        <v>2</v>
      </c>
      <c r="C44" s="52" t="s">
        <v>13</v>
      </c>
      <c r="D44" s="53"/>
      <c r="E44" s="57">
        <f>IF(AND(D46&gt;=43,D44&gt;1),4,0)</f>
        <v>0</v>
      </c>
      <c r="F44" s="52"/>
      <c r="G44" s="55" t="str">
        <f t="shared" si="4"/>
        <v/>
      </c>
      <c r="H44" s="58"/>
      <c r="I44" s="52" t="str">
        <f>IF(H44="","",VLOOKUP(H44,[1]CHANTIERS!$1:$1048576,2,FALSE))</f>
        <v/>
      </c>
      <c r="J44" s="56"/>
      <c r="K44" s="52"/>
      <c r="L44" s="52"/>
    </row>
    <row r="45" spans="1:12" x14ac:dyDescent="0.3">
      <c r="A45" s="66"/>
      <c r="B45" s="14">
        <v>3</v>
      </c>
      <c r="C45" s="14" t="s">
        <v>14</v>
      </c>
      <c r="D45" s="15"/>
      <c r="E45" s="16"/>
      <c r="F45" s="17"/>
      <c r="G45" s="14"/>
      <c r="H45" s="44"/>
      <c r="I45" s="14"/>
      <c r="J45" s="30"/>
      <c r="K45" s="14"/>
      <c r="L45" s="14"/>
    </row>
    <row r="46" spans="1:12" x14ac:dyDescent="0.3">
      <c r="B46" s="61" t="s">
        <v>16</v>
      </c>
      <c r="C46" s="61"/>
      <c r="D46" s="7">
        <f>SUM(D39:D45)</f>
        <v>0</v>
      </c>
      <c r="E46" s="5">
        <f>SUM(E39:E45)</f>
        <v>0</v>
      </c>
      <c r="F46" s="6">
        <f>D46-E46</f>
        <v>0</v>
      </c>
      <c r="G46" s="2">
        <f>SUM(G39:G45)</f>
        <v>0</v>
      </c>
      <c r="H46" s="2"/>
      <c r="I46" s="2"/>
      <c r="J46" s="31"/>
      <c r="K46" s="2"/>
      <c r="L46" s="2"/>
    </row>
    <row r="47" spans="1:12" ht="17.25" thickBot="1" x14ac:dyDescent="0.35"/>
    <row r="48" spans="1:12" ht="17.25" thickBot="1" x14ac:dyDescent="0.35">
      <c r="H48" s="62" t="s">
        <v>24</v>
      </c>
      <c r="I48" s="63"/>
    </row>
    <row r="49" spans="8:11" x14ac:dyDescent="0.3">
      <c r="H49" s="34" t="s">
        <v>26</v>
      </c>
      <c r="I49" s="35">
        <f>SUM(G46,G38,G30,G22,G14)</f>
        <v>0</v>
      </c>
    </row>
    <row r="50" spans="8:11" ht="17.25" thickBot="1" x14ac:dyDescent="0.35">
      <c r="H50" s="34"/>
      <c r="I50" s="35"/>
    </row>
    <row r="51" spans="8:11" ht="17.25" thickBot="1" x14ac:dyDescent="0.35">
      <c r="H51" s="36" t="s">
        <v>27</v>
      </c>
      <c r="I51" s="36" t="s">
        <v>28</v>
      </c>
      <c r="K51"/>
    </row>
    <row r="52" spans="8:11" ht="17.25" thickBot="1" x14ac:dyDescent="0.35">
      <c r="H52" s="60"/>
      <c r="I52" s="59">
        <v>29</v>
      </c>
      <c r="K52"/>
    </row>
    <row r="53" spans="8:11" ht="17.25" thickBot="1" x14ac:dyDescent="0.35">
      <c r="H53" s="37" t="s">
        <v>25</v>
      </c>
      <c r="I53" s="38">
        <v>29</v>
      </c>
      <c r="K53"/>
    </row>
    <row r="54" spans="8:11" x14ac:dyDescent="0.3">
      <c r="H54"/>
      <c r="I54"/>
      <c r="K54"/>
    </row>
    <row r="55" spans="8:11" ht="17.25" thickBot="1" x14ac:dyDescent="0.35">
      <c r="H55"/>
      <c r="I55"/>
      <c r="K55"/>
    </row>
    <row r="56" spans="8:11" x14ac:dyDescent="0.3">
      <c r="I56"/>
      <c r="J56"/>
      <c r="K56"/>
    </row>
    <row r="57" spans="8:11" x14ac:dyDescent="0.3">
      <c r="I57"/>
      <c r="J57"/>
      <c r="K57"/>
    </row>
    <row r="58" spans="8:11" x14ac:dyDescent="0.3">
      <c r="I58"/>
      <c r="J58"/>
      <c r="K58"/>
    </row>
    <row r="59" spans="8:11" x14ac:dyDescent="0.3">
      <c r="I59"/>
      <c r="J59"/>
      <c r="K59"/>
    </row>
    <row r="60" spans="8:11" x14ac:dyDescent="0.3">
      <c r="I60"/>
      <c r="J60"/>
      <c r="K60"/>
    </row>
    <row r="61" spans="8:11" x14ac:dyDescent="0.3">
      <c r="I61"/>
      <c r="J61"/>
      <c r="K61"/>
    </row>
    <row r="62" spans="8:11" x14ac:dyDescent="0.3">
      <c r="I62"/>
      <c r="J62"/>
      <c r="K62"/>
    </row>
    <row r="63" spans="8:11" x14ac:dyDescent="0.3">
      <c r="I63"/>
      <c r="J63"/>
      <c r="K63"/>
    </row>
    <row r="64" spans="8:11" x14ac:dyDescent="0.3">
      <c r="I64"/>
      <c r="J64"/>
      <c r="K64"/>
    </row>
    <row r="65" spans="9:11" x14ac:dyDescent="0.3">
      <c r="I65"/>
      <c r="J65"/>
      <c r="K65"/>
    </row>
    <row r="66" spans="9:11" x14ac:dyDescent="0.3">
      <c r="I66"/>
      <c r="J66"/>
      <c r="K66"/>
    </row>
    <row r="67" spans="9:11" x14ac:dyDescent="0.3">
      <c r="I67"/>
      <c r="J67"/>
      <c r="K67"/>
    </row>
    <row r="68" spans="9:11" x14ac:dyDescent="0.3">
      <c r="I68"/>
      <c r="J68"/>
      <c r="K68"/>
    </row>
  </sheetData>
  <sheetProtection selectLockedCells="1"/>
  <mergeCells count="14">
    <mergeCell ref="A15:A21"/>
    <mergeCell ref="A1:L1"/>
    <mergeCell ref="A5:B5"/>
    <mergeCell ref="C5:L5"/>
    <mergeCell ref="A7:A13"/>
    <mergeCell ref="B14:C14"/>
    <mergeCell ref="B46:C46"/>
    <mergeCell ref="H48:I48"/>
    <mergeCell ref="B22:C22"/>
    <mergeCell ref="A23:A29"/>
    <mergeCell ref="B30:C30"/>
    <mergeCell ref="A31:A37"/>
    <mergeCell ref="B38:C38"/>
    <mergeCell ref="A39:A45"/>
  </mergeCells>
  <pageMargins left="0.7" right="0.7" top="0.75" bottom="0.75" header="0.3" footer="0.3"/>
  <pageSetup paperSize="9" scale="55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imprime">
                <anchor moveWithCells="1" sizeWithCells="1">
                  <from>
                    <xdr:col>9</xdr:col>
                    <xdr:colOff>57150</xdr:colOff>
                    <xdr:row>1</xdr:row>
                    <xdr:rowOff>304800</xdr:rowOff>
                  </from>
                  <to>
                    <xdr:col>11</xdr:col>
                    <xdr:colOff>695325</xdr:colOff>
                    <xdr:row>1</xdr:row>
                    <xdr:rowOff>742950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CADOT-GUILLET</dc:creator>
  <cp:lastModifiedBy>Christelle CADOT-GUILLET</cp:lastModifiedBy>
  <cp:lastPrinted>2019-10-31T08:31:14Z</cp:lastPrinted>
  <dcterms:created xsi:type="dcterms:W3CDTF">2019-10-30T11:06:23Z</dcterms:created>
  <dcterms:modified xsi:type="dcterms:W3CDTF">2019-10-31T14:49:36Z</dcterms:modified>
</cp:coreProperties>
</file>