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trlProps/ctrlProp1.xml" ContentType="application/vnd.ms-excel.controlproperties+xml"/>
  <Override PartName="/xl/drawings/drawing3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/>
  <mc:AlternateContent xmlns:mc="http://schemas.openxmlformats.org/markup-compatibility/2006">
    <mc:Choice Requires="x15">
      <x15ac:absPath xmlns:x15ac="http://schemas.microsoft.com/office/spreadsheetml/2010/11/ac" url="Z:\NPS\09-SALAIRES SALARIES\CONGES\"/>
    </mc:Choice>
  </mc:AlternateContent>
  <xr:revisionPtr revIDLastSave="0" documentId="13_ncr:1_{C03D3883-FBB3-43D3-85ED-C55A2605CA1B}" xr6:coauthVersionLast="45" xr6:coauthVersionMax="45" xr10:uidLastSave="{00000000-0000-0000-0000-000000000000}"/>
  <bookViews>
    <workbookView xWindow="28680" yWindow="-120" windowWidth="29040" windowHeight="15840" activeTab="1" xr2:uid="{00000000-000D-0000-FFFF-FFFF00000000}"/>
  </bookViews>
  <sheets>
    <sheet name="Saisie CP" sheetId="5" r:id="rId1"/>
    <sheet name="Planning CP" sheetId="11" r:id="rId2"/>
    <sheet name="Planning CP6" sheetId="13" r:id="rId3"/>
    <sheet name="Bilan ABSENCE" sheetId="8" r:id="rId4"/>
    <sheet name="Bilan CP" sheetId="7" r:id="rId5"/>
    <sheet name="BDD" sheetId="4" r:id="rId6"/>
  </sheets>
  <functionGroups builtInGroupCount="19"/>
  <externalReferences>
    <externalReference r:id="rId7"/>
  </externalReferences>
  <definedNames>
    <definedName name="_xlnm._FilterDatabase" localSheetId="5" hidden="1">BDD!$A$1:$A$1</definedName>
    <definedName name="_xlnm._FilterDatabase" localSheetId="3" hidden="1">'Bilan ABSENCE'!$A$2:$I$6</definedName>
    <definedName name="_xlnm._FilterDatabase" localSheetId="4" hidden="1">'Bilan CP'!$A$2:$E$20</definedName>
    <definedName name="_xlnm._FilterDatabase" localSheetId="1" hidden="1">'Planning CP'!$A$1:$BM$20</definedName>
    <definedName name="_xlnm._FilterDatabase" localSheetId="2" hidden="1">'Planning CP6'!$A$1:$BM$22</definedName>
    <definedName name="_xlnm._FilterDatabase" localSheetId="0" hidden="1">'Saisie CP'!#REF!</definedName>
    <definedName name="An" localSheetId="1">'Planning CP'!$A$1</definedName>
    <definedName name="An" localSheetId="2">'Planning CP6'!$A$1</definedName>
    <definedName name="An">'Planning CP'!$A$1</definedName>
    <definedName name="Années">BDD!$H$2:$H$12</definedName>
    <definedName name="Bilan">BDD!$M$2:$M$12</definedName>
    <definedName name="codes">BDD!$Q$2:$Q$10</definedName>
    <definedName name="ColA">'Saisie CP'!$A:$A</definedName>
    <definedName name="dates_planning" localSheetId="1">'Planning CP'!$D$4:$BM$4</definedName>
    <definedName name="dates_planning" localSheetId="2">'Planning CP6'!$D$4:$BM$4</definedName>
    <definedName name="Ferie">OFFSET(BDD!$E$2,,,COUNTA(BDD!$E:$E)-1)</definedName>
    <definedName name="Mois" localSheetId="1">'Planning CP'!$A$2</definedName>
    <definedName name="Mois" localSheetId="2">'Planning CP6'!$A$2</definedName>
    <definedName name="Mois_BDD">BDD!$C$2:$C$13</definedName>
    <definedName name="Mois_fin" localSheetId="1">'Planning CP'!$AI$2</definedName>
    <definedName name="Mois_fin" localSheetId="2">'Planning CP6'!$AI$2</definedName>
    <definedName name="mois_planning" localSheetId="1">'Planning CP'!$D$5:$BM$20</definedName>
    <definedName name="mois_planning" localSheetId="2">'Planning CP6'!$D$5:$BM$22</definedName>
    <definedName name="Nom">OFFSET(BDD!$A$2,,,COUNTA(BDD!$A:$A)-1)</definedName>
    <definedName name="noms_planning" localSheetId="1">OFFSET('Planning CP'!$A:$A,4,,COUNTA('Planning CP'!$A:$A)-1)</definedName>
    <definedName name="noms_planning" localSheetId="2">OFFSET('Planning CP6'!$A:$A,4,,COUNTA('Planning CP6'!$A:$A)-1)</definedName>
    <definedName name="Profil">BDD!$O$2:$O$8</definedName>
    <definedName name="Salariés">OFFSET(BDD!$A:$A,1,,COUNTA(BDD!$A:$A)-1)</definedName>
    <definedName name="Type">BDD!$R$2:$R$9</definedName>
    <definedName name="_xlnm.Print_Area" localSheetId="1">'Planning CP'!$A$1:$BM$20</definedName>
    <definedName name="_xlnm.Print_Area" localSheetId="2">'Planning CP6'!$A$1:$BM$22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6" i="13" l="1"/>
  <c r="B7" i="13"/>
  <c r="B8" i="13"/>
  <c r="B9" i="13"/>
  <c r="B10" i="13"/>
  <c r="B11" i="13"/>
  <c r="B12" i="13"/>
  <c r="B13" i="13"/>
  <c r="B14" i="13"/>
  <c r="B15" i="13"/>
  <c r="B16" i="13"/>
  <c r="B17" i="13"/>
  <c r="B18" i="13"/>
  <c r="B19" i="13"/>
  <c r="B20" i="13"/>
  <c r="B21" i="13"/>
  <c r="B22" i="13"/>
  <c r="B5" i="13"/>
  <c r="A6" i="13"/>
  <c r="A7" i="13"/>
  <c r="A8" i="13"/>
  <c r="A9" i="13"/>
  <c r="A10" i="13"/>
  <c r="A11" i="13"/>
  <c r="A12" i="13"/>
  <c r="A13" i="13"/>
  <c r="A14" i="13"/>
  <c r="A15" i="13"/>
  <c r="A16" i="13"/>
  <c r="A17" i="13"/>
  <c r="A18" i="13"/>
  <c r="A19" i="13"/>
  <c r="A20" i="13"/>
  <c r="A21" i="13"/>
  <c r="A22" i="13"/>
  <c r="A5" i="13"/>
  <c r="D3" i="13"/>
  <c r="D4" i="13" s="1"/>
  <c r="E5" i="5" a="1"/>
  <c r="E4" i="5" a="1"/>
  <c r="E3" i="5" a="1"/>
  <c r="E5" i="5" l="1"/>
  <c r="E4" i="5"/>
  <c r="E3" i="5"/>
  <c r="D3" i="7" s="1" a="1"/>
  <c r="D3" i="7" s="1"/>
  <c r="D2" i="13"/>
  <c r="E3" i="13"/>
  <c r="F3" i="13" l="1"/>
  <c r="E4" i="13"/>
  <c r="F4" i="13" l="1"/>
  <c r="G3" i="13"/>
  <c r="G4" i="13" l="1"/>
  <c r="H3" i="13"/>
  <c r="H4" i="13" l="1"/>
  <c r="I3" i="13"/>
  <c r="J3" i="13" l="1"/>
  <c r="I4" i="13"/>
  <c r="K3" i="13" l="1"/>
  <c r="J4" i="13"/>
  <c r="L3" i="13" l="1"/>
  <c r="K4" i="13"/>
  <c r="M3" i="13" l="1"/>
  <c r="L4" i="13"/>
  <c r="N3" i="13" l="1"/>
  <c r="M4" i="13"/>
  <c r="O3" i="13" l="1"/>
  <c r="N4" i="13"/>
  <c r="P3" i="13" l="1"/>
  <c r="O4" i="13"/>
  <c r="P4" i="13" l="1"/>
  <c r="Q3" i="13"/>
  <c r="R3" i="13" l="1"/>
  <c r="Q4" i="13"/>
  <c r="R4" i="13" l="1"/>
  <c r="S3" i="13"/>
  <c r="S4" i="13" l="1"/>
  <c r="T3" i="13"/>
  <c r="T4" i="13" l="1"/>
  <c r="U3" i="13"/>
  <c r="V3" i="13" l="1"/>
  <c r="U4" i="13"/>
  <c r="W3" i="13" l="1"/>
  <c r="V4" i="13"/>
  <c r="X3" i="13" l="1"/>
  <c r="W4" i="13"/>
  <c r="Y3" i="13" l="1"/>
  <c r="X4" i="13"/>
  <c r="Z3" i="13" l="1"/>
  <c r="Y4" i="13"/>
  <c r="AA3" i="13" l="1"/>
  <c r="Z4" i="13"/>
  <c r="AB3" i="13" l="1"/>
  <c r="AA4" i="13"/>
  <c r="AB4" i="13" l="1"/>
  <c r="AC3" i="13"/>
  <c r="AD3" i="13" l="1"/>
  <c r="AC4" i="13"/>
  <c r="AD4" i="13" l="1"/>
  <c r="AE3" i="13"/>
  <c r="AE4" i="13" l="1"/>
  <c r="AF3" i="13"/>
  <c r="AF4" i="13" l="1"/>
  <c r="AG3" i="13"/>
  <c r="AH3" i="13" l="1"/>
  <c r="AG4" i="13"/>
  <c r="AI3" i="13" l="1"/>
  <c r="AH4" i="13"/>
  <c r="AJ3" i="13" l="1"/>
  <c r="AI4" i="13"/>
  <c r="AI2" i="13"/>
  <c r="AK3" i="13" l="1"/>
  <c r="AJ4" i="13"/>
  <c r="AL3" i="13" l="1"/>
  <c r="AK4" i="13"/>
  <c r="AM3" i="13" l="1"/>
  <c r="AL4" i="13"/>
  <c r="AN3" i="13" l="1"/>
  <c r="AM4" i="13"/>
  <c r="AN4" i="13" l="1"/>
  <c r="AO3" i="13"/>
  <c r="AP3" i="13" l="1"/>
  <c r="AO4" i="13"/>
  <c r="AP4" i="13" l="1"/>
  <c r="AQ3" i="13"/>
  <c r="AQ4" i="13" l="1"/>
  <c r="AR3" i="13"/>
  <c r="AS3" i="13" l="1"/>
  <c r="AR4" i="13"/>
  <c r="AT3" i="13" l="1"/>
  <c r="AS4" i="13"/>
  <c r="AU3" i="13" l="1"/>
  <c r="AT4" i="13"/>
  <c r="AV3" i="13" l="1"/>
  <c r="AU4" i="13"/>
  <c r="AW3" i="13" l="1"/>
  <c r="AV4" i="13"/>
  <c r="AX3" i="13" l="1"/>
  <c r="AW4" i="13"/>
  <c r="AY3" i="13" l="1"/>
  <c r="AX4" i="13"/>
  <c r="AZ3" i="13" l="1"/>
  <c r="AY4" i="13"/>
  <c r="BA3" i="13" l="1"/>
  <c r="AZ4" i="13"/>
  <c r="BB3" i="13" l="1"/>
  <c r="BA4" i="13"/>
  <c r="BB4" i="13" l="1"/>
  <c r="BC3" i="13"/>
  <c r="BC4" i="13" l="1"/>
  <c r="BD3" i="13"/>
  <c r="BD4" i="13" l="1"/>
  <c r="BE3" i="13"/>
  <c r="BF3" i="13" l="1"/>
  <c r="BE4" i="13"/>
  <c r="BG3" i="13" l="1"/>
  <c r="BF4" i="13"/>
  <c r="BH3" i="13" l="1"/>
  <c r="BG4" i="13"/>
  <c r="BI3" i="13" l="1"/>
  <c r="BH4" i="13"/>
  <c r="BJ3" i="13" l="1"/>
  <c r="BI4" i="13"/>
  <c r="BK3" i="13" l="1"/>
  <c r="BJ4" i="13"/>
  <c r="BL3" i="13" l="1"/>
  <c r="BK4" i="13"/>
  <c r="BM3" i="13" l="1"/>
  <c r="BL4" i="13"/>
  <c r="BN3" i="13" l="1"/>
  <c r="BM4" i="13"/>
  <c r="BN4" i="13" l="1"/>
  <c r="BO3" i="13"/>
  <c r="BN2" i="13"/>
  <c r="BO4" i="13" l="1"/>
  <c r="BP3" i="13"/>
  <c r="BP4" i="13" l="1"/>
  <c r="BQ3" i="13"/>
  <c r="BR3" i="13" l="1"/>
  <c r="BQ4" i="13"/>
  <c r="BS3" i="13" l="1"/>
  <c r="BR4" i="13"/>
  <c r="BT3" i="13" l="1"/>
  <c r="BS4" i="13"/>
  <c r="BU3" i="13" l="1"/>
  <c r="BT4" i="13"/>
  <c r="BV3" i="13" l="1"/>
  <c r="BU4" i="13"/>
  <c r="BW3" i="13" l="1"/>
  <c r="BV4" i="13"/>
  <c r="BX3" i="13" l="1"/>
  <c r="BW4" i="13"/>
  <c r="BY3" i="13" l="1"/>
  <c r="BX4" i="13"/>
  <c r="BZ3" i="13" l="1"/>
  <c r="BY4" i="13"/>
  <c r="BZ4" i="13" l="1"/>
  <c r="CA3" i="13"/>
  <c r="CA4" i="13" l="1"/>
  <c r="CB3" i="13"/>
  <c r="CB4" i="13" l="1"/>
  <c r="CC3" i="13"/>
  <c r="CD3" i="13" l="1"/>
  <c r="CC4" i="13"/>
  <c r="CE3" i="13" l="1"/>
  <c r="CD4" i="13"/>
  <c r="CF3" i="13" l="1"/>
  <c r="CE4" i="13"/>
  <c r="CG3" i="13" l="1"/>
  <c r="CF4" i="13"/>
  <c r="CH3" i="13" l="1"/>
  <c r="CG4" i="13"/>
  <c r="CI3" i="13" l="1"/>
  <c r="CH4" i="13"/>
  <c r="CJ3" i="13" l="1"/>
  <c r="CI4" i="13"/>
  <c r="CK3" i="13" l="1"/>
  <c r="CJ4" i="13"/>
  <c r="CL3" i="13" l="1"/>
  <c r="CK4" i="13"/>
  <c r="CL4" i="13" l="1"/>
  <c r="CM3" i="13"/>
  <c r="CM4" i="13" l="1"/>
  <c r="CN3" i="13"/>
  <c r="CN4" i="13" l="1"/>
  <c r="CO3" i="13"/>
  <c r="CP3" i="13" l="1"/>
  <c r="CO4" i="13"/>
  <c r="CQ3" i="13" l="1"/>
  <c r="CP4" i="13"/>
  <c r="CR3" i="13" l="1"/>
  <c r="CQ4" i="13"/>
  <c r="CS3" i="13" l="1"/>
  <c r="CR4" i="13"/>
  <c r="CT3" i="13" l="1"/>
  <c r="CS2" i="13"/>
  <c r="CS4" i="13"/>
  <c r="CU3" i="13" l="1"/>
  <c r="CT4" i="13"/>
  <c r="CV3" i="13" l="1"/>
  <c r="CU4" i="13"/>
  <c r="CW3" i="13" l="1"/>
  <c r="CV4" i="13"/>
  <c r="CX3" i="13" l="1"/>
  <c r="CW4" i="13"/>
  <c r="CX4" i="13" l="1"/>
  <c r="CY3" i="13"/>
  <c r="CY4" i="13" l="1"/>
  <c r="CZ3" i="13"/>
  <c r="CZ4" i="13" l="1"/>
  <c r="DA3" i="13"/>
  <c r="DB3" i="13" l="1"/>
  <c r="DA4" i="13"/>
  <c r="DC3" i="13" l="1"/>
  <c r="DB4" i="13"/>
  <c r="DD3" i="13" l="1"/>
  <c r="DC4" i="13"/>
  <c r="DE3" i="13" l="1"/>
  <c r="DD4" i="13"/>
  <c r="DF3" i="13" l="1"/>
  <c r="DE4" i="13"/>
  <c r="DG3" i="13" l="1"/>
  <c r="DF4" i="13"/>
  <c r="DH3" i="13" l="1"/>
  <c r="DG4" i="13"/>
  <c r="DI3" i="13" l="1"/>
  <c r="DH4" i="13"/>
  <c r="DJ3" i="13" l="1"/>
  <c r="DI4" i="13"/>
  <c r="DJ4" i="13" l="1"/>
  <c r="DK3" i="13"/>
  <c r="DK4" i="13" l="1"/>
  <c r="DL3" i="13"/>
  <c r="DM3" i="13" l="1"/>
  <c r="DL4" i="13"/>
  <c r="DN3" i="13" l="1"/>
  <c r="DM4" i="13"/>
  <c r="DO3" i="13" l="1"/>
  <c r="DN4" i="13"/>
  <c r="DP3" i="13" l="1"/>
  <c r="DO4" i="13"/>
  <c r="DQ3" i="13" l="1"/>
  <c r="DP4" i="13"/>
  <c r="DR3" i="13" l="1"/>
  <c r="DQ4" i="13"/>
  <c r="DS3" i="13" l="1"/>
  <c r="DR4" i="13"/>
  <c r="DT3" i="13" l="1"/>
  <c r="DS4" i="13"/>
  <c r="DU3" i="13" l="1"/>
  <c r="DT4" i="13"/>
  <c r="DV3" i="13" l="1"/>
  <c r="DU4" i="13"/>
  <c r="DV4" i="13" l="1"/>
  <c r="DW3" i="13"/>
  <c r="DW4" i="13" l="1"/>
  <c r="DW2" i="13"/>
  <c r="DX3" i="13"/>
  <c r="DX4" i="13" l="1"/>
  <c r="DY3" i="13"/>
  <c r="DZ3" i="13" l="1"/>
  <c r="DY4" i="13"/>
  <c r="EA3" i="13" l="1"/>
  <c r="DZ4" i="13"/>
  <c r="EB3" i="13" l="1"/>
  <c r="EA4" i="13"/>
  <c r="EC3" i="13" l="1"/>
  <c r="EB4" i="13"/>
  <c r="ED3" i="13" l="1"/>
  <c r="EC4" i="13"/>
  <c r="EE3" i="13" l="1"/>
  <c r="ED4" i="13"/>
  <c r="EF3" i="13" l="1"/>
  <c r="EE4" i="13"/>
  <c r="EG3" i="13" l="1"/>
  <c r="EF4" i="13"/>
  <c r="EH3" i="13" l="1"/>
  <c r="EG4" i="13"/>
  <c r="EH4" i="13" l="1"/>
  <c r="EI3" i="13"/>
  <c r="EI4" i="13" l="1"/>
  <c r="EJ3" i="13"/>
  <c r="EJ4" i="13" l="1"/>
  <c r="EK3" i="13"/>
  <c r="EL3" i="13" l="1"/>
  <c r="EK4" i="13"/>
  <c r="EM3" i="13" l="1"/>
  <c r="EL4" i="13"/>
  <c r="EN3" i="13" l="1"/>
  <c r="EM4" i="13"/>
  <c r="EO3" i="13" l="1"/>
  <c r="EN4" i="13"/>
  <c r="EP3" i="13" l="1"/>
  <c r="EO4" i="13"/>
  <c r="EQ3" i="13" l="1"/>
  <c r="EP4" i="13"/>
  <c r="ER3" i="13" l="1"/>
  <c r="EQ4" i="13"/>
  <c r="ES3" i="13" l="1"/>
  <c r="ER4" i="13"/>
  <c r="ET3" i="13" l="1"/>
  <c r="ES4" i="13"/>
  <c r="ET4" i="13" l="1"/>
  <c r="EU3" i="13"/>
  <c r="EU4" i="13" l="1"/>
  <c r="EV3" i="13"/>
  <c r="EV4" i="13" l="1"/>
  <c r="EW3" i="13"/>
  <c r="EX3" i="13" l="1"/>
  <c r="EW4" i="13"/>
  <c r="EY3" i="13" l="1"/>
  <c r="EX4" i="13"/>
  <c r="EZ3" i="13" l="1"/>
  <c r="EY4" i="13"/>
  <c r="FA3" i="13" l="1"/>
  <c r="EZ4" i="13"/>
  <c r="FB3" i="13" l="1"/>
  <c r="FA4" i="13"/>
  <c r="FC3" i="13" l="1"/>
  <c r="FB2" i="13"/>
  <c r="FB4" i="13"/>
  <c r="FD3" i="13" l="1"/>
  <c r="FC4" i="13"/>
  <c r="FE3" i="13" l="1"/>
  <c r="FD4" i="13"/>
  <c r="FF3" i="13" l="1"/>
  <c r="FE4" i="13"/>
  <c r="FF4" i="13" l="1"/>
  <c r="FG3" i="13"/>
  <c r="FG4" i="13" l="1"/>
  <c r="FH3" i="13"/>
  <c r="FI3" i="13" l="1"/>
  <c r="FH4" i="13"/>
  <c r="FJ3" i="13" l="1"/>
  <c r="FI4" i="13"/>
  <c r="FK3" i="13" l="1"/>
  <c r="FJ4" i="13"/>
  <c r="FL3" i="13" l="1"/>
  <c r="FK4" i="13"/>
  <c r="FM3" i="13" l="1"/>
  <c r="FL4" i="13"/>
  <c r="FN3" i="13" l="1"/>
  <c r="FM4" i="13"/>
  <c r="FO3" i="13" l="1"/>
  <c r="FN4" i="13"/>
  <c r="FP3" i="13" l="1"/>
  <c r="FO4" i="13"/>
  <c r="FQ3" i="13" l="1"/>
  <c r="FP4" i="13"/>
  <c r="FR3" i="13" l="1"/>
  <c r="FQ4" i="13"/>
  <c r="FR4" i="13" l="1"/>
  <c r="FS3" i="13"/>
  <c r="FS4" i="13" l="1"/>
  <c r="FT3" i="13"/>
  <c r="FT4" i="13" l="1"/>
  <c r="FU3" i="13"/>
  <c r="FV3" i="13" l="1"/>
  <c r="FU4" i="13"/>
  <c r="FW3" i="13" l="1"/>
  <c r="FV4" i="13"/>
  <c r="FX3" i="13" l="1"/>
  <c r="FW4" i="13"/>
  <c r="FY3" i="13" l="1"/>
  <c r="FX4" i="13"/>
  <c r="FZ3" i="13" l="1"/>
  <c r="FY4" i="13"/>
  <c r="GA3" i="13" l="1"/>
  <c r="FZ4" i="13"/>
  <c r="GB3" i="13" l="1"/>
  <c r="GA4" i="13"/>
  <c r="GC3" i="13" l="1"/>
  <c r="GB4" i="13"/>
  <c r="GD3" i="13" l="1"/>
  <c r="GC4" i="13"/>
  <c r="GD4" i="13" l="1"/>
  <c r="GE3" i="13"/>
  <c r="GE4" i="13" l="1"/>
  <c r="GF3" i="13"/>
  <c r="GF2" i="13" l="1"/>
  <c r="GG3" i="13"/>
  <c r="GF4" i="13"/>
  <c r="GH3" i="13" l="1"/>
  <c r="GG4" i="13"/>
  <c r="GI3" i="13" l="1"/>
  <c r="GH4" i="13"/>
  <c r="GJ3" i="13" l="1"/>
  <c r="GI4" i="13"/>
  <c r="GK3" i="13" l="1"/>
  <c r="GJ4" i="13"/>
  <c r="GL3" i="13" l="1"/>
  <c r="GK4" i="13"/>
  <c r="GM3" i="13" l="1"/>
  <c r="GL4" i="13"/>
  <c r="GN3" i="13" l="1"/>
  <c r="GM4" i="13"/>
  <c r="A4" i="8"/>
  <c r="B4" i="8"/>
  <c r="A5" i="8"/>
  <c r="B5" i="8"/>
  <c r="A6" i="8"/>
  <c r="B6" i="8"/>
  <c r="A7" i="8"/>
  <c r="B7" i="8"/>
  <c r="A8" i="8"/>
  <c r="B8" i="8"/>
  <c r="A9" i="8"/>
  <c r="B9" i="8"/>
  <c r="A10" i="8"/>
  <c r="B10" i="8"/>
  <c r="A11" i="8"/>
  <c r="B11" i="8"/>
  <c r="A12" i="8"/>
  <c r="B12" i="8"/>
  <c r="A13" i="8"/>
  <c r="B13" i="8"/>
  <c r="A14" i="8"/>
  <c r="B14" i="8"/>
  <c r="A15" i="8"/>
  <c r="B15" i="8"/>
  <c r="A16" i="8"/>
  <c r="B16" i="8"/>
  <c r="A17" i="8"/>
  <c r="B17" i="8"/>
  <c r="A18" i="8"/>
  <c r="B18" i="8"/>
  <c r="A19" i="8"/>
  <c r="B19" i="8"/>
  <c r="A20" i="8"/>
  <c r="B20" i="8"/>
  <c r="B6" i="11"/>
  <c r="B7" i="11"/>
  <c r="B8" i="11"/>
  <c r="B9" i="11"/>
  <c r="B10" i="11"/>
  <c r="B11" i="11"/>
  <c r="B12" i="11"/>
  <c r="B13" i="11"/>
  <c r="B14" i="11"/>
  <c r="B15" i="11"/>
  <c r="B16" i="11"/>
  <c r="B17" i="11"/>
  <c r="B18" i="11"/>
  <c r="B19" i="11"/>
  <c r="B20" i="11"/>
  <c r="A6" i="11"/>
  <c r="A7" i="11"/>
  <c r="A8" i="11"/>
  <c r="A9" i="11"/>
  <c r="A10" i="11"/>
  <c r="A11" i="11"/>
  <c r="A12" i="11"/>
  <c r="A13" i="11"/>
  <c r="A14" i="11"/>
  <c r="A15" i="11"/>
  <c r="A16" i="11"/>
  <c r="A17" i="11"/>
  <c r="A18" i="11"/>
  <c r="A19" i="11"/>
  <c r="A20" i="11"/>
  <c r="A5" i="11"/>
  <c r="GO3" i="13" l="1"/>
  <c r="GN4" i="13"/>
  <c r="GP3" i="13" l="1"/>
  <c r="GO4" i="13"/>
  <c r="GP4" i="13" l="1"/>
  <c r="GQ3" i="13"/>
  <c r="B5" i="11"/>
  <c r="B3" i="8"/>
  <c r="GQ4" i="13" l="1"/>
  <c r="GR3" i="13"/>
  <c r="GR4" i="13" l="1"/>
  <c r="GS3" i="13"/>
  <c r="D20" i="7" a="1"/>
  <c r="D20" i="7" s="1"/>
  <c r="E20" i="7" s="1"/>
  <c r="C22" i="13" s="1"/>
  <c r="D10" i="7" a="1"/>
  <c r="D10" i="7" s="1"/>
  <c r="E10" i="7" s="1"/>
  <c r="C12" i="13" s="1"/>
  <c r="D11" i="7" a="1"/>
  <c r="D11" i="7" s="1"/>
  <c r="E11" i="7" s="1"/>
  <c r="C13" i="13" s="1"/>
  <c r="D12" i="7" a="1"/>
  <c r="D12" i="7" s="1"/>
  <c r="E12" i="7" s="1"/>
  <c r="C14" i="13" s="1"/>
  <c r="D13" i="7" a="1"/>
  <c r="D13" i="7" s="1"/>
  <c r="E13" i="7" s="1"/>
  <c r="C15" i="13" s="1"/>
  <c r="D14" i="7" a="1"/>
  <c r="D14" i="7" s="1"/>
  <c r="E14" i="7" s="1"/>
  <c r="C16" i="13" s="1"/>
  <c r="D4" i="7" a="1"/>
  <c r="D4" i="7" s="1"/>
  <c r="E4" i="7" s="1"/>
  <c r="C6" i="13" s="1"/>
  <c r="D15" i="7" a="1"/>
  <c r="D15" i="7" s="1"/>
  <c r="E15" i="7" s="1"/>
  <c r="C17" i="13" s="1"/>
  <c r="D5" i="7" a="1"/>
  <c r="D5" i="7" s="1"/>
  <c r="D6" i="7" a="1"/>
  <c r="D6" i="7" s="1"/>
  <c r="E6" i="7" s="1"/>
  <c r="C8" i="13" s="1"/>
  <c r="D16" i="7" a="1"/>
  <c r="D16" i="7" s="1"/>
  <c r="E16" i="7" s="1"/>
  <c r="C18" i="13" s="1"/>
  <c r="D7" i="7" a="1"/>
  <c r="D7" i="7" s="1"/>
  <c r="D17" i="7" a="1"/>
  <c r="D17" i="7" s="1"/>
  <c r="E17" i="7" s="1"/>
  <c r="C19" i="13" s="1"/>
  <c r="D8" i="7" a="1"/>
  <c r="D8" i="7" s="1"/>
  <c r="E8" i="7" s="1"/>
  <c r="C10" i="13" s="1"/>
  <c r="D18" i="7" a="1"/>
  <c r="D18" i="7" s="1"/>
  <c r="E18" i="7" s="1"/>
  <c r="C20" i="13" s="1"/>
  <c r="D9" i="7" a="1"/>
  <c r="D9" i="7" s="1"/>
  <c r="D19" i="7" a="1"/>
  <c r="D19" i="7" s="1"/>
  <c r="E19" i="7" s="1"/>
  <c r="C21" i="13" s="1"/>
  <c r="F14" i="8" a="1"/>
  <c r="F14" i="8" s="1"/>
  <c r="D17" i="8" a="1"/>
  <c r="D17" i="8" s="1"/>
  <c r="D16" i="8" a="1"/>
  <c r="D16" i="8" s="1"/>
  <c r="E18" i="8" a="1"/>
  <c r="E18" i="8" s="1"/>
  <c r="H13" i="8" a="1"/>
  <c r="H13" i="8" s="1"/>
  <c r="D15" i="8" a="1"/>
  <c r="D15" i="8" s="1"/>
  <c r="F20" i="8" a="1"/>
  <c r="F20" i="8" s="1"/>
  <c r="C12" i="8" a="1"/>
  <c r="C12" i="8" s="1"/>
  <c r="F11" i="8" a="1"/>
  <c r="F11" i="8" s="1"/>
  <c r="H19" i="8" a="1"/>
  <c r="H19" i="8" s="1"/>
  <c r="GT3" i="13" l="1"/>
  <c r="GS4" i="13"/>
  <c r="C13" i="11"/>
  <c r="C17" i="11"/>
  <c r="C8" i="11"/>
  <c r="C14" i="11"/>
  <c r="C10" i="11"/>
  <c r="C15" i="11"/>
  <c r="C16" i="11"/>
  <c r="C6" i="11"/>
  <c r="C12" i="11"/>
  <c r="C18" i="11"/>
  <c r="C19" i="11"/>
  <c r="C20" i="11"/>
  <c r="A3" i="8"/>
  <c r="F12" i="8" a="1"/>
  <c r="F12" i="8" s="1"/>
  <c r="G20" i="8" a="1"/>
  <c r="G20" i="8" s="1"/>
  <c r="D14" i="8" a="1"/>
  <c r="D14" i="8" s="1"/>
  <c r="C14" i="8" a="1"/>
  <c r="C14" i="8" s="1"/>
  <c r="H12" i="8" a="1"/>
  <c r="H12" i="8" s="1"/>
  <c r="I19" i="8" a="1"/>
  <c r="I19" i="8" s="1"/>
  <c r="F17" i="8" a="1"/>
  <c r="F17" i="8" s="1"/>
  <c r="E16" i="8" a="1"/>
  <c r="E16" i="8" s="1"/>
  <c r="C16" i="8" a="1"/>
  <c r="C16" i="8" s="1"/>
  <c r="F15" i="8" a="1"/>
  <c r="F15" i="8" s="1"/>
  <c r="D19" i="8" a="1"/>
  <c r="D19" i="8" s="1"/>
  <c r="C15" i="8" a="1"/>
  <c r="C15" i="8" s="1"/>
  <c r="G14" i="8" a="1"/>
  <c r="G14" i="8" s="1"/>
  <c r="E14" i="8" a="1"/>
  <c r="E14" i="8" s="1"/>
  <c r="H20" i="8" a="1"/>
  <c r="H20" i="8" s="1"/>
  <c r="D20" i="8" a="1"/>
  <c r="D20" i="8" s="1"/>
  <c r="I15" i="8" a="1"/>
  <c r="I15" i="8" s="1"/>
  <c r="E13" i="8" a="1"/>
  <c r="E13" i="8" s="1"/>
  <c r="C13" i="8" a="1"/>
  <c r="C13" i="8" s="1"/>
  <c r="G19" i="8" a="1"/>
  <c r="G19" i="8" s="1"/>
  <c r="E15" i="8" a="1"/>
  <c r="E15" i="8" s="1"/>
  <c r="I12" i="8" a="1"/>
  <c r="I12" i="8" s="1"/>
  <c r="F19" i="8" a="1"/>
  <c r="F19" i="8" s="1"/>
  <c r="G12" i="8" a="1"/>
  <c r="G12" i="8" s="1"/>
  <c r="E19" i="8" a="1"/>
  <c r="E19" i="8" s="1"/>
  <c r="I14" i="8" a="1"/>
  <c r="I14" i="8" s="1"/>
  <c r="H17" i="8" a="1"/>
  <c r="H17" i="8" s="1"/>
  <c r="D12" i="8" a="1"/>
  <c r="D12" i="8" s="1"/>
  <c r="C17" i="8" a="1"/>
  <c r="C17" i="8" s="1"/>
  <c r="D11" i="8" a="1"/>
  <c r="D11" i="8" s="1"/>
  <c r="D18" i="8" a="1"/>
  <c r="D18" i="8" s="1"/>
  <c r="I13" i="8" a="1"/>
  <c r="I13" i="8" s="1"/>
  <c r="I16" i="8" a="1"/>
  <c r="I16" i="8" s="1"/>
  <c r="C11" i="8" a="1"/>
  <c r="C11" i="8" s="1"/>
  <c r="C18" i="8" a="1"/>
  <c r="C18" i="8" s="1"/>
  <c r="H16" i="8" a="1"/>
  <c r="H16" i="8" s="1"/>
  <c r="H15" i="8" a="1"/>
  <c r="H15" i="8" s="1"/>
  <c r="H14" i="8" a="1"/>
  <c r="H14" i="8" s="1"/>
  <c r="E12" i="8" a="1"/>
  <c r="E12" i="8" s="1"/>
  <c r="E11" i="8" a="1"/>
  <c r="E11" i="8" s="1"/>
  <c r="E20" i="8" a="1"/>
  <c r="E20" i="8" s="1"/>
  <c r="I17" i="8" a="1"/>
  <c r="I17" i="8" s="1"/>
  <c r="G15" i="8" a="1"/>
  <c r="G15" i="8" s="1"/>
  <c r="G13" i="8" a="1"/>
  <c r="G13" i="8" s="1"/>
  <c r="C19" i="8" a="1"/>
  <c r="C19" i="8" s="1"/>
  <c r="G16" i="8" a="1"/>
  <c r="G16" i="8" s="1"/>
  <c r="F13" i="8" a="1"/>
  <c r="F13" i="8" s="1"/>
  <c r="C20" i="8" a="1"/>
  <c r="C20" i="8" s="1"/>
  <c r="I18" i="8" a="1"/>
  <c r="I18" i="8" s="1"/>
  <c r="G17" i="8" a="1"/>
  <c r="G17" i="8" s="1"/>
  <c r="F16" i="8" a="1"/>
  <c r="F16" i="8" s="1"/>
  <c r="D13" i="8" a="1"/>
  <c r="D13" i="8" s="1"/>
  <c r="I11" i="8" a="1"/>
  <c r="I11" i="8" s="1"/>
  <c r="H18" i="8" a="1"/>
  <c r="H18" i="8" s="1"/>
  <c r="H11" i="8" a="1"/>
  <c r="H11" i="8" s="1"/>
  <c r="I20" i="8" a="1"/>
  <c r="I20" i="8" s="1"/>
  <c r="G18" i="8" a="1"/>
  <c r="G18" i="8" s="1"/>
  <c r="E17" i="8" a="1"/>
  <c r="E17" i="8" s="1"/>
  <c r="G11" i="8" a="1"/>
  <c r="G11" i="8" s="1"/>
  <c r="F18" i="8" a="1"/>
  <c r="F18" i="8" s="1"/>
  <c r="E5" i="4"/>
  <c r="E4" i="4"/>
  <c r="E12" i="4"/>
  <c r="E11" i="4"/>
  <c r="E10" i="4"/>
  <c r="E9" i="4"/>
  <c r="E8" i="4"/>
  <c r="GU3" i="13" l="1"/>
  <c r="GT4" i="13"/>
  <c r="E2" i="4"/>
  <c r="E6" i="4"/>
  <c r="E7" i="4"/>
  <c r="E3" i="4"/>
  <c r="GV3" i="13" l="1"/>
  <c r="GU4" i="13"/>
  <c r="D3" i="11"/>
  <c r="E3" i="11" s="1"/>
  <c r="E4" i="11" s="1"/>
  <c r="GW3" i="13" l="1"/>
  <c r="GV4" i="13"/>
  <c r="F3" i="11"/>
  <c r="F4" i="11" s="1"/>
  <c r="D4" i="11"/>
  <c r="D2" i="11"/>
  <c r="GX3" i="13" l="1"/>
  <c r="GW4" i="13"/>
  <c r="G3" i="11"/>
  <c r="G4" i="11" s="1"/>
  <c r="GY3" i="13" l="1"/>
  <c r="GX4" i="13"/>
  <c r="H3" i="11"/>
  <c r="H4" i="11" s="1"/>
  <c r="GZ3" i="13" l="1"/>
  <c r="GY4" i="13"/>
  <c r="I3" i="11"/>
  <c r="J3" i="11" s="1"/>
  <c r="HA3" i="13" l="1"/>
  <c r="GZ4" i="13"/>
  <c r="I4" i="11"/>
  <c r="J4" i="11"/>
  <c r="K3" i="11"/>
  <c r="HB3" i="13" l="1"/>
  <c r="HA4" i="13"/>
  <c r="K4" i="11"/>
  <c r="L3" i="11"/>
  <c r="HB4" i="13" l="1"/>
  <c r="HC3" i="13"/>
  <c r="M3" i="11"/>
  <c r="L4" i="11"/>
  <c r="HC4" i="13" l="1"/>
  <c r="HD3" i="13"/>
  <c r="M4" i="11"/>
  <c r="N3" i="11"/>
  <c r="HD4" i="13" l="1"/>
  <c r="HE3" i="13"/>
  <c r="N4" i="11"/>
  <c r="O3" i="11"/>
  <c r="HF3" i="13" l="1"/>
  <c r="HE4" i="13"/>
  <c r="O4" i="11"/>
  <c r="P3" i="11"/>
  <c r="HG3" i="13" l="1"/>
  <c r="HF4" i="13"/>
  <c r="Q3" i="11"/>
  <c r="P4" i="11"/>
  <c r="HH3" i="13" l="1"/>
  <c r="HG4" i="13"/>
  <c r="R3" i="11"/>
  <c r="Q4" i="11"/>
  <c r="HI3" i="13" l="1"/>
  <c r="HH4" i="13"/>
  <c r="R4" i="11"/>
  <c r="S3" i="11"/>
  <c r="HJ3" i="13" l="1"/>
  <c r="HJ4" i="13" s="1"/>
  <c r="HI4" i="13"/>
  <c r="S4" i="11"/>
  <c r="T3" i="11"/>
  <c r="U3" i="11" l="1"/>
  <c r="T4" i="11"/>
  <c r="U4" i="11" l="1"/>
  <c r="V3" i="11"/>
  <c r="V4" i="11" l="1"/>
  <c r="W3" i="11"/>
  <c r="W4" i="11" l="1"/>
  <c r="X3" i="11"/>
  <c r="Y3" i="11" l="1"/>
  <c r="X4" i="11"/>
  <c r="Y4" i="11" l="1"/>
  <c r="Z3" i="11"/>
  <c r="Z4" i="11" l="1"/>
  <c r="AA3" i="11"/>
  <c r="AA4" i="11" l="1"/>
  <c r="AB3" i="11"/>
  <c r="AC3" i="11" l="1"/>
  <c r="AB4" i="11"/>
  <c r="AC4" i="11" l="1"/>
  <c r="AD3" i="11"/>
  <c r="AD4" i="11" l="1"/>
  <c r="AE3" i="11"/>
  <c r="AE4" i="11" l="1"/>
  <c r="AF3" i="11"/>
  <c r="AG3" i="11" l="1"/>
  <c r="AF4" i="11"/>
  <c r="AG4" i="11" l="1"/>
  <c r="AH3" i="11"/>
  <c r="AH4" i="11" l="1"/>
  <c r="AI3" i="11"/>
  <c r="AI4" i="11" l="1"/>
  <c r="AJ3" i="11"/>
  <c r="AI2" i="11"/>
  <c r="AK3" i="11" l="1"/>
  <c r="AJ4" i="11"/>
  <c r="AK4" i="11" l="1"/>
  <c r="AL3" i="11"/>
  <c r="AL4" i="11" l="1"/>
  <c r="AM3" i="11"/>
  <c r="AM4" i="11" l="1"/>
  <c r="AN3" i="11"/>
  <c r="AO3" i="11" l="1"/>
  <c r="AN4" i="11"/>
  <c r="AO4" i="11" l="1"/>
  <c r="AP3" i="11"/>
  <c r="AP4" i="11" l="1"/>
  <c r="AQ3" i="11"/>
  <c r="AQ4" i="11" l="1"/>
  <c r="AR3" i="11"/>
  <c r="AS3" i="11" l="1"/>
  <c r="AR4" i="11"/>
  <c r="AS4" i="11" l="1"/>
  <c r="AT3" i="11"/>
  <c r="AT4" i="11" l="1"/>
  <c r="AU3" i="11"/>
  <c r="AU4" i="11" l="1"/>
  <c r="AV3" i="11"/>
  <c r="AW3" i="11" l="1"/>
  <c r="AV4" i="11"/>
  <c r="AW4" i="11" l="1"/>
  <c r="AX3" i="11"/>
  <c r="AX4" i="11" l="1"/>
  <c r="AY3" i="11"/>
  <c r="AY4" i="11" l="1"/>
  <c r="AZ3" i="11"/>
  <c r="BA3" i="11" l="1"/>
  <c r="AZ4" i="11"/>
  <c r="BA4" i="11" l="1"/>
  <c r="BB3" i="11"/>
  <c r="BB4" i="11" l="1"/>
  <c r="BC3" i="11"/>
  <c r="BC4" i="11" l="1"/>
  <c r="BD3" i="11"/>
  <c r="BE3" i="11" l="1"/>
  <c r="BD4" i="11"/>
  <c r="BE4" i="11" l="1"/>
  <c r="BF3" i="11"/>
  <c r="BF4" i="11" l="1"/>
  <c r="BG3" i="11"/>
  <c r="BG4" i="11" l="1"/>
  <c r="BH3" i="11"/>
  <c r="BI3" i="11" l="1"/>
  <c r="BH4" i="11"/>
  <c r="BI4" i="11" l="1"/>
  <c r="BJ3" i="11"/>
  <c r="BJ4" i="11" l="1"/>
  <c r="BK3" i="11"/>
  <c r="BK4" i="11" l="1"/>
  <c r="BL3" i="11"/>
  <c r="BM3" i="11" l="1"/>
  <c r="BM4" i="11" s="1"/>
  <c r="BL4" i="11"/>
  <c r="I10" i="8" l="1" a="1"/>
  <c r="I10" i="8" s="1"/>
  <c r="I3" i="8" a="1"/>
  <c r="I3" i="8" s="1"/>
  <c r="E8" i="8" a="1"/>
  <c r="E8" i="8" s="1"/>
  <c r="G3" i="8" a="1"/>
  <c r="G3" i="8" s="1"/>
  <c r="I5" i="8" a="1"/>
  <c r="I5" i="8" s="1"/>
  <c r="C10" i="8" a="1"/>
  <c r="C10" i="8" s="1"/>
  <c r="H9" i="8" a="1"/>
  <c r="H9" i="8" s="1"/>
  <c r="H6" i="8" a="1"/>
  <c r="H6" i="8" s="1"/>
  <c r="C9" i="8" a="1"/>
  <c r="C9" i="8" s="1"/>
  <c r="F5" i="8" a="1"/>
  <c r="F5" i="8" s="1"/>
  <c r="C8" i="8" a="1"/>
  <c r="C8" i="8" s="1"/>
  <c r="D4" i="8" a="1"/>
  <c r="D4" i="8" s="1"/>
  <c r="E6" i="8" a="1"/>
  <c r="E6" i="8" s="1"/>
  <c r="C4" i="8" a="1"/>
  <c r="C4" i="8" s="1"/>
  <c r="F3" i="8" a="1"/>
  <c r="F3" i="8" s="1"/>
  <c r="E5" i="7"/>
  <c r="C7" i="13" s="1"/>
  <c r="I7" i="8" a="1"/>
  <c r="I7" i="8" s="1"/>
  <c r="F8" i="8" a="1"/>
  <c r="F8" i="8" s="1"/>
  <c r="D6" i="8" a="1"/>
  <c r="D6" i="8" s="1"/>
  <c r="E9" i="7"/>
  <c r="C11" i="13" s="1"/>
  <c r="C6" i="8" a="1"/>
  <c r="C6" i="8" s="1"/>
  <c r="F10" i="8" a="1"/>
  <c r="F10" i="8" s="1"/>
  <c r="E5" i="8" a="1"/>
  <c r="E5" i="8" s="1"/>
  <c r="D9" i="8" a="1"/>
  <c r="D9" i="8" s="1"/>
  <c r="F6" i="8" a="1"/>
  <c r="F6" i="8" s="1"/>
  <c r="C3" i="8" a="1"/>
  <c r="C3" i="8" s="1"/>
  <c r="I6" i="8" a="1"/>
  <c r="I6" i="8" s="1"/>
  <c r="F4" i="8" a="1"/>
  <c r="F4" i="8" s="1"/>
  <c r="I8" i="8" a="1"/>
  <c r="I8" i="8" s="1"/>
  <c r="F7" i="8" a="1"/>
  <c r="F7" i="8" s="1"/>
  <c r="C7" i="8" a="1"/>
  <c r="C7" i="8" s="1"/>
  <c r="H5" i="8" a="1"/>
  <c r="H5" i="8" s="1"/>
  <c r="I9" i="8" a="1"/>
  <c r="I9" i="8" s="1"/>
  <c r="H4" i="8" a="1"/>
  <c r="H4" i="8" s="1"/>
  <c r="E3" i="8" a="1"/>
  <c r="E3" i="8" s="1"/>
  <c r="E7" i="8" a="1"/>
  <c r="E7" i="8" s="1"/>
  <c r="I4" i="8" a="1"/>
  <c r="I4" i="8" s="1"/>
  <c r="D5" i="8" a="1"/>
  <c r="D5" i="8" s="1"/>
  <c r="C5" i="8" a="1"/>
  <c r="C5" i="8" s="1"/>
  <c r="G8" i="8" a="1"/>
  <c r="G8" i="8" s="1"/>
  <c r="E10" i="8" a="1"/>
  <c r="E10" i="8" s="1"/>
  <c r="G7" i="8" a="1"/>
  <c r="G7" i="8" s="1"/>
  <c r="H7" i="8" a="1"/>
  <c r="H7" i="8" s="1"/>
  <c r="D10" i="8" a="1"/>
  <c r="D10" i="8" s="1"/>
  <c r="D3" i="8" a="1"/>
  <c r="D3" i="8" s="1"/>
  <c r="F9" i="8" a="1"/>
  <c r="F9" i="8" s="1"/>
  <c r="E9" i="8" a="1"/>
  <c r="E9" i="8" s="1"/>
  <c r="G4" i="8" a="1"/>
  <c r="G4" i="8" s="1"/>
  <c r="E4" i="8" a="1"/>
  <c r="E4" i="8" s="1"/>
  <c r="H8" i="8" a="1"/>
  <c r="H8" i="8" s="1"/>
  <c r="H3" i="8" a="1"/>
  <c r="H3" i="8" s="1"/>
  <c r="D7" i="8" a="1"/>
  <c r="D7" i="8" s="1"/>
  <c r="G5" i="8" a="1"/>
  <c r="G5" i="8" s="1"/>
  <c r="H10" i="8" a="1"/>
  <c r="H10" i="8" s="1"/>
  <c r="E7" i="7"/>
  <c r="C9" i="13" s="1"/>
  <c r="D8" i="8" a="1"/>
  <c r="D8" i="8" s="1"/>
  <c r="G9" i="8" a="1"/>
  <c r="G9" i="8" s="1"/>
  <c r="G6" i="8" a="1"/>
  <c r="G6" i="8" s="1"/>
  <c r="G10" i="8" a="1"/>
  <c r="G10" i="8" s="1"/>
  <c r="C11" i="11" l="1"/>
  <c r="C9" i="11"/>
  <c r="C7" i="11"/>
  <c r="E3" i="7"/>
  <c r="C5" i="13" l="1"/>
  <c r="C5" i="1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<sst xmlns="http://schemas.openxmlformats.org/spreadsheetml/2006/main" count="193" uniqueCount="116">
  <si>
    <t>Mois</t>
  </si>
  <si>
    <t>Lundi de Pâques</t>
  </si>
  <si>
    <t>Ascension</t>
  </si>
  <si>
    <t>Assomption</t>
  </si>
  <si>
    <t>Toussaint</t>
  </si>
  <si>
    <t>Fin</t>
  </si>
  <si>
    <t>Années</t>
  </si>
  <si>
    <t>An</t>
  </si>
  <si>
    <t>Ferie</t>
  </si>
  <si>
    <t>Nom</t>
  </si>
  <si>
    <t>Zones nommées</t>
  </si>
  <si>
    <t>Début</t>
  </si>
  <si>
    <t>Noël</t>
  </si>
  <si>
    <t>Fête nationale</t>
  </si>
  <si>
    <t>Fête du travail</t>
  </si>
  <si>
    <t>Jour de l'An</t>
  </si>
  <si>
    <t>Victoire 1945</t>
  </si>
  <si>
    <t>Lundi de Pentecôte</t>
  </si>
  <si>
    <t>Armistice 1918</t>
  </si>
  <si>
    <t>Profil</t>
  </si>
  <si>
    <t>CP / Jour</t>
  </si>
  <si>
    <t>JUIN</t>
  </si>
  <si>
    <t>JUILLET</t>
  </si>
  <si>
    <t>SEPTEMBRE</t>
  </si>
  <si>
    <t>OCTOBRE</t>
  </si>
  <si>
    <t>NOVEMBRE</t>
  </si>
  <si>
    <t>JANVIER</t>
  </si>
  <si>
    <t>MARS</t>
  </si>
  <si>
    <t>AVRIL</t>
  </si>
  <si>
    <t>MAI</t>
  </si>
  <si>
    <t>CP 
Restants</t>
  </si>
  <si>
    <t>CP 
Acquis</t>
  </si>
  <si>
    <t>CP 
Posés</t>
  </si>
  <si>
    <t>NOMS &amp; Prénoms</t>
  </si>
  <si>
    <t>CP / pers / mois</t>
  </si>
  <si>
    <t>Profils</t>
  </si>
  <si>
    <t>Bilan CP 2018 - 2019</t>
  </si>
  <si>
    <t>Bilan CP 2017 - 2018</t>
  </si>
  <si>
    <t>Bilan CP 2019 - 2020</t>
  </si>
  <si>
    <t>Bilan CP 2020 - 2021</t>
  </si>
  <si>
    <t>Bilan CP 2021 - 2022</t>
  </si>
  <si>
    <t>Bilan CP 2022 - 2023</t>
  </si>
  <si>
    <t>Bilan CP 2023 - 2024</t>
  </si>
  <si>
    <t>Bilan CP 2024 - 2025</t>
  </si>
  <si>
    <t>Bilan CP 2025 - 2026</t>
  </si>
  <si>
    <t>Bilan CP 2026 - 2027</t>
  </si>
  <si>
    <t>Bilan CP 2027 - 2028</t>
  </si>
  <si>
    <t>Congés payés</t>
  </si>
  <si>
    <t>Congés sans solde</t>
  </si>
  <si>
    <t>Arrêt maladie</t>
  </si>
  <si>
    <t>Arrêt de travail</t>
  </si>
  <si>
    <t>Absence autorisée</t>
  </si>
  <si>
    <t>Absence non autorisée</t>
  </si>
  <si>
    <t>Cours</t>
  </si>
  <si>
    <t>Evénement familial</t>
  </si>
  <si>
    <t>Type de congés &amp; absence</t>
  </si>
  <si>
    <t>Fériés</t>
  </si>
  <si>
    <t>BILAN ABSENCE</t>
  </si>
  <si>
    <t>CSS</t>
  </si>
  <si>
    <t>AT</t>
  </si>
  <si>
    <t>ANA</t>
  </si>
  <si>
    <t>AA</t>
  </si>
  <si>
    <t>EF</t>
  </si>
  <si>
    <t>CP</t>
  </si>
  <si>
    <t>CODE</t>
  </si>
  <si>
    <t>F</t>
  </si>
  <si>
    <t>=DECALER('Planning CP'!$A:$A;4;;NBVAL('Planning CP'!$A:$A)-1)</t>
  </si>
  <si>
    <t>noms_planning</t>
  </si>
  <si>
    <t>dates_planning</t>
  </si>
  <si>
    <t>mois_planning</t>
  </si>
  <si>
    <t>TYPE CONGÉ/ABSENCE</t>
  </si>
  <si>
    <t>AOÛT</t>
  </si>
  <si>
    <t>DÉCEMBRE</t>
  </si>
  <si>
    <t>FÉVRIER</t>
  </si>
  <si>
    <t>AM</t>
  </si>
  <si>
    <t>Nombre de jours</t>
  </si>
  <si>
    <t>Bil'Planning CP'!An</t>
  </si>
  <si>
    <t>='Planning CP'!An</t>
  </si>
  <si>
    <t>='Planning CP'!$B$4:$BK$4</t>
  </si>
  <si>
    <t>Mois_BDD</t>
  </si>
  <si>
    <t>=BDD!$C$2:$C$13</t>
  </si>
  <si>
    <t>=DECALER(BDD!$A$2;;;NBVAL(BDD!$A:$A)-1)</t>
  </si>
  <si>
    <t>=DECALER(BDD!$E$2;;;NBVAL(BDD!$E:$E)-1)</t>
  </si>
  <si>
    <t>=BDD!$I$2:$I$9</t>
  </si>
  <si>
    <t>='Planning CP'!$B$5:$BK$42</t>
  </si>
  <si>
    <t>Salarié Bureau</t>
  </si>
  <si>
    <t>Salarié Chantier</t>
  </si>
  <si>
    <t>Actérim</t>
  </si>
  <si>
    <t>Actrium</t>
  </si>
  <si>
    <t>HRBC</t>
  </si>
  <si>
    <t>Intérim Direct</t>
  </si>
  <si>
    <t>Work 2000</t>
  </si>
  <si>
    <t xml:space="preserve"> </t>
  </si>
  <si>
    <t>Congés payés en attente accord</t>
  </si>
  <si>
    <t>CPAA</t>
  </si>
  <si>
    <t>Nom &amp; prénom</t>
  </si>
  <si>
    <t>CP restant</t>
  </si>
  <si>
    <t>CP RESTANT
2018-2019</t>
  </si>
  <si>
    <t>CADOT-GUILLET Christelle</t>
  </si>
  <si>
    <t>CADOT-GUILLET Christelle - Provisoire</t>
  </si>
  <si>
    <t>CADOUX Sandrine</t>
  </si>
  <si>
    <t>CADOUX Sandrine  - Provisoire</t>
  </si>
  <si>
    <t>CAMPOY Alex</t>
  </si>
  <si>
    <t>CAMPOY Alex  - Provisoire</t>
  </si>
  <si>
    <t>COUDURIER-CURVEUR Emilie</t>
  </si>
  <si>
    <t>COUDURIER-CURVEUR Emilie  - Provisoire</t>
  </si>
  <si>
    <t>FAVRE Céline</t>
  </si>
  <si>
    <t>FAVRE Céline - provisoire</t>
  </si>
  <si>
    <t>REYMOND Loïc</t>
  </si>
  <si>
    <t>REYMOND Loïc - provisoire</t>
  </si>
  <si>
    <t>SALIN Catherine</t>
  </si>
  <si>
    <t>SALIN Catherine - provisoire</t>
  </si>
  <si>
    <t>WAJDER Benoît</t>
  </si>
  <si>
    <t>WAJDER Benoît - provisoire</t>
  </si>
  <si>
    <t>PRETRE Célia</t>
  </si>
  <si>
    <t>PRETRE Célia - provisoire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</si>
</sst>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d/m;@"/>
    <numFmt numFmtId="165" formatCode="ddd"/>
    <numFmt numFmtId="166" formatCode="ddd\ * dd\-mm\-yy"/>
    <numFmt numFmtId="167" formatCode="0.0"/>
    <numFmt numFmtId="168" formatCode="[=0]&quot;&quot;;General"/>
  </numFmts>
  <fonts count="29" x14ac:knownFonts="1">
    <font>
      <sz val="10"/>
      <name val="Times New Roman"/>
    </font>
    <font>
      <sz val="11"/>
      <color theme="1"/>
      <name val="Century Gothic"/>
      <family val="2"/>
      <scheme val="minor"/>
    </font>
    <font>
      <sz val="11"/>
      <color theme="1"/>
      <name val="Century Gothic"/>
      <family val="2"/>
      <scheme val="minor"/>
    </font>
    <font>
      <sz val="10"/>
      <name val="Arial"/>
      <family val="2"/>
    </font>
    <font>
      <sz val="10"/>
      <name val="Times New Roman"/>
      <family val="1"/>
    </font>
    <font>
      <sz val="8"/>
      <name val="Times New Roman"/>
      <family val="1"/>
    </font>
    <font>
      <u/>
      <sz val="10"/>
      <color indexed="12"/>
      <name val="Times New Roman"/>
      <family val="1"/>
    </font>
    <font>
      <b/>
      <sz val="12"/>
      <name val="Times New Roman"/>
      <family val="1"/>
    </font>
    <font>
      <b/>
      <sz val="18"/>
      <name val="Times New Roman"/>
      <family val="1"/>
    </font>
    <font>
      <b/>
      <sz val="10"/>
      <color theme="0"/>
      <name val="Times New Roman"/>
      <family val="1"/>
    </font>
    <font>
      <sz val="10"/>
      <name val="Century Gothic"/>
      <family val="2"/>
    </font>
    <font>
      <sz val="8"/>
      <name val="Century Gothic"/>
      <family val="2"/>
    </font>
    <font>
      <b/>
      <sz val="10"/>
      <color theme="1"/>
      <name val="Century Gothic"/>
      <family val="2"/>
    </font>
    <font>
      <sz val="11"/>
      <color theme="1"/>
      <name val="Century Gothic"/>
      <family val="2"/>
    </font>
    <font>
      <sz val="11"/>
      <name val="Century Gothic"/>
      <family val="2"/>
    </font>
    <font>
      <b/>
      <sz val="12"/>
      <name val="Century Gothic"/>
      <family val="2"/>
    </font>
    <font>
      <sz val="12"/>
      <name val="Century Gothic"/>
      <family val="2"/>
    </font>
    <font>
      <u/>
      <sz val="12"/>
      <color indexed="12"/>
      <name val="Century Gothic"/>
      <family val="2"/>
    </font>
    <font>
      <sz val="12"/>
      <name val="Century Gothic"/>
      <family val="2"/>
      <scheme val="minor"/>
    </font>
    <font>
      <b/>
      <sz val="24"/>
      <color theme="5"/>
      <name val="Century Gothic"/>
      <family val="2"/>
    </font>
    <font>
      <b/>
      <sz val="12"/>
      <color theme="0"/>
      <name val="Century Gothic"/>
      <family val="2"/>
    </font>
    <font>
      <b/>
      <sz val="18"/>
      <color theme="0"/>
      <name val="Century Gothic"/>
      <family val="2"/>
    </font>
    <font>
      <sz val="10"/>
      <name val="Century Gothic"/>
      <family val="2"/>
      <scheme val="minor"/>
    </font>
    <font>
      <b/>
      <sz val="14"/>
      <color rgb="FF800000"/>
      <name val="Times New Roman"/>
      <family val="1"/>
    </font>
    <font>
      <sz val="12"/>
      <color rgb="FF333333"/>
      <name val="Century Gothic"/>
      <family val="2"/>
      <scheme val="minor"/>
    </font>
    <font>
      <b/>
      <sz val="12"/>
      <name val="Century Gothic"/>
      <family val="2"/>
      <scheme val="minor"/>
    </font>
    <font>
      <sz val="9"/>
      <name val="Century Gothic"/>
      <family val="2"/>
    </font>
    <font>
      <sz val="10"/>
      <name val="Century Gothic"/>
      <family val="2"/>
      <scheme val="major"/>
    </font>
    <font>
      <sz val="12"/>
      <name val="Times New Roman"/>
      <family val="1"/>
    </font>
  </fonts>
  <fills count="17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5" tint="0.39994506668294322"/>
        <bgColor indexed="64"/>
      </patternFill>
    </fill>
    <fill>
      <patternFill patternType="solid">
        <fgColor theme="7" tint="0.39994506668294322"/>
        <bgColor indexed="64"/>
      </patternFill>
    </fill>
    <fill>
      <patternFill patternType="solid">
        <fgColor theme="5" tint="0.599963377788628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39994506668294322"/>
        <bgColor indexed="64"/>
      </patternFill>
    </fill>
    <fill>
      <patternFill patternType="solid">
        <fgColor theme="4" tint="0.59996337778862885"/>
        <bgColor indexed="64"/>
      </patternFill>
    </fill>
    <fill>
      <patternFill patternType="solid">
        <fgColor theme="4" tint="0.3999450666829432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rgb="FFEB8FBB"/>
        <bgColor indexed="64"/>
      </patternFill>
    </fill>
  </fills>
  <borders count="3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hair">
        <color rgb="FF000000"/>
      </bottom>
      <diagonal/>
    </border>
    <border>
      <left style="thin">
        <color rgb="FF000000"/>
      </left>
      <right style="thin">
        <color rgb="FF000000"/>
      </right>
      <top style="hair">
        <color rgb="FF000000"/>
      </top>
      <bottom style="hair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hair">
        <color auto="1"/>
      </top>
      <bottom style="thin">
        <color auto="1"/>
      </bottom>
      <diagonal/>
    </border>
    <border>
      <left/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</borders>
  <cellStyleXfs count="4">
    <xf numFmtId="0" fontId="0" fillId="0" borderId="0"/>
    <xf numFmtId="0" fontId="6" fillId="0" borderId="0" applyNumberFormat="0" applyFill="0" applyBorder="0" applyAlignment="0" applyProtection="0">
      <alignment vertical="top"/>
      <protection locked="0"/>
    </xf>
    <xf numFmtId="0" fontId="3" fillId="0" borderId="0"/>
    <xf numFmtId="0" fontId="4" fillId="0" borderId="0"/>
  </cellStyleXfs>
  <cellXfs count="131">
    <xf numFmtId="0" fontId="0" fillId="0" borderId="0" xfId="0"/>
    <xf numFmtId="0" fontId="0" fillId="0" borderId="0" xfId="0" applyAlignment="1">
      <alignment horizontal="center"/>
    </xf>
    <xf numFmtId="0" fontId="0" fillId="0" borderId="0" xfId="0" applyFill="1" applyAlignment="1">
      <alignment horizontal="center"/>
    </xf>
    <xf numFmtId="168" fontId="0" fillId="0" borderId="0" xfId="0" applyNumberFormat="1" applyAlignment="1">
      <alignment horizontal="center"/>
    </xf>
    <xf numFmtId="0" fontId="15" fillId="0" borderId="0" xfId="2" applyFont="1" applyBorder="1" applyAlignment="1">
      <alignment horizontal="center"/>
    </xf>
    <xf numFmtId="0" fontId="16" fillId="0" borderId="0" xfId="2" applyFont="1" applyAlignment="1">
      <alignment horizontal="center"/>
    </xf>
    <xf numFmtId="0" fontId="17" fillId="0" borderId="0" xfId="1" applyFont="1" applyAlignment="1" applyProtection="1">
      <alignment horizontal="center"/>
    </xf>
    <xf numFmtId="0" fontId="16" fillId="0" borderId="0" xfId="2" applyFont="1" applyBorder="1" applyAlignment="1">
      <alignment horizontal="center"/>
    </xf>
    <xf numFmtId="0" fontId="16" fillId="0" borderId="0" xfId="0" applyFont="1" applyAlignment="1">
      <alignment horizontal="center"/>
    </xf>
    <xf numFmtId="0" fontId="15" fillId="4" borderId="0" xfId="2" applyFont="1" applyFill="1" applyBorder="1" applyAlignment="1">
      <alignment horizontal="center"/>
    </xf>
    <xf numFmtId="0" fontId="16" fillId="0" borderId="19" xfId="2" applyFont="1" applyBorder="1" applyAlignment="1">
      <alignment horizontal="center"/>
    </xf>
    <xf numFmtId="0" fontId="16" fillId="0" borderId="20" xfId="2" applyFont="1" applyBorder="1" applyAlignment="1">
      <alignment horizontal="center"/>
    </xf>
    <xf numFmtId="0" fontId="16" fillId="0" borderId="21" xfId="2" applyFont="1" applyBorder="1" applyAlignment="1">
      <alignment horizontal="center"/>
    </xf>
    <xf numFmtId="0" fontId="16" fillId="0" borderId="19" xfId="2" applyFont="1" applyBorder="1" applyAlignment="1">
      <alignment horizontal="left"/>
    </xf>
    <xf numFmtId="0" fontId="16" fillId="0" borderId="20" xfId="2" applyFont="1" applyBorder="1" applyAlignment="1">
      <alignment horizontal="left"/>
    </xf>
    <xf numFmtId="0" fontId="16" fillId="0" borderId="21" xfId="2" applyFont="1" applyBorder="1" applyAlignment="1">
      <alignment horizontal="left"/>
    </xf>
    <xf numFmtId="166" fontId="16" fillId="2" borderId="2" xfId="0" applyNumberFormat="1" applyFont="1" applyFill="1" applyBorder="1" applyAlignment="1">
      <alignment horizontal="center"/>
    </xf>
    <xf numFmtId="166" fontId="16" fillId="2" borderId="3" xfId="0" applyNumberFormat="1" applyFont="1" applyFill="1" applyBorder="1" applyAlignment="1">
      <alignment horizontal="center"/>
    </xf>
    <xf numFmtId="166" fontId="16" fillId="2" borderId="4" xfId="0" applyNumberFormat="1" applyFont="1" applyFill="1" applyBorder="1" applyAlignment="1">
      <alignment horizontal="center"/>
    </xf>
    <xf numFmtId="0" fontId="14" fillId="0" borderId="22" xfId="0" applyFont="1" applyFill="1" applyBorder="1" applyAlignment="1">
      <alignment horizontal="left" vertical="center"/>
    </xf>
    <xf numFmtId="0" fontId="16" fillId="2" borderId="11" xfId="2" applyNumberFormat="1" applyFont="1" applyFill="1" applyBorder="1" applyAlignment="1">
      <alignment horizontal="center" vertical="center"/>
    </xf>
    <xf numFmtId="0" fontId="16" fillId="2" borderId="12" xfId="2" applyNumberFormat="1" applyFont="1" applyFill="1" applyBorder="1" applyAlignment="1">
      <alignment horizontal="center" vertical="center"/>
    </xf>
    <xf numFmtId="0" fontId="15" fillId="5" borderId="1" xfId="2" applyFont="1" applyFill="1" applyBorder="1" applyAlignment="1">
      <alignment horizontal="center"/>
    </xf>
    <xf numFmtId="14" fontId="16" fillId="2" borderId="5" xfId="0" applyNumberFormat="1" applyFont="1" applyFill="1" applyBorder="1" applyAlignment="1">
      <alignment horizontal="left"/>
    </xf>
    <xf numFmtId="14" fontId="16" fillId="2" borderId="6" xfId="0" applyNumberFormat="1" applyFont="1" applyFill="1" applyBorder="1" applyAlignment="1">
      <alignment horizontal="left"/>
    </xf>
    <xf numFmtId="14" fontId="16" fillId="2" borderId="7" xfId="0" applyNumberFormat="1" applyFont="1" applyFill="1" applyBorder="1" applyAlignment="1">
      <alignment horizontal="left"/>
    </xf>
    <xf numFmtId="168" fontId="9" fillId="5" borderId="24" xfId="0" applyNumberFormat="1" applyFont="1" applyFill="1" applyBorder="1" applyAlignment="1">
      <alignment horizontal="center" vertical="center" wrapText="1"/>
    </xf>
    <xf numFmtId="0" fontId="9" fillId="5" borderId="24" xfId="0" applyFont="1" applyFill="1" applyBorder="1" applyAlignment="1">
      <alignment horizontal="center" vertical="center" wrapText="1"/>
    </xf>
    <xf numFmtId="0" fontId="22" fillId="0" borderId="0" xfId="0" applyFont="1" applyAlignment="1">
      <alignment vertical="center"/>
    </xf>
    <xf numFmtId="0" fontId="16" fillId="6" borderId="19" xfId="2" applyFont="1" applyFill="1" applyBorder="1" applyAlignment="1">
      <alignment horizontal="left"/>
    </xf>
    <xf numFmtId="49" fontId="16" fillId="2" borderId="6" xfId="2" applyNumberFormat="1" applyFont="1" applyFill="1" applyBorder="1" applyAlignment="1">
      <alignment horizontal="left" vertical="center"/>
    </xf>
    <xf numFmtId="49" fontId="16" fillId="2" borderId="5" xfId="2" applyNumberFormat="1" applyFont="1" applyFill="1" applyBorder="1" applyAlignment="1">
      <alignment horizontal="left" vertical="center"/>
    </xf>
    <xf numFmtId="49" fontId="16" fillId="2" borderId="7" xfId="2" applyNumberFormat="1" applyFont="1" applyFill="1" applyBorder="1" applyAlignment="1">
      <alignment horizontal="left" vertical="center"/>
    </xf>
    <xf numFmtId="0" fontId="16" fillId="7" borderId="20" xfId="2" applyFont="1" applyFill="1" applyBorder="1" applyAlignment="1">
      <alignment horizontal="left"/>
    </xf>
    <xf numFmtId="0" fontId="16" fillId="8" borderId="20" xfId="2" applyFont="1" applyFill="1" applyBorder="1" applyAlignment="1">
      <alignment horizontal="left"/>
    </xf>
    <xf numFmtId="0" fontId="16" fillId="9" borderId="20" xfId="2" applyFont="1" applyFill="1" applyBorder="1" applyAlignment="1">
      <alignment horizontal="left"/>
    </xf>
    <xf numFmtId="0" fontId="16" fillId="10" borderId="20" xfId="2" applyFont="1" applyFill="1" applyBorder="1" applyAlignment="1">
      <alignment horizontal="left"/>
    </xf>
    <xf numFmtId="0" fontId="16" fillId="11" borderId="20" xfId="2" applyFont="1" applyFill="1" applyBorder="1" applyAlignment="1">
      <alignment horizontal="left"/>
    </xf>
    <xf numFmtId="0" fontId="16" fillId="12" borderId="20" xfId="2" applyFont="1" applyFill="1" applyBorder="1" applyAlignment="1">
      <alignment horizontal="left"/>
    </xf>
    <xf numFmtId="0" fontId="22" fillId="0" borderId="0" xfId="0" applyFont="1" applyAlignment="1">
      <alignment horizontal="center" vertical="center"/>
    </xf>
    <xf numFmtId="1" fontId="9" fillId="5" borderId="24" xfId="0" applyNumberFormat="1" applyFont="1" applyFill="1" applyBorder="1" applyAlignment="1">
      <alignment horizontal="center" vertical="center" wrapText="1"/>
    </xf>
    <xf numFmtId="1" fontId="14" fillId="0" borderId="23" xfId="0" applyNumberFormat="1" applyFont="1" applyFill="1" applyBorder="1" applyAlignment="1">
      <alignment horizontal="center" vertical="center"/>
    </xf>
    <xf numFmtId="1" fontId="0" fillId="0" borderId="0" xfId="0" applyNumberFormat="1" applyFill="1" applyAlignment="1">
      <alignment horizontal="center"/>
    </xf>
    <xf numFmtId="1" fontId="0" fillId="0" borderId="0" xfId="0" applyNumberFormat="1" applyAlignment="1">
      <alignment horizontal="center"/>
    </xf>
    <xf numFmtId="0" fontId="16" fillId="2" borderId="10" xfId="2" quotePrefix="1" applyNumberFormat="1" applyFont="1" applyFill="1" applyBorder="1" applyAlignment="1">
      <alignment horizontal="center" vertical="center"/>
    </xf>
    <xf numFmtId="0" fontId="15" fillId="4" borderId="0" xfId="2" quotePrefix="1" applyFont="1" applyFill="1" applyBorder="1" applyAlignment="1">
      <alignment horizontal="center"/>
    </xf>
    <xf numFmtId="0" fontId="19" fillId="2" borderId="18" xfId="3" applyFont="1" applyFill="1" applyBorder="1" applyAlignment="1">
      <alignment horizontal="center" vertical="center"/>
    </xf>
    <xf numFmtId="0" fontId="4" fillId="0" borderId="0" xfId="3" applyFont="1" applyAlignment="1">
      <alignment horizontal="center" vertical="center"/>
    </xf>
    <xf numFmtId="0" fontId="4" fillId="0" borderId="0" xfId="3" applyFont="1"/>
    <xf numFmtId="0" fontId="21" fillId="5" borderId="11" xfId="3" applyFont="1" applyFill="1" applyBorder="1" applyAlignment="1" applyProtection="1">
      <alignment horizontal="centerContinuous" vertical="center"/>
      <protection locked="0"/>
    </xf>
    <xf numFmtId="164" fontId="21" fillId="0" borderId="0" xfId="3" applyNumberFormat="1" applyFont="1" applyFill="1" applyBorder="1" applyAlignment="1">
      <alignment horizontal="centerContinuous" vertical="center"/>
    </xf>
    <xf numFmtId="0" fontId="7" fillId="0" borderId="0" xfId="3" applyFont="1" applyBorder="1" applyAlignment="1">
      <alignment vertical="center"/>
    </xf>
    <xf numFmtId="0" fontId="4" fillId="0" borderId="0" xfId="3" applyFont="1" applyAlignment="1">
      <alignment vertical="center"/>
    </xf>
    <xf numFmtId="0" fontId="12" fillId="2" borderId="0" xfId="3" applyFont="1" applyFill="1" applyAlignment="1">
      <alignment horizontal="center" vertical="center"/>
    </xf>
    <xf numFmtId="0" fontId="25" fillId="0" borderId="28" xfId="0" applyFont="1" applyBorder="1" applyAlignment="1">
      <alignment horizontal="center" vertical="center" wrapText="1"/>
    </xf>
    <xf numFmtId="0" fontId="19" fillId="2" borderId="0" xfId="3" applyFont="1" applyFill="1" applyBorder="1" applyAlignment="1">
      <alignment horizontal="centerContinuous" vertical="center"/>
    </xf>
    <xf numFmtId="0" fontId="21" fillId="0" borderId="0" xfId="3" applyFont="1" applyFill="1" applyBorder="1" applyAlignment="1" applyProtection="1">
      <alignment horizontal="centerContinuous" vertical="center"/>
      <protection locked="0"/>
    </xf>
    <xf numFmtId="165" fontId="10" fillId="0" borderId="9" xfId="3" applyNumberFormat="1" applyFont="1" applyBorder="1" applyAlignment="1" applyProtection="1">
      <alignment horizontal="center" vertical="center"/>
      <protection hidden="1"/>
    </xf>
    <xf numFmtId="164" fontId="11" fillId="0" borderId="8" xfId="3" applyNumberFormat="1" applyFont="1" applyFill="1" applyBorder="1" applyAlignment="1" applyProtection="1">
      <alignment horizontal="center" vertical="center"/>
      <protection hidden="1"/>
    </xf>
    <xf numFmtId="0" fontId="24" fillId="0" borderId="0" xfId="0" applyNumberFormat="1" applyFont="1" applyBorder="1" applyAlignment="1">
      <alignment horizontal="center" vertical="center"/>
    </xf>
    <xf numFmtId="14" fontId="22" fillId="0" borderId="0" xfId="0" applyNumberFormat="1" applyFont="1" applyAlignment="1">
      <alignment horizontal="center" vertical="center"/>
    </xf>
    <xf numFmtId="14" fontId="25" fillId="0" borderId="28" xfId="0" applyNumberFormat="1" applyFont="1" applyBorder="1" applyAlignment="1">
      <alignment horizontal="center" vertical="center" wrapText="1"/>
    </xf>
    <xf numFmtId="14" fontId="18" fillId="0" borderId="0" xfId="0" applyNumberFormat="1" applyFont="1" applyBorder="1" applyAlignment="1">
      <alignment horizontal="center" vertical="center"/>
    </xf>
    <xf numFmtId="0" fontId="13" fillId="0" borderId="22" xfId="0" applyFont="1" applyFill="1" applyBorder="1"/>
    <xf numFmtId="1" fontId="14" fillId="0" borderId="22" xfId="0" applyNumberFormat="1" applyFont="1" applyFill="1" applyBorder="1" applyAlignment="1">
      <alignment horizontal="center" vertical="center"/>
    </xf>
    <xf numFmtId="0" fontId="27" fillId="0" borderId="19" xfId="0" applyFont="1" applyFill="1" applyBorder="1" applyAlignment="1">
      <alignment horizontal="left" vertical="center" wrapText="1"/>
    </xf>
    <xf numFmtId="0" fontId="27" fillId="0" borderId="20" xfId="0" applyFont="1" applyFill="1" applyBorder="1" applyAlignment="1">
      <alignment horizontal="left" vertical="center" wrapText="1"/>
    </xf>
    <xf numFmtId="0" fontId="16" fillId="0" borderId="19" xfId="2" applyFont="1" applyBorder="1" applyAlignment="1"/>
    <xf numFmtId="0" fontId="16" fillId="0" borderId="20" xfId="2" applyFont="1" applyBorder="1" applyAlignment="1"/>
    <xf numFmtId="0" fontId="16" fillId="0" borderId="21" xfId="2" applyFont="1" applyBorder="1" applyAlignment="1"/>
    <xf numFmtId="0" fontId="19" fillId="2" borderId="0" xfId="3" applyFont="1" applyFill="1" applyBorder="1" applyAlignment="1">
      <alignment horizontal="center" vertical="center"/>
    </xf>
    <xf numFmtId="0" fontId="21" fillId="5" borderId="0" xfId="3" applyFont="1" applyFill="1" applyBorder="1" applyAlignment="1" applyProtection="1">
      <alignment horizontal="centerContinuous" vertical="center"/>
      <protection locked="0"/>
    </xf>
    <xf numFmtId="0" fontId="14" fillId="0" borderId="19" xfId="0" applyFont="1" applyFill="1" applyBorder="1" applyAlignment="1">
      <alignment horizontal="left" vertical="center"/>
    </xf>
    <xf numFmtId="167" fontId="14" fillId="0" borderId="19" xfId="0" applyNumberFormat="1" applyFont="1" applyBorder="1" applyAlignment="1">
      <alignment horizontal="center" vertical="center"/>
    </xf>
    <xf numFmtId="1" fontId="14" fillId="0" borderId="19" xfId="0" applyNumberFormat="1" applyFont="1" applyFill="1" applyBorder="1" applyAlignment="1">
      <alignment horizontal="center" vertical="center"/>
    </xf>
    <xf numFmtId="0" fontId="0" fillId="0" borderId="20" xfId="0" applyFill="1" applyBorder="1" applyAlignment="1">
      <alignment horizontal="center"/>
    </xf>
    <xf numFmtId="0" fontId="0" fillId="0" borderId="20" xfId="0" applyBorder="1" applyAlignment="1">
      <alignment horizontal="center"/>
    </xf>
    <xf numFmtId="0" fontId="14" fillId="0" borderId="20" xfId="0" applyFont="1" applyFill="1" applyBorder="1" applyAlignment="1">
      <alignment horizontal="left" vertical="center"/>
    </xf>
    <xf numFmtId="167" fontId="14" fillId="0" borderId="20" xfId="0" applyNumberFormat="1" applyFont="1" applyBorder="1" applyAlignment="1">
      <alignment horizontal="center" vertical="center"/>
    </xf>
    <xf numFmtId="1" fontId="14" fillId="0" borderId="20" xfId="0" applyNumberFormat="1" applyFont="1" applyFill="1" applyBorder="1" applyAlignment="1">
      <alignment horizontal="center" vertical="center"/>
    </xf>
    <xf numFmtId="0" fontId="16" fillId="13" borderId="20" xfId="2" applyFont="1" applyFill="1" applyBorder="1" applyAlignment="1">
      <alignment horizontal="left"/>
    </xf>
    <xf numFmtId="0" fontId="16" fillId="0" borderId="30" xfId="2" applyFont="1" applyBorder="1" applyAlignment="1">
      <alignment horizontal="center"/>
    </xf>
    <xf numFmtId="0" fontId="16" fillId="14" borderId="29" xfId="2" applyFont="1" applyFill="1" applyBorder="1" applyAlignment="1">
      <alignment horizontal="left"/>
    </xf>
    <xf numFmtId="0" fontId="19" fillId="2" borderId="18" xfId="0" applyFont="1" applyFill="1" applyBorder="1" applyAlignment="1">
      <alignment horizontal="center" vertical="center"/>
    </xf>
    <xf numFmtId="0" fontId="19" fillId="2" borderId="0" xfId="0" applyFont="1" applyFill="1" applyAlignment="1">
      <alignment horizontal="centerContinuous" vertical="center"/>
    </xf>
    <xf numFmtId="0" fontId="4" fillId="0" borderId="0" xfId="0" applyFont="1" applyAlignment="1">
      <alignment horizontal="center" vertical="center"/>
    </xf>
    <xf numFmtId="0" fontId="4" fillId="0" borderId="0" xfId="0" applyFont="1"/>
    <xf numFmtId="0" fontId="21" fillId="5" borderId="11" xfId="0" applyFont="1" applyFill="1" applyBorder="1" applyAlignment="1" applyProtection="1">
      <alignment horizontal="centerContinuous" vertical="center"/>
      <protection locked="0"/>
    </xf>
    <xf numFmtId="0" fontId="21" fillId="0" borderId="0" xfId="0" applyFont="1" applyAlignment="1" applyProtection="1">
      <alignment horizontal="centerContinuous" vertical="center"/>
      <protection locked="0"/>
    </xf>
    <xf numFmtId="164" fontId="21" fillId="0" borderId="0" xfId="0" applyNumberFormat="1" applyFont="1" applyAlignment="1">
      <alignment horizontal="centerContinuous" vertical="center"/>
    </xf>
    <xf numFmtId="0" fontId="7" fillId="3" borderId="11" xfId="0" applyFont="1" applyFill="1" applyBorder="1" applyAlignment="1">
      <alignment vertical="center" wrapText="1"/>
    </xf>
    <xf numFmtId="0" fontId="7" fillId="0" borderId="0" xfId="0" applyFont="1" applyAlignment="1">
      <alignment vertical="center"/>
    </xf>
    <xf numFmtId="165" fontId="10" fillId="0" borderId="9" xfId="0" applyNumberFormat="1" applyFont="1" applyBorder="1" applyAlignment="1" applyProtection="1">
      <alignment horizontal="center" vertical="center"/>
      <protection hidden="1"/>
    </xf>
    <xf numFmtId="0" fontId="4" fillId="0" borderId="0" xfId="0" applyFont="1" applyAlignment="1">
      <alignment vertical="center"/>
    </xf>
    <xf numFmtId="164" fontId="11" fillId="0" borderId="8" xfId="0" applyNumberFormat="1" applyFont="1" applyBorder="1" applyAlignment="1" applyProtection="1">
      <alignment horizontal="center" vertical="center"/>
      <protection hidden="1"/>
    </xf>
    <xf numFmtId="168" fontId="10" fillId="0" borderId="20" xfId="0" applyNumberFormat="1" applyFont="1" applyBorder="1" applyAlignment="1">
      <alignment horizontal="left" vertical="center"/>
    </xf>
    <xf numFmtId="0" fontId="26" fillId="0" borderId="19" xfId="3" applyFont="1" applyBorder="1" applyAlignment="1" applyProtection="1">
      <alignment horizontal="center" vertical="center"/>
      <protection hidden="1"/>
    </xf>
    <xf numFmtId="0" fontId="26" fillId="0" borderId="20" xfId="3" applyFont="1" applyBorder="1" applyAlignment="1" applyProtection="1">
      <alignment horizontal="center" vertical="center"/>
      <protection hidden="1"/>
    </xf>
    <xf numFmtId="0" fontId="26" fillId="0" borderId="19" xfId="3" applyFont="1" applyFill="1" applyBorder="1" applyAlignment="1" applyProtection="1">
      <alignment horizontal="center" vertical="center"/>
      <protection hidden="1"/>
    </xf>
    <xf numFmtId="0" fontId="26" fillId="0" borderId="20" xfId="3" applyFont="1" applyFill="1" applyBorder="1" applyAlignment="1" applyProtection="1">
      <alignment horizontal="center" vertical="center"/>
      <protection hidden="1"/>
    </xf>
    <xf numFmtId="0" fontId="19" fillId="2" borderId="0" xfId="0" applyFont="1" applyFill="1" applyAlignment="1">
      <alignment horizontal="center" vertical="center"/>
    </xf>
    <xf numFmtId="0" fontId="21" fillId="5" borderId="0" xfId="0" applyFont="1" applyFill="1" applyAlignment="1" applyProtection="1">
      <alignment horizontal="centerContinuous" vertical="center"/>
      <protection locked="0"/>
    </xf>
    <xf numFmtId="168" fontId="10" fillId="0" borderId="31" xfId="0" applyNumberFormat="1" applyFont="1" applyBorder="1" applyAlignment="1">
      <alignment horizontal="left" vertical="center"/>
    </xf>
    <xf numFmtId="2" fontId="10" fillId="0" borderId="31" xfId="0" applyNumberFormat="1" applyFont="1" applyBorder="1" applyAlignment="1">
      <alignment horizontal="center" vertical="center"/>
    </xf>
    <xf numFmtId="168" fontId="16" fillId="0" borderId="19" xfId="3" applyNumberFormat="1" applyFont="1" applyBorder="1" applyAlignment="1">
      <alignment horizontal="left" vertical="center"/>
    </xf>
    <xf numFmtId="2" fontId="16" fillId="0" borderId="19" xfId="3" applyNumberFormat="1" applyFont="1" applyBorder="1" applyAlignment="1">
      <alignment horizontal="center" vertical="center"/>
    </xf>
    <xf numFmtId="0" fontId="16" fillId="0" borderId="19" xfId="3" applyNumberFormat="1" applyFont="1" applyFill="1" applyBorder="1" applyAlignment="1" applyProtection="1">
      <alignment horizontal="center" vertical="center"/>
      <protection hidden="1"/>
    </xf>
    <xf numFmtId="0" fontId="28" fillId="0" borderId="0" xfId="3" applyFont="1" applyBorder="1" applyAlignment="1">
      <alignment vertical="center"/>
    </xf>
    <xf numFmtId="0" fontId="28" fillId="0" borderId="0" xfId="3" applyFont="1" applyAlignment="1">
      <alignment vertical="center"/>
    </xf>
    <xf numFmtId="168" fontId="16" fillId="0" borderId="20" xfId="3" applyNumberFormat="1" applyFont="1" applyBorder="1" applyAlignment="1">
      <alignment horizontal="left" vertical="center"/>
    </xf>
    <xf numFmtId="2" fontId="16" fillId="0" borderId="20" xfId="3" applyNumberFormat="1" applyFont="1" applyBorder="1" applyAlignment="1">
      <alignment horizontal="center" vertical="center"/>
    </xf>
    <xf numFmtId="0" fontId="16" fillId="0" borderId="20" xfId="3" applyNumberFormat="1" applyFont="1" applyFill="1" applyBorder="1" applyAlignment="1" applyProtection="1">
      <alignment horizontal="center" vertical="center"/>
      <protection hidden="1"/>
    </xf>
    <xf numFmtId="0" fontId="2" fillId="0" borderId="0" xfId="0" applyFont="1" applyFill="1" applyBorder="1" applyAlignment="1">
      <alignment vertical="center"/>
    </xf>
    <xf numFmtId="0" fontId="18" fillId="16" borderId="0" xfId="2" applyFont="1" applyFill="1" applyAlignment="1">
      <alignment horizontal="center"/>
    </xf>
    <xf numFmtId="0" fontId="16" fillId="16" borderId="20" xfId="3" applyNumberFormat="1" applyFont="1" applyFill="1" applyBorder="1" applyAlignment="1" applyProtection="1">
      <alignment horizontal="center" vertical="center"/>
      <protection hidden="1"/>
    </xf>
    <xf numFmtId="164" fontId="20" fillId="15" borderId="26" xfId="3" applyNumberFormat="1" applyFont="1" applyFill="1" applyBorder="1" applyAlignment="1">
      <alignment horizontal="center" vertical="center"/>
    </xf>
    <xf numFmtId="0" fontId="4" fillId="15" borderId="27" xfId="3" applyFill="1" applyBorder="1" applyAlignment="1">
      <alignment horizontal="center" vertical="center"/>
    </xf>
    <xf numFmtId="164" fontId="20" fillId="15" borderId="24" xfId="3" applyNumberFormat="1" applyFont="1" applyFill="1" applyBorder="1" applyAlignment="1">
      <alignment horizontal="center" vertical="center"/>
    </xf>
    <xf numFmtId="164" fontId="20" fillId="15" borderId="9" xfId="3" applyNumberFormat="1" applyFont="1" applyFill="1" applyBorder="1" applyAlignment="1">
      <alignment horizontal="center" vertical="center"/>
    </xf>
    <xf numFmtId="164" fontId="20" fillId="15" borderId="24" xfId="3" applyNumberFormat="1" applyFont="1" applyFill="1" applyBorder="1" applyAlignment="1">
      <alignment horizontal="center" vertical="center" wrapText="1"/>
    </xf>
    <xf numFmtId="164" fontId="15" fillId="2" borderId="26" xfId="0" applyNumberFormat="1" applyFont="1" applyFill="1" applyBorder="1" applyAlignment="1">
      <alignment horizontal="center" vertical="center"/>
    </xf>
    <xf numFmtId="164" fontId="15" fillId="2" borderId="27" xfId="0" applyNumberFormat="1" applyFont="1" applyFill="1" applyBorder="1" applyAlignment="1">
      <alignment horizontal="center" vertical="center"/>
    </xf>
    <xf numFmtId="164" fontId="15" fillId="2" borderId="24" xfId="0" applyNumberFormat="1" applyFont="1" applyFill="1" applyBorder="1" applyAlignment="1">
      <alignment horizontal="center" vertical="center"/>
    </xf>
    <xf numFmtId="164" fontId="15" fillId="2" borderId="9" xfId="0" applyNumberFormat="1" applyFont="1" applyFill="1" applyBorder="1" applyAlignment="1">
      <alignment horizontal="center" vertical="center"/>
    </xf>
    <xf numFmtId="0" fontId="8" fillId="5" borderId="13" xfId="0" applyFont="1" applyFill="1" applyBorder="1" applyAlignment="1">
      <alignment horizontal="center" vertical="center"/>
    </xf>
    <xf numFmtId="0" fontId="8" fillId="5" borderId="14" xfId="0" applyFont="1" applyFill="1" applyBorder="1" applyAlignment="1">
      <alignment horizontal="center" vertical="center"/>
    </xf>
    <xf numFmtId="0" fontId="8" fillId="5" borderId="25" xfId="0" applyFont="1" applyFill="1" applyBorder="1" applyAlignment="1">
      <alignment horizontal="center" vertical="center"/>
    </xf>
    <xf numFmtId="0" fontId="8" fillId="5" borderId="15" xfId="0" applyFont="1" applyFill="1" applyBorder="1" applyAlignment="1">
      <alignment horizontal="center" vertical="center"/>
    </xf>
    <xf numFmtId="0" fontId="15" fillId="4" borderId="16" xfId="0" applyFont="1" applyFill="1" applyBorder="1" applyAlignment="1">
      <alignment horizontal="center"/>
    </xf>
    <xf numFmtId="0" fontId="15" fillId="4" borderId="17" xfId="0" applyFont="1" applyFill="1" applyBorder="1" applyAlignment="1">
      <alignment horizontal="center"/>
    </xf>
    <xf numFmtId="0" fontId="1" fillId="0" borderId="0" xfId="0" applyFont="1" applyFill="1" applyBorder="1" applyAlignment="1">
      <alignment vertical="center"/>
    </xf>
  </cellXfs>
  <cellStyles count="4">
    <cellStyle name="Lien hypertexte" xfId="1" builtinId="8"/>
    <cellStyle name="Normal" xfId="0" builtinId="0"/>
    <cellStyle name="Normal 2" xfId="3" xr:uid="{00000000-0005-0000-0000-000002000000}"/>
    <cellStyle name="Normal_Classeur2" xfId="2" xr:uid="{00000000-0005-0000-0000-000003000000}"/>
  </cellStyles>
  <dxfs count="38">
    <dxf>
      <font>
        <b val="0"/>
        <i/>
        <color theme="6" tint="0.39994506668294322"/>
      </font>
    </dxf>
    <dxf>
      <font>
        <b val="0"/>
        <i/>
        <color theme="6" tint="0.39994506668294322"/>
      </font>
    </dxf>
    <dxf>
      <font>
        <b val="0"/>
        <i/>
        <color theme="6" tint="0.39994506668294322"/>
      </font>
    </dxf>
    <dxf>
      <font>
        <b val="0"/>
        <i/>
        <color theme="6" tint="0.39994506668294322"/>
      </font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92D050"/>
        </patternFill>
      </fill>
    </dxf>
    <dxf>
      <font>
        <b val="0"/>
        <i/>
        <color theme="0"/>
      </font>
      <fill>
        <patternFill>
          <bgColor theme="2" tint="-0.749961851863155"/>
        </patternFill>
      </fill>
    </dxf>
    <dxf>
      <fill>
        <patternFill>
          <bgColor theme="0" tint="-0.14996795556505021"/>
        </patternFill>
      </fill>
    </dxf>
    <dxf>
      <font>
        <b val="0"/>
        <i/>
      </font>
      <fill>
        <patternFill>
          <bgColor theme="6" tint="0.59996337778862885"/>
        </patternFill>
      </fill>
    </dxf>
    <dxf>
      <fill>
        <patternFill>
          <bgColor theme="2" tint="-0.749961851863155"/>
        </patternFill>
      </fill>
    </dxf>
    <dxf>
      <font>
        <b val="0"/>
        <i/>
        <color theme="0"/>
      </font>
      <fill>
        <patternFill>
          <bgColor theme="2" tint="-0.749961851863155"/>
        </patternFill>
      </fill>
    </dxf>
    <dxf>
      <font>
        <b/>
        <i val="0"/>
        <color theme="5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b/>
        <i/>
        <color theme="0"/>
      </font>
      <fill>
        <patternFill>
          <bgColor theme="2" tint="-0.749961851863155"/>
        </patternFill>
      </fill>
    </dxf>
    <dxf>
      <font>
        <b val="0"/>
        <i/>
        <color auto="1"/>
      </font>
      <fill>
        <patternFill>
          <bgColor theme="6" tint="0.59996337778862885"/>
        </patternFill>
      </fill>
    </dxf>
    <dxf>
      <fill>
        <patternFill>
          <bgColor theme="2" tint="-0.749961851863155"/>
        </patternFill>
      </fill>
    </dxf>
    <dxf>
      <font>
        <b/>
        <i val="0"/>
        <color theme="5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Century Gothic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entury Gothic"/>
        <scheme val="minor"/>
      </font>
      <fill>
        <patternFill patternType="solid">
          <fgColor indexed="64"/>
          <bgColor rgb="FFEB8FBB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entury Gothic"/>
        <scheme val="minor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entury Gothic"/>
        <scheme val="minor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border>
        <bottom style="medium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entury Gothic"/>
        <scheme val="minor"/>
      </font>
      <alignment horizontal="center" vertical="center" textRotation="0" wrapText="1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eetMetadata" Target="metadata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vmlDrawing6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vmlDrawing7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476251</xdr:colOff>
      <xdr:row>1</xdr:row>
      <xdr:rowOff>85726</xdr:rowOff>
    </xdr:from>
    <xdr:to>
      <xdr:col>7</xdr:col>
      <xdr:colOff>466725</xdr:colOff>
      <xdr:row>1</xdr:row>
      <xdr:rowOff>809626</xdr:rowOff>
    </xdr:to>
    <xdr:sp macro="[0]!Nouveaux_congés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8248651" y="285751"/>
          <a:ext cx="1924049" cy="723900"/>
        </a:xfrm>
        <a:prstGeom prst="roundRect">
          <a:avLst/>
        </a:prstGeom>
        <a:ln/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wrap="square" rtlCol="0" anchor="ctr">
          <a:scene3d>
            <a:camera prst="orthographicFront"/>
            <a:lightRig rig="soft" dir="t">
              <a:rot lat="0" lon="0" rev="10800000"/>
            </a:lightRig>
          </a:scene3d>
          <a:sp3d>
            <a:bevelT w="27940" h="12700"/>
            <a:contourClr>
              <a:srgbClr val="DDDDDD"/>
            </a:contourClr>
          </a:sp3d>
        </a:bodyPr>
        <a:lstStyle/>
        <a:p>
          <a:pPr algn="ctr"/>
          <a:r>
            <a:rPr lang="fr-FR" sz="1800" b="1" cap="none" spc="150">
              <a:ln w="11430"/>
              <a:solidFill>
                <a:srgbClr val="F8F8F8"/>
              </a:solidFill>
              <a:effectLst>
                <a:outerShdw blurRad="25400" algn="tl" rotWithShape="0">
                  <a:srgbClr val="000000">
                    <a:alpha val="43000"/>
                  </a:srgbClr>
                </a:outerShdw>
              </a:effectLst>
            </a:rPr>
            <a:t>Nouveaux congés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65</xdr:col>
          <xdr:colOff>314325</xdr:colOff>
          <xdr:row>0</xdr:row>
          <xdr:rowOff>104775</xdr:rowOff>
        </xdr:from>
        <xdr:to>
          <xdr:col>67</xdr:col>
          <xdr:colOff>666750</xdr:colOff>
          <xdr:row>2</xdr:row>
          <xdr:rowOff>200025</xdr:rowOff>
        </xdr:to>
        <xdr:sp macro="" textlink="">
          <xdr:nvSpPr>
            <xdr:cNvPr id="10241" name="Button 1" hidden="1">
              <a:extLst>
                <a:ext uri="{63B3BB69-23CF-44E3-9099-C40C66FF867C}">
                  <a14:compatExt spid="_x0000_s10241"/>
                </a:ext>
                <a:ext uri="{FF2B5EF4-FFF2-40B4-BE49-F238E27FC236}">
                  <a16:creationId xmlns:a16="http://schemas.microsoft.com/office/drawing/2014/main" id="{00000000-0008-0000-0100-000001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800000"/>
                  </a:solidFill>
                  <a:latin typeface="Times New Roman"/>
                  <a:cs typeface="Times New Roman"/>
                </a:rPr>
                <a:t>Enreg_PDF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23</xdr:row>
          <xdr:rowOff>66675</xdr:rowOff>
        </xdr:from>
        <xdr:to>
          <xdr:col>0</xdr:col>
          <xdr:colOff>1714500</xdr:colOff>
          <xdr:row>27</xdr:row>
          <xdr:rowOff>152400</xdr:rowOff>
        </xdr:to>
        <xdr:sp macro="" textlink="">
          <xdr:nvSpPr>
            <xdr:cNvPr id="15361" name="Button 1" hidden="1">
              <a:extLst>
                <a:ext uri="{63B3BB69-23CF-44E3-9099-C40C66FF867C}">
                  <a14:compatExt spid="_x0000_s15361"/>
                </a:ext>
                <a:ext uri="{FF2B5EF4-FFF2-40B4-BE49-F238E27FC236}">
                  <a16:creationId xmlns:a16="http://schemas.microsoft.com/office/drawing/2014/main" id="{00000000-0008-0000-0200-000001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800000"/>
                  </a:solidFill>
                  <a:latin typeface="Times New Roman"/>
                  <a:cs typeface="Times New Roman"/>
                </a:rPr>
                <a:t>Enreg_PDF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219</xdr:col>
          <xdr:colOff>314325</xdr:colOff>
          <xdr:row>0</xdr:row>
          <xdr:rowOff>104775</xdr:rowOff>
        </xdr:from>
        <xdr:to>
          <xdr:col>221</xdr:col>
          <xdr:colOff>666750</xdr:colOff>
          <xdr:row>2</xdr:row>
          <xdr:rowOff>200025</xdr:rowOff>
        </xdr:to>
        <xdr:sp macro="" textlink="">
          <xdr:nvSpPr>
            <xdr:cNvPr id="15363" name="Button 3" hidden="1">
              <a:extLst>
                <a:ext uri="{63B3BB69-23CF-44E3-9099-C40C66FF867C}">
                  <a14:compatExt spid="_x0000_s15363"/>
                </a:ext>
                <a:ext uri="{FF2B5EF4-FFF2-40B4-BE49-F238E27FC236}">
                  <a16:creationId xmlns:a16="http://schemas.microsoft.com/office/drawing/2014/main" id="{00000000-0008-0000-0200-000003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800000"/>
                  </a:solidFill>
                  <a:latin typeface="Times New Roman"/>
                  <a:cs typeface="Times New Roman"/>
                </a:rPr>
                <a:t>Enreg_PDF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hristelle\Documents\Planning%20Cong&#233;s_sans_demi_journ&#233;es14%20(1)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aisie CP"/>
      <sheetName val="Planning CP"/>
      <sheetName val="Planning CP6"/>
      <sheetName val="Bilan ABSENCE"/>
      <sheetName val="Bilan CP"/>
      <sheetName val="BDD"/>
      <sheetName val="Planning Congés_sans_demi_journ"/>
    </sheetNames>
    <definedNames>
      <definedName name="Enreg_PDF"/>
    </definedNames>
    <sheetDataSet>
      <sheetData sheetId="0"/>
      <sheetData sheetId="1"/>
      <sheetData sheetId="2"/>
      <sheetData sheetId="3"/>
      <sheetData sheetId="4"/>
      <sheetData sheetId="5"/>
      <sheetData sheetId="6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0000000}" name="congés_absences" displayName="congés_absences" ref="A2:E5" totalsRowShown="0" headerRowDxfId="37" headerRowBorderDxfId="36">
  <autoFilter ref="A2:E5" xr:uid="{00000000-0009-0000-0100-000006000000}"/>
  <tableColumns count="5">
    <tableColumn id="1" xr3:uid="{00000000-0010-0000-0000-000001000000}" name="NOMS &amp; Prénoms" dataDxfId="35"/>
    <tableColumn id="2" xr3:uid="{00000000-0010-0000-0000-000002000000}" name="Début" dataDxfId="34"/>
    <tableColumn id="3" xr3:uid="{00000000-0010-0000-0000-000003000000}" name="Fin" dataDxfId="33"/>
    <tableColumn id="4" xr3:uid="{00000000-0010-0000-0000-000004000000}" name="TYPE CONGÉ/ABSENCE" dataDxfId="32" dataCellStyle="Normal_Classeur2"/>
    <tableColumn id="5" xr3:uid="{00000000-0010-0000-0000-000005000000}" name="Nombre de jours" dataDxfId="31">
      <calculatedColumnFormula array="1">IF(LEFT(congés_absences[[#This Row],[TYPE CONGÉ/ABSENCE]],1)="A",congés_absences[[#This Row],[Fin]]-congés_absences[[#This Row],[Début]]+1,nb_jours_ouvrables(congés_absences[[#This Row],[Début]],congés_absences[[#This Row],[Fin]]))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Galerie">
  <a:themeElements>
    <a:clrScheme name="Galerie">
      <a:dk1>
        <a:sysClr val="windowText" lastClr="000000"/>
      </a:dk1>
      <a:lt1>
        <a:sysClr val="window" lastClr="FFFFFF"/>
      </a:lt1>
      <a:dk2>
        <a:srgbClr val="454545"/>
      </a:dk2>
      <a:lt2>
        <a:srgbClr val="DFDBD5"/>
      </a:lt2>
      <a:accent1>
        <a:srgbClr val="B71E42"/>
      </a:accent1>
      <a:accent2>
        <a:srgbClr val="DE478E"/>
      </a:accent2>
      <a:accent3>
        <a:srgbClr val="BC72F0"/>
      </a:accent3>
      <a:accent4>
        <a:srgbClr val="795FAF"/>
      </a:accent4>
      <a:accent5>
        <a:srgbClr val="586EA6"/>
      </a:accent5>
      <a:accent6>
        <a:srgbClr val="6892A0"/>
      </a:accent6>
      <a:hlink>
        <a:srgbClr val="FA2B5C"/>
      </a:hlink>
      <a:folHlink>
        <a:srgbClr val="BC658E"/>
      </a:folHlink>
    </a:clrScheme>
    <a:fontScheme name="Century Gothic">
      <a:majorFont>
        <a:latin typeface="Century Gothic" panose="020F0302020204030204"/>
        <a:ea typeface=""/>
        <a:cs typeface=""/>
        <a:font script="Jpan" typeface="メイリオ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Angsan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entury Gothic" panose="020F0302020204030204"/>
        <a:ea typeface=""/>
        <a:cs typeface=""/>
        <a:font script="Jpan" typeface="メイリオ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Galerie">
      <a:fillStyleLst>
        <a:solidFill>
          <a:schemeClr val="phClr"/>
        </a:solidFill>
        <a:gradFill rotWithShape="1">
          <a:gsLst>
            <a:gs pos="0">
              <a:schemeClr val="phClr">
                <a:tint val="54000"/>
                <a:alpha val="100000"/>
                <a:satMod val="105000"/>
                <a:lumMod val="110000"/>
              </a:schemeClr>
            </a:gs>
            <a:gs pos="100000">
              <a:schemeClr val="phClr">
                <a:tint val="78000"/>
                <a:alpha val="92000"/>
                <a:satMod val="109000"/>
                <a:lumMod val="100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tint val="98000"/>
                <a:satMod val="110000"/>
                <a:lumMod val="104000"/>
              </a:schemeClr>
            </a:gs>
            <a:gs pos="69000">
              <a:schemeClr val="phClr">
                <a:shade val="88000"/>
                <a:satMod val="130000"/>
                <a:lumMod val="92000"/>
              </a:schemeClr>
            </a:gs>
            <a:gs pos="100000">
              <a:schemeClr val="phClr">
                <a:shade val="78000"/>
                <a:satMod val="130000"/>
                <a:lumMod val="92000"/>
              </a:schemeClr>
            </a:gs>
          </a:gsLst>
          <a:lin ang="5400000" scaled="0"/>
        </a:gradFill>
      </a:fillStyleLst>
      <a:lnStyleLst>
        <a:ln w="9525" cap="flat" cmpd="sng" algn="ctr">
          <a:solidFill>
            <a:schemeClr val="phClr"/>
          </a:solidFill>
          <a:prstDash val="solid"/>
        </a:ln>
        <a:ln w="15875" cap="flat" cmpd="sng" algn="ctr">
          <a:solidFill>
            <a:schemeClr val="phClr"/>
          </a:solidFill>
          <a:prstDash val="solid"/>
        </a:ln>
        <a:ln w="22225" cap="flat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0800" dist="50800" dir="5400000" sx="96000" sy="96000" rotWithShape="0">
              <a:srgbClr val="000000">
                <a:alpha val="48000"/>
              </a:srgbClr>
            </a:outerShdw>
          </a:effectLst>
          <a:scene3d>
            <a:camera prst="orthographicFront">
              <a:rot lat="0" lon="0" rev="0"/>
            </a:camera>
            <a:lightRig rig="balanced" dir="t">
              <a:rot lat="0" lon="0" rev="1080000"/>
            </a:lightRig>
          </a:scene3d>
          <a:sp3d>
            <a:bevelT w="38100" h="12700" prst="softRound"/>
          </a:sp3d>
        </a:effectStyle>
      </a:effectStyleLst>
      <a:bgFillStyleLst>
        <a:solidFill>
          <a:schemeClr val="phClr"/>
        </a:solidFill>
        <a:solidFill>
          <a:schemeClr val="phClr"/>
        </a:solidFill>
        <a:gradFill rotWithShape="1">
          <a:gsLst>
            <a:gs pos="0">
              <a:schemeClr val="phClr">
                <a:tint val="94000"/>
                <a:satMod val="80000"/>
                <a:lumMod val="106000"/>
              </a:schemeClr>
            </a:gs>
            <a:gs pos="100000">
              <a:schemeClr val="phClr">
                <a:shade val="80000"/>
              </a:schemeClr>
            </a:gs>
          </a:gsLst>
          <a:path path="circle">
            <a:fillToRect l="43000" r="43000" b="100000"/>
          </a:path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Gallery" id="{BBFCD31E-59A1-489D-B089-A3EAD7CAE12E}" vid="{F5E91637-A7B6-4E27-B710-77DA7014EE1E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3.v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vmlDrawing" Target="../drawings/vmlDrawing5.v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6.v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7.v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theme="5"/>
    <pageSetUpPr fitToPage="1"/>
  </sheetPr>
  <dimension ref="A1:E5"/>
  <sheetViews>
    <sheetView showGridLines="0" workbookViewId="0">
      <pane ySplit="1" topLeftCell="A2" activePane="bottomLeft" state="frozen"/>
      <selection activeCell="A2" sqref="A2"/>
      <selection pane="bottomLeft" activeCell="B4" sqref="B4"/>
    </sheetView>
  </sheetViews>
  <sheetFormatPr baseColWidth="10" defaultRowHeight="13.5" x14ac:dyDescent="0.2"/>
  <cols>
    <col min="1" max="1" width="35.83203125" style="28" customWidth="1"/>
    <col min="2" max="2" width="26.83203125" style="60" customWidth="1"/>
    <col min="3" max="3" width="28.33203125" style="60" customWidth="1"/>
    <col min="4" max="4" width="28" style="39" customWidth="1"/>
    <col min="5" max="5" width="17" style="39" customWidth="1"/>
    <col min="6" max="6" width="21.83203125" style="28" bestFit="1" customWidth="1"/>
    <col min="7" max="16384" width="12" style="28"/>
  </cols>
  <sheetData>
    <row r="1" spans="1:5" ht="14.25" thickBot="1" x14ac:dyDescent="0.25"/>
    <row r="2" spans="1:5" ht="72.75" customHeight="1" thickBot="1" x14ac:dyDescent="0.25">
      <c r="A2" s="54" t="s">
        <v>33</v>
      </c>
      <c r="B2" s="61" t="s">
        <v>11</v>
      </c>
      <c r="C2" s="61" t="s">
        <v>5</v>
      </c>
      <c r="D2" s="54" t="s">
        <v>70</v>
      </c>
      <c r="E2" s="54" t="s">
        <v>75</v>
      </c>
    </row>
    <row r="3" spans="1:5" ht="17.25" x14ac:dyDescent="0.3">
      <c r="A3" s="112" t="s">
        <v>110</v>
      </c>
      <c r="B3" s="62">
        <v>43935</v>
      </c>
      <c r="C3" s="62">
        <v>43946</v>
      </c>
      <c r="D3" s="113" t="s">
        <v>63</v>
      </c>
      <c r="E3" s="59" cm="1">
        <f t="array" ref="E3">IF(LEFT(congés_absences[[#This Row],[TYPE CONGÉ/ABSENCE]],1)="A",congés_absences[[#This Row],[Fin]]-congés_absences[[#This Row],[Début]]+1,nb_jours_ouvrables(congés_absences[[#This Row],[Début]],congés_absences[[#This Row],[Fin]]))</f>
        <v>11</v>
      </c>
    </row>
    <row r="4" spans="1:5" ht="17.25" x14ac:dyDescent="0.3">
      <c r="A4" s="112" t="s">
        <v>106</v>
      </c>
      <c r="B4" s="62">
        <v>43885</v>
      </c>
      <c r="C4" s="62">
        <v>43886</v>
      </c>
      <c r="D4" s="113" t="s">
        <v>63</v>
      </c>
      <c r="E4" s="59" cm="1">
        <f t="array" ref="E4">IF(LEFT(congés_absences[[#This Row],[TYPE CONGÉ/ABSENCE]],1)="A",congés_absences[[#This Row],[Fin]]-congés_absences[[#This Row],[Début]]+1,nb_jours_ouvrables(congés_absences[[#This Row],[Début]],congés_absences[[#This Row],[Fin]]))</f>
        <v>2</v>
      </c>
    </row>
    <row r="5" spans="1:5" ht="17.25" x14ac:dyDescent="0.3">
      <c r="A5" s="130" t="s">
        <v>106</v>
      </c>
      <c r="B5" s="62">
        <v>43901</v>
      </c>
      <c r="C5" s="62">
        <v>43911</v>
      </c>
      <c r="D5" s="113" t="s">
        <v>63</v>
      </c>
      <c r="E5" s="59" cm="1">
        <f t="array" ref="E5">IF(LEFT(congés_absences[[#This Row],[TYPE CONGÉ/ABSENCE]],1)="A",congés_absences[[#This Row],[Fin]]-congés_absences[[#This Row],[Début]]+1,nb_jours_ouvrables(congés_absences[[#This Row],[Début]],congés_absences[[#This Row],[Fin]]))</f>
        <v>10</v>
      </c>
    </row>
  </sheetData>
  <phoneticPr fontId="5" type="noConversion"/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71" orientation="portrait" horizontalDpi="4294967293" verticalDpi="0" r:id="rId1"/>
  <headerFooter>
    <oddHeader>&amp;C&amp;F
&amp;G</oddHeader>
    <oddFooter>&amp;L&amp;D&amp;C&amp;"Times New Roman,Gras"CLP - ESCALE en Baie de Somme&amp;R&amp;A</oddFooter>
  </headerFooter>
  <drawing r:id="rId2"/>
  <legacyDrawingHF r:id="rId3"/>
  <tableParts count="1"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pageSetUpPr fitToPage="1"/>
  </sheetPr>
  <dimension ref="A1:BO21"/>
  <sheetViews>
    <sheetView showGridLines="0" showZeros="0" tabSelected="1" zoomScale="84" zoomScaleNormal="84" workbookViewId="0">
      <selection activeCell="A11" sqref="A11"/>
    </sheetView>
  </sheetViews>
  <sheetFormatPr baseColWidth="10" defaultRowHeight="12.75" x14ac:dyDescent="0.2"/>
  <cols>
    <col min="1" max="1" width="50.83203125" style="48" bestFit="1" customWidth="1"/>
    <col min="2" max="2" width="22.5" style="48" bestFit="1" customWidth="1"/>
    <col min="3" max="3" width="18.5" style="48" customWidth="1"/>
    <col min="4" max="65" width="7.1640625" style="48" customWidth="1"/>
    <col min="66" max="66" width="12" style="47"/>
    <col min="67" max="16384" width="12" style="48"/>
  </cols>
  <sheetData>
    <row r="1" spans="1:67" ht="29.25" x14ac:dyDescent="0.2">
      <c r="A1" s="46">
        <v>2020</v>
      </c>
      <c r="B1" s="70"/>
      <c r="C1" s="70"/>
      <c r="D1" s="55"/>
      <c r="E1" s="55"/>
      <c r="F1" s="55"/>
      <c r="G1" s="55"/>
      <c r="H1" s="55"/>
      <c r="I1" s="55"/>
      <c r="J1" s="55"/>
      <c r="K1" s="55"/>
      <c r="L1" s="55"/>
      <c r="M1" s="55"/>
      <c r="N1" s="55"/>
      <c r="O1" s="55"/>
      <c r="P1" s="55"/>
      <c r="Q1" s="55"/>
      <c r="R1" s="55"/>
      <c r="S1" s="55"/>
      <c r="T1" s="55"/>
      <c r="U1" s="55"/>
      <c r="V1" s="55"/>
      <c r="W1" s="55"/>
      <c r="X1" s="55"/>
      <c r="Y1" s="55"/>
      <c r="Z1" s="55"/>
      <c r="AA1" s="55"/>
      <c r="AB1" s="55"/>
      <c r="AC1" s="55"/>
      <c r="AD1" s="55"/>
      <c r="AE1" s="55"/>
      <c r="AF1" s="55"/>
      <c r="AG1" s="55"/>
      <c r="AH1" s="55"/>
      <c r="AI1" s="55"/>
      <c r="AJ1" s="55"/>
      <c r="AK1" s="55"/>
      <c r="AL1" s="55"/>
      <c r="AM1" s="55"/>
      <c r="AN1" s="55"/>
      <c r="AO1" s="55"/>
      <c r="AP1" s="55"/>
      <c r="AQ1" s="55"/>
      <c r="AR1" s="55"/>
      <c r="AS1" s="55"/>
      <c r="AT1" s="55"/>
      <c r="AU1" s="55"/>
      <c r="AV1" s="55"/>
      <c r="AW1" s="55"/>
      <c r="AX1" s="55"/>
      <c r="AY1" s="55"/>
      <c r="AZ1" s="55"/>
      <c r="BA1" s="55"/>
      <c r="BB1" s="55"/>
      <c r="BC1" s="55"/>
      <c r="BD1" s="55"/>
      <c r="BE1" s="55"/>
      <c r="BF1" s="55"/>
      <c r="BG1" s="55"/>
      <c r="BH1" s="55"/>
      <c r="BI1" s="55"/>
      <c r="BJ1" s="55"/>
      <c r="BK1" s="55"/>
      <c r="BL1" s="55"/>
      <c r="BM1" s="55"/>
      <c r="BO1" s="47"/>
    </row>
    <row r="2" spans="1:67" ht="20.100000000000001" customHeight="1" x14ac:dyDescent="0.2">
      <c r="A2" s="49" t="s">
        <v>27</v>
      </c>
      <c r="B2" s="71"/>
      <c r="C2" s="71"/>
      <c r="D2" s="56" t="str">
        <f>UPPER(TEXT(D3,"mmmm"))</f>
        <v>MARS</v>
      </c>
      <c r="E2" s="50"/>
      <c r="F2" s="50"/>
      <c r="G2" s="50"/>
      <c r="H2" s="50"/>
      <c r="I2" s="50"/>
      <c r="J2" s="50"/>
      <c r="K2" s="50"/>
      <c r="L2" s="50"/>
      <c r="M2" s="50"/>
      <c r="N2" s="50"/>
      <c r="O2" s="50"/>
      <c r="P2" s="50"/>
      <c r="Q2" s="50"/>
      <c r="R2" s="50"/>
      <c r="S2" s="50"/>
      <c r="T2" s="50"/>
      <c r="U2" s="50"/>
      <c r="V2" s="50"/>
      <c r="W2" s="50"/>
      <c r="X2" s="50"/>
      <c r="Y2" s="50"/>
      <c r="Z2" s="50"/>
      <c r="AA2" s="50"/>
      <c r="AB2" s="50"/>
      <c r="AC2" s="50"/>
      <c r="AD2" s="50"/>
      <c r="AE2" s="50"/>
      <c r="AF2" s="50"/>
      <c r="AG2" s="50"/>
      <c r="AH2" s="50"/>
      <c r="AI2" s="50" t="str">
        <f>UPPER(TEXT(AI3,"mmmm"))</f>
        <v>AVRIL</v>
      </c>
      <c r="AJ2" s="50"/>
      <c r="AK2" s="50"/>
      <c r="AL2" s="50"/>
      <c r="AM2" s="50"/>
      <c r="AN2" s="50"/>
      <c r="AO2" s="50"/>
      <c r="AP2" s="50"/>
      <c r="AQ2" s="50"/>
      <c r="AR2" s="50"/>
      <c r="AS2" s="50"/>
      <c r="AT2" s="50"/>
      <c r="AU2" s="50"/>
      <c r="AV2" s="50"/>
      <c r="AW2" s="50"/>
      <c r="AX2" s="50"/>
      <c r="AY2" s="50"/>
      <c r="AZ2" s="50"/>
      <c r="BA2" s="50"/>
      <c r="BB2" s="50"/>
      <c r="BC2" s="50"/>
      <c r="BD2" s="50"/>
      <c r="BE2" s="50"/>
      <c r="BF2" s="50"/>
      <c r="BG2" s="50"/>
      <c r="BH2" s="50"/>
      <c r="BI2" s="50"/>
      <c r="BJ2" s="50"/>
      <c r="BK2" s="50"/>
      <c r="BL2" s="50"/>
      <c r="BM2" s="50"/>
      <c r="BN2" s="51"/>
    </row>
    <row r="3" spans="1:67" s="52" customFormat="1" ht="20.100000000000001" customHeight="1" x14ac:dyDescent="0.2">
      <c r="A3" s="115" t="s">
        <v>33</v>
      </c>
      <c r="B3" s="117" t="s">
        <v>19</v>
      </c>
      <c r="C3" s="119" t="s">
        <v>97</v>
      </c>
      <c r="D3" s="57">
        <f>DATE(An,MONTH(1&amp;A2),1)</f>
        <v>43891</v>
      </c>
      <c r="E3" s="57">
        <f>D3+1</f>
        <v>43892</v>
      </c>
      <c r="F3" s="57">
        <f t="shared" ref="F3:BM3" si="0">E3+1</f>
        <v>43893</v>
      </c>
      <c r="G3" s="57">
        <f t="shared" si="0"/>
        <v>43894</v>
      </c>
      <c r="H3" s="57">
        <f t="shared" si="0"/>
        <v>43895</v>
      </c>
      <c r="I3" s="57">
        <f t="shared" si="0"/>
        <v>43896</v>
      </c>
      <c r="J3" s="57">
        <f t="shared" si="0"/>
        <v>43897</v>
      </c>
      <c r="K3" s="57">
        <f t="shared" si="0"/>
        <v>43898</v>
      </c>
      <c r="L3" s="57">
        <f t="shared" si="0"/>
        <v>43899</v>
      </c>
      <c r="M3" s="57">
        <f t="shared" si="0"/>
        <v>43900</v>
      </c>
      <c r="N3" s="57">
        <f t="shared" si="0"/>
        <v>43901</v>
      </c>
      <c r="O3" s="57">
        <f>N3+1</f>
        <v>43902</v>
      </c>
      <c r="P3" s="57">
        <f t="shared" si="0"/>
        <v>43903</v>
      </c>
      <c r="Q3" s="57">
        <f>P3+1</f>
        <v>43904</v>
      </c>
      <c r="R3" s="57">
        <f t="shared" si="0"/>
        <v>43905</v>
      </c>
      <c r="S3" s="57">
        <f t="shared" si="0"/>
        <v>43906</v>
      </c>
      <c r="T3" s="57">
        <f t="shared" si="0"/>
        <v>43907</v>
      </c>
      <c r="U3" s="57">
        <f t="shared" si="0"/>
        <v>43908</v>
      </c>
      <c r="V3" s="57">
        <f t="shared" si="0"/>
        <v>43909</v>
      </c>
      <c r="W3" s="57">
        <f t="shared" si="0"/>
        <v>43910</v>
      </c>
      <c r="X3" s="57">
        <f t="shared" si="0"/>
        <v>43911</v>
      </c>
      <c r="Y3" s="57">
        <f t="shared" si="0"/>
        <v>43912</v>
      </c>
      <c r="Z3" s="57">
        <f t="shared" si="0"/>
        <v>43913</v>
      </c>
      <c r="AA3" s="57">
        <f t="shared" si="0"/>
        <v>43914</v>
      </c>
      <c r="AB3" s="57">
        <f t="shared" si="0"/>
        <v>43915</v>
      </c>
      <c r="AC3" s="57">
        <f t="shared" si="0"/>
        <v>43916</v>
      </c>
      <c r="AD3" s="57">
        <f t="shared" si="0"/>
        <v>43917</v>
      </c>
      <c r="AE3" s="57">
        <f t="shared" si="0"/>
        <v>43918</v>
      </c>
      <c r="AF3" s="57">
        <f t="shared" si="0"/>
        <v>43919</v>
      </c>
      <c r="AG3" s="57">
        <f t="shared" si="0"/>
        <v>43920</v>
      </c>
      <c r="AH3" s="57">
        <f t="shared" si="0"/>
        <v>43921</v>
      </c>
      <c r="AI3" s="57">
        <f t="shared" si="0"/>
        <v>43922</v>
      </c>
      <c r="AJ3" s="57">
        <f t="shared" si="0"/>
        <v>43923</v>
      </c>
      <c r="AK3" s="57">
        <f t="shared" si="0"/>
        <v>43924</v>
      </c>
      <c r="AL3" s="57">
        <f t="shared" si="0"/>
        <v>43925</v>
      </c>
      <c r="AM3" s="57">
        <f t="shared" si="0"/>
        <v>43926</v>
      </c>
      <c r="AN3" s="57">
        <f t="shared" si="0"/>
        <v>43927</v>
      </c>
      <c r="AO3" s="57">
        <f t="shared" si="0"/>
        <v>43928</v>
      </c>
      <c r="AP3" s="57">
        <f t="shared" si="0"/>
        <v>43929</v>
      </c>
      <c r="AQ3" s="57">
        <f t="shared" si="0"/>
        <v>43930</v>
      </c>
      <c r="AR3" s="57">
        <f t="shared" si="0"/>
        <v>43931</v>
      </c>
      <c r="AS3" s="57">
        <f t="shared" si="0"/>
        <v>43932</v>
      </c>
      <c r="AT3" s="57">
        <f t="shared" si="0"/>
        <v>43933</v>
      </c>
      <c r="AU3" s="57">
        <f t="shared" si="0"/>
        <v>43934</v>
      </c>
      <c r="AV3" s="57">
        <f t="shared" si="0"/>
        <v>43935</v>
      </c>
      <c r="AW3" s="57">
        <f t="shared" si="0"/>
        <v>43936</v>
      </c>
      <c r="AX3" s="57">
        <f t="shared" si="0"/>
        <v>43937</v>
      </c>
      <c r="AY3" s="57">
        <f t="shared" si="0"/>
        <v>43938</v>
      </c>
      <c r="AZ3" s="57">
        <f t="shared" si="0"/>
        <v>43939</v>
      </c>
      <c r="BA3" s="57">
        <f t="shared" si="0"/>
        <v>43940</v>
      </c>
      <c r="BB3" s="57">
        <f t="shared" si="0"/>
        <v>43941</v>
      </c>
      <c r="BC3" s="57">
        <f t="shared" si="0"/>
        <v>43942</v>
      </c>
      <c r="BD3" s="57">
        <f t="shared" si="0"/>
        <v>43943</v>
      </c>
      <c r="BE3" s="57">
        <f t="shared" si="0"/>
        <v>43944</v>
      </c>
      <c r="BF3" s="57">
        <f t="shared" si="0"/>
        <v>43945</v>
      </c>
      <c r="BG3" s="57">
        <f t="shared" si="0"/>
        <v>43946</v>
      </c>
      <c r="BH3" s="57">
        <f t="shared" si="0"/>
        <v>43947</v>
      </c>
      <c r="BI3" s="57">
        <f t="shared" si="0"/>
        <v>43948</v>
      </c>
      <c r="BJ3" s="57">
        <f t="shared" si="0"/>
        <v>43949</v>
      </c>
      <c r="BK3" s="57">
        <f t="shared" si="0"/>
        <v>43950</v>
      </c>
      <c r="BL3" s="57">
        <f t="shared" si="0"/>
        <v>43951</v>
      </c>
      <c r="BM3" s="57">
        <f t="shared" si="0"/>
        <v>43952</v>
      </c>
      <c r="BN3" s="47"/>
    </row>
    <row r="4" spans="1:67" s="52" customFormat="1" ht="24" customHeight="1" x14ac:dyDescent="0.2">
      <c r="A4" s="116"/>
      <c r="B4" s="118"/>
      <c r="C4" s="118"/>
      <c r="D4" s="58">
        <f t="shared" ref="D4:BM4" si="1">D3</f>
        <v>43891</v>
      </c>
      <c r="E4" s="58">
        <f t="shared" si="1"/>
        <v>43892</v>
      </c>
      <c r="F4" s="58">
        <f t="shared" si="1"/>
        <v>43893</v>
      </c>
      <c r="G4" s="58">
        <f t="shared" si="1"/>
        <v>43894</v>
      </c>
      <c r="H4" s="58">
        <f t="shared" si="1"/>
        <v>43895</v>
      </c>
      <c r="I4" s="58">
        <f t="shared" si="1"/>
        <v>43896</v>
      </c>
      <c r="J4" s="58">
        <f t="shared" si="1"/>
        <v>43897</v>
      </c>
      <c r="K4" s="58">
        <f t="shared" si="1"/>
        <v>43898</v>
      </c>
      <c r="L4" s="58">
        <f t="shared" si="1"/>
        <v>43899</v>
      </c>
      <c r="M4" s="58">
        <f t="shared" si="1"/>
        <v>43900</v>
      </c>
      <c r="N4" s="58">
        <f t="shared" si="1"/>
        <v>43901</v>
      </c>
      <c r="O4" s="58">
        <f t="shared" si="1"/>
        <v>43902</v>
      </c>
      <c r="P4" s="58">
        <f t="shared" si="1"/>
        <v>43903</v>
      </c>
      <c r="Q4" s="58">
        <f t="shared" si="1"/>
        <v>43904</v>
      </c>
      <c r="R4" s="58">
        <f t="shared" si="1"/>
        <v>43905</v>
      </c>
      <c r="S4" s="58">
        <f t="shared" si="1"/>
        <v>43906</v>
      </c>
      <c r="T4" s="58">
        <f t="shared" si="1"/>
        <v>43907</v>
      </c>
      <c r="U4" s="58">
        <f t="shared" si="1"/>
        <v>43908</v>
      </c>
      <c r="V4" s="58">
        <f t="shared" si="1"/>
        <v>43909</v>
      </c>
      <c r="W4" s="58">
        <f t="shared" si="1"/>
        <v>43910</v>
      </c>
      <c r="X4" s="58">
        <f t="shared" si="1"/>
        <v>43911</v>
      </c>
      <c r="Y4" s="58">
        <f t="shared" si="1"/>
        <v>43912</v>
      </c>
      <c r="Z4" s="58">
        <f t="shared" si="1"/>
        <v>43913</v>
      </c>
      <c r="AA4" s="58">
        <f t="shared" si="1"/>
        <v>43914</v>
      </c>
      <c r="AB4" s="58">
        <f t="shared" si="1"/>
        <v>43915</v>
      </c>
      <c r="AC4" s="58">
        <f t="shared" si="1"/>
        <v>43916</v>
      </c>
      <c r="AD4" s="58">
        <f t="shared" si="1"/>
        <v>43917</v>
      </c>
      <c r="AE4" s="58">
        <f t="shared" si="1"/>
        <v>43918</v>
      </c>
      <c r="AF4" s="58">
        <f t="shared" si="1"/>
        <v>43919</v>
      </c>
      <c r="AG4" s="58">
        <f t="shared" si="1"/>
        <v>43920</v>
      </c>
      <c r="AH4" s="58">
        <f t="shared" si="1"/>
        <v>43921</v>
      </c>
      <c r="AI4" s="58">
        <f t="shared" si="1"/>
        <v>43922</v>
      </c>
      <c r="AJ4" s="58">
        <f t="shared" si="1"/>
        <v>43923</v>
      </c>
      <c r="AK4" s="58">
        <f t="shared" si="1"/>
        <v>43924</v>
      </c>
      <c r="AL4" s="58">
        <f t="shared" si="1"/>
        <v>43925</v>
      </c>
      <c r="AM4" s="58">
        <f t="shared" si="1"/>
        <v>43926</v>
      </c>
      <c r="AN4" s="58">
        <f t="shared" si="1"/>
        <v>43927</v>
      </c>
      <c r="AO4" s="58">
        <f t="shared" si="1"/>
        <v>43928</v>
      </c>
      <c r="AP4" s="58">
        <f t="shared" si="1"/>
        <v>43929</v>
      </c>
      <c r="AQ4" s="58">
        <f t="shared" si="1"/>
        <v>43930</v>
      </c>
      <c r="AR4" s="58">
        <f t="shared" si="1"/>
        <v>43931</v>
      </c>
      <c r="AS4" s="58">
        <f t="shared" si="1"/>
        <v>43932</v>
      </c>
      <c r="AT4" s="58">
        <f t="shared" si="1"/>
        <v>43933</v>
      </c>
      <c r="AU4" s="58">
        <f t="shared" si="1"/>
        <v>43934</v>
      </c>
      <c r="AV4" s="58">
        <f t="shared" si="1"/>
        <v>43935</v>
      </c>
      <c r="AW4" s="58">
        <f t="shared" si="1"/>
        <v>43936</v>
      </c>
      <c r="AX4" s="58">
        <f t="shared" si="1"/>
        <v>43937</v>
      </c>
      <c r="AY4" s="58">
        <f t="shared" si="1"/>
        <v>43938</v>
      </c>
      <c r="AZ4" s="58">
        <f t="shared" si="1"/>
        <v>43939</v>
      </c>
      <c r="BA4" s="58">
        <f t="shared" si="1"/>
        <v>43940</v>
      </c>
      <c r="BB4" s="58">
        <f t="shared" si="1"/>
        <v>43941</v>
      </c>
      <c r="BC4" s="58">
        <f t="shared" si="1"/>
        <v>43942</v>
      </c>
      <c r="BD4" s="58">
        <f t="shared" si="1"/>
        <v>43943</v>
      </c>
      <c r="BE4" s="58">
        <f t="shared" si="1"/>
        <v>43944</v>
      </c>
      <c r="BF4" s="58">
        <f t="shared" si="1"/>
        <v>43945</v>
      </c>
      <c r="BG4" s="58">
        <f t="shared" si="1"/>
        <v>43946</v>
      </c>
      <c r="BH4" s="58">
        <f t="shared" si="1"/>
        <v>43947</v>
      </c>
      <c r="BI4" s="58">
        <f t="shared" si="1"/>
        <v>43948</v>
      </c>
      <c r="BJ4" s="58">
        <f t="shared" si="1"/>
        <v>43949</v>
      </c>
      <c r="BK4" s="58">
        <f t="shared" si="1"/>
        <v>43950</v>
      </c>
      <c r="BL4" s="58">
        <f t="shared" si="1"/>
        <v>43951</v>
      </c>
      <c r="BM4" s="58">
        <f t="shared" si="1"/>
        <v>43952</v>
      </c>
      <c r="BN4" s="47"/>
    </row>
    <row r="5" spans="1:67" s="108" customFormat="1" ht="30" customHeight="1" x14ac:dyDescent="0.2">
      <c r="A5" s="104" t="str">
        <f>BDD!A2</f>
        <v>CADOT-GUILLET Christelle</v>
      </c>
      <c r="B5" s="104" t="str">
        <f>'Bilan CP'!B3</f>
        <v>Salarié Bureau</v>
      </c>
      <c r="C5" s="105">
        <f>'Bilan CP'!E3</f>
        <v>0</v>
      </c>
      <c r="D5" s="106"/>
      <c r="E5" s="106"/>
      <c r="F5" s="106"/>
      <c r="G5" s="106"/>
      <c r="H5" s="106"/>
      <c r="I5" s="106"/>
      <c r="J5" s="106"/>
      <c r="K5" s="106"/>
      <c r="L5" s="106"/>
      <c r="M5" s="106"/>
      <c r="N5" s="106"/>
      <c r="O5" s="106"/>
      <c r="P5" s="106"/>
      <c r="Q5" s="106"/>
      <c r="R5" s="106"/>
      <c r="S5" s="106"/>
      <c r="T5" s="106"/>
      <c r="U5" s="106"/>
      <c r="V5" s="106"/>
      <c r="W5" s="106"/>
      <c r="X5" s="106"/>
      <c r="Y5" s="106"/>
      <c r="Z5" s="106"/>
      <c r="AA5" s="106"/>
      <c r="AB5" s="106"/>
      <c r="AC5" s="106"/>
      <c r="AD5" s="106"/>
      <c r="AE5" s="106"/>
      <c r="AF5" s="106"/>
      <c r="AG5" s="106"/>
      <c r="AH5" s="106"/>
      <c r="AI5" s="106"/>
      <c r="AJ5" s="106"/>
      <c r="AK5" s="106"/>
      <c r="AL5" s="106"/>
      <c r="AM5" s="106"/>
      <c r="AN5" s="106"/>
      <c r="AO5" s="106"/>
      <c r="AP5" s="106"/>
      <c r="AQ5" s="106"/>
      <c r="AR5" s="106"/>
      <c r="AS5" s="106"/>
      <c r="AT5" s="106"/>
      <c r="AU5" s="106"/>
      <c r="AV5" s="106"/>
      <c r="AW5" s="106"/>
      <c r="AX5" s="106"/>
      <c r="AY5" s="106"/>
      <c r="AZ5" s="106"/>
      <c r="BA5" s="106"/>
      <c r="BB5" s="106"/>
      <c r="BC5" s="106"/>
      <c r="BD5" s="106"/>
      <c r="BE5" s="106"/>
      <c r="BF5" s="106"/>
      <c r="BG5" s="106"/>
      <c r="BH5" s="106"/>
      <c r="BI5" s="106"/>
      <c r="BJ5" s="106"/>
      <c r="BK5" s="106"/>
      <c r="BL5" s="106"/>
      <c r="BM5" s="106"/>
      <c r="BN5" s="107"/>
    </row>
    <row r="6" spans="1:67" s="108" customFormat="1" ht="30" customHeight="1" x14ac:dyDescent="0.2">
      <c r="A6" s="109" t="str">
        <f>BDD!A3</f>
        <v>CADOT-GUILLET Christelle - Provisoire</v>
      </c>
      <c r="B6" s="104" t="str">
        <f>'Bilan CP'!B4</f>
        <v xml:space="preserve"> </v>
      </c>
      <c r="C6" s="110">
        <f>'Bilan CP'!E4</f>
        <v>0</v>
      </c>
      <c r="D6" s="111"/>
      <c r="E6" s="111"/>
      <c r="F6" s="111"/>
      <c r="G6" s="111"/>
      <c r="H6" s="111"/>
      <c r="I6" s="111"/>
      <c r="J6" s="111"/>
      <c r="K6" s="111"/>
      <c r="L6" s="111"/>
      <c r="M6" s="111"/>
      <c r="N6" s="111"/>
      <c r="O6" s="111"/>
      <c r="P6" s="111"/>
      <c r="Q6" s="111"/>
      <c r="R6" s="111"/>
      <c r="S6" s="111"/>
      <c r="T6" s="111"/>
      <c r="U6" s="111"/>
      <c r="V6" s="111"/>
      <c r="W6" s="111"/>
      <c r="X6" s="111"/>
      <c r="Y6" s="111"/>
      <c r="Z6" s="111"/>
      <c r="AA6" s="111"/>
      <c r="AB6" s="111"/>
      <c r="AC6" s="111"/>
      <c r="AD6" s="111"/>
      <c r="AE6" s="111"/>
      <c r="AF6" s="111"/>
      <c r="AG6" s="111"/>
      <c r="AH6" s="111"/>
      <c r="AI6" s="111"/>
      <c r="AJ6" s="111"/>
      <c r="AK6" s="111"/>
      <c r="AL6" s="111"/>
      <c r="AM6" s="111"/>
      <c r="AN6" s="111"/>
      <c r="AO6" s="111"/>
      <c r="AP6" s="111"/>
      <c r="AQ6" s="111"/>
      <c r="AR6" s="111"/>
      <c r="AS6" s="111"/>
      <c r="AT6" s="111"/>
      <c r="AU6" s="111"/>
      <c r="AV6" s="111"/>
      <c r="AW6" s="111"/>
      <c r="AX6" s="111"/>
      <c r="AY6" s="111"/>
      <c r="AZ6" s="111"/>
      <c r="BA6" s="111"/>
      <c r="BB6" s="111"/>
      <c r="BC6" s="111"/>
      <c r="BD6" s="111"/>
      <c r="BE6" s="111"/>
      <c r="BF6" s="111"/>
      <c r="BG6" s="111"/>
      <c r="BH6" s="111"/>
      <c r="BI6" s="111"/>
      <c r="BJ6" s="111"/>
      <c r="BK6" s="111"/>
      <c r="BL6" s="111"/>
      <c r="BM6" s="111"/>
    </row>
    <row r="7" spans="1:67" s="108" customFormat="1" ht="30" customHeight="1" x14ac:dyDescent="0.2">
      <c r="A7" s="109" t="str">
        <f>BDD!A4</f>
        <v>CADOUX Sandrine</v>
      </c>
      <c r="B7" s="104" t="str">
        <f>'Bilan CP'!B5</f>
        <v>Salarié Bureau</v>
      </c>
      <c r="C7" s="110">
        <f>'Bilan CP'!E5</f>
        <v>14</v>
      </c>
      <c r="D7" s="111"/>
      <c r="E7" s="111"/>
      <c r="F7" s="111"/>
      <c r="G7" s="111"/>
      <c r="H7" s="111"/>
      <c r="I7" s="111"/>
      <c r="J7" s="111"/>
      <c r="K7" s="111"/>
      <c r="L7" s="111"/>
      <c r="M7" s="111"/>
      <c r="N7" s="111"/>
      <c r="O7" s="111"/>
      <c r="P7" s="111"/>
      <c r="Q7" s="111"/>
      <c r="R7" s="111"/>
      <c r="S7" s="111"/>
      <c r="T7" s="111"/>
      <c r="U7" s="111"/>
      <c r="V7" s="111"/>
      <c r="W7" s="111"/>
      <c r="X7" s="111"/>
      <c r="Y7" s="111"/>
      <c r="Z7" s="111"/>
      <c r="AA7" s="111"/>
      <c r="AB7" s="111"/>
      <c r="AC7" s="111"/>
      <c r="AD7" s="111"/>
      <c r="AE7" s="111"/>
      <c r="AF7" s="111"/>
      <c r="AG7" s="111"/>
      <c r="AH7" s="111"/>
      <c r="AI7" s="111"/>
      <c r="AJ7" s="111"/>
      <c r="AK7" s="111"/>
      <c r="AL7" s="111"/>
      <c r="AM7" s="111"/>
      <c r="AN7" s="111"/>
      <c r="AO7" s="111"/>
      <c r="AP7" s="111"/>
      <c r="AQ7" s="111"/>
      <c r="AR7" s="111"/>
      <c r="AS7" s="111"/>
      <c r="AT7" s="111"/>
      <c r="AU7" s="111"/>
      <c r="AV7" s="111"/>
      <c r="AW7" s="111"/>
      <c r="AX7" s="111"/>
      <c r="AY7" s="111"/>
      <c r="AZ7" s="111"/>
      <c r="BA7" s="111"/>
      <c r="BB7" s="111"/>
      <c r="BC7" s="111"/>
      <c r="BD7" s="111"/>
      <c r="BE7" s="111"/>
      <c r="BF7" s="111"/>
      <c r="BG7" s="111"/>
      <c r="BH7" s="111"/>
      <c r="BI7" s="111"/>
      <c r="BJ7" s="111"/>
      <c r="BK7" s="111"/>
      <c r="BL7" s="111"/>
      <c r="BM7" s="111"/>
    </row>
    <row r="8" spans="1:67" s="108" customFormat="1" ht="30" customHeight="1" x14ac:dyDescent="0.2">
      <c r="A8" s="109" t="str">
        <f>BDD!A5</f>
        <v>CADOUX Sandrine  - Provisoire</v>
      </c>
      <c r="B8" s="104" t="str">
        <f>'Bilan CP'!B6</f>
        <v xml:space="preserve"> </v>
      </c>
      <c r="C8" s="110">
        <f>'Bilan CP'!E6</f>
        <v>0</v>
      </c>
      <c r="D8" s="111"/>
      <c r="E8" s="111"/>
      <c r="F8" s="111"/>
      <c r="G8" s="111"/>
      <c r="H8" s="111"/>
      <c r="I8" s="111"/>
      <c r="J8" s="111"/>
      <c r="K8" s="111"/>
      <c r="L8" s="111"/>
      <c r="M8" s="111"/>
      <c r="N8" s="111"/>
      <c r="O8" s="111"/>
      <c r="P8" s="111"/>
      <c r="Q8" s="111"/>
      <c r="R8" s="111"/>
      <c r="S8" s="111"/>
      <c r="T8" s="111"/>
      <c r="U8" s="111"/>
      <c r="V8" s="111"/>
      <c r="W8" s="111"/>
      <c r="X8" s="111"/>
      <c r="Y8" s="111"/>
      <c r="Z8" s="111"/>
      <c r="AA8" s="111"/>
      <c r="AB8" s="111"/>
      <c r="AC8" s="111"/>
      <c r="AD8" s="111"/>
      <c r="AE8" s="111"/>
      <c r="AF8" s="111"/>
      <c r="AG8" s="111"/>
      <c r="AH8" s="111"/>
      <c r="AI8" s="111"/>
      <c r="AJ8" s="111"/>
      <c r="AK8" s="111"/>
      <c r="AL8" s="111"/>
      <c r="AM8" s="111"/>
      <c r="AN8" s="111"/>
      <c r="AO8" s="111"/>
      <c r="AP8" s="111"/>
      <c r="AQ8" s="111"/>
      <c r="AR8" s="111"/>
      <c r="AS8" s="111"/>
      <c r="AT8" s="111"/>
      <c r="AU8" s="111"/>
      <c r="AV8" s="111"/>
      <c r="AW8" s="111"/>
      <c r="AX8" s="111"/>
      <c r="AY8" s="111"/>
      <c r="AZ8" s="111"/>
      <c r="BA8" s="111"/>
      <c r="BB8" s="111"/>
      <c r="BC8" s="111"/>
      <c r="BD8" s="111"/>
      <c r="BE8" s="111"/>
      <c r="BF8" s="111"/>
      <c r="BG8" s="111"/>
      <c r="BH8" s="111"/>
      <c r="BI8" s="111"/>
      <c r="BJ8" s="111"/>
      <c r="BK8" s="111"/>
      <c r="BL8" s="111"/>
      <c r="BM8" s="111"/>
    </row>
    <row r="9" spans="1:67" s="108" customFormat="1" ht="30" customHeight="1" x14ac:dyDescent="0.2">
      <c r="A9" s="109" t="str">
        <f>BDD!A6</f>
        <v>CAMPOY Alex</v>
      </c>
      <c r="B9" s="104" t="str">
        <f>'Bilan CP'!B7</f>
        <v>Salarié Bureau</v>
      </c>
      <c r="C9" s="110">
        <f>'Bilan CP'!E7</f>
        <v>0</v>
      </c>
      <c r="D9" s="111"/>
      <c r="E9" s="111"/>
      <c r="F9" s="111"/>
      <c r="G9" s="111"/>
      <c r="H9" s="111"/>
      <c r="I9" s="111"/>
      <c r="J9" s="111"/>
      <c r="K9" s="111"/>
      <c r="L9" s="111"/>
      <c r="M9" s="111"/>
      <c r="N9" s="111"/>
      <c r="O9" s="111"/>
      <c r="P9" s="111"/>
      <c r="Q9" s="111"/>
      <c r="R9" s="111"/>
      <c r="S9" s="111"/>
      <c r="T9" s="111"/>
      <c r="U9" s="111"/>
      <c r="V9" s="111"/>
      <c r="W9" s="111"/>
      <c r="X9" s="111"/>
      <c r="Y9" s="111"/>
      <c r="Z9" s="111"/>
      <c r="AA9" s="111"/>
      <c r="AB9" s="111"/>
      <c r="AC9" s="111"/>
      <c r="AD9" s="111"/>
      <c r="AE9" s="111"/>
      <c r="AF9" s="111"/>
      <c r="AG9" s="111"/>
      <c r="AH9" s="111"/>
      <c r="AI9" s="111"/>
      <c r="AJ9" s="111"/>
      <c r="AK9" s="111"/>
      <c r="AL9" s="111"/>
      <c r="AM9" s="111"/>
      <c r="AN9" s="111"/>
      <c r="AO9" s="111"/>
      <c r="AP9" s="111"/>
      <c r="AQ9" s="111"/>
      <c r="AR9" s="111"/>
      <c r="AS9" s="111"/>
      <c r="AT9" s="111"/>
      <c r="AU9" s="111"/>
      <c r="AV9" s="111"/>
      <c r="AW9" s="111"/>
      <c r="AX9" s="111"/>
      <c r="AY9" s="111"/>
      <c r="AZ9" s="111"/>
      <c r="BA9" s="111"/>
      <c r="BB9" s="111"/>
      <c r="BC9" s="111"/>
      <c r="BD9" s="111"/>
      <c r="BE9" s="111"/>
      <c r="BF9" s="111"/>
      <c r="BG9" s="111"/>
      <c r="BH9" s="111"/>
      <c r="BI9" s="111"/>
      <c r="BJ9" s="111"/>
      <c r="BK9" s="111"/>
      <c r="BL9" s="111"/>
      <c r="BM9" s="111"/>
    </row>
    <row r="10" spans="1:67" s="108" customFormat="1" ht="30" customHeight="1" x14ac:dyDescent="0.2">
      <c r="A10" s="109" t="str">
        <f>BDD!A7</f>
        <v>CAMPOY Alex  - Provisoire</v>
      </c>
      <c r="B10" s="104" t="str">
        <f>'Bilan CP'!B8</f>
        <v xml:space="preserve"> </v>
      </c>
      <c r="C10" s="110">
        <f>'Bilan CP'!E8</f>
        <v>0</v>
      </c>
      <c r="D10" s="111"/>
      <c r="E10" s="111"/>
      <c r="F10" s="111"/>
      <c r="G10" s="111"/>
      <c r="H10" s="111"/>
      <c r="I10" s="111"/>
      <c r="J10" s="111"/>
      <c r="K10" s="111"/>
      <c r="L10" s="111"/>
      <c r="M10" s="111"/>
      <c r="N10" s="111"/>
      <c r="O10" s="111"/>
      <c r="P10" s="111"/>
      <c r="Q10" s="111"/>
      <c r="R10" s="111"/>
      <c r="S10" s="111"/>
      <c r="T10" s="111"/>
      <c r="U10" s="111"/>
      <c r="V10" s="111"/>
      <c r="W10" s="111"/>
      <c r="X10" s="111"/>
      <c r="Y10" s="111"/>
      <c r="Z10" s="111"/>
      <c r="AA10" s="111"/>
      <c r="AB10" s="111"/>
      <c r="AC10" s="111"/>
      <c r="AD10" s="111"/>
      <c r="AE10" s="111"/>
      <c r="AF10" s="111"/>
      <c r="AG10" s="111"/>
      <c r="AH10" s="111"/>
      <c r="AI10" s="111"/>
      <c r="AJ10" s="111"/>
      <c r="AK10" s="111"/>
      <c r="AL10" s="111"/>
      <c r="AM10" s="111"/>
      <c r="AN10" s="111"/>
      <c r="AO10" s="111"/>
      <c r="AP10" s="111"/>
      <c r="AQ10" s="111"/>
      <c r="AR10" s="111"/>
      <c r="AS10" s="111"/>
      <c r="AT10" s="111"/>
      <c r="AU10" s="111"/>
      <c r="AV10" s="111"/>
      <c r="AW10" s="111"/>
      <c r="AX10" s="111"/>
      <c r="AY10" s="111"/>
      <c r="AZ10" s="111"/>
      <c r="BA10" s="111"/>
      <c r="BB10" s="111"/>
      <c r="BC10" s="111"/>
      <c r="BD10" s="111"/>
      <c r="BE10" s="111"/>
      <c r="BF10" s="111"/>
      <c r="BG10" s="111"/>
      <c r="BH10" s="111"/>
      <c r="BI10" s="111"/>
      <c r="BJ10" s="111"/>
      <c r="BK10" s="111"/>
      <c r="BL10" s="111"/>
      <c r="BM10" s="111"/>
    </row>
    <row r="11" spans="1:67" s="108" customFormat="1" ht="30" customHeight="1" x14ac:dyDescent="0.2">
      <c r="A11" s="109" t="str">
        <f>BDD!A8</f>
        <v>COUDURIER-CURVEUR Emilie</v>
      </c>
      <c r="B11" s="104" t="str">
        <f>'Bilan CP'!B9</f>
        <v>Salarié Bureau</v>
      </c>
      <c r="C11" s="110">
        <f>'Bilan CP'!E9</f>
        <v>21</v>
      </c>
      <c r="D11" s="111"/>
      <c r="E11" s="111"/>
      <c r="F11" s="111"/>
      <c r="G11" s="111"/>
      <c r="H11" s="111"/>
      <c r="I11" s="111"/>
      <c r="J11" s="111"/>
      <c r="K11" s="111"/>
      <c r="L11" s="111"/>
      <c r="M11" s="111"/>
      <c r="N11" s="111"/>
      <c r="O11" s="111"/>
      <c r="P11" s="111"/>
      <c r="Q11" s="111"/>
      <c r="R11" s="111"/>
      <c r="S11" s="111"/>
      <c r="T11" s="111"/>
      <c r="U11" s="111"/>
      <c r="V11" s="111"/>
      <c r="W11" s="111"/>
      <c r="X11" s="111"/>
      <c r="Y11" s="111"/>
      <c r="Z11" s="111"/>
      <c r="AA11" s="111"/>
      <c r="AB11" s="111"/>
      <c r="AC11" s="111"/>
      <c r="AD11" s="111"/>
      <c r="AE11" s="111"/>
      <c r="AF11" s="111"/>
      <c r="AG11" s="111"/>
      <c r="AH11" s="111"/>
      <c r="AI11" s="111"/>
      <c r="AJ11" s="111"/>
      <c r="AK11" s="111"/>
      <c r="AL11" s="111"/>
      <c r="AM11" s="111"/>
      <c r="AN11" s="111"/>
      <c r="AO11" s="111"/>
      <c r="AP11" s="111"/>
      <c r="AQ11" s="111"/>
      <c r="AR11" s="111"/>
      <c r="AS11" s="111"/>
      <c r="AT11" s="111"/>
      <c r="AU11" s="111"/>
      <c r="AV11" s="111"/>
      <c r="AW11" s="111"/>
      <c r="AX11" s="111"/>
      <c r="AY11" s="111"/>
      <c r="AZ11" s="111"/>
      <c r="BA11" s="111"/>
      <c r="BB11" s="111"/>
      <c r="BC11" s="111"/>
      <c r="BD11" s="111"/>
      <c r="BE11" s="111"/>
      <c r="BF11" s="111"/>
      <c r="BG11" s="111"/>
      <c r="BH11" s="111"/>
      <c r="BI11" s="111"/>
      <c r="BJ11" s="111"/>
      <c r="BK11" s="111"/>
      <c r="BL11" s="111"/>
      <c r="BM11" s="111"/>
    </row>
    <row r="12" spans="1:67" s="108" customFormat="1" ht="30" customHeight="1" x14ac:dyDescent="0.2">
      <c r="A12" s="109" t="str">
        <f>BDD!A9</f>
        <v>COUDURIER-CURVEUR Emilie  - Provisoire</v>
      </c>
      <c r="B12" s="104" t="str">
        <f>'Bilan CP'!B10</f>
        <v xml:space="preserve"> </v>
      </c>
      <c r="C12" s="110">
        <f>'Bilan CP'!E10</f>
        <v>0</v>
      </c>
      <c r="D12" s="111"/>
      <c r="E12" s="111"/>
      <c r="F12" s="111"/>
      <c r="G12" s="111"/>
      <c r="H12" s="111"/>
      <c r="I12" s="111"/>
      <c r="J12" s="111"/>
      <c r="K12" s="111"/>
      <c r="L12" s="111"/>
      <c r="M12" s="111"/>
      <c r="N12" s="111"/>
      <c r="O12" s="111"/>
      <c r="P12" s="111"/>
      <c r="Q12" s="111"/>
      <c r="R12" s="111"/>
      <c r="S12" s="111"/>
      <c r="T12" s="111"/>
      <c r="U12" s="111"/>
      <c r="V12" s="111"/>
      <c r="W12" s="111"/>
      <c r="X12" s="111"/>
      <c r="Y12" s="111"/>
      <c r="Z12" s="111"/>
      <c r="AA12" s="111"/>
      <c r="AB12" s="111"/>
      <c r="AC12" s="111"/>
      <c r="AD12" s="111"/>
      <c r="AE12" s="111"/>
      <c r="AF12" s="111"/>
      <c r="AG12" s="111"/>
      <c r="AH12" s="111"/>
      <c r="AI12" s="111"/>
      <c r="AJ12" s="111"/>
      <c r="AK12" s="111"/>
      <c r="AL12" s="111"/>
      <c r="AM12" s="111"/>
      <c r="AN12" s="111"/>
      <c r="AO12" s="111"/>
      <c r="AP12" s="111"/>
      <c r="AQ12" s="111"/>
      <c r="AR12" s="111"/>
      <c r="AS12" s="111"/>
      <c r="AT12" s="111"/>
      <c r="AU12" s="111"/>
      <c r="AV12" s="111"/>
      <c r="AW12" s="111"/>
      <c r="AX12" s="111"/>
      <c r="AY12" s="111"/>
      <c r="AZ12" s="111"/>
      <c r="BA12" s="111"/>
      <c r="BB12" s="111"/>
      <c r="BC12" s="111"/>
      <c r="BD12" s="111"/>
      <c r="BE12" s="111"/>
      <c r="BF12" s="111"/>
      <c r="BG12" s="111"/>
      <c r="BH12" s="111"/>
      <c r="BI12" s="111"/>
      <c r="BJ12" s="111"/>
      <c r="BK12" s="111"/>
      <c r="BL12" s="111"/>
      <c r="BM12" s="111"/>
    </row>
    <row r="13" spans="1:67" s="108" customFormat="1" ht="30" customHeight="1" x14ac:dyDescent="0.2">
      <c r="A13" s="109" t="str">
        <f>BDD!A10</f>
        <v>FAVRE Céline</v>
      </c>
      <c r="B13" s="104" t="str">
        <f>'Bilan CP'!B11</f>
        <v>Salarié Bureau</v>
      </c>
      <c r="C13" s="110">
        <f>'Bilan CP'!E11</f>
        <v>10</v>
      </c>
      <c r="D13" s="111"/>
      <c r="E13" s="111"/>
      <c r="F13" s="111"/>
      <c r="G13" s="111"/>
      <c r="H13" s="111"/>
      <c r="I13" s="111"/>
      <c r="J13" s="111"/>
      <c r="K13" s="111"/>
      <c r="L13" s="111"/>
      <c r="M13" s="111"/>
      <c r="N13" s="114" t="s">
        <v>63</v>
      </c>
      <c r="O13" s="114" t="s">
        <v>63</v>
      </c>
      <c r="P13" s="114" t="s">
        <v>63</v>
      </c>
      <c r="Q13" s="111"/>
      <c r="R13" s="111"/>
      <c r="S13" s="114" t="s">
        <v>63</v>
      </c>
      <c r="T13" s="114" t="s">
        <v>63</v>
      </c>
      <c r="U13" s="114" t="s">
        <v>63</v>
      </c>
      <c r="V13" s="114" t="s">
        <v>63</v>
      </c>
      <c r="W13" s="114" t="s">
        <v>63</v>
      </c>
      <c r="X13" s="111"/>
      <c r="Y13" s="111"/>
      <c r="Z13" s="111"/>
      <c r="AA13" s="111"/>
      <c r="AB13" s="111"/>
      <c r="AC13" s="111"/>
      <c r="AD13" s="111"/>
      <c r="AE13" s="111"/>
      <c r="AF13" s="111"/>
      <c r="AG13" s="111"/>
      <c r="AH13" s="111"/>
      <c r="AI13" s="111"/>
      <c r="AJ13" s="111"/>
      <c r="AK13" s="111"/>
      <c r="AL13" s="111"/>
      <c r="AM13" s="111"/>
      <c r="AN13" s="111"/>
      <c r="AO13" s="111"/>
      <c r="AP13" s="111"/>
      <c r="AQ13" s="111"/>
      <c r="AR13" s="111"/>
      <c r="AS13" s="111"/>
      <c r="AT13" s="111"/>
      <c r="AU13" s="111"/>
      <c r="AV13" s="111"/>
      <c r="AW13" s="111"/>
      <c r="AX13" s="111"/>
      <c r="AY13" s="111"/>
      <c r="AZ13" s="111"/>
      <c r="BA13" s="111"/>
      <c r="BB13" s="111"/>
      <c r="BC13" s="111"/>
      <c r="BD13" s="111"/>
      <c r="BE13" s="111"/>
      <c r="BF13" s="111"/>
      <c r="BG13" s="111"/>
      <c r="BH13" s="111"/>
      <c r="BI13" s="111"/>
      <c r="BJ13" s="111"/>
      <c r="BK13" s="111"/>
      <c r="BL13" s="111"/>
      <c r="BM13" s="111"/>
    </row>
    <row r="14" spans="1:67" s="108" customFormat="1" ht="30" customHeight="1" x14ac:dyDescent="0.2">
      <c r="A14" s="109" t="str">
        <f>BDD!A11</f>
        <v>FAVRE Céline - provisoire</v>
      </c>
      <c r="B14" s="104" t="str">
        <f>'Bilan CP'!B12</f>
        <v xml:space="preserve"> </v>
      </c>
      <c r="C14" s="110">
        <f>'Bilan CP'!E12</f>
        <v>0</v>
      </c>
      <c r="D14" s="111"/>
      <c r="E14" s="111"/>
      <c r="F14" s="111"/>
      <c r="G14" s="111"/>
      <c r="H14" s="111"/>
      <c r="I14" s="111"/>
      <c r="J14" s="111"/>
      <c r="K14" s="111"/>
      <c r="L14" s="111"/>
      <c r="M14" s="111"/>
      <c r="N14" s="111"/>
      <c r="O14" s="111"/>
      <c r="P14" s="111"/>
      <c r="Q14" s="111"/>
      <c r="R14" s="111"/>
      <c r="S14" s="111"/>
      <c r="T14" s="111"/>
      <c r="U14" s="111"/>
      <c r="V14" s="111"/>
      <c r="W14" s="111"/>
      <c r="X14" s="111"/>
      <c r="Y14" s="111"/>
      <c r="Z14" s="111"/>
      <c r="AA14" s="111"/>
      <c r="AB14" s="111"/>
      <c r="AC14" s="111"/>
      <c r="AD14" s="111"/>
      <c r="AE14" s="111"/>
      <c r="AF14" s="111"/>
      <c r="AG14" s="111"/>
      <c r="AH14" s="111"/>
      <c r="AI14" s="111"/>
      <c r="AJ14" s="111"/>
      <c r="AK14" s="111"/>
      <c r="AL14" s="111"/>
      <c r="AM14" s="111"/>
      <c r="AN14" s="111"/>
      <c r="AO14" s="111"/>
      <c r="AP14" s="111"/>
      <c r="AQ14" s="111"/>
      <c r="AR14" s="111"/>
      <c r="AS14" s="111"/>
      <c r="AT14" s="111"/>
      <c r="AU14" s="111"/>
      <c r="AV14" s="111"/>
      <c r="AW14" s="111"/>
      <c r="AX14" s="111"/>
      <c r="AY14" s="111"/>
      <c r="AZ14" s="111"/>
      <c r="BA14" s="111"/>
      <c r="BB14" s="111"/>
      <c r="BC14" s="111"/>
      <c r="BD14" s="111"/>
      <c r="BE14" s="111"/>
      <c r="BF14" s="111"/>
      <c r="BG14" s="111"/>
      <c r="BH14" s="111"/>
      <c r="BI14" s="111"/>
      <c r="BJ14" s="111"/>
      <c r="BK14" s="111"/>
      <c r="BL14" s="111"/>
      <c r="BM14" s="111"/>
    </row>
    <row r="15" spans="1:67" s="108" customFormat="1" ht="30" customHeight="1" x14ac:dyDescent="0.2">
      <c r="A15" s="109" t="str">
        <f>BDD!A12</f>
        <v>REYMOND Loïc</v>
      </c>
      <c r="B15" s="104" t="str">
        <f>'Bilan CP'!B13</f>
        <v>Salarié Bureau</v>
      </c>
      <c r="C15" s="110">
        <f>'Bilan CP'!E13</f>
        <v>7</v>
      </c>
      <c r="D15" s="111"/>
      <c r="E15" s="111"/>
      <c r="F15" s="111"/>
      <c r="G15" s="111"/>
      <c r="H15" s="111"/>
      <c r="I15" s="111"/>
      <c r="J15" s="111"/>
      <c r="K15" s="111"/>
      <c r="L15" s="111"/>
      <c r="M15" s="111"/>
      <c r="N15" s="111"/>
      <c r="O15" s="111"/>
      <c r="P15" s="111"/>
      <c r="Q15" s="111"/>
      <c r="R15" s="111"/>
      <c r="S15" s="111"/>
      <c r="T15" s="111"/>
      <c r="U15" s="111"/>
      <c r="V15" s="111"/>
      <c r="W15" s="111"/>
      <c r="X15" s="111"/>
      <c r="Y15" s="111"/>
      <c r="Z15" s="111"/>
      <c r="AA15" s="111"/>
      <c r="AB15" s="111"/>
      <c r="AC15" s="111"/>
      <c r="AD15" s="111"/>
      <c r="AE15" s="111"/>
      <c r="AF15" s="111"/>
      <c r="AG15" s="111"/>
      <c r="AH15" s="111"/>
      <c r="AI15" s="111"/>
      <c r="AJ15" s="111"/>
      <c r="AK15" s="111"/>
      <c r="AL15" s="111"/>
      <c r="AM15" s="111"/>
      <c r="AN15" s="111"/>
      <c r="AO15" s="111"/>
      <c r="AP15" s="111"/>
      <c r="AQ15" s="111"/>
      <c r="AR15" s="111"/>
      <c r="AS15" s="111"/>
      <c r="AT15" s="111"/>
      <c r="AU15" s="111"/>
      <c r="AV15" s="111"/>
      <c r="AW15" s="111"/>
      <c r="AX15" s="111"/>
      <c r="AY15" s="111"/>
      <c r="AZ15" s="111"/>
      <c r="BA15" s="111"/>
      <c r="BB15" s="111"/>
      <c r="BC15" s="111"/>
      <c r="BD15" s="111"/>
      <c r="BE15" s="111"/>
      <c r="BF15" s="111"/>
      <c r="BG15" s="111"/>
      <c r="BH15" s="111"/>
      <c r="BI15" s="111"/>
      <c r="BJ15" s="111"/>
      <c r="BK15" s="111"/>
      <c r="BL15" s="111"/>
      <c r="BM15" s="111"/>
    </row>
    <row r="16" spans="1:67" s="108" customFormat="1" ht="30" customHeight="1" x14ac:dyDescent="0.2">
      <c r="A16" s="109" t="str">
        <f>BDD!A13</f>
        <v>REYMOND Loïc - provisoire</v>
      </c>
      <c r="B16" s="104" t="str">
        <f>'Bilan CP'!B14</f>
        <v xml:space="preserve"> </v>
      </c>
      <c r="C16" s="110">
        <f>'Bilan CP'!E14</f>
        <v>0</v>
      </c>
      <c r="D16" s="111"/>
      <c r="E16" s="111"/>
      <c r="F16" s="111"/>
      <c r="G16" s="111"/>
      <c r="H16" s="111"/>
      <c r="I16" s="111"/>
      <c r="J16" s="111"/>
      <c r="K16" s="111"/>
      <c r="L16" s="111"/>
      <c r="M16" s="111"/>
      <c r="N16" s="111"/>
      <c r="O16" s="111"/>
      <c r="P16" s="111"/>
      <c r="Q16" s="111"/>
      <c r="R16" s="111"/>
      <c r="S16" s="111"/>
      <c r="T16" s="111"/>
      <c r="U16" s="111"/>
      <c r="V16" s="111"/>
      <c r="W16" s="111"/>
      <c r="X16" s="111"/>
      <c r="Y16" s="111"/>
      <c r="Z16" s="111"/>
      <c r="AA16" s="111"/>
      <c r="AB16" s="111"/>
      <c r="AC16" s="111"/>
      <c r="AD16" s="111"/>
      <c r="AE16" s="111"/>
      <c r="AF16" s="111"/>
      <c r="AG16" s="111"/>
      <c r="AH16" s="111"/>
      <c r="AI16" s="111"/>
      <c r="AJ16" s="111"/>
      <c r="AK16" s="111"/>
      <c r="AL16" s="111"/>
      <c r="AM16" s="111"/>
      <c r="AN16" s="111"/>
      <c r="AO16" s="111"/>
      <c r="AP16" s="111"/>
      <c r="AQ16" s="111"/>
      <c r="AR16" s="111"/>
      <c r="AS16" s="111"/>
      <c r="AT16" s="111"/>
      <c r="AU16" s="111"/>
      <c r="AV16" s="111"/>
      <c r="AW16" s="111"/>
      <c r="AX16" s="111"/>
      <c r="AY16" s="111"/>
      <c r="AZ16" s="111"/>
      <c r="BA16" s="111"/>
      <c r="BB16" s="111"/>
      <c r="BC16" s="111"/>
      <c r="BD16" s="111"/>
      <c r="BE16" s="111"/>
      <c r="BF16" s="111"/>
      <c r="BG16" s="111"/>
      <c r="BH16" s="111"/>
      <c r="BI16" s="111"/>
      <c r="BJ16" s="111"/>
      <c r="BK16" s="111"/>
      <c r="BL16" s="111"/>
      <c r="BM16" s="111"/>
    </row>
    <row r="17" spans="1:65" s="108" customFormat="1" ht="30" customHeight="1" x14ac:dyDescent="0.2">
      <c r="A17" s="109" t="str">
        <f>BDD!A14</f>
        <v>SALIN Catherine</v>
      </c>
      <c r="B17" s="104" t="str">
        <f>'Bilan CP'!B15</f>
        <v>Salarié Bureau</v>
      </c>
      <c r="C17" s="110">
        <f>'Bilan CP'!E15</f>
        <v>2</v>
      </c>
      <c r="D17" s="111"/>
      <c r="E17" s="111"/>
      <c r="F17" s="111"/>
      <c r="G17" s="111"/>
      <c r="H17" s="111"/>
      <c r="I17" s="111"/>
      <c r="J17" s="111"/>
      <c r="K17" s="111"/>
      <c r="L17" s="111"/>
      <c r="M17" s="111"/>
      <c r="N17" s="111"/>
      <c r="O17" s="111"/>
      <c r="P17" s="111"/>
      <c r="Q17" s="111"/>
      <c r="R17" s="111"/>
      <c r="S17" s="111"/>
      <c r="T17" s="111"/>
      <c r="U17" s="111"/>
      <c r="V17" s="111"/>
      <c r="W17" s="111"/>
      <c r="X17" s="111"/>
      <c r="Y17" s="111"/>
      <c r="Z17" s="111"/>
      <c r="AA17" s="111"/>
      <c r="AB17" s="111"/>
      <c r="AC17" s="111"/>
      <c r="AD17" s="111"/>
      <c r="AE17" s="111"/>
      <c r="AF17" s="111"/>
      <c r="AG17" s="111"/>
      <c r="AH17" s="111"/>
      <c r="AI17" s="111"/>
      <c r="AJ17" s="111"/>
      <c r="AK17" s="111"/>
      <c r="AL17" s="111"/>
      <c r="AM17" s="111"/>
      <c r="AN17" s="111"/>
      <c r="AO17" s="111"/>
      <c r="AP17" s="111"/>
      <c r="AQ17" s="111"/>
      <c r="AR17" s="111"/>
      <c r="AS17" s="111"/>
      <c r="AT17" s="111"/>
      <c r="AU17" s="111"/>
      <c r="AV17" s="114" t="s">
        <v>63</v>
      </c>
      <c r="AW17" s="114" t="s">
        <v>63</v>
      </c>
      <c r="AX17" s="114" t="s">
        <v>63</v>
      </c>
      <c r="AY17" s="114" t="s">
        <v>63</v>
      </c>
      <c r="AZ17" s="111"/>
      <c r="BA17" s="111"/>
      <c r="BB17" s="114" t="s">
        <v>63</v>
      </c>
      <c r="BC17" s="114" t="s">
        <v>63</v>
      </c>
      <c r="BD17" s="114" t="s">
        <v>63</v>
      </c>
      <c r="BE17" s="114" t="s">
        <v>63</v>
      </c>
      <c r="BF17" s="114" t="s">
        <v>63</v>
      </c>
      <c r="BG17" s="111"/>
      <c r="BH17" s="111"/>
      <c r="BI17" s="111"/>
      <c r="BJ17" s="111"/>
      <c r="BK17" s="111"/>
      <c r="BL17" s="111"/>
      <c r="BM17" s="111"/>
    </row>
    <row r="18" spans="1:65" s="108" customFormat="1" ht="30" customHeight="1" x14ac:dyDescent="0.2">
      <c r="A18" s="109" t="str">
        <f>BDD!A15</f>
        <v>SALIN Catherine - provisoire</v>
      </c>
      <c r="B18" s="104" t="str">
        <f>'Bilan CP'!B16</f>
        <v xml:space="preserve"> </v>
      </c>
      <c r="C18" s="110">
        <f>'Bilan CP'!E16</f>
        <v>0</v>
      </c>
      <c r="D18" s="111"/>
      <c r="E18" s="111"/>
      <c r="F18" s="111"/>
      <c r="G18" s="111"/>
      <c r="H18" s="111"/>
      <c r="I18" s="111"/>
      <c r="J18" s="111"/>
      <c r="K18" s="111"/>
      <c r="L18" s="111"/>
      <c r="M18" s="111"/>
      <c r="N18" s="111"/>
      <c r="O18" s="111"/>
      <c r="P18" s="111"/>
      <c r="Q18" s="111"/>
      <c r="R18" s="111"/>
      <c r="S18" s="111"/>
      <c r="T18" s="111"/>
      <c r="U18" s="111"/>
      <c r="V18" s="111"/>
      <c r="W18" s="111"/>
      <c r="X18" s="111"/>
      <c r="Y18" s="111"/>
      <c r="Z18" s="111"/>
      <c r="AA18" s="111"/>
      <c r="AB18" s="111"/>
      <c r="AC18" s="111"/>
      <c r="AD18" s="111"/>
      <c r="AE18" s="111"/>
      <c r="AF18" s="111"/>
      <c r="AG18" s="111"/>
      <c r="AH18" s="111"/>
      <c r="AI18" s="111"/>
      <c r="AJ18" s="111"/>
      <c r="AK18" s="111"/>
      <c r="AL18" s="111"/>
      <c r="AM18" s="111"/>
      <c r="AN18" s="111"/>
      <c r="AO18" s="111"/>
      <c r="AP18" s="111"/>
      <c r="AQ18" s="111"/>
      <c r="AR18" s="111"/>
      <c r="AS18" s="111"/>
      <c r="AT18" s="111"/>
      <c r="AU18" s="111"/>
      <c r="AV18" s="111"/>
      <c r="AW18" s="111"/>
      <c r="AX18" s="111"/>
      <c r="AY18" s="111"/>
      <c r="AZ18" s="111"/>
      <c r="BA18" s="111"/>
      <c r="BB18" s="111"/>
      <c r="BC18" s="111"/>
      <c r="BD18" s="111"/>
      <c r="BE18" s="111"/>
      <c r="BF18" s="111"/>
      <c r="BG18" s="111"/>
      <c r="BH18" s="111"/>
      <c r="BI18" s="111"/>
      <c r="BJ18" s="111"/>
      <c r="BK18" s="111"/>
      <c r="BL18" s="111"/>
      <c r="BM18" s="111"/>
    </row>
    <row r="19" spans="1:65" s="108" customFormat="1" ht="30" customHeight="1" x14ac:dyDescent="0.2">
      <c r="A19" s="109" t="str">
        <f>BDD!A16</f>
        <v>WAJDER Benoît</v>
      </c>
      <c r="B19" s="104" t="str">
        <f>'Bilan CP'!B17</f>
        <v>Salarié Bureau</v>
      </c>
      <c r="C19" s="110">
        <f>'Bilan CP'!E17</f>
        <v>14</v>
      </c>
      <c r="D19" s="111"/>
      <c r="E19" s="111"/>
      <c r="F19" s="111"/>
      <c r="G19" s="111"/>
      <c r="H19" s="111"/>
      <c r="I19" s="111"/>
      <c r="J19" s="111"/>
      <c r="K19" s="111"/>
      <c r="L19" s="111"/>
      <c r="M19" s="111"/>
      <c r="N19" s="111"/>
      <c r="O19" s="111"/>
      <c r="P19" s="111"/>
      <c r="Q19" s="111"/>
      <c r="R19" s="111"/>
      <c r="S19" s="111"/>
      <c r="T19" s="111"/>
      <c r="U19" s="111"/>
      <c r="V19" s="111"/>
      <c r="W19" s="111"/>
      <c r="X19" s="111"/>
      <c r="Y19" s="111"/>
      <c r="Z19" s="111"/>
      <c r="AA19" s="111"/>
      <c r="AB19" s="111"/>
      <c r="AC19" s="111"/>
      <c r="AD19" s="111"/>
      <c r="AE19" s="111"/>
      <c r="AF19" s="111"/>
      <c r="AG19" s="111"/>
      <c r="AH19" s="111"/>
      <c r="AI19" s="111"/>
      <c r="AJ19" s="111"/>
      <c r="AK19" s="111"/>
      <c r="AL19" s="111"/>
      <c r="AM19" s="111"/>
      <c r="AN19" s="111"/>
      <c r="AO19" s="111"/>
      <c r="AP19" s="111"/>
      <c r="AQ19" s="111"/>
      <c r="AR19" s="111"/>
      <c r="AS19" s="111"/>
      <c r="AT19" s="111"/>
      <c r="AU19" s="111"/>
      <c r="AV19" s="111"/>
      <c r="AW19" s="111"/>
      <c r="AX19" s="111"/>
      <c r="AY19" s="111"/>
      <c r="AZ19" s="111"/>
      <c r="BA19" s="111"/>
      <c r="BB19" s="111"/>
      <c r="BC19" s="111"/>
      <c r="BD19" s="111"/>
      <c r="BE19" s="111"/>
      <c r="BF19" s="111"/>
      <c r="BG19" s="111"/>
      <c r="BH19" s="111"/>
      <c r="BI19" s="111"/>
      <c r="BJ19" s="111"/>
      <c r="BK19" s="111"/>
      <c r="BL19" s="111"/>
      <c r="BM19" s="111"/>
    </row>
    <row r="20" spans="1:65" s="108" customFormat="1" ht="30" customHeight="1" x14ac:dyDescent="0.2">
      <c r="A20" s="109" t="str">
        <f>BDD!A17</f>
        <v>WAJDER Benoît - provisoire</v>
      </c>
      <c r="B20" s="104" t="str">
        <f>'Bilan CP'!B18</f>
        <v xml:space="preserve"> </v>
      </c>
      <c r="C20" s="110">
        <f>'Bilan CP'!E18</f>
        <v>0</v>
      </c>
      <c r="D20" s="111"/>
      <c r="E20" s="111"/>
      <c r="F20" s="111"/>
      <c r="G20" s="111"/>
      <c r="H20" s="111"/>
      <c r="I20" s="111"/>
      <c r="J20" s="111"/>
      <c r="K20" s="111"/>
      <c r="L20" s="111"/>
      <c r="M20" s="111"/>
      <c r="N20" s="111"/>
      <c r="O20" s="111"/>
      <c r="P20" s="111"/>
      <c r="Q20" s="111"/>
      <c r="R20" s="111"/>
      <c r="S20" s="111"/>
      <c r="T20" s="111"/>
      <c r="U20" s="111"/>
      <c r="V20" s="111"/>
      <c r="W20" s="111"/>
      <c r="X20" s="111"/>
      <c r="Y20" s="111"/>
      <c r="Z20" s="111"/>
      <c r="AA20" s="111"/>
      <c r="AB20" s="111"/>
      <c r="AC20" s="111"/>
      <c r="AD20" s="111"/>
      <c r="AE20" s="111"/>
      <c r="AF20" s="111"/>
      <c r="AG20" s="111"/>
      <c r="AH20" s="111"/>
      <c r="AI20" s="111"/>
      <c r="AJ20" s="111"/>
      <c r="AK20" s="111"/>
      <c r="AL20" s="111"/>
      <c r="AM20" s="111"/>
      <c r="AN20" s="111"/>
      <c r="AO20" s="111"/>
      <c r="AP20" s="111"/>
      <c r="AQ20" s="111"/>
      <c r="AR20" s="111"/>
      <c r="AS20" s="111"/>
      <c r="AT20" s="111"/>
      <c r="AU20" s="111"/>
      <c r="AV20" s="111"/>
      <c r="AW20" s="111"/>
      <c r="AX20" s="111"/>
      <c r="AY20" s="111"/>
      <c r="AZ20" s="111"/>
      <c r="BA20" s="111"/>
      <c r="BB20" s="111"/>
      <c r="BC20" s="111"/>
      <c r="BD20" s="111"/>
      <c r="BE20" s="111"/>
      <c r="BF20" s="111"/>
      <c r="BG20" s="111"/>
      <c r="BH20" s="111"/>
      <c r="BI20" s="111"/>
      <c r="BJ20" s="111"/>
      <c r="BK20" s="111"/>
      <c r="BL20" s="111"/>
      <c r="BM20" s="111"/>
    </row>
    <row r="21" spans="1:65" ht="27.75" customHeight="1" x14ac:dyDescent="0.2">
      <c r="A21" s="53" t="s">
        <v>20</v>
      </c>
      <c r="B21" s="53"/>
      <c r="C21" s="53"/>
    </row>
  </sheetData>
  <mergeCells count="3">
    <mergeCell ref="A3:A4"/>
    <mergeCell ref="B3:B4"/>
    <mergeCell ref="C3:C4"/>
  </mergeCells>
  <conditionalFormatting sqref="D2:BM2">
    <cfRule type="expression" dxfId="30" priority="147">
      <formula>IF(MONTH(D$3)=MONTH(EDATE($D$3,0)),1,0)</formula>
    </cfRule>
    <cfRule type="expression" dxfId="29" priority="175">
      <formula>IF(MONTH(D$3)=MONTH(EDATE($D$3,1)),1,0)</formula>
    </cfRule>
  </conditionalFormatting>
  <conditionalFormatting sqref="D3:BM20">
    <cfRule type="expression" dxfId="28" priority="172" stopIfTrue="1">
      <formula>WEEKDAY(D$3,2)=6</formula>
    </cfRule>
    <cfRule type="expression" dxfId="27" priority="173" stopIfTrue="1">
      <formula>COUNTIF(Ferie,D$3)</formula>
    </cfRule>
    <cfRule type="expression" dxfId="26" priority="174" stopIfTrue="1">
      <formula>WEEKDAY(D$3,2)=7</formula>
    </cfRule>
  </conditionalFormatting>
  <conditionalFormatting sqref="B5:B20">
    <cfRule type="containsBlanks" dxfId="25" priority="2">
      <formula>LEN(TRIM(B5))=0</formula>
    </cfRule>
    <cfRule type="notContainsText" dxfId="24" priority="7" operator="notContains" text="Salarié">
      <formula>ISERROR(SEARCH("Salarié",B5))</formula>
    </cfRule>
  </conditionalFormatting>
  <conditionalFormatting sqref="A5:C20">
    <cfRule type="containsText" dxfId="23" priority="6" operator="containsText" text="Provisoire">
      <formula>NOT(ISERROR(SEARCH("Provisoire",A5)))</formula>
    </cfRule>
  </conditionalFormatting>
  <conditionalFormatting sqref="C5:C20">
    <cfRule type="cellIs" dxfId="22" priority="1" operator="equal">
      <formula>0</formula>
    </cfRule>
  </conditionalFormatting>
  <dataValidations count="2">
    <dataValidation type="list" allowBlank="1" showInputMessage="1" showErrorMessage="1" sqref="A1:C1" xr:uid="{00000000-0002-0000-0100-000000000000}">
      <formula1>Années</formula1>
    </dataValidation>
    <dataValidation type="list" allowBlank="1" showInputMessage="1" showErrorMessage="1" sqref="A2" xr:uid="{00000000-0002-0000-0100-000001000000}">
      <formula1>Mois_BDD</formula1>
    </dataValidation>
  </dataValidations>
  <printOptions horizontalCentered="1" verticalCentered="1"/>
  <pageMargins left="0.70866141732283472" right="0.70866141732283472" top="0.74803149606299213" bottom="0.74803149606299213" header="0.31496062992125984" footer="0.31496062992125984"/>
  <pageSetup paperSize="8" scale="40" orientation="landscape" r:id="rId1"/>
  <headerFooter alignWithMargins="0">
    <oddHeader>&amp;L&amp;G&amp;C&amp;"-,Gras"&amp;22&amp;K05-019RBE PLANNING CONGES&amp;"Times New Roman,Normal"&amp;10&amp;K000000
&amp;R&amp;"-,Gras"&amp;14&amp;D</oddHeader>
    <oddFooter>&amp;L&amp;D&amp;R&amp;A</oddFooter>
  </headerFooter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1" r:id="rId5" name="Button 1">
              <controlPr defaultSize="0" print="0" autoFill="0" autoPict="0" macro="[0]!Enreg_PDF">
                <anchor moveWithCells="1" sizeWithCells="1">
                  <from>
                    <xdr:col>65</xdr:col>
                    <xdr:colOff>314325</xdr:colOff>
                    <xdr:row>0</xdr:row>
                    <xdr:rowOff>104775</xdr:rowOff>
                  </from>
                  <to>
                    <xdr:col>67</xdr:col>
                    <xdr:colOff>666750</xdr:colOff>
                    <xdr:row>2</xdr:row>
                    <xdr:rowOff>200025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F0C760A-F8E6-4198-8AA3-742B3F994F9F}">
  <sheetPr codeName="Feuil6">
    <pageSetUpPr fitToPage="1"/>
  </sheetPr>
  <dimension ref="A1:HM22"/>
  <sheetViews>
    <sheetView showGridLines="0" showZeros="0" zoomScale="84" zoomScaleNormal="84" workbookViewId="0">
      <pane xSplit="1" ySplit="4" topLeftCell="B5" activePane="bottomRight" state="frozen"/>
      <selection pane="topRight" activeCell="B1" sqref="B1"/>
      <selection pane="bottomLeft" activeCell="A5" sqref="A5"/>
      <selection pane="bottomRight" activeCell="C91" sqref="C91"/>
    </sheetView>
  </sheetViews>
  <sheetFormatPr baseColWidth="10" defaultRowHeight="12.75" x14ac:dyDescent="0.2"/>
  <cols>
    <col min="1" max="1" width="39.33203125" style="86" bestFit="1" customWidth="1"/>
    <col min="2" max="3" width="30.6640625" style="86" customWidth="1"/>
    <col min="4" max="218" width="7.1640625" style="86" customWidth="1"/>
    <col min="219" max="219" width="19.5" style="85" bestFit="1" customWidth="1"/>
    <col min="220" max="220" width="12" style="85"/>
    <col min="221" max="16384" width="12" style="86"/>
  </cols>
  <sheetData>
    <row r="1" spans="1:221" ht="29.25" x14ac:dyDescent="0.2">
      <c r="A1" s="83">
        <v>2020</v>
      </c>
      <c r="B1" s="100"/>
      <c r="C1" s="100"/>
      <c r="D1" s="84"/>
      <c r="E1" s="84"/>
      <c r="F1" s="84"/>
      <c r="G1" s="84"/>
      <c r="H1" s="84"/>
      <c r="I1" s="84"/>
      <c r="J1" s="84"/>
      <c r="K1" s="84"/>
      <c r="L1" s="84"/>
      <c r="M1" s="84"/>
      <c r="N1" s="84"/>
      <c r="O1" s="84"/>
      <c r="P1" s="84"/>
      <c r="Q1" s="84"/>
      <c r="R1" s="84"/>
      <c r="S1" s="84"/>
      <c r="T1" s="84"/>
      <c r="U1" s="84"/>
      <c r="V1" s="84"/>
      <c r="W1" s="84"/>
      <c r="X1" s="84"/>
      <c r="Y1" s="84"/>
      <c r="Z1" s="84"/>
      <c r="AA1" s="84"/>
      <c r="AB1" s="84"/>
      <c r="AC1" s="84"/>
      <c r="AD1" s="84"/>
      <c r="AE1" s="84"/>
      <c r="AF1" s="84"/>
      <c r="AG1" s="84"/>
      <c r="AH1" s="84"/>
      <c r="AI1" s="84"/>
      <c r="AJ1" s="84"/>
      <c r="AK1" s="84"/>
      <c r="AL1" s="84"/>
      <c r="AM1" s="84"/>
      <c r="AN1" s="84"/>
      <c r="AO1" s="84"/>
      <c r="AP1" s="84"/>
      <c r="AQ1" s="84"/>
      <c r="AR1" s="84"/>
      <c r="AS1" s="84"/>
      <c r="AT1" s="84"/>
      <c r="AU1" s="84"/>
      <c r="AV1" s="84"/>
      <c r="AW1" s="84"/>
      <c r="AX1" s="84"/>
      <c r="AY1" s="84"/>
      <c r="AZ1" s="84"/>
      <c r="BA1" s="84"/>
      <c r="BB1" s="84"/>
      <c r="BC1" s="84"/>
      <c r="BD1" s="84"/>
      <c r="BE1" s="84"/>
      <c r="BF1" s="84"/>
      <c r="BG1" s="84"/>
      <c r="BH1" s="84"/>
      <c r="BI1" s="84"/>
      <c r="BJ1" s="84"/>
      <c r="BK1" s="84"/>
      <c r="BL1" s="84"/>
      <c r="BM1" s="84"/>
      <c r="BN1" s="84"/>
      <c r="BO1" s="84"/>
      <c r="BP1" s="84"/>
      <c r="BQ1" s="84"/>
      <c r="BR1" s="84"/>
      <c r="BS1" s="84"/>
      <c r="BT1" s="84"/>
      <c r="BU1" s="84"/>
      <c r="BV1" s="84"/>
      <c r="BW1" s="84"/>
      <c r="BX1" s="84"/>
      <c r="BY1" s="84"/>
      <c r="BZ1" s="84"/>
      <c r="CA1" s="84"/>
      <c r="CB1" s="84"/>
      <c r="CC1" s="84"/>
      <c r="CD1" s="84"/>
      <c r="CE1" s="84"/>
      <c r="CF1" s="84"/>
      <c r="CG1" s="84"/>
      <c r="CH1" s="84"/>
      <c r="CI1" s="84"/>
      <c r="CJ1" s="84"/>
      <c r="CK1" s="84"/>
      <c r="CL1" s="84"/>
      <c r="CM1" s="84"/>
      <c r="CN1" s="84"/>
      <c r="CO1" s="84"/>
      <c r="CP1" s="84"/>
      <c r="CQ1" s="84"/>
      <c r="CR1" s="84"/>
      <c r="CS1" s="84"/>
      <c r="CT1" s="84"/>
      <c r="CU1" s="84"/>
      <c r="CV1" s="84"/>
      <c r="CW1" s="84"/>
      <c r="CX1" s="84"/>
      <c r="CY1" s="84"/>
      <c r="CZ1" s="84"/>
      <c r="DA1" s="84"/>
      <c r="DB1" s="84"/>
      <c r="DC1" s="84"/>
      <c r="DD1" s="84"/>
      <c r="DE1" s="84"/>
      <c r="DF1" s="84"/>
      <c r="DG1" s="84"/>
      <c r="DH1" s="84"/>
      <c r="DI1" s="84"/>
      <c r="DJ1" s="84"/>
      <c r="DK1" s="84"/>
      <c r="DL1" s="84"/>
      <c r="DM1" s="84"/>
      <c r="DN1" s="84"/>
      <c r="DO1" s="84"/>
      <c r="DP1" s="84"/>
      <c r="DQ1" s="84"/>
      <c r="DR1" s="84"/>
      <c r="DS1" s="84"/>
      <c r="DT1" s="84"/>
      <c r="DU1" s="84"/>
      <c r="DV1" s="84"/>
      <c r="DW1" s="84"/>
      <c r="DX1" s="84"/>
      <c r="DY1" s="84"/>
      <c r="DZ1" s="84"/>
      <c r="EA1" s="84"/>
      <c r="EB1" s="84"/>
      <c r="EC1" s="84"/>
      <c r="ED1" s="84"/>
      <c r="EE1" s="84"/>
      <c r="EF1" s="84"/>
      <c r="EG1" s="84"/>
      <c r="EH1" s="84"/>
      <c r="EI1" s="84"/>
      <c r="EJ1" s="84"/>
      <c r="EK1" s="84"/>
      <c r="EL1" s="84"/>
      <c r="EM1" s="84"/>
      <c r="EN1" s="84"/>
      <c r="EO1" s="84"/>
      <c r="EP1" s="84"/>
      <c r="EQ1" s="84"/>
      <c r="ER1" s="84"/>
      <c r="ES1" s="84"/>
      <c r="ET1" s="84"/>
      <c r="EU1" s="84"/>
      <c r="EV1" s="84"/>
      <c r="EW1" s="84"/>
      <c r="EX1" s="84"/>
      <c r="EY1" s="84"/>
      <c r="EZ1" s="84"/>
      <c r="FA1" s="84"/>
      <c r="FB1" s="84"/>
      <c r="FC1" s="84"/>
      <c r="FD1" s="84"/>
      <c r="FE1" s="84"/>
      <c r="FF1" s="84"/>
      <c r="FG1" s="84"/>
      <c r="FH1" s="84"/>
      <c r="FI1" s="84"/>
      <c r="FJ1" s="84"/>
      <c r="FK1" s="84"/>
      <c r="FL1" s="84"/>
      <c r="FM1" s="84"/>
      <c r="FN1" s="84"/>
      <c r="FO1" s="84"/>
      <c r="FP1" s="84"/>
      <c r="FQ1" s="84"/>
      <c r="FR1" s="84"/>
      <c r="FS1" s="84"/>
      <c r="FT1" s="84"/>
      <c r="FU1" s="84"/>
      <c r="FV1" s="84"/>
      <c r="FW1" s="84"/>
      <c r="FX1" s="84"/>
      <c r="FY1" s="84"/>
      <c r="FZ1" s="84"/>
      <c r="GA1" s="84"/>
      <c r="GB1" s="84"/>
      <c r="GC1" s="84"/>
      <c r="GD1" s="84"/>
      <c r="GE1" s="84"/>
      <c r="GF1" s="84"/>
      <c r="GG1" s="84"/>
      <c r="GH1" s="84"/>
      <c r="GI1" s="84"/>
      <c r="GJ1" s="84"/>
      <c r="GK1" s="84"/>
      <c r="GL1" s="84"/>
      <c r="GM1" s="84"/>
      <c r="GN1" s="84"/>
      <c r="GO1" s="84"/>
      <c r="GP1" s="84"/>
      <c r="GQ1" s="84"/>
      <c r="GR1" s="84"/>
      <c r="GS1" s="84"/>
      <c r="GT1" s="84"/>
      <c r="GU1" s="84"/>
      <c r="GV1" s="84"/>
      <c r="GW1" s="84"/>
      <c r="GX1" s="84"/>
      <c r="GY1" s="84"/>
      <c r="GZ1" s="84"/>
      <c r="HA1" s="84"/>
      <c r="HB1" s="84"/>
      <c r="HC1" s="84"/>
      <c r="HD1" s="84"/>
      <c r="HE1" s="84"/>
      <c r="HF1" s="84"/>
      <c r="HG1" s="84"/>
      <c r="HH1" s="84"/>
      <c r="HI1" s="84"/>
      <c r="HJ1" s="84"/>
      <c r="HM1" s="85"/>
    </row>
    <row r="2" spans="1:221" ht="20.100000000000001" customHeight="1" x14ac:dyDescent="0.2">
      <c r="A2" s="87" t="s">
        <v>27</v>
      </c>
      <c r="B2" s="101"/>
      <c r="C2" s="101"/>
      <c r="D2" s="88" t="str">
        <f>UPPER(TEXT(D3,"mmmm"))</f>
        <v>MARS</v>
      </c>
      <c r="E2" s="89"/>
      <c r="F2" s="89"/>
      <c r="G2" s="89"/>
      <c r="H2" s="89"/>
      <c r="I2" s="89"/>
      <c r="J2" s="89"/>
      <c r="K2" s="89"/>
      <c r="L2" s="89"/>
      <c r="M2" s="89"/>
      <c r="N2" s="89"/>
      <c r="O2" s="89"/>
      <c r="P2" s="89"/>
      <c r="Q2" s="89"/>
      <c r="R2" s="89"/>
      <c r="S2" s="89"/>
      <c r="T2" s="89"/>
      <c r="U2" s="89"/>
      <c r="V2" s="89"/>
      <c r="W2" s="89"/>
      <c r="X2" s="89"/>
      <c r="Y2" s="89"/>
      <c r="Z2" s="89"/>
      <c r="AA2" s="89"/>
      <c r="AB2" s="89"/>
      <c r="AC2" s="89"/>
      <c r="AD2" s="89"/>
      <c r="AE2" s="89"/>
      <c r="AF2" s="89"/>
      <c r="AG2" s="89"/>
      <c r="AH2" s="89"/>
      <c r="AI2" s="89" t="str">
        <f>UPPER(TEXT(AI3,"mmmm"))</f>
        <v>AVRIL</v>
      </c>
      <c r="AJ2" s="89"/>
      <c r="AK2" s="89"/>
      <c r="AL2" s="89"/>
      <c r="AM2" s="89"/>
      <c r="AN2" s="89"/>
      <c r="AO2" s="89"/>
      <c r="AP2" s="89"/>
      <c r="AQ2" s="89"/>
      <c r="AR2" s="89"/>
      <c r="AS2" s="89"/>
      <c r="AT2" s="89"/>
      <c r="AU2" s="89"/>
      <c r="AV2" s="89"/>
      <c r="AW2" s="89"/>
      <c r="AX2" s="89"/>
      <c r="AY2" s="89"/>
      <c r="AZ2" s="89"/>
      <c r="BA2" s="89"/>
      <c r="BB2" s="89"/>
      <c r="BC2" s="89"/>
      <c r="BD2" s="89"/>
      <c r="BE2" s="89"/>
      <c r="BF2" s="89"/>
      <c r="BG2" s="89"/>
      <c r="BH2" s="89"/>
      <c r="BI2" s="89"/>
      <c r="BJ2" s="89"/>
      <c r="BK2" s="89"/>
      <c r="BL2" s="89"/>
      <c r="BM2" s="88"/>
      <c r="BN2" s="88" t="str">
        <f>UPPER(TEXT(BN3,"mmmm"))</f>
        <v>MAI</v>
      </c>
      <c r="BO2" s="89"/>
      <c r="BP2" s="89"/>
      <c r="BQ2" s="89"/>
      <c r="BR2" s="89"/>
      <c r="BS2" s="89"/>
      <c r="BT2" s="89"/>
      <c r="BU2" s="89"/>
      <c r="BV2" s="89"/>
      <c r="BW2" s="89"/>
      <c r="BX2" s="89"/>
      <c r="BY2" s="89"/>
      <c r="BZ2" s="89"/>
      <c r="CA2" s="89"/>
      <c r="CB2" s="89"/>
      <c r="CC2" s="89"/>
      <c r="CD2" s="89"/>
      <c r="CE2" s="89"/>
      <c r="CF2" s="89"/>
      <c r="CG2" s="89"/>
      <c r="CH2" s="89"/>
      <c r="CI2" s="89"/>
      <c r="CJ2" s="89"/>
      <c r="CK2" s="89"/>
      <c r="CL2" s="89"/>
      <c r="CM2" s="89"/>
      <c r="CN2" s="89"/>
      <c r="CO2" s="89"/>
      <c r="CP2" s="89"/>
      <c r="CQ2" s="89"/>
      <c r="CR2" s="89"/>
      <c r="CS2" s="89" t="str">
        <f>UPPER(TEXT(CS3,"mmmm"))</f>
        <v>JUIN</v>
      </c>
      <c r="CT2" s="89"/>
      <c r="CU2" s="89"/>
      <c r="CV2" s="89"/>
      <c r="CW2" s="89"/>
      <c r="CX2" s="89"/>
      <c r="CY2" s="89"/>
      <c r="CZ2" s="89"/>
      <c r="DA2" s="89"/>
      <c r="DB2" s="89"/>
      <c r="DC2" s="89"/>
      <c r="DD2" s="89"/>
      <c r="DE2" s="89"/>
      <c r="DF2" s="89"/>
      <c r="DG2" s="89"/>
      <c r="DH2" s="89"/>
      <c r="DI2" s="89"/>
      <c r="DJ2" s="89"/>
      <c r="DK2" s="89"/>
      <c r="DL2" s="89"/>
      <c r="DM2" s="89"/>
      <c r="DN2" s="89"/>
      <c r="DO2" s="89"/>
      <c r="DP2" s="89"/>
      <c r="DQ2" s="89"/>
      <c r="DR2" s="89"/>
      <c r="DS2" s="89"/>
      <c r="DT2" s="89"/>
      <c r="DU2" s="89"/>
      <c r="DV2" s="89"/>
      <c r="DW2" s="88" t="str">
        <f>UPPER(TEXT(DW3,"mmmm"))</f>
        <v>JUILLET</v>
      </c>
      <c r="DX2" s="89"/>
      <c r="DY2" s="89"/>
      <c r="DZ2" s="89"/>
      <c r="EA2" s="89"/>
      <c r="EB2" s="89"/>
      <c r="EC2" s="89"/>
      <c r="ED2" s="89"/>
      <c r="EE2" s="89"/>
      <c r="EF2" s="89"/>
      <c r="EG2" s="89"/>
      <c r="EH2" s="89"/>
      <c r="EI2" s="89"/>
      <c r="EJ2" s="89"/>
      <c r="EK2" s="89"/>
      <c r="EL2" s="89"/>
      <c r="EM2" s="89"/>
      <c r="EN2" s="89"/>
      <c r="EO2" s="89"/>
      <c r="EP2" s="89"/>
      <c r="EQ2" s="89"/>
      <c r="ER2" s="89"/>
      <c r="ES2" s="89"/>
      <c r="ET2" s="89"/>
      <c r="EU2" s="89"/>
      <c r="EV2" s="89"/>
      <c r="EW2" s="89"/>
      <c r="EX2" s="89"/>
      <c r="EY2" s="89"/>
      <c r="EZ2" s="89"/>
      <c r="FA2" s="89"/>
      <c r="FB2" s="89" t="str">
        <f>UPPER(TEXT(FB3,"mmmm"))</f>
        <v>AOÛT</v>
      </c>
      <c r="FC2" s="89"/>
      <c r="FD2" s="89"/>
      <c r="FE2" s="89"/>
      <c r="FF2" s="89"/>
      <c r="FG2" s="89"/>
      <c r="FH2" s="89"/>
      <c r="FI2" s="89"/>
      <c r="FJ2" s="89"/>
      <c r="FK2" s="89"/>
      <c r="FL2" s="89"/>
      <c r="FM2" s="89"/>
      <c r="FN2" s="89"/>
      <c r="FO2" s="89"/>
      <c r="FP2" s="89"/>
      <c r="FQ2" s="89"/>
      <c r="FR2" s="89"/>
      <c r="FS2" s="89"/>
      <c r="FT2" s="89"/>
      <c r="FU2" s="89"/>
      <c r="FV2" s="89"/>
      <c r="FW2" s="89"/>
      <c r="FX2" s="89"/>
      <c r="FY2" s="89"/>
      <c r="FZ2" s="89"/>
      <c r="GA2" s="89"/>
      <c r="GB2" s="89"/>
      <c r="GC2" s="89"/>
      <c r="GD2" s="89"/>
      <c r="GE2" s="89"/>
      <c r="GF2" s="88" t="str">
        <f>UPPER(TEXT(GF3,"mmmm"))</f>
        <v>SEPTEMBRE</v>
      </c>
      <c r="GG2" s="89"/>
      <c r="GH2" s="89"/>
      <c r="GI2" s="89"/>
      <c r="GJ2" s="89"/>
      <c r="GK2" s="89"/>
      <c r="GL2" s="89"/>
      <c r="GM2" s="89"/>
      <c r="GN2" s="89"/>
      <c r="GO2" s="89"/>
      <c r="GP2" s="89"/>
      <c r="GQ2" s="89"/>
      <c r="GR2" s="89"/>
      <c r="GS2" s="89"/>
      <c r="GT2" s="89"/>
      <c r="GU2" s="89"/>
      <c r="GV2" s="89"/>
      <c r="GW2" s="89"/>
      <c r="GX2" s="89"/>
      <c r="GY2" s="89"/>
      <c r="GZ2" s="89"/>
      <c r="HA2" s="89"/>
      <c r="HB2" s="89"/>
      <c r="HC2" s="89"/>
      <c r="HD2" s="89"/>
      <c r="HE2" s="89"/>
      <c r="HF2" s="89"/>
      <c r="HG2" s="89"/>
      <c r="HH2" s="89"/>
      <c r="HI2" s="89"/>
      <c r="HJ2" s="89"/>
      <c r="HK2" s="90" t="s">
        <v>34</v>
      </c>
      <c r="HL2" s="91"/>
    </row>
    <row r="3" spans="1:221" s="93" customFormat="1" ht="20.100000000000001" customHeight="1" x14ac:dyDescent="0.2">
      <c r="A3" s="120" t="s">
        <v>95</v>
      </c>
      <c r="B3" s="122" t="s">
        <v>19</v>
      </c>
      <c r="C3" s="122" t="s">
        <v>96</v>
      </c>
      <c r="D3" s="92">
        <f>DATE(An,MONTH(1&amp;A2),1)</f>
        <v>43891</v>
      </c>
      <c r="E3" s="92">
        <f t="shared" ref="E3:BP3" si="0">D3+1</f>
        <v>43892</v>
      </c>
      <c r="F3" s="92">
        <f t="shared" si="0"/>
        <v>43893</v>
      </c>
      <c r="G3" s="92">
        <f t="shared" si="0"/>
        <v>43894</v>
      </c>
      <c r="H3" s="92">
        <f t="shared" si="0"/>
        <v>43895</v>
      </c>
      <c r="I3" s="92">
        <f t="shared" si="0"/>
        <v>43896</v>
      </c>
      <c r="J3" s="92">
        <f t="shared" si="0"/>
        <v>43897</v>
      </c>
      <c r="K3" s="92">
        <f t="shared" si="0"/>
        <v>43898</v>
      </c>
      <c r="L3" s="92">
        <f t="shared" si="0"/>
        <v>43899</v>
      </c>
      <c r="M3" s="92">
        <f t="shared" si="0"/>
        <v>43900</v>
      </c>
      <c r="N3" s="92">
        <f t="shared" si="0"/>
        <v>43901</v>
      </c>
      <c r="O3" s="92">
        <f t="shared" si="0"/>
        <v>43902</v>
      </c>
      <c r="P3" s="92">
        <f t="shared" si="0"/>
        <v>43903</v>
      </c>
      <c r="Q3" s="92">
        <f t="shared" si="0"/>
        <v>43904</v>
      </c>
      <c r="R3" s="92">
        <f t="shared" si="0"/>
        <v>43905</v>
      </c>
      <c r="S3" s="92">
        <f t="shared" si="0"/>
        <v>43906</v>
      </c>
      <c r="T3" s="92">
        <f t="shared" si="0"/>
        <v>43907</v>
      </c>
      <c r="U3" s="92">
        <f t="shared" si="0"/>
        <v>43908</v>
      </c>
      <c r="V3" s="92">
        <f t="shared" si="0"/>
        <v>43909</v>
      </c>
      <c r="W3" s="92">
        <f t="shared" si="0"/>
        <v>43910</v>
      </c>
      <c r="X3" s="92">
        <f t="shared" si="0"/>
        <v>43911</v>
      </c>
      <c r="Y3" s="92">
        <f t="shared" si="0"/>
        <v>43912</v>
      </c>
      <c r="Z3" s="92">
        <f t="shared" si="0"/>
        <v>43913</v>
      </c>
      <c r="AA3" s="92">
        <f t="shared" si="0"/>
        <v>43914</v>
      </c>
      <c r="AB3" s="92">
        <f t="shared" si="0"/>
        <v>43915</v>
      </c>
      <c r="AC3" s="92">
        <f t="shared" si="0"/>
        <v>43916</v>
      </c>
      <c r="AD3" s="92">
        <f t="shared" si="0"/>
        <v>43917</v>
      </c>
      <c r="AE3" s="92">
        <f t="shared" si="0"/>
        <v>43918</v>
      </c>
      <c r="AF3" s="92">
        <f t="shared" si="0"/>
        <v>43919</v>
      </c>
      <c r="AG3" s="92">
        <f t="shared" si="0"/>
        <v>43920</v>
      </c>
      <c r="AH3" s="92">
        <f t="shared" si="0"/>
        <v>43921</v>
      </c>
      <c r="AI3" s="92">
        <f t="shared" si="0"/>
        <v>43922</v>
      </c>
      <c r="AJ3" s="92">
        <f t="shared" si="0"/>
        <v>43923</v>
      </c>
      <c r="AK3" s="92">
        <f t="shared" si="0"/>
        <v>43924</v>
      </c>
      <c r="AL3" s="92">
        <f t="shared" si="0"/>
        <v>43925</v>
      </c>
      <c r="AM3" s="92">
        <f t="shared" si="0"/>
        <v>43926</v>
      </c>
      <c r="AN3" s="92">
        <f t="shared" si="0"/>
        <v>43927</v>
      </c>
      <c r="AO3" s="92">
        <f t="shared" si="0"/>
        <v>43928</v>
      </c>
      <c r="AP3" s="92">
        <f t="shared" si="0"/>
        <v>43929</v>
      </c>
      <c r="AQ3" s="92">
        <f t="shared" si="0"/>
        <v>43930</v>
      </c>
      <c r="AR3" s="92">
        <f t="shared" si="0"/>
        <v>43931</v>
      </c>
      <c r="AS3" s="92">
        <f t="shared" si="0"/>
        <v>43932</v>
      </c>
      <c r="AT3" s="92">
        <f t="shared" si="0"/>
        <v>43933</v>
      </c>
      <c r="AU3" s="92">
        <f t="shared" si="0"/>
        <v>43934</v>
      </c>
      <c r="AV3" s="92">
        <f t="shared" si="0"/>
        <v>43935</v>
      </c>
      <c r="AW3" s="92">
        <f t="shared" si="0"/>
        <v>43936</v>
      </c>
      <c r="AX3" s="92">
        <f t="shared" si="0"/>
        <v>43937</v>
      </c>
      <c r="AY3" s="92">
        <f t="shared" si="0"/>
        <v>43938</v>
      </c>
      <c r="AZ3" s="92">
        <f t="shared" si="0"/>
        <v>43939</v>
      </c>
      <c r="BA3" s="92">
        <f t="shared" si="0"/>
        <v>43940</v>
      </c>
      <c r="BB3" s="92">
        <f t="shared" si="0"/>
        <v>43941</v>
      </c>
      <c r="BC3" s="92">
        <f t="shared" si="0"/>
        <v>43942</v>
      </c>
      <c r="BD3" s="92">
        <f t="shared" si="0"/>
        <v>43943</v>
      </c>
      <c r="BE3" s="92">
        <f t="shared" si="0"/>
        <v>43944</v>
      </c>
      <c r="BF3" s="92">
        <f t="shared" si="0"/>
        <v>43945</v>
      </c>
      <c r="BG3" s="92">
        <f t="shared" si="0"/>
        <v>43946</v>
      </c>
      <c r="BH3" s="92">
        <f t="shared" si="0"/>
        <v>43947</v>
      </c>
      <c r="BI3" s="92">
        <f t="shared" si="0"/>
        <v>43948</v>
      </c>
      <c r="BJ3" s="92">
        <f t="shared" si="0"/>
        <v>43949</v>
      </c>
      <c r="BK3" s="92">
        <f t="shared" si="0"/>
        <v>43950</v>
      </c>
      <c r="BL3" s="92">
        <f t="shared" si="0"/>
        <v>43951</v>
      </c>
      <c r="BM3" s="92">
        <f t="shared" si="0"/>
        <v>43952</v>
      </c>
      <c r="BN3" s="92">
        <f t="shared" si="0"/>
        <v>43953</v>
      </c>
      <c r="BO3" s="92">
        <f t="shared" si="0"/>
        <v>43954</v>
      </c>
      <c r="BP3" s="92">
        <f t="shared" si="0"/>
        <v>43955</v>
      </c>
      <c r="BQ3" s="92">
        <f t="shared" ref="BQ3:EB3" si="1">BP3+1</f>
        <v>43956</v>
      </c>
      <c r="BR3" s="92">
        <f t="shared" si="1"/>
        <v>43957</v>
      </c>
      <c r="BS3" s="92">
        <f t="shared" si="1"/>
        <v>43958</v>
      </c>
      <c r="BT3" s="92">
        <f t="shared" si="1"/>
        <v>43959</v>
      </c>
      <c r="BU3" s="92">
        <f t="shared" si="1"/>
        <v>43960</v>
      </c>
      <c r="BV3" s="92">
        <f t="shared" si="1"/>
        <v>43961</v>
      </c>
      <c r="BW3" s="92">
        <f t="shared" si="1"/>
        <v>43962</v>
      </c>
      <c r="BX3" s="92">
        <f t="shared" si="1"/>
        <v>43963</v>
      </c>
      <c r="BY3" s="92">
        <f t="shared" si="1"/>
        <v>43964</v>
      </c>
      <c r="BZ3" s="92">
        <f t="shared" si="1"/>
        <v>43965</v>
      </c>
      <c r="CA3" s="92">
        <f t="shared" si="1"/>
        <v>43966</v>
      </c>
      <c r="CB3" s="92">
        <f t="shared" si="1"/>
        <v>43967</v>
      </c>
      <c r="CC3" s="92">
        <f t="shared" si="1"/>
        <v>43968</v>
      </c>
      <c r="CD3" s="92">
        <f t="shared" si="1"/>
        <v>43969</v>
      </c>
      <c r="CE3" s="92">
        <f t="shared" si="1"/>
        <v>43970</v>
      </c>
      <c r="CF3" s="92">
        <f t="shared" si="1"/>
        <v>43971</v>
      </c>
      <c r="CG3" s="92">
        <f t="shared" si="1"/>
        <v>43972</v>
      </c>
      <c r="CH3" s="92">
        <f t="shared" si="1"/>
        <v>43973</v>
      </c>
      <c r="CI3" s="92">
        <f t="shared" si="1"/>
        <v>43974</v>
      </c>
      <c r="CJ3" s="92">
        <f t="shared" si="1"/>
        <v>43975</v>
      </c>
      <c r="CK3" s="92">
        <f t="shared" si="1"/>
        <v>43976</v>
      </c>
      <c r="CL3" s="92">
        <f t="shared" si="1"/>
        <v>43977</v>
      </c>
      <c r="CM3" s="92">
        <f t="shared" si="1"/>
        <v>43978</v>
      </c>
      <c r="CN3" s="92">
        <f t="shared" si="1"/>
        <v>43979</v>
      </c>
      <c r="CO3" s="92">
        <f t="shared" si="1"/>
        <v>43980</v>
      </c>
      <c r="CP3" s="92">
        <f t="shared" si="1"/>
        <v>43981</v>
      </c>
      <c r="CQ3" s="92">
        <f t="shared" si="1"/>
        <v>43982</v>
      </c>
      <c r="CR3" s="92">
        <f t="shared" si="1"/>
        <v>43983</v>
      </c>
      <c r="CS3" s="92">
        <f t="shared" si="1"/>
        <v>43984</v>
      </c>
      <c r="CT3" s="92">
        <f t="shared" si="1"/>
        <v>43985</v>
      </c>
      <c r="CU3" s="92">
        <f t="shared" si="1"/>
        <v>43986</v>
      </c>
      <c r="CV3" s="92">
        <f t="shared" si="1"/>
        <v>43987</v>
      </c>
      <c r="CW3" s="92">
        <f t="shared" si="1"/>
        <v>43988</v>
      </c>
      <c r="CX3" s="92">
        <f t="shared" si="1"/>
        <v>43989</v>
      </c>
      <c r="CY3" s="92">
        <f t="shared" si="1"/>
        <v>43990</v>
      </c>
      <c r="CZ3" s="92">
        <f t="shared" si="1"/>
        <v>43991</v>
      </c>
      <c r="DA3" s="92">
        <f t="shared" si="1"/>
        <v>43992</v>
      </c>
      <c r="DB3" s="92">
        <f t="shared" si="1"/>
        <v>43993</v>
      </c>
      <c r="DC3" s="92">
        <f t="shared" si="1"/>
        <v>43994</v>
      </c>
      <c r="DD3" s="92">
        <f t="shared" si="1"/>
        <v>43995</v>
      </c>
      <c r="DE3" s="92">
        <f t="shared" si="1"/>
        <v>43996</v>
      </c>
      <c r="DF3" s="92">
        <f t="shared" si="1"/>
        <v>43997</v>
      </c>
      <c r="DG3" s="92">
        <f t="shared" si="1"/>
        <v>43998</v>
      </c>
      <c r="DH3" s="92">
        <f t="shared" si="1"/>
        <v>43999</v>
      </c>
      <c r="DI3" s="92">
        <f t="shared" si="1"/>
        <v>44000</v>
      </c>
      <c r="DJ3" s="92">
        <f t="shared" si="1"/>
        <v>44001</v>
      </c>
      <c r="DK3" s="92">
        <f t="shared" si="1"/>
        <v>44002</v>
      </c>
      <c r="DL3" s="92">
        <f t="shared" si="1"/>
        <v>44003</v>
      </c>
      <c r="DM3" s="92">
        <f t="shared" si="1"/>
        <v>44004</v>
      </c>
      <c r="DN3" s="92">
        <f t="shared" si="1"/>
        <v>44005</v>
      </c>
      <c r="DO3" s="92">
        <f t="shared" si="1"/>
        <v>44006</v>
      </c>
      <c r="DP3" s="92">
        <f t="shared" si="1"/>
        <v>44007</v>
      </c>
      <c r="DQ3" s="92">
        <f t="shared" si="1"/>
        <v>44008</v>
      </c>
      <c r="DR3" s="92">
        <f t="shared" si="1"/>
        <v>44009</v>
      </c>
      <c r="DS3" s="92">
        <f t="shared" si="1"/>
        <v>44010</v>
      </c>
      <c r="DT3" s="92">
        <f t="shared" si="1"/>
        <v>44011</v>
      </c>
      <c r="DU3" s="92">
        <f t="shared" si="1"/>
        <v>44012</v>
      </c>
      <c r="DV3" s="92">
        <f t="shared" si="1"/>
        <v>44013</v>
      </c>
      <c r="DW3" s="92">
        <f t="shared" si="1"/>
        <v>44014</v>
      </c>
      <c r="DX3" s="92">
        <f t="shared" si="1"/>
        <v>44015</v>
      </c>
      <c r="DY3" s="92">
        <f t="shared" si="1"/>
        <v>44016</v>
      </c>
      <c r="DZ3" s="92">
        <f t="shared" si="1"/>
        <v>44017</v>
      </c>
      <c r="EA3" s="92">
        <f t="shared" si="1"/>
        <v>44018</v>
      </c>
      <c r="EB3" s="92">
        <f t="shared" si="1"/>
        <v>44019</v>
      </c>
      <c r="EC3" s="92">
        <f t="shared" ref="EC3:GN3" si="2">EB3+1</f>
        <v>44020</v>
      </c>
      <c r="ED3" s="92">
        <f t="shared" si="2"/>
        <v>44021</v>
      </c>
      <c r="EE3" s="92">
        <f t="shared" si="2"/>
        <v>44022</v>
      </c>
      <c r="EF3" s="92">
        <f t="shared" si="2"/>
        <v>44023</v>
      </c>
      <c r="EG3" s="92">
        <f t="shared" si="2"/>
        <v>44024</v>
      </c>
      <c r="EH3" s="92">
        <f t="shared" si="2"/>
        <v>44025</v>
      </c>
      <c r="EI3" s="92">
        <f t="shared" si="2"/>
        <v>44026</v>
      </c>
      <c r="EJ3" s="92">
        <f t="shared" si="2"/>
        <v>44027</v>
      </c>
      <c r="EK3" s="92">
        <f t="shared" si="2"/>
        <v>44028</v>
      </c>
      <c r="EL3" s="92">
        <f t="shared" si="2"/>
        <v>44029</v>
      </c>
      <c r="EM3" s="92">
        <f t="shared" si="2"/>
        <v>44030</v>
      </c>
      <c r="EN3" s="92">
        <f t="shared" si="2"/>
        <v>44031</v>
      </c>
      <c r="EO3" s="92">
        <f t="shared" si="2"/>
        <v>44032</v>
      </c>
      <c r="EP3" s="92">
        <f t="shared" si="2"/>
        <v>44033</v>
      </c>
      <c r="EQ3" s="92">
        <f t="shared" si="2"/>
        <v>44034</v>
      </c>
      <c r="ER3" s="92">
        <f t="shared" si="2"/>
        <v>44035</v>
      </c>
      <c r="ES3" s="92">
        <f t="shared" si="2"/>
        <v>44036</v>
      </c>
      <c r="ET3" s="92">
        <f t="shared" si="2"/>
        <v>44037</v>
      </c>
      <c r="EU3" s="92">
        <f t="shared" si="2"/>
        <v>44038</v>
      </c>
      <c r="EV3" s="92">
        <f t="shared" si="2"/>
        <v>44039</v>
      </c>
      <c r="EW3" s="92">
        <f t="shared" si="2"/>
        <v>44040</v>
      </c>
      <c r="EX3" s="92">
        <f t="shared" si="2"/>
        <v>44041</v>
      </c>
      <c r="EY3" s="92">
        <f t="shared" si="2"/>
        <v>44042</v>
      </c>
      <c r="EZ3" s="92">
        <f t="shared" si="2"/>
        <v>44043</v>
      </c>
      <c r="FA3" s="92">
        <f t="shared" si="2"/>
        <v>44044</v>
      </c>
      <c r="FB3" s="92">
        <f t="shared" si="2"/>
        <v>44045</v>
      </c>
      <c r="FC3" s="92">
        <f t="shared" si="2"/>
        <v>44046</v>
      </c>
      <c r="FD3" s="92">
        <f t="shared" si="2"/>
        <v>44047</v>
      </c>
      <c r="FE3" s="92">
        <f t="shared" si="2"/>
        <v>44048</v>
      </c>
      <c r="FF3" s="92">
        <f t="shared" si="2"/>
        <v>44049</v>
      </c>
      <c r="FG3" s="92">
        <f t="shared" si="2"/>
        <v>44050</v>
      </c>
      <c r="FH3" s="92">
        <f t="shared" si="2"/>
        <v>44051</v>
      </c>
      <c r="FI3" s="92">
        <f t="shared" si="2"/>
        <v>44052</v>
      </c>
      <c r="FJ3" s="92">
        <f t="shared" si="2"/>
        <v>44053</v>
      </c>
      <c r="FK3" s="92">
        <f t="shared" si="2"/>
        <v>44054</v>
      </c>
      <c r="FL3" s="92">
        <f t="shared" si="2"/>
        <v>44055</v>
      </c>
      <c r="FM3" s="92">
        <f t="shared" si="2"/>
        <v>44056</v>
      </c>
      <c r="FN3" s="92">
        <f t="shared" si="2"/>
        <v>44057</v>
      </c>
      <c r="FO3" s="92">
        <f t="shared" si="2"/>
        <v>44058</v>
      </c>
      <c r="FP3" s="92">
        <f t="shared" si="2"/>
        <v>44059</v>
      </c>
      <c r="FQ3" s="92">
        <f t="shared" si="2"/>
        <v>44060</v>
      </c>
      <c r="FR3" s="92">
        <f t="shared" si="2"/>
        <v>44061</v>
      </c>
      <c r="FS3" s="92">
        <f t="shared" si="2"/>
        <v>44062</v>
      </c>
      <c r="FT3" s="92">
        <f t="shared" si="2"/>
        <v>44063</v>
      </c>
      <c r="FU3" s="92">
        <f t="shared" si="2"/>
        <v>44064</v>
      </c>
      <c r="FV3" s="92">
        <f t="shared" si="2"/>
        <v>44065</v>
      </c>
      <c r="FW3" s="92">
        <f t="shared" si="2"/>
        <v>44066</v>
      </c>
      <c r="FX3" s="92">
        <f t="shared" si="2"/>
        <v>44067</v>
      </c>
      <c r="FY3" s="92">
        <f t="shared" si="2"/>
        <v>44068</v>
      </c>
      <c r="FZ3" s="92">
        <f t="shared" si="2"/>
        <v>44069</v>
      </c>
      <c r="GA3" s="92">
        <f t="shared" si="2"/>
        <v>44070</v>
      </c>
      <c r="GB3" s="92">
        <f t="shared" si="2"/>
        <v>44071</v>
      </c>
      <c r="GC3" s="92">
        <f t="shared" si="2"/>
        <v>44072</v>
      </c>
      <c r="GD3" s="92">
        <f t="shared" si="2"/>
        <v>44073</v>
      </c>
      <c r="GE3" s="92">
        <f t="shared" si="2"/>
        <v>44074</v>
      </c>
      <c r="GF3" s="92">
        <f t="shared" si="2"/>
        <v>44075</v>
      </c>
      <c r="GG3" s="92">
        <f t="shared" si="2"/>
        <v>44076</v>
      </c>
      <c r="GH3" s="92">
        <f t="shared" si="2"/>
        <v>44077</v>
      </c>
      <c r="GI3" s="92">
        <f t="shared" si="2"/>
        <v>44078</v>
      </c>
      <c r="GJ3" s="92">
        <f t="shared" si="2"/>
        <v>44079</v>
      </c>
      <c r="GK3" s="92">
        <f t="shared" si="2"/>
        <v>44080</v>
      </c>
      <c r="GL3" s="92">
        <f t="shared" si="2"/>
        <v>44081</v>
      </c>
      <c r="GM3" s="92">
        <f t="shared" si="2"/>
        <v>44082</v>
      </c>
      <c r="GN3" s="92">
        <f t="shared" si="2"/>
        <v>44083</v>
      </c>
      <c r="GO3" s="92">
        <f t="shared" ref="GO3:HJ3" si="3">GN3+1</f>
        <v>44084</v>
      </c>
      <c r="GP3" s="92">
        <f t="shared" si="3"/>
        <v>44085</v>
      </c>
      <c r="GQ3" s="92">
        <f t="shared" si="3"/>
        <v>44086</v>
      </c>
      <c r="GR3" s="92">
        <f t="shared" si="3"/>
        <v>44087</v>
      </c>
      <c r="GS3" s="92">
        <f t="shared" si="3"/>
        <v>44088</v>
      </c>
      <c r="GT3" s="92">
        <f t="shared" si="3"/>
        <v>44089</v>
      </c>
      <c r="GU3" s="92">
        <f t="shared" si="3"/>
        <v>44090</v>
      </c>
      <c r="GV3" s="92">
        <f t="shared" si="3"/>
        <v>44091</v>
      </c>
      <c r="GW3" s="92">
        <f t="shared" si="3"/>
        <v>44092</v>
      </c>
      <c r="GX3" s="92">
        <f t="shared" si="3"/>
        <v>44093</v>
      </c>
      <c r="GY3" s="92">
        <f t="shared" si="3"/>
        <v>44094</v>
      </c>
      <c r="GZ3" s="92">
        <f t="shared" si="3"/>
        <v>44095</v>
      </c>
      <c r="HA3" s="92">
        <f t="shared" si="3"/>
        <v>44096</v>
      </c>
      <c r="HB3" s="92">
        <f t="shared" si="3"/>
        <v>44097</v>
      </c>
      <c r="HC3" s="92">
        <f t="shared" si="3"/>
        <v>44098</v>
      </c>
      <c r="HD3" s="92">
        <f t="shared" si="3"/>
        <v>44099</v>
      </c>
      <c r="HE3" s="92">
        <f t="shared" si="3"/>
        <v>44100</v>
      </c>
      <c r="HF3" s="92">
        <f t="shared" si="3"/>
        <v>44101</v>
      </c>
      <c r="HG3" s="92">
        <f t="shared" si="3"/>
        <v>44102</v>
      </c>
      <c r="HH3" s="92">
        <f t="shared" si="3"/>
        <v>44103</v>
      </c>
      <c r="HI3" s="92">
        <f t="shared" si="3"/>
        <v>44104</v>
      </c>
      <c r="HJ3" s="92">
        <f t="shared" si="3"/>
        <v>44105</v>
      </c>
      <c r="HK3" s="85"/>
      <c r="HL3" s="85"/>
    </row>
    <row r="4" spans="1:221" s="93" customFormat="1" ht="13.5" x14ac:dyDescent="0.2">
      <c r="A4" s="121"/>
      <c r="B4" s="123"/>
      <c r="C4" s="123"/>
      <c r="D4" s="94">
        <f t="shared" ref="D4:HJ4" si="4">D3</f>
        <v>43891</v>
      </c>
      <c r="E4" s="94">
        <f t="shared" si="4"/>
        <v>43892</v>
      </c>
      <c r="F4" s="94">
        <f t="shared" si="4"/>
        <v>43893</v>
      </c>
      <c r="G4" s="94">
        <f t="shared" si="4"/>
        <v>43894</v>
      </c>
      <c r="H4" s="94">
        <f t="shared" si="4"/>
        <v>43895</v>
      </c>
      <c r="I4" s="94">
        <f t="shared" si="4"/>
        <v>43896</v>
      </c>
      <c r="J4" s="94">
        <f t="shared" si="4"/>
        <v>43897</v>
      </c>
      <c r="K4" s="94">
        <f t="shared" si="4"/>
        <v>43898</v>
      </c>
      <c r="L4" s="94">
        <f t="shared" si="4"/>
        <v>43899</v>
      </c>
      <c r="M4" s="94">
        <f t="shared" si="4"/>
        <v>43900</v>
      </c>
      <c r="N4" s="94">
        <f t="shared" si="4"/>
        <v>43901</v>
      </c>
      <c r="O4" s="94">
        <f t="shared" si="4"/>
        <v>43902</v>
      </c>
      <c r="P4" s="94">
        <f t="shared" si="4"/>
        <v>43903</v>
      </c>
      <c r="Q4" s="94">
        <f t="shared" si="4"/>
        <v>43904</v>
      </c>
      <c r="R4" s="94">
        <f t="shared" si="4"/>
        <v>43905</v>
      </c>
      <c r="S4" s="94">
        <f t="shared" si="4"/>
        <v>43906</v>
      </c>
      <c r="T4" s="94">
        <f t="shared" si="4"/>
        <v>43907</v>
      </c>
      <c r="U4" s="94">
        <f t="shared" si="4"/>
        <v>43908</v>
      </c>
      <c r="V4" s="94">
        <f t="shared" si="4"/>
        <v>43909</v>
      </c>
      <c r="W4" s="94">
        <f t="shared" si="4"/>
        <v>43910</v>
      </c>
      <c r="X4" s="94">
        <f t="shared" si="4"/>
        <v>43911</v>
      </c>
      <c r="Y4" s="94">
        <f t="shared" si="4"/>
        <v>43912</v>
      </c>
      <c r="Z4" s="94">
        <f t="shared" si="4"/>
        <v>43913</v>
      </c>
      <c r="AA4" s="94">
        <f t="shared" si="4"/>
        <v>43914</v>
      </c>
      <c r="AB4" s="94">
        <f t="shared" si="4"/>
        <v>43915</v>
      </c>
      <c r="AC4" s="94">
        <f t="shared" si="4"/>
        <v>43916</v>
      </c>
      <c r="AD4" s="94">
        <f t="shared" si="4"/>
        <v>43917</v>
      </c>
      <c r="AE4" s="94">
        <f t="shared" si="4"/>
        <v>43918</v>
      </c>
      <c r="AF4" s="94">
        <f t="shared" si="4"/>
        <v>43919</v>
      </c>
      <c r="AG4" s="94">
        <f t="shared" si="4"/>
        <v>43920</v>
      </c>
      <c r="AH4" s="94">
        <f t="shared" si="4"/>
        <v>43921</v>
      </c>
      <c r="AI4" s="94">
        <f t="shared" si="4"/>
        <v>43922</v>
      </c>
      <c r="AJ4" s="94">
        <f t="shared" si="4"/>
        <v>43923</v>
      </c>
      <c r="AK4" s="94">
        <f t="shared" si="4"/>
        <v>43924</v>
      </c>
      <c r="AL4" s="94">
        <f t="shared" si="4"/>
        <v>43925</v>
      </c>
      <c r="AM4" s="94">
        <f t="shared" si="4"/>
        <v>43926</v>
      </c>
      <c r="AN4" s="94">
        <f t="shared" si="4"/>
        <v>43927</v>
      </c>
      <c r="AO4" s="94">
        <f t="shared" si="4"/>
        <v>43928</v>
      </c>
      <c r="AP4" s="94">
        <f t="shared" si="4"/>
        <v>43929</v>
      </c>
      <c r="AQ4" s="94">
        <f t="shared" si="4"/>
        <v>43930</v>
      </c>
      <c r="AR4" s="94">
        <f t="shared" si="4"/>
        <v>43931</v>
      </c>
      <c r="AS4" s="94">
        <f t="shared" si="4"/>
        <v>43932</v>
      </c>
      <c r="AT4" s="94">
        <f t="shared" si="4"/>
        <v>43933</v>
      </c>
      <c r="AU4" s="94">
        <f t="shared" si="4"/>
        <v>43934</v>
      </c>
      <c r="AV4" s="94">
        <f t="shared" si="4"/>
        <v>43935</v>
      </c>
      <c r="AW4" s="94">
        <f t="shared" si="4"/>
        <v>43936</v>
      </c>
      <c r="AX4" s="94">
        <f t="shared" si="4"/>
        <v>43937</v>
      </c>
      <c r="AY4" s="94">
        <f t="shared" si="4"/>
        <v>43938</v>
      </c>
      <c r="AZ4" s="94">
        <f t="shared" si="4"/>
        <v>43939</v>
      </c>
      <c r="BA4" s="94">
        <f t="shared" si="4"/>
        <v>43940</v>
      </c>
      <c r="BB4" s="94">
        <f t="shared" si="4"/>
        <v>43941</v>
      </c>
      <c r="BC4" s="94">
        <f t="shared" si="4"/>
        <v>43942</v>
      </c>
      <c r="BD4" s="94">
        <f t="shared" si="4"/>
        <v>43943</v>
      </c>
      <c r="BE4" s="94">
        <f t="shared" si="4"/>
        <v>43944</v>
      </c>
      <c r="BF4" s="94">
        <f t="shared" si="4"/>
        <v>43945</v>
      </c>
      <c r="BG4" s="94">
        <f t="shared" si="4"/>
        <v>43946</v>
      </c>
      <c r="BH4" s="94">
        <f t="shared" si="4"/>
        <v>43947</v>
      </c>
      <c r="BI4" s="94">
        <f t="shared" si="4"/>
        <v>43948</v>
      </c>
      <c r="BJ4" s="94">
        <f t="shared" si="4"/>
        <v>43949</v>
      </c>
      <c r="BK4" s="94">
        <f t="shared" si="4"/>
        <v>43950</v>
      </c>
      <c r="BL4" s="94">
        <f t="shared" si="4"/>
        <v>43951</v>
      </c>
      <c r="BM4" s="94">
        <f t="shared" si="4"/>
        <v>43952</v>
      </c>
      <c r="BN4" s="94">
        <f t="shared" si="4"/>
        <v>43953</v>
      </c>
      <c r="BO4" s="94">
        <f t="shared" si="4"/>
        <v>43954</v>
      </c>
      <c r="BP4" s="94">
        <f t="shared" si="4"/>
        <v>43955</v>
      </c>
      <c r="BQ4" s="94">
        <f t="shared" si="4"/>
        <v>43956</v>
      </c>
      <c r="BR4" s="94">
        <f t="shared" si="4"/>
        <v>43957</v>
      </c>
      <c r="BS4" s="94">
        <f t="shared" si="4"/>
        <v>43958</v>
      </c>
      <c r="BT4" s="94">
        <f t="shared" si="4"/>
        <v>43959</v>
      </c>
      <c r="BU4" s="94">
        <f t="shared" si="4"/>
        <v>43960</v>
      </c>
      <c r="BV4" s="94">
        <f t="shared" si="4"/>
        <v>43961</v>
      </c>
      <c r="BW4" s="94">
        <f t="shared" si="4"/>
        <v>43962</v>
      </c>
      <c r="BX4" s="94">
        <f t="shared" si="4"/>
        <v>43963</v>
      </c>
      <c r="BY4" s="94">
        <f t="shared" si="4"/>
        <v>43964</v>
      </c>
      <c r="BZ4" s="94">
        <f t="shared" si="4"/>
        <v>43965</v>
      </c>
      <c r="CA4" s="94">
        <f t="shared" si="4"/>
        <v>43966</v>
      </c>
      <c r="CB4" s="94">
        <f t="shared" si="4"/>
        <v>43967</v>
      </c>
      <c r="CC4" s="94">
        <f t="shared" si="4"/>
        <v>43968</v>
      </c>
      <c r="CD4" s="94">
        <f t="shared" si="4"/>
        <v>43969</v>
      </c>
      <c r="CE4" s="94">
        <f t="shared" si="4"/>
        <v>43970</v>
      </c>
      <c r="CF4" s="94">
        <f t="shared" si="4"/>
        <v>43971</v>
      </c>
      <c r="CG4" s="94">
        <f t="shared" si="4"/>
        <v>43972</v>
      </c>
      <c r="CH4" s="94">
        <f t="shared" si="4"/>
        <v>43973</v>
      </c>
      <c r="CI4" s="94">
        <f t="shared" si="4"/>
        <v>43974</v>
      </c>
      <c r="CJ4" s="94">
        <f t="shared" si="4"/>
        <v>43975</v>
      </c>
      <c r="CK4" s="94">
        <f t="shared" si="4"/>
        <v>43976</v>
      </c>
      <c r="CL4" s="94">
        <f t="shared" si="4"/>
        <v>43977</v>
      </c>
      <c r="CM4" s="94">
        <f t="shared" si="4"/>
        <v>43978</v>
      </c>
      <c r="CN4" s="94">
        <f t="shared" si="4"/>
        <v>43979</v>
      </c>
      <c r="CO4" s="94">
        <f t="shared" si="4"/>
        <v>43980</v>
      </c>
      <c r="CP4" s="94">
        <f t="shared" si="4"/>
        <v>43981</v>
      </c>
      <c r="CQ4" s="94">
        <f t="shared" si="4"/>
        <v>43982</v>
      </c>
      <c r="CR4" s="94">
        <f t="shared" si="4"/>
        <v>43983</v>
      </c>
      <c r="CS4" s="94">
        <f t="shared" si="4"/>
        <v>43984</v>
      </c>
      <c r="CT4" s="94">
        <f t="shared" si="4"/>
        <v>43985</v>
      </c>
      <c r="CU4" s="94">
        <f t="shared" si="4"/>
        <v>43986</v>
      </c>
      <c r="CV4" s="94">
        <f t="shared" si="4"/>
        <v>43987</v>
      </c>
      <c r="CW4" s="94">
        <f t="shared" si="4"/>
        <v>43988</v>
      </c>
      <c r="CX4" s="94">
        <f t="shared" si="4"/>
        <v>43989</v>
      </c>
      <c r="CY4" s="94">
        <f t="shared" si="4"/>
        <v>43990</v>
      </c>
      <c r="CZ4" s="94">
        <f t="shared" si="4"/>
        <v>43991</v>
      </c>
      <c r="DA4" s="94">
        <f t="shared" si="4"/>
        <v>43992</v>
      </c>
      <c r="DB4" s="94">
        <f t="shared" si="4"/>
        <v>43993</v>
      </c>
      <c r="DC4" s="94">
        <f t="shared" si="4"/>
        <v>43994</v>
      </c>
      <c r="DD4" s="94">
        <f t="shared" si="4"/>
        <v>43995</v>
      </c>
      <c r="DE4" s="94">
        <f t="shared" si="4"/>
        <v>43996</v>
      </c>
      <c r="DF4" s="94">
        <f t="shared" si="4"/>
        <v>43997</v>
      </c>
      <c r="DG4" s="94">
        <f t="shared" si="4"/>
        <v>43998</v>
      </c>
      <c r="DH4" s="94">
        <f t="shared" si="4"/>
        <v>43999</v>
      </c>
      <c r="DI4" s="94">
        <f t="shared" si="4"/>
        <v>44000</v>
      </c>
      <c r="DJ4" s="94">
        <f t="shared" si="4"/>
        <v>44001</v>
      </c>
      <c r="DK4" s="94">
        <f t="shared" si="4"/>
        <v>44002</v>
      </c>
      <c r="DL4" s="94">
        <f t="shared" si="4"/>
        <v>44003</v>
      </c>
      <c r="DM4" s="94">
        <f t="shared" si="4"/>
        <v>44004</v>
      </c>
      <c r="DN4" s="94">
        <f t="shared" si="4"/>
        <v>44005</v>
      </c>
      <c r="DO4" s="94">
        <f t="shared" si="4"/>
        <v>44006</v>
      </c>
      <c r="DP4" s="94">
        <f t="shared" si="4"/>
        <v>44007</v>
      </c>
      <c r="DQ4" s="94">
        <f t="shared" si="4"/>
        <v>44008</v>
      </c>
      <c r="DR4" s="94">
        <f t="shared" si="4"/>
        <v>44009</v>
      </c>
      <c r="DS4" s="94">
        <f t="shared" si="4"/>
        <v>44010</v>
      </c>
      <c r="DT4" s="94">
        <f t="shared" si="4"/>
        <v>44011</v>
      </c>
      <c r="DU4" s="94">
        <f t="shared" si="4"/>
        <v>44012</v>
      </c>
      <c r="DV4" s="94">
        <f t="shared" si="4"/>
        <v>44013</v>
      </c>
      <c r="DW4" s="94">
        <f t="shared" si="4"/>
        <v>44014</v>
      </c>
      <c r="DX4" s="94">
        <f t="shared" si="4"/>
        <v>44015</v>
      </c>
      <c r="DY4" s="94">
        <f t="shared" si="4"/>
        <v>44016</v>
      </c>
      <c r="DZ4" s="94">
        <f t="shared" si="4"/>
        <v>44017</v>
      </c>
      <c r="EA4" s="94">
        <f t="shared" si="4"/>
        <v>44018</v>
      </c>
      <c r="EB4" s="94">
        <f t="shared" si="4"/>
        <v>44019</v>
      </c>
      <c r="EC4" s="94">
        <f t="shared" si="4"/>
        <v>44020</v>
      </c>
      <c r="ED4" s="94">
        <f t="shared" si="4"/>
        <v>44021</v>
      </c>
      <c r="EE4" s="94">
        <f t="shared" si="4"/>
        <v>44022</v>
      </c>
      <c r="EF4" s="94">
        <f t="shared" si="4"/>
        <v>44023</v>
      </c>
      <c r="EG4" s="94">
        <f t="shared" si="4"/>
        <v>44024</v>
      </c>
      <c r="EH4" s="94">
        <f t="shared" si="4"/>
        <v>44025</v>
      </c>
      <c r="EI4" s="94">
        <f t="shared" si="4"/>
        <v>44026</v>
      </c>
      <c r="EJ4" s="94">
        <f t="shared" si="4"/>
        <v>44027</v>
      </c>
      <c r="EK4" s="94">
        <f t="shared" si="4"/>
        <v>44028</v>
      </c>
      <c r="EL4" s="94">
        <f t="shared" si="4"/>
        <v>44029</v>
      </c>
      <c r="EM4" s="94">
        <f t="shared" si="4"/>
        <v>44030</v>
      </c>
      <c r="EN4" s="94">
        <f t="shared" si="4"/>
        <v>44031</v>
      </c>
      <c r="EO4" s="94">
        <f t="shared" si="4"/>
        <v>44032</v>
      </c>
      <c r="EP4" s="94">
        <f t="shared" si="4"/>
        <v>44033</v>
      </c>
      <c r="EQ4" s="94">
        <f t="shared" si="4"/>
        <v>44034</v>
      </c>
      <c r="ER4" s="94">
        <f t="shared" si="4"/>
        <v>44035</v>
      </c>
      <c r="ES4" s="94">
        <f t="shared" si="4"/>
        <v>44036</v>
      </c>
      <c r="ET4" s="94">
        <f t="shared" si="4"/>
        <v>44037</v>
      </c>
      <c r="EU4" s="94">
        <f t="shared" si="4"/>
        <v>44038</v>
      </c>
      <c r="EV4" s="94">
        <f t="shared" si="4"/>
        <v>44039</v>
      </c>
      <c r="EW4" s="94">
        <f t="shared" si="4"/>
        <v>44040</v>
      </c>
      <c r="EX4" s="94">
        <f t="shared" si="4"/>
        <v>44041</v>
      </c>
      <c r="EY4" s="94">
        <f t="shared" si="4"/>
        <v>44042</v>
      </c>
      <c r="EZ4" s="94">
        <f t="shared" si="4"/>
        <v>44043</v>
      </c>
      <c r="FA4" s="94">
        <f t="shared" si="4"/>
        <v>44044</v>
      </c>
      <c r="FB4" s="94">
        <f t="shared" si="4"/>
        <v>44045</v>
      </c>
      <c r="FC4" s="94">
        <f t="shared" si="4"/>
        <v>44046</v>
      </c>
      <c r="FD4" s="94">
        <f t="shared" si="4"/>
        <v>44047</v>
      </c>
      <c r="FE4" s="94">
        <f t="shared" si="4"/>
        <v>44048</v>
      </c>
      <c r="FF4" s="94">
        <f t="shared" si="4"/>
        <v>44049</v>
      </c>
      <c r="FG4" s="94">
        <f t="shared" si="4"/>
        <v>44050</v>
      </c>
      <c r="FH4" s="94">
        <f t="shared" si="4"/>
        <v>44051</v>
      </c>
      <c r="FI4" s="94">
        <f t="shared" si="4"/>
        <v>44052</v>
      </c>
      <c r="FJ4" s="94">
        <f t="shared" si="4"/>
        <v>44053</v>
      </c>
      <c r="FK4" s="94">
        <f t="shared" si="4"/>
        <v>44054</v>
      </c>
      <c r="FL4" s="94">
        <f t="shared" si="4"/>
        <v>44055</v>
      </c>
      <c r="FM4" s="94">
        <f t="shared" si="4"/>
        <v>44056</v>
      </c>
      <c r="FN4" s="94">
        <f t="shared" si="4"/>
        <v>44057</v>
      </c>
      <c r="FO4" s="94">
        <f t="shared" si="4"/>
        <v>44058</v>
      </c>
      <c r="FP4" s="94">
        <f t="shared" si="4"/>
        <v>44059</v>
      </c>
      <c r="FQ4" s="94">
        <f t="shared" si="4"/>
        <v>44060</v>
      </c>
      <c r="FR4" s="94">
        <f t="shared" si="4"/>
        <v>44061</v>
      </c>
      <c r="FS4" s="94">
        <f t="shared" si="4"/>
        <v>44062</v>
      </c>
      <c r="FT4" s="94">
        <f t="shared" si="4"/>
        <v>44063</v>
      </c>
      <c r="FU4" s="94">
        <f t="shared" si="4"/>
        <v>44064</v>
      </c>
      <c r="FV4" s="94">
        <f t="shared" si="4"/>
        <v>44065</v>
      </c>
      <c r="FW4" s="94">
        <f t="shared" si="4"/>
        <v>44066</v>
      </c>
      <c r="FX4" s="94">
        <f t="shared" si="4"/>
        <v>44067</v>
      </c>
      <c r="FY4" s="94">
        <f t="shared" si="4"/>
        <v>44068</v>
      </c>
      <c r="FZ4" s="94">
        <f t="shared" si="4"/>
        <v>44069</v>
      </c>
      <c r="GA4" s="94">
        <f t="shared" si="4"/>
        <v>44070</v>
      </c>
      <c r="GB4" s="94">
        <f t="shared" si="4"/>
        <v>44071</v>
      </c>
      <c r="GC4" s="94">
        <f t="shared" si="4"/>
        <v>44072</v>
      </c>
      <c r="GD4" s="94">
        <f t="shared" si="4"/>
        <v>44073</v>
      </c>
      <c r="GE4" s="94">
        <f t="shared" si="4"/>
        <v>44074</v>
      </c>
      <c r="GF4" s="94">
        <f t="shared" si="4"/>
        <v>44075</v>
      </c>
      <c r="GG4" s="94">
        <f t="shared" si="4"/>
        <v>44076</v>
      </c>
      <c r="GH4" s="94">
        <f t="shared" si="4"/>
        <v>44077</v>
      </c>
      <c r="GI4" s="94">
        <f t="shared" si="4"/>
        <v>44078</v>
      </c>
      <c r="GJ4" s="94">
        <f t="shared" si="4"/>
        <v>44079</v>
      </c>
      <c r="GK4" s="94">
        <f t="shared" si="4"/>
        <v>44080</v>
      </c>
      <c r="GL4" s="94">
        <f t="shared" si="4"/>
        <v>44081</v>
      </c>
      <c r="GM4" s="94">
        <f t="shared" si="4"/>
        <v>44082</v>
      </c>
      <c r="GN4" s="94">
        <f t="shared" si="4"/>
        <v>44083</v>
      </c>
      <c r="GO4" s="94">
        <f t="shared" si="4"/>
        <v>44084</v>
      </c>
      <c r="GP4" s="94">
        <f t="shared" si="4"/>
        <v>44085</v>
      </c>
      <c r="GQ4" s="94">
        <f t="shared" si="4"/>
        <v>44086</v>
      </c>
      <c r="GR4" s="94">
        <f t="shared" si="4"/>
        <v>44087</v>
      </c>
      <c r="GS4" s="94">
        <f t="shared" si="4"/>
        <v>44088</v>
      </c>
      <c r="GT4" s="94">
        <f t="shared" si="4"/>
        <v>44089</v>
      </c>
      <c r="GU4" s="94">
        <f t="shared" si="4"/>
        <v>44090</v>
      </c>
      <c r="GV4" s="94">
        <f t="shared" si="4"/>
        <v>44091</v>
      </c>
      <c r="GW4" s="94">
        <f t="shared" si="4"/>
        <v>44092</v>
      </c>
      <c r="GX4" s="94">
        <f t="shared" si="4"/>
        <v>44093</v>
      </c>
      <c r="GY4" s="94">
        <f t="shared" si="4"/>
        <v>44094</v>
      </c>
      <c r="GZ4" s="94">
        <f t="shared" si="4"/>
        <v>44095</v>
      </c>
      <c r="HA4" s="94">
        <f t="shared" si="4"/>
        <v>44096</v>
      </c>
      <c r="HB4" s="94">
        <f t="shared" si="4"/>
        <v>44097</v>
      </c>
      <c r="HC4" s="94">
        <f t="shared" si="4"/>
        <v>44098</v>
      </c>
      <c r="HD4" s="94">
        <f t="shared" si="4"/>
        <v>44099</v>
      </c>
      <c r="HE4" s="94">
        <f t="shared" si="4"/>
        <v>44100</v>
      </c>
      <c r="HF4" s="94">
        <f t="shared" si="4"/>
        <v>44101</v>
      </c>
      <c r="HG4" s="94">
        <f t="shared" si="4"/>
        <v>44102</v>
      </c>
      <c r="HH4" s="94">
        <f t="shared" si="4"/>
        <v>44103</v>
      </c>
      <c r="HI4" s="94">
        <f t="shared" si="4"/>
        <v>44104</v>
      </c>
      <c r="HJ4" s="94">
        <f t="shared" si="4"/>
        <v>44105</v>
      </c>
      <c r="HK4" s="85"/>
      <c r="HL4" s="85"/>
    </row>
    <row r="5" spans="1:221" s="93" customFormat="1" ht="14.25" x14ac:dyDescent="0.2">
      <c r="A5" s="95" t="str">
        <f>'Bilan CP'!A3</f>
        <v>CADOT-GUILLET Christelle</v>
      </c>
      <c r="B5" s="102" t="str">
        <f>'Bilan CP'!B3</f>
        <v>Salarié Bureau</v>
      </c>
      <c r="C5" s="103">
        <f>'Bilan CP'!E3</f>
        <v>0</v>
      </c>
      <c r="D5" s="98"/>
      <c r="E5" s="98"/>
      <c r="F5" s="98"/>
      <c r="G5" s="98"/>
      <c r="H5" s="98"/>
      <c r="I5" s="98"/>
      <c r="J5" s="98"/>
      <c r="K5" s="98"/>
      <c r="L5" s="98"/>
      <c r="M5" s="98"/>
      <c r="N5" s="98"/>
      <c r="O5" s="98"/>
      <c r="P5" s="98"/>
      <c r="Q5" s="98"/>
      <c r="R5" s="98"/>
      <c r="S5" s="98"/>
      <c r="T5" s="98"/>
      <c r="U5" s="98"/>
      <c r="V5" s="98"/>
      <c r="W5" s="98"/>
      <c r="X5" s="98"/>
      <c r="Y5" s="98"/>
      <c r="Z5" s="98"/>
      <c r="AA5" s="98"/>
      <c r="AB5" s="98"/>
      <c r="AC5" s="98"/>
      <c r="AD5" s="98"/>
      <c r="AE5" s="98"/>
      <c r="AF5" s="98"/>
      <c r="AG5" s="98"/>
      <c r="AH5" s="98"/>
      <c r="AI5" s="98"/>
      <c r="AJ5" s="98"/>
      <c r="AK5" s="98"/>
      <c r="AL5" s="98"/>
      <c r="AM5" s="98"/>
      <c r="AN5" s="98"/>
      <c r="AO5" s="98"/>
      <c r="AP5" s="98"/>
      <c r="AQ5" s="98"/>
      <c r="AR5" s="98"/>
      <c r="AS5" s="98"/>
      <c r="AT5" s="98"/>
      <c r="AU5" s="98"/>
      <c r="AV5" s="98"/>
      <c r="AW5" s="98"/>
      <c r="AX5" s="98"/>
      <c r="AY5" s="98"/>
      <c r="AZ5" s="98"/>
      <c r="BA5" s="98"/>
      <c r="BB5" s="98"/>
      <c r="BC5" s="98"/>
      <c r="BD5" s="98"/>
      <c r="BE5" s="98"/>
      <c r="BF5" s="98"/>
      <c r="BG5" s="98"/>
      <c r="BH5" s="98"/>
      <c r="BI5" s="98"/>
      <c r="BJ5" s="98"/>
      <c r="BK5" s="98"/>
      <c r="BL5" s="98"/>
      <c r="BM5" s="98"/>
      <c r="BN5" s="96"/>
      <c r="BO5" s="96"/>
      <c r="BP5" s="96"/>
      <c r="BQ5" s="96"/>
      <c r="BR5" s="96"/>
      <c r="BS5" s="96"/>
      <c r="BT5" s="96"/>
      <c r="BU5" s="96"/>
      <c r="BV5" s="96"/>
      <c r="BW5" s="96"/>
      <c r="BX5" s="96"/>
      <c r="BY5" s="96"/>
      <c r="BZ5" s="96"/>
      <c r="CA5" s="96"/>
      <c r="CB5" s="96"/>
      <c r="CC5" s="96"/>
      <c r="CD5" s="96"/>
      <c r="CE5" s="96"/>
      <c r="CF5" s="96"/>
      <c r="CG5" s="96"/>
      <c r="CH5" s="96"/>
      <c r="CI5" s="96"/>
      <c r="CJ5" s="96"/>
      <c r="CK5" s="96"/>
      <c r="CL5" s="96"/>
      <c r="CM5" s="96"/>
      <c r="CN5" s="96"/>
      <c r="CO5" s="96"/>
      <c r="CP5" s="96"/>
      <c r="CQ5" s="96"/>
      <c r="CR5" s="96"/>
      <c r="CS5" s="96"/>
      <c r="CT5" s="96"/>
      <c r="CU5" s="96"/>
      <c r="CV5" s="96"/>
      <c r="CW5" s="96"/>
      <c r="CX5" s="96"/>
      <c r="CY5" s="96"/>
      <c r="CZ5" s="96"/>
      <c r="DA5" s="96"/>
      <c r="DB5" s="96"/>
      <c r="DC5" s="96"/>
      <c r="DD5" s="96"/>
      <c r="DE5" s="96"/>
      <c r="DF5" s="96"/>
      <c r="DG5" s="96"/>
      <c r="DH5" s="96"/>
      <c r="DI5" s="96"/>
      <c r="DJ5" s="96"/>
      <c r="DK5" s="96"/>
      <c r="DL5" s="96"/>
      <c r="DM5" s="96"/>
      <c r="DN5" s="96"/>
      <c r="DO5" s="96"/>
      <c r="DP5" s="96"/>
      <c r="DQ5" s="96"/>
      <c r="DR5" s="96"/>
      <c r="DS5" s="96"/>
      <c r="DT5" s="96"/>
      <c r="DU5" s="96"/>
      <c r="DV5" s="96"/>
      <c r="DW5" s="96"/>
      <c r="DX5" s="96"/>
      <c r="DY5" s="96"/>
      <c r="DZ5" s="96"/>
      <c r="EA5" s="96"/>
      <c r="EB5" s="96"/>
      <c r="EC5" s="96"/>
      <c r="ED5" s="96"/>
      <c r="EE5" s="96"/>
      <c r="EF5" s="96"/>
      <c r="EG5" s="96"/>
      <c r="EH5" s="96"/>
      <c r="EI5" s="96"/>
      <c r="EJ5" s="96"/>
      <c r="EK5" s="96"/>
      <c r="EL5" s="96"/>
      <c r="EM5" s="96"/>
      <c r="EN5" s="96"/>
      <c r="EO5" s="96"/>
      <c r="EP5" s="96"/>
      <c r="EQ5" s="96"/>
      <c r="ER5" s="96"/>
      <c r="ES5" s="96"/>
      <c r="ET5" s="96"/>
      <c r="EU5" s="96"/>
      <c r="EV5" s="96"/>
      <c r="EW5" s="96"/>
      <c r="EX5" s="96"/>
      <c r="EY5" s="96"/>
      <c r="EZ5" s="96"/>
      <c r="FA5" s="96"/>
      <c r="FB5" s="96"/>
      <c r="FC5" s="96"/>
      <c r="FD5" s="96"/>
      <c r="FE5" s="96"/>
      <c r="FF5" s="96"/>
      <c r="FG5" s="96"/>
      <c r="FH5" s="96"/>
      <c r="FI5" s="96"/>
      <c r="FJ5" s="96"/>
      <c r="FK5" s="96"/>
      <c r="FL5" s="96"/>
      <c r="FM5" s="96"/>
      <c r="FN5" s="96"/>
      <c r="FO5" s="96"/>
      <c r="FP5" s="96"/>
      <c r="FQ5" s="96"/>
      <c r="FR5" s="96"/>
      <c r="FS5" s="96"/>
      <c r="FT5" s="96"/>
      <c r="FU5" s="96"/>
      <c r="FV5" s="96"/>
      <c r="FW5" s="96"/>
      <c r="FX5" s="96"/>
      <c r="FY5" s="96"/>
      <c r="FZ5" s="96"/>
      <c r="GA5" s="96"/>
      <c r="GB5" s="96"/>
      <c r="GC5" s="96"/>
      <c r="GD5" s="96"/>
      <c r="GE5" s="96"/>
      <c r="GF5" s="96"/>
      <c r="GG5" s="96"/>
      <c r="GH5" s="96"/>
      <c r="GI5" s="96"/>
      <c r="GJ5" s="96"/>
      <c r="GK5" s="96"/>
      <c r="GL5" s="96"/>
      <c r="GM5" s="96"/>
      <c r="GN5" s="96"/>
      <c r="GO5" s="96"/>
      <c r="GP5" s="96"/>
      <c r="GQ5" s="96"/>
      <c r="GR5" s="96"/>
      <c r="GS5" s="96"/>
      <c r="GT5" s="96"/>
      <c r="GU5" s="96"/>
      <c r="GV5" s="96"/>
      <c r="GW5" s="96"/>
      <c r="GX5" s="96"/>
      <c r="GY5" s="96"/>
      <c r="GZ5" s="96"/>
      <c r="HA5" s="96"/>
      <c r="HB5" s="96"/>
      <c r="HC5" s="96"/>
      <c r="HD5" s="96"/>
      <c r="HE5" s="96"/>
      <c r="HF5" s="96"/>
      <c r="HG5" s="96"/>
      <c r="HH5" s="96"/>
      <c r="HI5" s="96"/>
      <c r="HJ5" s="96"/>
      <c r="HK5" s="85"/>
    </row>
    <row r="6" spans="1:221" s="93" customFormat="1" ht="14.25" x14ac:dyDescent="0.2">
      <c r="A6" s="95" t="str">
        <f>'Bilan CP'!A4</f>
        <v>CADOT-GUILLET Christelle - Provisoire</v>
      </c>
      <c r="B6" s="102" t="str">
        <f>'Bilan CP'!B4</f>
        <v xml:space="preserve"> </v>
      </c>
      <c r="C6" s="103">
        <f>'Bilan CP'!E4</f>
        <v>0</v>
      </c>
      <c r="D6" s="99"/>
      <c r="E6" s="99"/>
      <c r="F6" s="99"/>
      <c r="G6" s="99"/>
      <c r="H6" s="99"/>
      <c r="I6" s="99"/>
      <c r="J6" s="99"/>
      <c r="K6" s="99"/>
      <c r="L6" s="99"/>
      <c r="M6" s="99"/>
      <c r="N6" s="99"/>
      <c r="O6" s="99"/>
      <c r="P6" s="99"/>
      <c r="Q6" s="99"/>
      <c r="R6" s="99"/>
      <c r="S6" s="99"/>
      <c r="T6" s="99"/>
      <c r="U6" s="99"/>
      <c r="V6" s="99"/>
      <c r="W6" s="99"/>
      <c r="X6" s="99"/>
      <c r="Y6" s="99"/>
      <c r="Z6" s="99"/>
      <c r="AA6" s="99"/>
      <c r="AB6" s="99"/>
      <c r="AC6" s="99"/>
      <c r="AD6" s="99"/>
      <c r="AE6" s="99"/>
      <c r="AF6" s="99"/>
      <c r="AG6" s="99"/>
      <c r="AH6" s="99"/>
      <c r="AI6" s="99"/>
      <c r="AJ6" s="99"/>
      <c r="AK6" s="99"/>
      <c r="AL6" s="99"/>
      <c r="AM6" s="99"/>
      <c r="AN6" s="99"/>
      <c r="AO6" s="99"/>
      <c r="AP6" s="99"/>
      <c r="AQ6" s="99"/>
      <c r="AR6" s="99"/>
      <c r="AS6" s="99"/>
      <c r="AT6" s="99"/>
      <c r="AU6" s="99"/>
      <c r="AV6" s="99"/>
      <c r="AW6" s="99"/>
      <c r="AX6" s="99"/>
      <c r="AY6" s="99"/>
      <c r="AZ6" s="99"/>
      <c r="BA6" s="99"/>
      <c r="BB6" s="99"/>
      <c r="BC6" s="99"/>
      <c r="BD6" s="99"/>
      <c r="BE6" s="99"/>
      <c r="BF6" s="99"/>
      <c r="BG6" s="99"/>
      <c r="BH6" s="99"/>
      <c r="BI6" s="99"/>
      <c r="BJ6" s="99"/>
      <c r="BK6" s="99"/>
      <c r="BL6" s="99"/>
      <c r="BM6" s="99"/>
      <c r="BN6" s="97"/>
      <c r="BO6" s="97"/>
      <c r="BP6" s="97"/>
      <c r="BQ6" s="97"/>
      <c r="BR6" s="97"/>
      <c r="BS6" s="97"/>
      <c r="BT6" s="97"/>
      <c r="BU6" s="97"/>
      <c r="BV6" s="97"/>
      <c r="BW6" s="97"/>
      <c r="BX6" s="97"/>
      <c r="BY6" s="97"/>
      <c r="BZ6" s="97"/>
      <c r="CA6" s="97"/>
      <c r="CB6" s="97"/>
      <c r="CC6" s="97"/>
      <c r="CD6" s="97"/>
      <c r="CE6" s="97"/>
      <c r="CF6" s="97"/>
      <c r="CG6" s="97"/>
      <c r="CH6" s="97"/>
      <c r="CI6" s="97"/>
      <c r="CJ6" s="97"/>
      <c r="CK6" s="97"/>
      <c r="CL6" s="97"/>
      <c r="CM6" s="97"/>
      <c r="CN6" s="97"/>
      <c r="CO6" s="97"/>
      <c r="CP6" s="97"/>
      <c r="CQ6" s="97"/>
      <c r="CR6" s="97"/>
      <c r="CS6" s="97"/>
      <c r="CT6" s="97"/>
      <c r="CU6" s="97"/>
      <c r="CV6" s="97"/>
      <c r="CW6" s="97"/>
      <c r="CX6" s="97"/>
      <c r="CY6" s="97"/>
      <c r="CZ6" s="97"/>
      <c r="DA6" s="97"/>
      <c r="DB6" s="97"/>
      <c r="DC6" s="97"/>
      <c r="DD6" s="97"/>
      <c r="DE6" s="97"/>
      <c r="DF6" s="97"/>
      <c r="DG6" s="97"/>
      <c r="DH6" s="97"/>
      <c r="DI6" s="97"/>
      <c r="DJ6" s="97"/>
      <c r="DK6" s="97"/>
      <c r="DL6" s="97"/>
      <c r="DM6" s="97"/>
      <c r="DN6" s="97"/>
      <c r="DO6" s="97"/>
      <c r="DP6" s="97"/>
      <c r="DQ6" s="97"/>
      <c r="DR6" s="97"/>
      <c r="DS6" s="97"/>
      <c r="DT6" s="97"/>
      <c r="DU6" s="97"/>
      <c r="DV6" s="97"/>
      <c r="DW6" s="97"/>
      <c r="DX6" s="97"/>
      <c r="DY6" s="97"/>
      <c r="DZ6" s="97"/>
      <c r="EA6" s="97"/>
      <c r="EB6" s="97"/>
      <c r="EC6" s="97"/>
      <c r="ED6" s="97"/>
      <c r="EE6" s="97"/>
      <c r="EF6" s="97"/>
      <c r="EG6" s="97"/>
      <c r="EH6" s="97"/>
      <c r="EI6" s="97"/>
      <c r="EJ6" s="97"/>
      <c r="EK6" s="97"/>
      <c r="EL6" s="97"/>
      <c r="EM6" s="97"/>
      <c r="EN6" s="97"/>
      <c r="EO6" s="97"/>
      <c r="EP6" s="97"/>
      <c r="EQ6" s="97"/>
      <c r="ER6" s="97"/>
      <c r="ES6" s="97"/>
      <c r="ET6" s="97"/>
      <c r="EU6" s="97"/>
      <c r="EV6" s="97"/>
      <c r="EW6" s="97"/>
      <c r="EX6" s="97"/>
      <c r="EY6" s="97"/>
      <c r="EZ6" s="97"/>
      <c r="FA6" s="97"/>
      <c r="FB6" s="97"/>
      <c r="FC6" s="97"/>
      <c r="FD6" s="97"/>
      <c r="FE6" s="97"/>
      <c r="FF6" s="97"/>
      <c r="FG6" s="97"/>
      <c r="FH6" s="97"/>
      <c r="FI6" s="97"/>
      <c r="FJ6" s="97"/>
      <c r="FK6" s="97"/>
      <c r="FL6" s="97"/>
      <c r="FM6" s="97"/>
      <c r="FN6" s="97"/>
      <c r="FO6" s="97"/>
      <c r="FP6" s="97"/>
      <c r="FQ6" s="97"/>
      <c r="FR6" s="97"/>
      <c r="FS6" s="97"/>
      <c r="FT6" s="97"/>
      <c r="FU6" s="97"/>
      <c r="FV6" s="97"/>
      <c r="FW6" s="97"/>
      <c r="FX6" s="97"/>
      <c r="FY6" s="97"/>
      <c r="FZ6" s="97"/>
      <c r="GA6" s="97"/>
      <c r="GB6" s="97"/>
      <c r="GC6" s="97"/>
      <c r="GD6" s="97"/>
      <c r="GE6" s="97"/>
      <c r="GF6" s="97"/>
      <c r="GG6" s="97"/>
      <c r="GH6" s="97"/>
      <c r="GI6" s="97"/>
      <c r="GJ6" s="97"/>
      <c r="GK6" s="97"/>
      <c r="GL6" s="97"/>
      <c r="GM6" s="97"/>
      <c r="GN6" s="97"/>
      <c r="GO6" s="97"/>
      <c r="GP6" s="97"/>
      <c r="GQ6" s="97"/>
      <c r="GR6" s="97"/>
      <c r="GS6" s="97"/>
      <c r="GT6" s="97"/>
      <c r="GU6" s="97"/>
      <c r="GV6" s="97"/>
      <c r="GW6" s="97"/>
      <c r="GX6" s="97"/>
      <c r="GY6" s="97"/>
      <c r="GZ6" s="97"/>
      <c r="HA6" s="97"/>
      <c r="HB6" s="97"/>
      <c r="HC6" s="97"/>
      <c r="HD6" s="97"/>
      <c r="HE6" s="97"/>
      <c r="HF6" s="97"/>
      <c r="HG6" s="97"/>
      <c r="HH6" s="97"/>
      <c r="HI6" s="97"/>
      <c r="HJ6" s="97"/>
      <c r="HK6" s="85"/>
    </row>
    <row r="7" spans="1:221" s="93" customFormat="1" ht="14.25" x14ac:dyDescent="0.2">
      <c r="A7" s="95" t="str">
        <f>'Bilan CP'!A5</f>
        <v>CADOUX Sandrine</v>
      </c>
      <c r="B7" s="102" t="str">
        <f>'Bilan CP'!B5</f>
        <v>Salarié Bureau</v>
      </c>
      <c r="C7" s="103">
        <f>'Bilan CP'!E5</f>
        <v>14</v>
      </c>
      <c r="D7" s="99"/>
      <c r="E7" s="99"/>
      <c r="F7" s="99"/>
      <c r="G7" s="99"/>
      <c r="H7" s="99"/>
      <c r="I7" s="99"/>
      <c r="J7" s="99"/>
      <c r="K7" s="99"/>
      <c r="L7" s="99"/>
      <c r="M7" s="99"/>
      <c r="N7" s="99"/>
      <c r="O7" s="99"/>
      <c r="P7" s="99"/>
      <c r="Q7" s="99"/>
      <c r="R7" s="99"/>
      <c r="S7" s="99"/>
      <c r="T7" s="99"/>
      <c r="U7" s="99"/>
      <c r="V7" s="99"/>
      <c r="W7" s="99"/>
      <c r="X7" s="99"/>
      <c r="Y7" s="99"/>
      <c r="Z7" s="99"/>
      <c r="AA7" s="99"/>
      <c r="AB7" s="99"/>
      <c r="AC7" s="99"/>
      <c r="AD7" s="99"/>
      <c r="AE7" s="99"/>
      <c r="AF7" s="99"/>
      <c r="AG7" s="99"/>
      <c r="AH7" s="99"/>
      <c r="AI7" s="99"/>
      <c r="AJ7" s="99"/>
      <c r="AK7" s="99"/>
      <c r="AL7" s="99"/>
      <c r="AM7" s="99"/>
      <c r="AN7" s="99"/>
      <c r="AO7" s="99"/>
      <c r="AP7" s="99"/>
      <c r="AQ7" s="99"/>
      <c r="AR7" s="99"/>
      <c r="AS7" s="99"/>
      <c r="AT7" s="99"/>
      <c r="AU7" s="99"/>
      <c r="AV7" s="99"/>
      <c r="AW7" s="99"/>
      <c r="AX7" s="99"/>
      <c r="AY7" s="99"/>
      <c r="AZ7" s="99"/>
      <c r="BA7" s="99"/>
      <c r="BB7" s="99"/>
      <c r="BC7" s="99"/>
      <c r="BD7" s="99"/>
      <c r="BE7" s="99"/>
      <c r="BF7" s="99"/>
      <c r="BG7" s="99"/>
      <c r="BH7" s="99"/>
      <c r="BI7" s="99"/>
      <c r="BJ7" s="99"/>
      <c r="BK7" s="99"/>
      <c r="BL7" s="99"/>
      <c r="BM7" s="99"/>
      <c r="BN7" s="97"/>
      <c r="BO7" s="97"/>
      <c r="BP7" s="97"/>
      <c r="BQ7" s="97"/>
      <c r="BR7" s="97"/>
      <c r="BS7" s="97"/>
      <c r="BT7" s="97"/>
      <c r="BU7" s="97"/>
      <c r="BV7" s="97"/>
      <c r="BW7" s="97"/>
      <c r="BX7" s="97"/>
      <c r="BY7" s="97"/>
      <c r="BZ7" s="97"/>
      <c r="CA7" s="97"/>
      <c r="CB7" s="97"/>
      <c r="CC7" s="97"/>
      <c r="CD7" s="97"/>
      <c r="CE7" s="97"/>
      <c r="CF7" s="97"/>
      <c r="CG7" s="97"/>
      <c r="CH7" s="97"/>
      <c r="CI7" s="97"/>
      <c r="CJ7" s="97"/>
      <c r="CK7" s="97"/>
      <c r="CL7" s="97"/>
      <c r="CM7" s="97"/>
      <c r="CN7" s="97"/>
      <c r="CO7" s="97"/>
      <c r="CP7" s="97"/>
      <c r="CQ7" s="97"/>
      <c r="CR7" s="97"/>
      <c r="CS7" s="97"/>
      <c r="CT7" s="97"/>
      <c r="CU7" s="97"/>
      <c r="CV7" s="97"/>
      <c r="CW7" s="97"/>
      <c r="CX7" s="97"/>
      <c r="CY7" s="97"/>
      <c r="CZ7" s="97"/>
      <c r="DA7" s="97"/>
      <c r="DB7" s="97"/>
      <c r="DC7" s="97"/>
      <c r="DD7" s="97"/>
      <c r="DE7" s="97"/>
      <c r="DF7" s="97"/>
      <c r="DG7" s="97"/>
      <c r="DH7" s="97"/>
      <c r="DI7" s="97"/>
      <c r="DJ7" s="97"/>
      <c r="DK7" s="97"/>
      <c r="DL7" s="97"/>
      <c r="DM7" s="97"/>
      <c r="DN7" s="97"/>
      <c r="DO7" s="97"/>
      <c r="DP7" s="97"/>
      <c r="DQ7" s="97"/>
      <c r="DR7" s="97"/>
      <c r="DS7" s="97"/>
      <c r="DT7" s="97"/>
      <c r="DU7" s="97"/>
      <c r="DV7" s="97"/>
      <c r="DW7" s="97"/>
      <c r="DX7" s="97"/>
      <c r="DY7" s="97"/>
      <c r="DZ7" s="97"/>
      <c r="EA7" s="97"/>
      <c r="EB7" s="97"/>
      <c r="EC7" s="97"/>
      <c r="ED7" s="97"/>
      <c r="EE7" s="97"/>
      <c r="EF7" s="97"/>
      <c r="EG7" s="97"/>
      <c r="EH7" s="97"/>
      <c r="EI7" s="97"/>
      <c r="EJ7" s="97"/>
      <c r="EK7" s="97"/>
      <c r="EL7" s="97"/>
      <c r="EM7" s="97"/>
      <c r="EN7" s="97"/>
      <c r="EO7" s="97"/>
      <c r="EP7" s="97"/>
      <c r="EQ7" s="97"/>
      <c r="ER7" s="97"/>
      <c r="ES7" s="97"/>
      <c r="ET7" s="97"/>
      <c r="EU7" s="97"/>
      <c r="EV7" s="97"/>
      <c r="EW7" s="97"/>
      <c r="EX7" s="97"/>
      <c r="EY7" s="97"/>
      <c r="EZ7" s="97"/>
      <c r="FA7" s="97"/>
      <c r="FB7" s="97"/>
      <c r="FC7" s="97"/>
      <c r="FD7" s="97"/>
      <c r="FE7" s="97"/>
      <c r="FF7" s="97"/>
      <c r="FG7" s="97"/>
      <c r="FH7" s="97"/>
      <c r="FI7" s="97"/>
      <c r="FJ7" s="97"/>
      <c r="FK7" s="97"/>
      <c r="FL7" s="97"/>
      <c r="FM7" s="97"/>
      <c r="FN7" s="97"/>
      <c r="FO7" s="97"/>
      <c r="FP7" s="97"/>
      <c r="FQ7" s="97"/>
      <c r="FR7" s="97"/>
      <c r="FS7" s="97"/>
      <c r="FT7" s="97"/>
      <c r="FU7" s="97"/>
      <c r="FV7" s="97"/>
      <c r="FW7" s="97"/>
      <c r="FX7" s="97"/>
      <c r="FY7" s="97"/>
      <c r="FZ7" s="97"/>
      <c r="GA7" s="97"/>
      <c r="GB7" s="97"/>
      <c r="GC7" s="97"/>
      <c r="GD7" s="97"/>
      <c r="GE7" s="97"/>
      <c r="GF7" s="97"/>
      <c r="GG7" s="97"/>
      <c r="GH7" s="97"/>
      <c r="GI7" s="97"/>
      <c r="GJ7" s="97"/>
      <c r="GK7" s="97"/>
      <c r="GL7" s="97"/>
      <c r="GM7" s="97"/>
      <c r="GN7" s="97"/>
      <c r="GO7" s="97"/>
      <c r="GP7" s="97"/>
      <c r="GQ7" s="97"/>
      <c r="GR7" s="97"/>
      <c r="GS7" s="97"/>
      <c r="GT7" s="97"/>
      <c r="GU7" s="97"/>
      <c r="GV7" s="97"/>
      <c r="GW7" s="97"/>
      <c r="GX7" s="97"/>
      <c r="GY7" s="97"/>
      <c r="GZ7" s="97"/>
      <c r="HA7" s="97"/>
      <c r="HB7" s="97"/>
      <c r="HC7" s="97"/>
      <c r="HD7" s="97"/>
      <c r="HE7" s="97"/>
      <c r="HF7" s="97"/>
      <c r="HG7" s="97"/>
      <c r="HH7" s="97"/>
      <c r="HI7" s="97"/>
      <c r="HJ7" s="97"/>
      <c r="HK7" s="85"/>
    </row>
    <row r="8" spans="1:221" s="93" customFormat="1" ht="14.25" x14ac:dyDescent="0.2">
      <c r="A8" s="95" t="str">
        <f>'Bilan CP'!A6</f>
        <v>CADOUX Sandrine  - Provisoire</v>
      </c>
      <c r="B8" s="102" t="str">
        <f>'Bilan CP'!B6</f>
        <v xml:space="preserve"> </v>
      </c>
      <c r="C8" s="103">
        <f>'Bilan CP'!E6</f>
        <v>0</v>
      </c>
      <c r="D8" s="99"/>
      <c r="E8" s="99"/>
      <c r="F8" s="99"/>
      <c r="G8" s="99"/>
      <c r="H8" s="99"/>
      <c r="I8" s="99"/>
      <c r="J8" s="99"/>
      <c r="K8" s="99"/>
      <c r="L8" s="99"/>
      <c r="M8" s="99"/>
      <c r="N8" s="99"/>
      <c r="O8" s="99"/>
      <c r="P8" s="99"/>
      <c r="Q8" s="99"/>
      <c r="R8" s="99"/>
      <c r="S8" s="99"/>
      <c r="T8" s="99"/>
      <c r="U8" s="99"/>
      <c r="V8" s="99"/>
      <c r="W8" s="99"/>
      <c r="X8" s="99"/>
      <c r="Y8" s="99"/>
      <c r="Z8" s="99"/>
      <c r="AA8" s="99"/>
      <c r="AB8" s="99"/>
      <c r="AC8" s="99"/>
      <c r="AD8" s="99"/>
      <c r="AE8" s="99"/>
      <c r="AF8" s="99"/>
      <c r="AG8" s="99"/>
      <c r="AH8" s="99"/>
      <c r="AI8" s="99"/>
      <c r="AJ8" s="99"/>
      <c r="AK8" s="99"/>
      <c r="AL8" s="99"/>
      <c r="AM8" s="99"/>
      <c r="AN8" s="99"/>
      <c r="AO8" s="99"/>
      <c r="AP8" s="99"/>
      <c r="AQ8" s="99"/>
      <c r="AR8" s="99"/>
      <c r="AS8" s="99"/>
      <c r="AT8" s="99"/>
      <c r="AU8" s="99"/>
      <c r="AV8" s="99"/>
      <c r="AW8" s="99"/>
      <c r="AX8" s="99"/>
      <c r="AY8" s="99"/>
      <c r="AZ8" s="99"/>
      <c r="BA8" s="99"/>
      <c r="BB8" s="99"/>
      <c r="BC8" s="99"/>
      <c r="BD8" s="99"/>
      <c r="BE8" s="99"/>
      <c r="BF8" s="99"/>
      <c r="BG8" s="99"/>
      <c r="BH8" s="99"/>
      <c r="BI8" s="99"/>
      <c r="BJ8" s="99"/>
      <c r="BK8" s="99"/>
      <c r="BL8" s="99"/>
      <c r="BM8" s="99"/>
      <c r="BN8" s="97"/>
      <c r="BO8" s="97"/>
      <c r="BP8" s="97"/>
      <c r="BQ8" s="97"/>
      <c r="BR8" s="97"/>
      <c r="BS8" s="97"/>
      <c r="BT8" s="97"/>
      <c r="BU8" s="97"/>
      <c r="BV8" s="97"/>
      <c r="BW8" s="97"/>
      <c r="BX8" s="97"/>
      <c r="BY8" s="97"/>
      <c r="BZ8" s="97"/>
      <c r="CA8" s="97"/>
      <c r="CB8" s="97"/>
      <c r="CC8" s="97"/>
      <c r="CD8" s="97"/>
      <c r="CE8" s="97"/>
      <c r="CF8" s="97"/>
      <c r="CG8" s="97"/>
      <c r="CH8" s="97"/>
      <c r="CI8" s="97"/>
      <c r="CJ8" s="97"/>
      <c r="CK8" s="97"/>
      <c r="CL8" s="97"/>
      <c r="CM8" s="97"/>
      <c r="CN8" s="97"/>
      <c r="CO8" s="97"/>
      <c r="CP8" s="97"/>
      <c r="CQ8" s="97"/>
      <c r="CR8" s="97"/>
      <c r="CS8" s="97"/>
      <c r="CT8" s="97"/>
      <c r="CU8" s="97"/>
      <c r="CV8" s="97"/>
      <c r="CW8" s="97"/>
      <c r="CX8" s="97"/>
      <c r="CY8" s="97"/>
      <c r="CZ8" s="97"/>
      <c r="DA8" s="97"/>
      <c r="DB8" s="97"/>
      <c r="DC8" s="97"/>
      <c r="DD8" s="97"/>
      <c r="DE8" s="97"/>
      <c r="DF8" s="97"/>
      <c r="DG8" s="97"/>
      <c r="DH8" s="97"/>
      <c r="DI8" s="97"/>
      <c r="DJ8" s="97"/>
      <c r="DK8" s="97"/>
      <c r="DL8" s="97"/>
      <c r="DM8" s="97"/>
      <c r="DN8" s="97"/>
      <c r="DO8" s="97"/>
      <c r="DP8" s="97"/>
      <c r="DQ8" s="97"/>
      <c r="DR8" s="97"/>
      <c r="DS8" s="97"/>
      <c r="DT8" s="97"/>
      <c r="DU8" s="97"/>
      <c r="DV8" s="97"/>
      <c r="DW8" s="97"/>
      <c r="DX8" s="97"/>
      <c r="DY8" s="97"/>
      <c r="DZ8" s="97"/>
      <c r="EA8" s="97"/>
      <c r="EB8" s="97"/>
      <c r="EC8" s="97"/>
      <c r="ED8" s="97"/>
      <c r="EE8" s="97"/>
      <c r="EF8" s="97"/>
      <c r="EG8" s="97"/>
      <c r="EH8" s="97"/>
      <c r="EI8" s="97"/>
      <c r="EJ8" s="97"/>
      <c r="EK8" s="97"/>
      <c r="EL8" s="97"/>
      <c r="EM8" s="97"/>
      <c r="EN8" s="97"/>
      <c r="EO8" s="97"/>
      <c r="EP8" s="97"/>
      <c r="EQ8" s="97"/>
      <c r="ER8" s="97"/>
      <c r="ES8" s="97"/>
      <c r="ET8" s="97"/>
      <c r="EU8" s="97"/>
      <c r="EV8" s="97"/>
      <c r="EW8" s="97"/>
      <c r="EX8" s="97"/>
      <c r="EY8" s="97"/>
      <c r="EZ8" s="97"/>
      <c r="FA8" s="97"/>
      <c r="FB8" s="97"/>
      <c r="FC8" s="97"/>
      <c r="FD8" s="97"/>
      <c r="FE8" s="97"/>
      <c r="FF8" s="97"/>
      <c r="FG8" s="97"/>
      <c r="FH8" s="97"/>
      <c r="FI8" s="97"/>
      <c r="FJ8" s="97"/>
      <c r="FK8" s="97"/>
      <c r="FL8" s="97"/>
      <c r="FM8" s="97"/>
      <c r="FN8" s="97"/>
      <c r="FO8" s="97"/>
      <c r="FP8" s="97"/>
      <c r="FQ8" s="97"/>
      <c r="FR8" s="97"/>
      <c r="FS8" s="97"/>
      <c r="FT8" s="97"/>
      <c r="FU8" s="97"/>
      <c r="FV8" s="97"/>
      <c r="FW8" s="97"/>
      <c r="FX8" s="97"/>
      <c r="FY8" s="97"/>
      <c r="FZ8" s="97"/>
      <c r="GA8" s="97"/>
      <c r="GB8" s="97"/>
      <c r="GC8" s="97"/>
      <c r="GD8" s="97"/>
      <c r="GE8" s="97"/>
      <c r="GF8" s="97"/>
      <c r="GG8" s="97"/>
      <c r="GH8" s="97"/>
      <c r="GI8" s="97"/>
      <c r="GJ8" s="97"/>
      <c r="GK8" s="97"/>
      <c r="GL8" s="97"/>
      <c r="GM8" s="97"/>
      <c r="GN8" s="97"/>
      <c r="GO8" s="97"/>
      <c r="GP8" s="97"/>
      <c r="GQ8" s="97"/>
      <c r="GR8" s="97"/>
      <c r="GS8" s="97"/>
      <c r="GT8" s="97"/>
      <c r="GU8" s="97"/>
      <c r="GV8" s="97"/>
      <c r="GW8" s="97"/>
      <c r="GX8" s="97"/>
      <c r="GY8" s="97"/>
      <c r="GZ8" s="97"/>
      <c r="HA8" s="97"/>
      <c r="HB8" s="97"/>
      <c r="HC8" s="97"/>
      <c r="HD8" s="97"/>
      <c r="HE8" s="97"/>
      <c r="HF8" s="97"/>
      <c r="HG8" s="97"/>
      <c r="HH8" s="97"/>
      <c r="HI8" s="97"/>
      <c r="HJ8" s="97"/>
      <c r="HK8" s="85"/>
    </row>
    <row r="9" spans="1:221" s="93" customFormat="1" ht="14.25" x14ac:dyDescent="0.2">
      <c r="A9" s="95" t="str">
        <f>'Bilan CP'!A7</f>
        <v>CAMPOY Alex</v>
      </c>
      <c r="B9" s="102" t="str">
        <f>'Bilan CP'!B7</f>
        <v>Salarié Bureau</v>
      </c>
      <c r="C9" s="103">
        <f>'Bilan CP'!E7</f>
        <v>0</v>
      </c>
      <c r="D9" s="99"/>
      <c r="E9" s="99"/>
      <c r="F9" s="99"/>
      <c r="G9" s="99"/>
      <c r="H9" s="99"/>
      <c r="I9" s="99"/>
      <c r="J9" s="99"/>
      <c r="K9" s="99"/>
      <c r="L9" s="99"/>
      <c r="M9" s="99"/>
      <c r="N9" s="99"/>
      <c r="O9" s="99"/>
      <c r="P9" s="99"/>
      <c r="Q9" s="99"/>
      <c r="R9" s="99"/>
      <c r="S9" s="99"/>
      <c r="T9" s="99"/>
      <c r="U9" s="99"/>
      <c r="V9" s="99"/>
      <c r="W9" s="99"/>
      <c r="X9" s="99"/>
      <c r="Y9" s="99"/>
      <c r="Z9" s="99"/>
      <c r="AA9" s="99"/>
      <c r="AB9" s="99"/>
      <c r="AC9" s="99"/>
      <c r="AD9" s="99"/>
      <c r="AE9" s="99"/>
      <c r="AF9" s="99"/>
      <c r="AG9" s="99"/>
      <c r="AH9" s="99"/>
      <c r="AI9" s="99"/>
      <c r="AJ9" s="99"/>
      <c r="AK9" s="99"/>
      <c r="AL9" s="99"/>
      <c r="AM9" s="99"/>
      <c r="AN9" s="99"/>
      <c r="AO9" s="99"/>
      <c r="AP9" s="99"/>
      <c r="AQ9" s="99"/>
      <c r="AR9" s="99"/>
      <c r="AS9" s="99"/>
      <c r="AT9" s="99"/>
      <c r="AU9" s="99"/>
      <c r="AV9" s="99"/>
      <c r="AW9" s="99"/>
      <c r="AX9" s="99"/>
      <c r="AY9" s="99"/>
      <c r="AZ9" s="99"/>
      <c r="BA9" s="99"/>
      <c r="BB9" s="99"/>
      <c r="BC9" s="99"/>
      <c r="BD9" s="99"/>
      <c r="BE9" s="99"/>
      <c r="BF9" s="99"/>
      <c r="BG9" s="99"/>
      <c r="BH9" s="99"/>
      <c r="BI9" s="99"/>
      <c r="BJ9" s="99"/>
      <c r="BK9" s="99"/>
      <c r="BL9" s="99"/>
      <c r="BM9" s="99"/>
      <c r="BN9" s="97"/>
      <c r="BO9" s="97"/>
      <c r="BP9" s="97"/>
      <c r="BQ9" s="97"/>
      <c r="BR9" s="97"/>
      <c r="BS9" s="97"/>
      <c r="BT9" s="97"/>
      <c r="BU9" s="97"/>
      <c r="BV9" s="97"/>
      <c r="BW9" s="97"/>
      <c r="BX9" s="97"/>
      <c r="BY9" s="97"/>
      <c r="BZ9" s="97"/>
      <c r="CA9" s="97"/>
      <c r="CB9" s="97"/>
      <c r="CC9" s="97"/>
      <c r="CD9" s="97"/>
      <c r="CE9" s="97"/>
      <c r="CF9" s="97"/>
      <c r="CG9" s="97"/>
      <c r="CH9" s="97"/>
      <c r="CI9" s="97"/>
      <c r="CJ9" s="97"/>
      <c r="CK9" s="97"/>
      <c r="CL9" s="97"/>
      <c r="CM9" s="97"/>
      <c r="CN9" s="97"/>
      <c r="CO9" s="97"/>
      <c r="CP9" s="97"/>
      <c r="CQ9" s="97"/>
      <c r="CR9" s="97"/>
      <c r="CS9" s="97"/>
      <c r="CT9" s="97"/>
      <c r="CU9" s="97"/>
      <c r="CV9" s="97"/>
      <c r="CW9" s="97"/>
      <c r="CX9" s="97"/>
      <c r="CY9" s="97"/>
      <c r="CZ9" s="97"/>
      <c r="DA9" s="97"/>
      <c r="DB9" s="97"/>
      <c r="DC9" s="97"/>
      <c r="DD9" s="97"/>
      <c r="DE9" s="97"/>
      <c r="DF9" s="97"/>
      <c r="DG9" s="97"/>
      <c r="DH9" s="97"/>
      <c r="DI9" s="97"/>
      <c r="DJ9" s="97"/>
      <c r="DK9" s="97"/>
      <c r="DL9" s="97"/>
      <c r="DM9" s="97"/>
      <c r="DN9" s="97"/>
      <c r="DO9" s="97"/>
      <c r="DP9" s="97"/>
      <c r="DQ9" s="97"/>
      <c r="DR9" s="97"/>
      <c r="DS9" s="97"/>
      <c r="DT9" s="97"/>
      <c r="DU9" s="97"/>
      <c r="DV9" s="97"/>
      <c r="DW9" s="97"/>
      <c r="DX9" s="97"/>
      <c r="DY9" s="97"/>
      <c r="DZ9" s="97"/>
      <c r="EA9" s="97"/>
      <c r="EB9" s="97"/>
      <c r="EC9" s="97"/>
      <c r="ED9" s="97"/>
      <c r="EE9" s="97"/>
      <c r="EF9" s="97"/>
      <c r="EG9" s="97"/>
      <c r="EH9" s="97"/>
      <c r="EI9" s="97"/>
      <c r="EJ9" s="97"/>
      <c r="EK9" s="97"/>
      <c r="EL9" s="97"/>
      <c r="EM9" s="97"/>
      <c r="EN9" s="97"/>
      <c r="EO9" s="97"/>
      <c r="EP9" s="97"/>
      <c r="EQ9" s="97"/>
      <c r="ER9" s="97"/>
      <c r="ES9" s="97"/>
      <c r="ET9" s="97"/>
      <c r="EU9" s="97"/>
      <c r="EV9" s="97"/>
      <c r="EW9" s="97"/>
      <c r="EX9" s="97"/>
      <c r="EY9" s="97"/>
      <c r="EZ9" s="97"/>
      <c r="FA9" s="97"/>
      <c r="FB9" s="97"/>
      <c r="FC9" s="97"/>
      <c r="FD9" s="97"/>
      <c r="FE9" s="97"/>
      <c r="FF9" s="97"/>
      <c r="FG9" s="97"/>
      <c r="FH9" s="97"/>
      <c r="FI9" s="97"/>
      <c r="FJ9" s="97"/>
      <c r="FK9" s="97"/>
      <c r="FL9" s="97"/>
      <c r="FM9" s="97"/>
      <c r="FN9" s="97"/>
      <c r="FO9" s="97"/>
      <c r="FP9" s="97"/>
      <c r="FQ9" s="97"/>
      <c r="FR9" s="97"/>
      <c r="FS9" s="97"/>
      <c r="FT9" s="97"/>
      <c r="FU9" s="97"/>
      <c r="FV9" s="97"/>
      <c r="FW9" s="97"/>
      <c r="FX9" s="97"/>
      <c r="FY9" s="97"/>
      <c r="FZ9" s="97"/>
      <c r="GA9" s="97"/>
      <c r="GB9" s="97"/>
      <c r="GC9" s="97"/>
      <c r="GD9" s="97"/>
      <c r="GE9" s="97"/>
      <c r="GF9" s="97"/>
      <c r="GG9" s="97"/>
      <c r="GH9" s="97"/>
      <c r="GI9" s="97"/>
      <c r="GJ9" s="97"/>
      <c r="GK9" s="97"/>
      <c r="GL9" s="97"/>
      <c r="GM9" s="97"/>
      <c r="GN9" s="97"/>
      <c r="GO9" s="97"/>
      <c r="GP9" s="97"/>
      <c r="GQ9" s="97"/>
      <c r="GR9" s="97"/>
      <c r="GS9" s="97"/>
      <c r="GT9" s="97"/>
      <c r="GU9" s="97"/>
      <c r="GV9" s="97"/>
      <c r="GW9" s="97"/>
      <c r="GX9" s="97"/>
      <c r="GY9" s="97"/>
      <c r="GZ9" s="97"/>
      <c r="HA9" s="97"/>
      <c r="HB9" s="97"/>
      <c r="HC9" s="97"/>
      <c r="HD9" s="97"/>
      <c r="HE9" s="97"/>
      <c r="HF9" s="97"/>
      <c r="HG9" s="97"/>
      <c r="HH9" s="97"/>
      <c r="HI9" s="97"/>
      <c r="HJ9" s="97"/>
      <c r="HK9" s="85"/>
    </row>
    <row r="10" spans="1:221" s="93" customFormat="1" ht="14.25" x14ac:dyDescent="0.2">
      <c r="A10" s="95" t="str">
        <f>'Bilan CP'!A8</f>
        <v>CAMPOY Alex  - Provisoire</v>
      </c>
      <c r="B10" s="102" t="str">
        <f>'Bilan CP'!B8</f>
        <v xml:space="preserve"> </v>
      </c>
      <c r="C10" s="103">
        <f>'Bilan CP'!E8</f>
        <v>0</v>
      </c>
      <c r="D10" s="99"/>
      <c r="E10" s="99"/>
      <c r="F10" s="99"/>
      <c r="G10" s="99"/>
      <c r="H10" s="99"/>
      <c r="I10" s="99"/>
      <c r="J10" s="99"/>
      <c r="K10" s="99"/>
      <c r="L10" s="99"/>
      <c r="M10" s="99"/>
      <c r="N10" s="99"/>
      <c r="O10" s="99"/>
      <c r="P10" s="99"/>
      <c r="Q10" s="99"/>
      <c r="R10" s="99"/>
      <c r="S10" s="99"/>
      <c r="T10" s="99"/>
      <c r="U10" s="99"/>
      <c r="V10" s="99"/>
      <c r="W10" s="99"/>
      <c r="X10" s="99"/>
      <c r="Y10" s="99"/>
      <c r="Z10" s="99"/>
      <c r="AA10" s="99"/>
      <c r="AB10" s="99"/>
      <c r="AC10" s="99"/>
      <c r="AD10" s="99"/>
      <c r="AE10" s="99"/>
      <c r="AF10" s="99"/>
      <c r="AG10" s="99"/>
      <c r="AH10" s="99"/>
      <c r="AI10" s="99"/>
      <c r="AJ10" s="99"/>
      <c r="AK10" s="99"/>
      <c r="AL10" s="99"/>
      <c r="AM10" s="99"/>
      <c r="AN10" s="99"/>
      <c r="AO10" s="99"/>
      <c r="AP10" s="99"/>
      <c r="AQ10" s="99"/>
      <c r="AR10" s="99"/>
      <c r="AS10" s="99"/>
      <c r="AT10" s="99"/>
      <c r="AU10" s="99"/>
      <c r="AV10" s="99"/>
      <c r="AW10" s="99"/>
      <c r="AX10" s="99"/>
      <c r="AY10" s="99"/>
      <c r="AZ10" s="99"/>
      <c r="BA10" s="99"/>
      <c r="BB10" s="99"/>
      <c r="BC10" s="99"/>
      <c r="BD10" s="99"/>
      <c r="BE10" s="99"/>
      <c r="BF10" s="99"/>
      <c r="BG10" s="99"/>
      <c r="BH10" s="99"/>
      <c r="BI10" s="99"/>
      <c r="BJ10" s="99"/>
      <c r="BK10" s="99"/>
      <c r="BL10" s="99"/>
      <c r="BM10" s="99"/>
      <c r="BN10" s="97"/>
      <c r="BO10" s="97"/>
      <c r="BP10" s="97"/>
      <c r="BQ10" s="97"/>
      <c r="BR10" s="97"/>
      <c r="BS10" s="97"/>
      <c r="BT10" s="97"/>
      <c r="BU10" s="97"/>
      <c r="BV10" s="97"/>
      <c r="BW10" s="97"/>
      <c r="BX10" s="97"/>
      <c r="BY10" s="97"/>
      <c r="BZ10" s="97"/>
      <c r="CA10" s="97"/>
      <c r="CB10" s="97"/>
      <c r="CC10" s="97"/>
      <c r="CD10" s="97"/>
      <c r="CE10" s="97"/>
      <c r="CF10" s="97"/>
      <c r="CG10" s="97"/>
      <c r="CH10" s="97"/>
      <c r="CI10" s="97"/>
      <c r="CJ10" s="97"/>
      <c r="CK10" s="97"/>
      <c r="CL10" s="97"/>
      <c r="CM10" s="97"/>
      <c r="CN10" s="97"/>
      <c r="CO10" s="97"/>
      <c r="CP10" s="97"/>
      <c r="CQ10" s="97"/>
      <c r="CR10" s="97"/>
      <c r="CS10" s="97"/>
      <c r="CT10" s="97"/>
      <c r="CU10" s="97"/>
      <c r="CV10" s="97"/>
      <c r="CW10" s="97"/>
      <c r="CX10" s="97"/>
      <c r="CY10" s="97"/>
      <c r="CZ10" s="97"/>
      <c r="DA10" s="97"/>
      <c r="DB10" s="97"/>
      <c r="DC10" s="97"/>
      <c r="DD10" s="97"/>
      <c r="DE10" s="97"/>
      <c r="DF10" s="97"/>
      <c r="DG10" s="97"/>
      <c r="DH10" s="97"/>
      <c r="DI10" s="97"/>
      <c r="DJ10" s="97"/>
      <c r="DK10" s="97"/>
      <c r="DL10" s="97"/>
      <c r="DM10" s="97"/>
      <c r="DN10" s="97"/>
      <c r="DO10" s="97"/>
      <c r="DP10" s="97"/>
      <c r="DQ10" s="97"/>
      <c r="DR10" s="97"/>
      <c r="DS10" s="97"/>
      <c r="DT10" s="97"/>
      <c r="DU10" s="97"/>
      <c r="DV10" s="97"/>
      <c r="DW10" s="97"/>
      <c r="DX10" s="97"/>
      <c r="DY10" s="97"/>
      <c r="DZ10" s="97"/>
      <c r="EA10" s="97"/>
      <c r="EB10" s="97"/>
      <c r="EC10" s="97"/>
      <c r="ED10" s="97"/>
      <c r="EE10" s="97"/>
      <c r="EF10" s="97"/>
      <c r="EG10" s="97"/>
      <c r="EH10" s="97"/>
      <c r="EI10" s="97"/>
      <c r="EJ10" s="97"/>
      <c r="EK10" s="97"/>
      <c r="EL10" s="97"/>
      <c r="EM10" s="97"/>
      <c r="EN10" s="97"/>
      <c r="EO10" s="97"/>
      <c r="EP10" s="97"/>
      <c r="EQ10" s="97"/>
      <c r="ER10" s="97"/>
      <c r="ES10" s="97"/>
      <c r="ET10" s="97"/>
      <c r="EU10" s="97"/>
      <c r="EV10" s="97"/>
      <c r="EW10" s="97"/>
      <c r="EX10" s="97"/>
      <c r="EY10" s="97"/>
      <c r="EZ10" s="97"/>
      <c r="FA10" s="97"/>
      <c r="FB10" s="97"/>
      <c r="FC10" s="97"/>
      <c r="FD10" s="97"/>
      <c r="FE10" s="97"/>
      <c r="FF10" s="97"/>
      <c r="FG10" s="97"/>
      <c r="FH10" s="97"/>
      <c r="FI10" s="97"/>
      <c r="FJ10" s="97"/>
      <c r="FK10" s="97"/>
      <c r="FL10" s="97"/>
      <c r="FM10" s="97"/>
      <c r="FN10" s="97"/>
      <c r="FO10" s="97"/>
      <c r="FP10" s="97"/>
      <c r="FQ10" s="97"/>
      <c r="FR10" s="97"/>
      <c r="FS10" s="97"/>
      <c r="FT10" s="97"/>
      <c r="FU10" s="97"/>
      <c r="FV10" s="97"/>
      <c r="FW10" s="97"/>
      <c r="FX10" s="97"/>
      <c r="FY10" s="97"/>
      <c r="FZ10" s="97"/>
      <c r="GA10" s="97"/>
      <c r="GB10" s="97"/>
      <c r="GC10" s="97"/>
      <c r="GD10" s="97"/>
      <c r="GE10" s="97"/>
      <c r="GF10" s="97"/>
      <c r="GG10" s="97"/>
      <c r="GH10" s="97"/>
      <c r="GI10" s="97"/>
      <c r="GJ10" s="97"/>
      <c r="GK10" s="97"/>
      <c r="GL10" s="97"/>
      <c r="GM10" s="97"/>
      <c r="GN10" s="97"/>
      <c r="GO10" s="97"/>
      <c r="GP10" s="97"/>
      <c r="GQ10" s="97"/>
      <c r="GR10" s="97"/>
      <c r="GS10" s="97"/>
      <c r="GT10" s="97"/>
      <c r="GU10" s="97"/>
      <c r="GV10" s="97"/>
      <c r="GW10" s="97"/>
      <c r="GX10" s="97"/>
      <c r="GY10" s="97"/>
      <c r="GZ10" s="97"/>
      <c r="HA10" s="97"/>
      <c r="HB10" s="97"/>
      <c r="HC10" s="97"/>
      <c r="HD10" s="97"/>
      <c r="HE10" s="97"/>
      <c r="HF10" s="97"/>
      <c r="HG10" s="97"/>
      <c r="HH10" s="97"/>
      <c r="HI10" s="97"/>
      <c r="HJ10" s="97"/>
      <c r="HK10" s="85"/>
    </row>
    <row r="11" spans="1:221" s="93" customFormat="1" ht="14.25" x14ac:dyDescent="0.2">
      <c r="A11" s="95" t="str">
        <f>'Bilan CP'!A9</f>
        <v>COUDURIER-CURVEUR Emilie</v>
      </c>
      <c r="B11" s="102" t="str">
        <f>'Bilan CP'!B9</f>
        <v>Salarié Bureau</v>
      </c>
      <c r="C11" s="103">
        <f>'Bilan CP'!E9</f>
        <v>21</v>
      </c>
      <c r="D11" s="99"/>
      <c r="E11" s="99"/>
      <c r="F11" s="99"/>
      <c r="G11" s="99"/>
      <c r="H11" s="99"/>
      <c r="I11" s="99"/>
      <c r="J11" s="99"/>
      <c r="K11" s="99"/>
      <c r="L11" s="99"/>
      <c r="M11" s="99"/>
      <c r="N11" s="99"/>
      <c r="O11" s="99"/>
      <c r="P11" s="99"/>
      <c r="Q11" s="99"/>
      <c r="R11" s="99"/>
      <c r="S11" s="99"/>
      <c r="T11" s="99"/>
      <c r="U11" s="99"/>
      <c r="V11" s="99"/>
      <c r="W11" s="99"/>
      <c r="X11" s="99"/>
      <c r="Y11" s="99"/>
      <c r="Z11" s="99"/>
      <c r="AA11" s="99"/>
      <c r="AB11" s="99"/>
      <c r="AC11" s="99"/>
      <c r="AD11" s="99"/>
      <c r="AE11" s="99"/>
      <c r="AF11" s="99"/>
      <c r="AG11" s="99"/>
      <c r="AH11" s="99"/>
      <c r="AI11" s="99"/>
      <c r="AJ11" s="99"/>
      <c r="AK11" s="99"/>
      <c r="AL11" s="99"/>
      <c r="AM11" s="99"/>
      <c r="AN11" s="99"/>
      <c r="AO11" s="99"/>
      <c r="AP11" s="99"/>
      <c r="AQ11" s="99"/>
      <c r="AR11" s="99"/>
      <c r="AS11" s="99"/>
      <c r="AT11" s="99"/>
      <c r="AU11" s="99"/>
      <c r="AV11" s="99"/>
      <c r="AW11" s="99"/>
      <c r="AX11" s="99"/>
      <c r="AY11" s="99"/>
      <c r="AZ11" s="99"/>
      <c r="BA11" s="99"/>
      <c r="BB11" s="99"/>
      <c r="BC11" s="99"/>
      <c r="BD11" s="99"/>
      <c r="BE11" s="99"/>
      <c r="BF11" s="99"/>
      <c r="BG11" s="99"/>
      <c r="BH11" s="99"/>
      <c r="BI11" s="99"/>
      <c r="BJ11" s="99"/>
      <c r="BK11" s="99"/>
      <c r="BL11" s="99"/>
      <c r="BM11" s="99"/>
      <c r="BN11" s="97"/>
      <c r="BO11" s="97"/>
      <c r="BP11" s="97"/>
      <c r="BQ11" s="97"/>
      <c r="BR11" s="97"/>
      <c r="BS11" s="97"/>
      <c r="BT11" s="97"/>
      <c r="BU11" s="97"/>
      <c r="BV11" s="97"/>
      <c r="BW11" s="97"/>
      <c r="BX11" s="97"/>
      <c r="BY11" s="97"/>
      <c r="BZ11" s="97"/>
      <c r="CA11" s="97"/>
      <c r="CB11" s="97"/>
      <c r="CC11" s="97"/>
      <c r="CD11" s="97"/>
      <c r="CE11" s="97"/>
      <c r="CF11" s="97"/>
      <c r="CG11" s="97"/>
      <c r="CH11" s="97"/>
      <c r="CI11" s="97"/>
      <c r="CJ11" s="97"/>
      <c r="CK11" s="97"/>
      <c r="CL11" s="97"/>
      <c r="CM11" s="97"/>
      <c r="CN11" s="97"/>
      <c r="CO11" s="97"/>
      <c r="CP11" s="97"/>
      <c r="CQ11" s="97"/>
      <c r="CR11" s="97"/>
      <c r="CS11" s="97"/>
      <c r="CT11" s="97"/>
      <c r="CU11" s="97"/>
      <c r="CV11" s="97"/>
      <c r="CW11" s="97"/>
      <c r="CX11" s="97"/>
      <c r="CY11" s="97"/>
      <c r="CZ11" s="97"/>
      <c r="DA11" s="97"/>
      <c r="DB11" s="97"/>
      <c r="DC11" s="97"/>
      <c r="DD11" s="97"/>
      <c r="DE11" s="97"/>
      <c r="DF11" s="97"/>
      <c r="DG11" s="97"/>
      <c r="DH11" s="97"/>
      <c r="DI11" s="97"/>
      <c r="DJ11" s="97"/>
      <c r="DK11" s="97"/>
      <c r="DL11" s="97"/>
      <c r="DM11" s="97"/>
      <c r="DN11" s="97"/>
      <c r="DO11" s="97"/>
      <c r="DP11" s="97"/>
      <c r="DQ11" s="97"/>
      <c r="DR11" s="97"/>
      <c r="DS11" s="97"/>
      <c r="DT11" s="97"/>
      <c r="DU11" s="97"/>
      <c r="DV11" s="97"/>
      <c r="DW11" s="97"/>
      <c r="DX11" s="97"/>
      <c r="DY11" s="97"/>
      <c r="DZ11" s="97"/>
      <c r="EA11" s="97"/>
      <c r="EB11" s="97"/>
      <c r="EC11" s="97"/>
      <c r="ED11" s="97"/>
      <c r="EE11" s="97"/>
      <c r="EF11" s="97"/>
      <c r="EG11" s="97"/>
      <c r="EH11" s="97"/>
      <c r="EI11" s="97"/>
      <c r="EJ11" s="97"/>
      <c r="EK11" s="97"/>
      <c r="EL11" s="97"/>
      <c r="EM11" s="97"/>
      <c r="EN11" s="97"/>
      <c r="EO11" s="97"/>
      <c r="EP11" s="97"/>
      <c r="EQ11" s="97"/>
      <c r="ER11" s="97"/>
      <c r="ES11" s="97"/>
      <c r="ET11" s="97"/>
      <c r="EU11" s="97"/>
      <c r="EV11" s="97"/>
      <c r="EW11" s="97"/>
      <c r="EX11" s="97"/>
      <c r="EY11" s="97"/>
      <c r="EZ11" s="97"/>
      <c r="FA11" s="97"/>
      <c r="FB11" s="97"/>
      <c r="FC11" s="97"/>
      <c r="FD11" s="97"/>
      <c r="FE11" s="97"/>
      <c r="FF11" s="97"/>
      <c r="FG11" s="97"/>
      <c r="FH11" s="97"/>
      <c r="FI11" s="97"/>
      <c r="FJ11" s="97"/>
      <c r="FK11" s="97"/>
      <c r="FL11" s="97"/>
      <c r="FM11" s="97"/>
      <c r="FN11" s="97"/>
      <c r="FO11" s="97"/>
      <c r="FP11" s="97"/>
      <c r="FQ11" s="97"/>
      <c r="FR11" s="97"/>
      <c r="FS11" s="97"/>
      <c r="FT11" s="97"/>
      <c r="FU11" s="97"/>
      <c r="FV11" s="97"/>
      <c r="FW11" s="97"/>
      <c r="FX11" s="97"/>
      <c r="FY11" s="97"/>
      <c r="FZ11" s="97"/>
      <c r="GA11" s="97"/>
      <c r="GB11" s="97"/>
      <c r="GC11" s="97"/>
      <c r="GD11" s="97"/>
      <c r="GE11" s="97"/>
      <c r="GF11" s="97"/>
      <c r="GG11" s="97"/>
      <c r="GH11" s="97"/>
      <c r="GI11" s="97"/>
      <c r="GJ11" s="97"/>
      <c r="GK11" s="97"/>
      <c r="GL11" s="97"/>
      <c r="GM11" s="97"/>
      <c r="GN11" s="97"/>
      <c r="GO11" s="97"/>
      <c r="GP11" s="97"/>
      <c r="GQ11" s="97"/>
      <c r="GR11" s="97"/>
      <c r="GS11" s="97"/>
      <c r="GT11" s="97"/>
      <c r="GU11" s="97"/>
      <c r="GV11" s="97"/>
      <c r="GW11" s="97"/>
      <c r="GX11" s="97"/>
      <c r="GY11" s="97"/>
      <c r="GZ11" s="97"/>
      <c r="HA11" s="97"/>
      <c r="HB11" s="97"/>
      <c r="HC11" s="97"/>
      <c r="HD11" s="97"/>
      <c r="HE11" s="97"/>
      <c r="HF11" s="97"/>
      <c r="HG11" s="97"/>
      <c r="HH11" s="97"/>
      <c r="HI11" s="97"/>
      <c r="HJ11" s="97"/>
      <c r="HK11" s="85"/>
    </row>
    <row r="12" spans="1:221" s="93" customFormat="1" ht="14.25" x14ac:dyDescent="0.2">
      <c r="A12" s="95" t="str">
        <f>'Bilan CP'!A10</f>
        <v>COUDURIER-CURVEUR Emilie  - Provisoire</v>
      </c>
      <c r="B12" s="102" t="str">
        <f>'Bilan CP'!B10</f>
        <v xml:space="preserve"> </v>
      </c>
      <c r="C12" s="103">
        <f>'Bilan CP'!E10</f>
        <v>0</v>
      </c>
      <c r="D12" s="99"/>
      <c r="E12" s="99"/>
      <c r="F12" s="99"/>
      <c r="G12" s="99"/>
      <c r="H12" s="99"/>
      <c r="I12" s="99"/>
      <c r="J12" s="99"/>
      <c r="K12" s="99"/>
      <c r="L12" s="99"/>
      <c r="M12" s="99"/>
      <c r="N12" s="99"/>
      <c r="O12" s="99"/>
      <c r="P12" s="99"/>
      <c r="Q12" s="99"/>
      <c r="R12" s="99"/>
      <c r="S12" s="99"/>
      <c r="T12" s="99"/>
      <c r="U12" s="99"/>
      <c r="V12" s="99"/>
      <c r="W12" s="99"/>
      <c r="X12" s="99"/>
      <c r="Y12" s="99"/>
      <c r="Z12" s="99"/>
      <c r="AA12" s="99"/>
      <c r="AB12" s="99"/>
      <c r="AC12" s="99"/>
      <c r="AD12" s="99"/>
      <c r="AE12" s="99"/>
      <c r="AF12" s="99"/>
      <c r="AG12" s="99"/>
      <c r="AH12" s="99"/>
      <c r="AI12" s="99"/>
      <c r="AJ12" s="99"/>
      <c r="AK12" s="99"/>
      <c r="AL12" s="99"/>
      <c r="AM12" s="99"/>
      <c r="AN12" s="99"/>
      <c r="AO12" s="99"/>
      <c r="AP12" s="99"/>
      <c r="AQ12" s="99"/>
      <c r="AR12" s="99"/>
      <c r="AS12" s="99"/>
      <c r="AT12" s="99"/>
      <c r="AU12" s="99"/>
      <c r="AV12" s="99"/>
      <c r="AW12" s="99"/>
      <c r="AX12" s="99"/>
      <c r="AY12" s="99"/>
      <c r="AZ12" s="99"/>
      <c r="BA12" s="99"/>
      <c r="BB12" s="99"/>
      <c r="BC12" s="99"/>
      <c r="BD12" s="99"/>
      <c r="BE12" s="99"/>
      <c r="BF12" s="99"/>
      <c r="BG12" s="99"/>
      <c r="BH12" s="99"/>
      <c r="BI12" s="99"/>
      <c r="BJ12" s="99"/>
      <c r="BK12" s="99"/>
      <c r="BL12" s="99"/>
      <c r="BM12" s="99"/>
      <c r="BN12" s="97"/>
      <c r="BO12" s="97"/>
      <c r="BP12" s="97"/>
      <c r="BQ12" s="97"/>
      <c r="BR12" s="97"/>
      <c r="BS12" s="97"/>
      <c r="BT12" s="97"/>
      <c r="BU12" s="97"/>
      <c r="BV12" s="97"/>
      <c r="BW12" s="97"/>
      <c r="BX12" s="97"/>
      <c r="BY12" s="97"/>
      <c r="BZ12" s="97"/>
      <c r="CA12" s="97"/>
      <c r="CB12" s="97"/>
      <c r="CC12" s="97"/>
      <c r="CD12" s="97"/>
      <c r="CE12" s="97"/>
      <c r="CF12" s="97"/>
      <c r="CG12" s="97"/>
      <c r="CH12" s="97"/>
      <c r="CI12" s="97"/>
      <c r="CJ12" s="97"/>
      <c r="CK12" s="97"/>
      <c r="CL12" s="97"/>
      <c r="CM12" s="97"/>
      <c r="CN12" s="97"/>
      <c r="CO12" s="97"/>
      <c r="CP12" s="97"/>
      <c r="CQ12" s="97"/>
      <c r="CR12" s="97"/>
      <c r="CS12" s="97"/>
      <c r="CT12" s="97"/>
      <c r="CU12" s="97"/>
      <c r="CV12" s="97"/>
      <c r="CW12" s="97"/>
      <c r="CX12" s="97"/>
      <c r="CY12" s="97"/>
      <c r="CZ12" s="97"/>
      <c r="DA12" s="97"/>
      <c r="DB12" s="97"/>
      <c r="DC12" s="97"/>
      <c r="DD12" s="97"/>
      <c r="DE12" s="97"/>
      <c r="DF12" s="97"/>
      <c r="DG12" s="97"/>
      <c r="DH12" s="97"/>
      <c r="DI12" s="97"/>
      <c r="DJ12" s="97"/>
      <c r="DK12" s="97"/>
      <c r="DL12" s="97"/>
      <c r="DM12" s="97"/>
      <c r="DN12" s="97"/>
      <c r="DO12" s="97"/>
      <c r="DP12" s="97"/>
      <c r="DQ12" s="97"/>
      <c r="DR12" s="97"/>
      <c r="DS12" s="97"/>
      <c r="DT12" s="97"/>
      <c r="DU12" s="97"/>
      <c r="DV12" s="97"/>
      <c r="DW12" s="97"/>
      <c r="DX12" s="97"/>
      <c r="DY12" s="97"/>
      <c r="DZ12" s="97"/>
      <c r="EA12" s="97"/>
      <c r="EB12" s="97"/>
      <c r="EC12" s="97"/>
      <c r="ED12" s="97"/>
      <c r="EE12" s="97"/>
      <c r="EF12" s="97"/>
      <c r="EG12" s="97"/>
      <c r="EH12" s="97"/>
      <c r="EI12" s="97"/>
      <c r="EJ12" s="97"/>
      <c r="EK12" s="97"/>
      <c r="EL12" s="97"/>
      <c r="EM12" s="97"/>
      <c r="EN12" s="97"/>
      <c r="EO12" s="97"/>
      <c r="EP12" s="97"/>
      <c r="EQ12" s="97"/>
      <c r="ER12" s="97"/>
      <c r="ES12" s="97"/>
      <c r="ET12" s="97"/>
      <c r="EU12" s="97"/>
      <c r="EV12" s="97"/>
      <c r="EW12" s="97"/>
      <c r="EX12" s="97"/>
      <c r="EY12" s="97"/>
      <c r="EZ12" s="97"/>
      <c r="FA12" s="97"/>
      <c r="FB12" s="97"/>
      <c r="FC12" s="97"/>
      <c r="FD12" s="97"/>
      <c r="FE12" s="97"/>
      <c r="FF12" s="97"/>
      <c r="FG12" s="97"/>
      <c r="FH12" s="97"/>
      <c r="FI12" s="97"/>
      <c r="FJ12" s="97"/>
      <c r="FK12" s="97"/>
      <c r="FL12" s="97"/>
      <c r="FM12" s="97"/>
      <c r="FN12" s="97"/>
      <c r="FO12" s="97"/>
      <c r="FP12" s="97"/>
      <c r="FQ12" s="97"/>
      <c r="FR12" s="97"/>
      <c r="FS12" s="97"/>
      <c r="FT12" s="97"/>
      <c r="FU12" s="97"/>
      <c r="FV12" s="97"/>
      <c r="FW12" s="97"/>
      <c r="FX12" s="97"/>
      <c r="FY12" s="97"/>
      <c r="FZ12" s="97"/>
      <c r="GA12" s="97"/>
      <c r="GB12" s="97"/>
      <c r="GC12" s="97"/>
      <c r="GD12" s="97"/>
      <c r="GE12" s="97"/>
      <c r="GF12" s="97"/>
      <c r="GG12" s="97"/>
      <c r="GH12" s="97"/>
      <c r="GI12" s="97"/>
      <c r="GJ12" s="97"/>
      <c r="GK12" s="97"/>
      <c r="GL12" s="97"/>
      <c r="GM12" s="97"/>
      <c r="GN12" s="97"/>
      <c r="GO12" s="97"/>
      <c r="GP12" s="97"/>
      <c r="GQ12" s="97"/>
      <c r="GR12" s="97"/>
      <c r="GS12" s="97"/>
      <c r="GT12" s="97"/>
      <c r="GU12" s="97"/>
      <c r="GV12" s="97"/>
      <c r="GW12" s="97"/>
      <c r="GX12" s="97"/>
      <c r="GY12" s="97"/>
      <c r="GZ12" s="97"/>
      <c r="HA12" s="97"/>
      <c r="HB12" s="97"/>
      <c r="HC12" s="97"/>
      <c r="HD12" s="97"/>
      <c r="HE12" s="97"/>
      <c r="HF12" s="97"/>
      <c r="HG12" s="97"/>
      <c r="HH12" s="97"/>
      <c r="HI12" s="97"/>
      <c r="HJ12" s="97"/>
      <c r="HK12" s="85"/>
    </row>
    <row r="13" spans="1:221" s="93" customFormat="1" ht="14.25" x14ac:dyDescent="0.2">
      <c r="A13" s="95" t="str">
        <f>'Bilan CP'!A11</f>
        <v>FAVRE Céline</v>
      </c>
      <c r="B13" s="102" t="str">
        <f>'Bilan CP'!B11</f>
        <v>Salarié Bureau</v>
      </c>
      <c r="C13" s="103">
        <f>'Bilan CP'!E11</f>
        <v>10</v>
      </c>
      <c r="D13" s="99"/>
      <c r="E13" s="99"/>
      <c r="F13" s="99"/>
      <c r="G13" s="99"/>
      <c r="H13" s="99"/>
      <c r="I13" s="99"/>
      <c r="J13" s="99"/>
      <c r="K13" s="99"/>
      <c r="L13" s="99"/>
      <c r="M13" s="99"/>
      <c r="N13" s="99"/>
      <c r="O13" s="99"/>
      <c r="P13" s="99"/>
      <c r="Q13" s="99"/>
      <c r="R13" s="99"/>
      <c r="S13" s="99"/>
      <c r="T13" s="99"/>
      <c r="U13" s="99"/>
      <c r="V13" s="99"/>
      <c r="W13" s="99"/>
      <c r="X13" s="99"/>
      <c r="Y13" s="99"/>
      <c r="Z13" s="99"/>
      <c r="AA13" s="99"/>
      <c r="AB13" s="99"/>
      <c r="AC13" s="99"/>
      <c r="AD13" s="99"/>
      <c r="AE13" s="99"/>
      <c r="AF13" s="99"/>
      <c r="AG13" s="99"/>
      <c r="AH13" s="99"/>
      <c r="AI13" s="99"/>
      <c r="AJ13" s="99"/>
      <c r="AK13" s="99"/>
      <c r="AL13" s="99"/>
      <c r="AM13" s="99"/>
      <c r="AN13" s="99"/>
      <c r="AO13" s="99"/>
      <c r="AP13" s="99"/>
      <c r="AQ13" s="99"/>
      <c r="AR13" s="99"/>
      <c r="AS13" s="99"/>
      <c r="AT13" s="99"/>
      <c r="AU13" s="99"/>
      <c r="AV13" s="99"/>
      <c r="AW13" s="99"/>
      <c r="AX13" s="99"/>
      <c r="AY13" s="99"/>
      <c r="AZ13" s="99"/>
      <c r="BA13" s="99"/>
      <c r="BB13" s="99"/>
      <c r="BC13" s="99"/>
      <c r="BD13" s="99"/>
      <c r="BE13" s="99"/>
      <c r="BF13" s="99"/>
      <c r="BG13" s="99"/>
      <c r="BH13" s="99"/>
      <c r="BI13" s="99"/>
      <c r="BJ13" s="99"/>
      <c r="BK13" s="99"/>
      <c r="BL13" s="99"/>
      <c r="BM13" s="99"/>
      <c r="BN13" s="97"/>
      <c r="BO13" s="97"/>
      <c r="BP13" s="97"/>
      <c r="BQ13" s="97"/>
      <c r="BR13" s="97"/>
      <c r="BS13" s="97"/>
      <c r="BT13" s="97"/>
      <c r="BU13" s="97"/>
      <c r="BV13" s="97"/>
      <c r="BW13" s="97"/>
      <c r="BX13" s="97"/>
      <c r="BY13" s="97"/>
      <c r="BZ13" s="97"/>
      <c r="CA13" s="97"/>
      <c r="CB13" s="97"/>
      <c r="CC13" s="97"/>
      <c r="CD13" s="97"/>
      <c r="CE13" s="97"/>
      <c r="CF13" s="97"/>
      <c r="CG13" s="97"/>
      <c r="CH13" s="97"/>
      <c r="CI13" s="97"/>
      <c r="CJ13" s="97"/>
      <c r="CK13" s="97"/>
      <c r="CL13" s="97"/>
      <c r="CM13" s="97"/>
      <c r="CN13" s="97"/>
      <c r="CO13" s="97"/>
      <c r="CP13" s="97"/>
      <c r="CQ13" s="97"/>
      <c r="CR13" s="97"/>
      <c r="CS13" s="97"/>
      <c r="CT13" s="97"/>
      <c r="CU13" s="97"/>
      <c r="CV13" s="97"/>
      <c r="CW13" s="97"/>
      <c r="CX13" s="97"/>
      <c r="CY13" s="97"/>
      <c r="CZ13" s="97"/>
      <c r="DA13" s="97"/>
      <c r="DB13" s="97"/>
      <c r="DC13" s="97"/>
      <c r="DD13" s="97"/>
      <c r="DE13" s="97"/>
      <c r="DF13" s="97"/>
      <c r="DG13" s="97"/>
      <c r="DH13" s="97"/>
      <c r="DI13" s="97"/>
      <c r="DJ13" s="97"/>
      <c r="DK13" s="97"/>
      <c r="DL13" s="97"/>
      <c r="DM13" s="97"/>
      <c r="DN13" s="97"/>
      <c r="DO13" s="97"/>
      <c r="DP13" s="97"/>
      <c r="DQ13" s="97"/>
      <c r="DR13" s="97"/>
      <c r="DS13" s="97"/>
      <c r="DT13" s="97"/>
      <c r="DU13" s="97"/>
      <c r="DV13" s="97"/>
      <c r="DW13" s="97"/>
      <c r="DX13" s="97"/>
      <c r="DY13" s="97"/>
      <c r="DZ13" s="97"/>
      <c r="EA13" s="97"/>
      <c r="EB13" s="97"/>
      <c r="EC13" s="97"/>
      <c r="ED13" s="97"/>
      <c r="EE13" s="97"/>
      <c r="EF13" s="97"/>
      <c r="EG13" s="97"/>
      <c r="EH13" s="97"/>
      <c r="EI13" s="97"/>
      <c r="EJ13" s="97"/>
      <c r="EK13" s="97"/>
      <c r="EL13" s="97"/>
      <c r="EM13" s="97"/>
      <c r="EN13" s="97"/>
      <c r="EO13" s="97"/>
      <c r="EP13" s="97"/>
      <c r="EQ13" s="97"/>
      <c r="ER13" s="97"/>
      <c r="ES13" s="97"/>
      <c r="ET13" s="97"/>
      <c r="EU13" s="97"/>
      <c r="EV13" s="97"/>
      <c r="EW13" s="97"/>
      <c r="EX13" s="97"/>
      <c r="EY13" s="97"/>
      <c r="EZ13" s="97"/>
      <c r="FA13" s="97"/>
      <c r="FB13" s="97"/>
      <c r="FC13" s="97"/>
      <c r="FD13" s="97"/>
      <c r="FE13" s="97"/>
      <c r="FF13" s="97"/>
      <c r="FG13" s="97"/>
      <c r="FH13" s="97"/>
      <c r="FI13" s="97"/>
      <c r="FJ13" s="97"/>
      <c r="FK13" s="97"/>
      <c r="FL13" s="97"/>
      <c r="FM13" s="97"/>
      <c r="FN13" s="97"/>
      <c r="FO13" s="97"/>
      <c r="FP13" s="97"/>
      <c r="FQ13" s="97"/>
      <c r="FR13" s="97"/>
      <c r="FS13" s="97"/>
      <c r="FT13" s="97"/>
      <c r="FU13" s="97"/>
      <c r="FV13" s="97"/>
      <c r="FW13" s="97"/>
      <c r="FX13" s="97"/>
      <c r="FY13" s="97"/>
      <c r="FZ13" s="97"/>
      <c r="GA13" s="97"/>
      <c r="GB13" s="97"/>
      <c r="GC13" s="97"/>
      <c r="GD13" s="97"/>
      <c r="GE13" s="97"/>
      <c r="GF13" s="97"/>
      <c r="GG13" s="97"/>
      <c r="GH13" s="97"/>
      <c r="GI13" s="97"/>
      <c r="GJ13" s="97"/>
      <c r="GK13" s="97"/>
      <c r="GL13" s="97"/>
      <c r="GM13" s="97"/>
      <c r="GN13" s="97"/>
      <c r="GO13" s="97"/>
      <c r="GP13" s="97"/>
      <c r="GQ13" s="97"/>
      <c r="GR13" s="97"/>
      <c r="GS13" s="97"/>
      <c r="GT13" s="97"/>
      <c r="GU13" s="97"/>
      <c r="GV13" s="97"/>
      <c r="GW13" s="97"/>
      <c r="GX13" s="97"/>
      <c r="GY13" s="97"/>
      <c r="GZ13" s="97"/>
      <c r="HA13" s="97"/>
      <c r="HB13" s="97"/>
      <c r="HC13" s="97"/>
      <c r="HD13" s="97"/>
      <c r="HE13" s="97"/>
      <c r="HF13" s="97"/>
      <c r="HG13" s="97"/>
      <c r="HH13" s="97"/>
      <c r="HI13" s="97"/>
      <c r="HJ13" s="97"/>
      <c r="HK13" s="85"/>
    </row>
    <row r="14" spans="1:221" s="93" customFormat="1" ht="14.25" x14ac:dyDescent="0.2">
      <c r="A14" s="95" t="str">
        <f>'Bilan CP'!A12</f>
        <v>FAVRE Céline - provisoire</v>
      </c>
      <c r="B14" s="102" t="str">
        <f>'Bilan CP'!B12</f>
        <v xml:space="preserve"> </v>
      </c>
      <c r="C14" s="103">
        <f>'Bilan CP'!E12</f>
        <v>0</v>
      </c>
      <c r="D14" s="99"/>
      <c r="E14" s="99"/>
      <c r="F14" s="99"/>
      <c r="G14" s="99"/>
      <c r="H14" s="99"/>
      <c r="I14" s="99"/>
      <c r="J14" s="99"/>
      <c r="K14" s="99"/>
      <c r="L14" s="99"/>
      <c r="M14" s="99"/>
      <c r="N14" s="99"/>
      <c r="O14" s="99"/>
      <c r="P14" s="99"/>
      <c r="Q14" s="99"/>
      <c r="R14" s="99"/>
      <c r="S14" s="99"/>
      <c r="T14" s="99"/>
      <c r="U14" s="99"/>
      <c r="V14" s="99"/>
      <c r="W14" s="99"/>
      <c r="X14" s="99"/>
      <c r="Y14" s="99"/>
      <c r="Z14" s="99"/>
      <c r="AA14" s="99"/>
      <c r="AB14" s="99"/>
      <c r="AC14" s="99"/>
      <c r="AD14" s="99"/>
      <c r="AE14" s="99"/>
      <c r="AF14" s="99"/>
      <c r="AG14" s="99"/>
      <c r="AH14" s="99"/>
      <c r="AI14" s="99"/>
      <c r="AJ14" s="99"/>
      <c r="AK14" s="99"/>
      <c r="AL14" s="99"/>
      <c r="AM14" s="99"/>
      <c r="AN14" s="99"/>
      <c r="AO14" s="99"/>
      <c r="AP14" s="99"/>
      <c r="AQ14" s="99"/>
      <c r="AR14" s="99"/>
      <c r="AS14" s="99"/>
      <c r="AT14" s="99"/>
      <c r="AU14" s="99"/>
      <c r="AV14" s="99"/>
      <c r="AW14" s="99"/>
      <c r="AX14" s="99"/>
      <c r="AY14" s="99"/>
      <c r="AZ14" s="99"/>
      <c r="BA14" s="99"/>
      <c r="BB14" s="99"/>
      <c r="BC14" s="99"/>
      <c r="BD14" s="99"/>
      <c r="BE14" s="99"/>
      <c r="BF14" s="99"/>
      <c r="BG14" s="99"/>
      <c r="BH14" s="99"/>
      <c r="BI14" s="99"/>
      <c r="BJ14" s="99"/>
      <c r="BK14" s="99"/>
      <c r="BL14" s="99"/>
      <c r="BM14" s="99"/>
      <c r="BN14" s="97"/>
      <c r="BO14" s="97"/>
      <c r="BP14" s="97"/>
      <c r="BQ14" s="97"/>
      <c r="BR14" s="97"/>
      <c r="BS14" s="97"/>
      <c r="BT14" s="97"/>
      <c r="BU14" s="97"/>
      <c r="BV14" s="97"/>
      <c r="BW14" s="97"/>
      <c r="BX14" s="97"/>
      <c r="BY14" s="97"/>
      <c r="BZ14" s="97"/>
      <c r="CA14" s="97"/>
      <c r="CB14" s="97"/>
      <c r="CC14" s="97"/>
      <c r="CD14" s="97"/>
      <c r="CE14" s="97"/>
      <c r="CF14" s="97"/>
      <c r="CG14" s="97"/>
      <c r="CH14" s="97"/>
      <c r="CI14" s="97"/>
      <c r="CJ14" s="97"/>
      <c r="CK14" s="97"/>
      <c r="CL14" s="97"/>
      <c r="CM14" s="97"/>
      <c r="CN14" s="97"/>
      <c r="CO14" s="97"/>
      <c r="CP14" s="97"/>
      <c r="CQ14" s="97"/>
      <c r="CR14" s="97"/>
      <c r="CS14" s="97"/>
      <c r="CT14" s="97"/>
      <c r="CU14" s="97"/>
      <c r="CV14" s="97"/>
      <c r="CW14" s="97"/>
      <c r="CX14" s="97"/>
      <c r="CY14" s="97"/>
      <c r="CZ14" s="97"/>
      <c r="DA14" s="97"/>
      <c r="DB14" s="97"/>
      <c r="DC14" s="97"/>
      <c r="DD14" s="97"/>
      <c r="DE14" s="97"/>
      <c r="DF14" s="97"/>
      <c r="DG14" s="97"/>
      <c r="DH14" s="97"/>
      <c r="DI14" s="97"/>
      <c r="DJ14" s="97"/>
      <c r="DK14" s="97"/>
      <c r="DL14" s="97"/>
      <c r="DM14" s="97"/>
      <c r="DN14" s="97"/>
      <c r="DO14" s="97"/>
      <c r="DP14" s="97"/>
      <c r="DQ14" s="97"/>
      <c r="DR14" s="97"/>
      <c r="DS14" s="97"/>
      <c r="DT14" s="97"/>
      <c r="DU14" s="97"/>
      <c r="DV14" s="97"/>
      <c r="DW14" s="97"/>
      <c r="DX14" s="97"/>
      <c r="DY14" s="97"/>
      <c r="DZ14" s="97"/>
      <c r="EA14" s="97"/>
      <c r="EB14" s="97"/>
      <c r="EC14" s="97"/>
      <c r="ED14" s="97"/>
      <c r="EE14" s="97"/>
      <c r="EF14" s="97"/>
      <c r="EG14" s="97"/>
      <c r="EH14" s="97"/>
      <c r="EI14" s="97"/>
      <c r="EJ14" s="97"/>
      <c r="EK14" s="97"/>
      <c r="EL14" s="97"/>
      <c r="EM14" s="97"/>
      <c r="EN14" s="97"/>
      <c r="EO14" s="97"/>
      <c r="EP14" s="97"/>
      <c r="EQ14" s="97"/>
      <c r="ER14" s="97"/>
      <c r="ES14" s="97"/>
      <c r="ET14" s="97"/>
      <c r="EU14" s="97"/>
      <c r="EV14" s="97"/>
      <c r="EW14" s="97"/>
      <c r="EX14" s="97"/>
      <c r="EY14" s="97"/>
      <c r="EZ14" s="97"/>
      <c r="FA14" s="97"/>
      <c r="FB14" s="97"/>
      <c r="FC14" s="97"/>
      <c r="FD14" s="97"/>
      <c r="FE14" s="97"/>
      <c r="FF14" s="97"/>
      <c r="FG14" s="97"/>
      <c r="FH14" s="97"/>
      <c r="FI14" s="97"/>
      <c r="FJ14" s="97"/>
      <c r="FK14" s="97"/>
      <c r="FL14" s="97"/>
      <c r="FM14" s="97"/>
      <c r="FN14" s="97"/>
      <c r="FO14" s="97"/>
      <c r="FP14" s="97"/>
      <c r="FQ14" s="97"/>
      <c r="FR14" s="97"/>
      <c r="FS14" s="97"/>
      <c r="FT14" s="97"/>
      <c r="FU14" s="97"/>
      <c r="FV14" s="97"/>
      <c r="FW14" s="97"/>
      <c r="FX14" s="97"/>
      <c r="FY14" s="97"/>
      <c r="FZ14" s="97"/>
      <c r="GA14" s="97"/>
      <c r="GB14" s="97"/>
      <c r="GC14" s="97"/>
      <c r="GD14" s="97"/>
      <c r="GE14" s="97"/>
      <c r="GF14" s="97"/>
      <c r="GG14" s="97"/>
      <c r="GH14" s="97"/>
      <c r="GI14" s="97"/>
      <c r="GJ14" s="97"/>
      <c r="GK14" s="97"/>
      <c r="GL14" s="97"/>
      <c r="GM14" s="97"/>
      <c r="GN14" s="97"/>
      <c r="GO14" s="97"/>
      <c r="GP14" s="97"/>
      <c r="GQ14" s="97"/>
      <c r="GR14" s="97"/>
      <c r="GS14" s="97"/>
      <c r="GT14" s="97"/>
      <c r="GU14" s="97"/>
      <c r="GV14" s="97"/>
      <c r="GW14" s="97"/>
      <c r="GX14" s="97"/>
      <c r="GY14" s="97"/>
      <c r="GZ14" s="97"/>
      <c r="HA14" s="97"/>
      <c r="HB14" s="97"/>
      <c r="HC14" s="97"/>
      <c r="HD14" s="97"/>
      <c r="HE14" s="97"/>
      <c r="HF14" s="97"/>
      <c r="HG14" s="97"/>
      <c r="HH14" s="97"/>
      <c r="HI14" s="97"/>
      <c r="HJ14" s="97"/>
      <c r="HK14" s="85"/>
    </row>
    <row r="15" spans="1:221" s="93" customFormat="1" ht="14.25" x14ac:dyDescent="0.2">
      <c r="A15" s="95" t="str">
        <f>'Bilan CP'!A13</f>
        <v>REYMOND Loïc</v>
      </c>
      <c r="B15" s="102" t="str">
        <f>'Bilan CP'!B13</f>
        <v>Salarié Bureau</v>
      </c>
      <c r="C15" s="103">
        <f>'Bilan CP'!E13</f>
        <v>7</v>
      </c>
      <c r="D15" s="99"/>
      <c r="E15" s="99"/>
      <c r="F15" s="99"/>
      <c r="G15" s="99"/>
      <c r="H15" s="99"/>
      <c r="I15" s="99"/>
      <c r="J15" s="99"/>
      <c r="K15" s="99"/>
      <c r="L15" s="99"/>
      <c r="M15" s="99"/>
      <c r="N15" s="99"/>
      <c r="O15" s="99"/>
      <c r="P15" s="99"/>
      <c r="Q15" s="99"/>
      <c r="R15" s="99"/>
      <c r="S15" s="99"/>
      <c r="T15" s="99"/>
      <c r="U15" s="99"/>
      <c r="V15" s="99"/>
      <c r="W15" s="99"/>
      <c r="X15" s="99"/>
      <c r="Y15" s="99"/>
      <c r="Z15" s="99"/>
      <c r="AA15" s="99"/>
      <c r="AB15" s="99"/>
      <c r="AC15" s="99"/>
      <c r="AD15" s="99"/>
      <c r="AE15" s="99"/>
      <c r="AF15" s="99"/>
      <c r="AG15" s="99"/>
      <c r="AH15" s="99"/>
      <c r="AI15" s="99"/>
      <c r="AJ15" s="99"/>
      <c r="AK15" s="99"/>
      <c r="AL15" s="99"/>
      <c r="AM15" s="99"/>
      <c r="AN15" s="99"/>
      <c r="AO15" s="99"/>
      <c r="AP15" s="99"/>
      <c r="AQ15" s="99"/>
      <c r="AR15" s="99"/>
      <c r="AS15" s="99"/>
      <c r="AT15" s="99"/>
      <c r="AU15" s="99"/>
      <c r="AV15" s="99"/>
      <c r="AW15" s="99"/>
      <c r="AX15" s="99"/>
      <c r="AY15" s="99"/>
      <c r="AZ15" s="99"/>
      <c r="BA15" s="99"/>
      <c r="BB15" s="99"/>
      <c r="BC15" s="99"/>
      <c r="BD15" s="99"/>
      <c r="BE15" s="99"/>
      <c r="BF15" s="99"/>
      <c r="BG15" s="99"/>
      <c r="BH15" s="99"/>
      <c r="BI15" s="99"/>
      <c r="BJ15" s="99"/>
      <c r="BK15" s="99"/>
      <c r="BL15" s="99"/>
      <c r="BM15" s="99"/>
      <c r="BN15" s="97"/>
      <c r="BO15" s="97"/>
      <c r="BP15" s="97"/>
      <c r="BQ15" s="97"/>
      <c r="BR15" s="97"/>
      <c r="BS15" s="97"/>
      <c r="BT15" s="97"/>
      <c r="BU15" s="97"/>
      <c r="BV15" s="97"/>
      <c r="BW15" s="97"/>
      <c r="BX15" s="97"/>
      <c r="BY15" s="97"/>
      <c r="BZ15" s="97"/>
      <c r="CA15" s="97"/>
      <c r="CB15" s="97"/>
      <c r="CC15" s="97"/>
      <c r="CD15" s="97"/>
      <c r="CE15" s="97"/>
      <c r="CF15" s="97"/>
      <c r="CG15" s="97"/>
      <c r="CH15" s="97"/>
      <c r="CI15" s="97"/>
      <c r="CJ15" s="97"/>
      <c r="CK15" s="97"/>
      <c r="CL15" s="97"/>
      <c r="CM15" s="97"/>
      <c r="CN15" s="97"/>
      <c r="CO15" s="97"/>
      <c r="CP15" s="97"/>
      <c r="CQ15" s="97"/>
      <c r="CR15" s="97"/>
      <c r="CS15" s="97"/>
      <c r="CT15" s="97"/>
      <c r="CU15" s="97"/>
      <c r="CV15" s="97"/>
      <c r="CW15" s="97"/>
      <c r="CX15" s="97"/>
      <c r="CY15" s="97"/>
      <c r="CZ15" s="97"/>
      <c r="DA15" s="97"/>
      <c r="DB15" s="97"/>
      <c r="DC15" s="97"/>
      <c r="DD15" s="97"/>
      <c r="DE15" s="97"/>
      <c r="DF15" s="97"/>
      <c r="DG15" s="97"/>
      <c r="DH15" s="97"/>
      <c r="DI15" s="97"/>
      <c r="DJ15" s="97"/>
      <c r="DK15" s="97"/>
      <c r="DL15" s="97"/>
      <c r="DM15" s="97"/>
      <c r="DN15" s="97"/>
      <c r="DO15" s="97"/>
      <c r="DP15" s="97"/>
      <c r="DQ15" s="97"/>
      <c r="DR15" s="97"/>
      <c r="DS15" s="97"/>
      <c r="DT15" s="97"/>
      <c r="DU15" s="97"/>
      <c r="DV15" s="97"/>
      <c r="DW15" s="97"/>
      <c r="DX15" s="97"/>
      <c r="DY15" s="97"/>
      <c r="DZ15" s="97"/>
      <c r="EA15" s="97"/>
      <c r="EB15" s="97"/>
      <c r="EC15" s="97"/>
      <c r="ED15" s="97"/>
      <c r="EE15" s="97"/>
      <c r="EF15" s="97"/>
      <c r="EG15" s="97"/>
      <c r="EH15" s="97"/>
      <c r="EI15" s="97"/>
      <c r="EJ15" s="97"/>
      <c r="EK15" s="97"/>
      <c r="EL15" s="97"/>
      <c r="EM15" s="97"/>
      <c r="EN15" s="97"/>
      <c r="EO15" s="97"/>
      <c r="EP15" s="97"/>
      <c r="EQ15" s="97"/>
      <c r="ER15" s="97"/>
      <c r="ES15" s="97"/>
      <c r="ET15" s="97"/>
      <c r="EU15" s="97"/>
      <c r="EV15" s="97"/>
      <c r="EW15" s="97"/>
      <c r="EX15" s="97"/>
      <c r="EY15" s="97"/>
      <c r="EZ15" s="97"/>
      <c r="FA15" s="97"/>
      <c r="FB15" s="97"/>
      <c r="FC15" s="97"/>
      <c r="FD15" s="97"/>
      <c r="FE15" s="97"/>
      <c r="FF15" s="97"/>
      <c r="FG15" s="97"/>
      <c r="FH15" s="97"/>
      <c r="FI15" s="97"/>
      <c r="FJ15" s="97"/>
      <c r="FK15" s="97"/>
      <c r="FL15" s="97"/>
      <c r="FM15" s="97"/>
      <c r="FN15" s="97"/>
      <c r="FO15" s="97"/>
      <c r="FP15" s="97"/>
      <c r="FQ15" s="97"/>
      <c r="FR15" s="97"/>
      <c r="FS15" s="97"/>
      <c r="FT15" s="97"/>
      <c r="FU15" s="97"/>
      <c r="FV15" s="97"/>
      <c r="FW15" s="97"/>
      <c r="FX15" s="97"/>
      <c r="FY15" s="97"/>
      <c r="FZ15" s="97"/>
      <c r="GA15" s="97"/>
      <c r="GB15" s="97"/>
      <c r="GC15" s="97"/>
      <c r="GD15" s="97"/>
      <c r="GE15" s="97"/>
      <c r="GF15" s="97"/>
      <c r="GG15" s="97"/>
      <c r="GH15" s="97"/>
      <c r="GI15" s="97"/>
      <c r="GJ15" s="97"/>
      <c r="GK15" s="97"/>
      <c r="GL15" s="97"/>
      <c r="GM15" s="97"/>
      <c r="GN15" s="97"/>
      <c r="GO15" s="97"/>
      <c r="GP15" s="97"/>
      <c r="GQ15" s="97"/>
      <c r="GR15" s="97"/>
      <c r="GS15" s="97"/>
      <c r="GT15" s="97"/>
      <c r="GU15" s="97"/>
      <c r="GV15" s="97"/>
      <c r="GW15" s="97"/>
      <c r="GX15" s="97"/>
      <c r="GY15" s="97"/>
      <c r="GZ15" s="97"/>
      <c r="HA15" s="97"/>
      <c r="HB15" s="97"/>
      <c r="HC15" s="97"/>
      <c r="HD15" s="97"/>
      <c r="HE15" s="97"/>
      <c r="HF15" s="97"/>
      <c r="HG15" s="97"/>
      <c r="HH15" s="97"/>
      <c r="HI15" s="97"/>
      <c r="HJ15" s="97"/>
      <c r="HK15" s="85"/>
    </row>
    <row r="16" spans="1:221" s="93" customFormat="1" ht="14.25" x14ac:dyDescent="0.2">
      <c r="A16" s="95" t="str">
        <f>'Bilan CP'!A14</f>
        <v>REYMOND Loïc - provisoire</v>
      </c>
      <c r="B16" s="102" t="str">
        <f>'Bilan CP'!B14</f>
        <v xml:space="preserve"> </v>
      </c>
      <c r="C16" s="103">
        <f>'Bilan CP'!E14</f>
        <v>0</v>
      </c>
      <c r="D16" s="99"/>
      <c r="E16" s="99"/>
      <c r="F16" s="99"/>
      <c r="G16" s="99"/>
      <c r="H16" s="99"/>
      <c r="I16" s="99"/>
      <c r="J16" s="99"/>
      <c r="K16" s="99"/>
      <c r="L16" s="99"/>
      <c r="M16" s="99"/>
      <c r="N16" s="99"/>
      <c r="O16" s="99"/>
      <c r="P16" s="99"/>
      <c r="Q16" s="99"/>
      <c r="R16" s="99"/>
      <c r="S16" s="99"/>
      <c r="T16" s="99"/>
      <c r="U16" s="99"/>
      <c r="V16" s="99"/>
      <c r="W16" s="99"/>
      <c r="X16" s="99"/>
      <c r="Y16" s="99"/>
      <c r="Z16" s="99"/>
      <c r="AA16" s="99"/>
      <c r="AB16" s="99"/>
      <c r="AC16" s="99"/>
      <c r="AD16" s="99"/>
      <c r="AE16" s="99"/>
      <c r="AF16" s="99"/>
      <c r="AG16" s="99"/>
      <c r="AH16" s="99"/>
      <c r="AI16" s="99"/>
      <c r="AJ16" s="99"/>
      <c r="AK16" s="99"/>
      <c r="AL16" s="99"/>
      <c r="AM16" s="99"/>
      <c r="AN16" s="99"/>
      <c r="AO16" s="99"/>
      <c r="AP16" s="99"/>
      <c r="AQ16" s="99"/>
      <c r="AR16" s="99"/>
      <c r="AS16" s="99"/>
      <c r="AT16" s="99"/>
      <c r="AU16" s="99"/>
      <c r="AV16" s="99"/>
      <c r="AW16" s="99"/>
      <c r="AX16" s="99"/>
      <c r="AY16" s="99"/>
      <c r="AZ16" s="99"/>
      <c r="BA16" s="99"/>
      <c r="BB16" s="99"/>
      <c r="BC16" s="99"/>
      <c r="BD16" s="99"/>
      <c r="BE16" s="99"/>
      <c r="BF16" s="99"/>
      <c r="BG16" s="99"/>
      <c r="BH16" s="99"/>
      <c r="BI16" s="99"/>
      <c r="BJ16" s="99"/>
      <c r="BK16" s="99"/>
      <c r="BL16" s="99"/>
      <c r="BM16" s="99"/>
      <c r="BN16" s="97"/>
      <c r="BO16" s="97"/>
      <c r="BP16" s="97"/>
      <c r="BQ16" s="97"/>
      <c r="BR16" s="97"/>
      <c r="BS16" s="97"/>
      <c r="BT16" s="97"/>
      <c r="BU16" s="97"/>
      <c r="BV16" s="97"/>
      <c r="BW16" s="97"/>
      <c r="BX16" s="97"/>
      <c r="BY16" s="97"/>
      <c r="BZ16" s="97"/>
      <c r="CA16" s="97"/>
      <c r="CB16" s="97"/>
      <c r="CC16" s="97"/>
      <c r="CD16" s="97"/>
      <c r="CE16" s="97"/>
      <c r="CF16" s="97"/>
      <c r="CG16" s="97"/>
      <c r="CH16" s="97"/>
      <c r="CI16" s="97"/>
      <c r="CJ16" s="97"/>
      <c r="CK16" s="97"/>
      <c r="CL16" s="97"/>
      <c r="CM16" s="97"/>
      <c r="CN16" s="97"/>
      <c r="CO16" s="97"/>
      <c r="CP16" s="97"/>
      <c r="CQ16" s="97"/>
      <c r="CR16" s="97"/>
      <c r="CS16" s="97"/>
      <c r="CT16" s="97"/>
      <c r="CU16" s="97"/>
      <c r="CV16" s="97"/>
      <c r="CW16" s="97"/>
      <c r="CX16" s="97"/>
      <c r="CY16" s="97"/>
      <c r="CZ16" s="97"/>
      <c r="DA16" s="97"/>
      <c r="DB16" s="97"/>
      <c r="DC16" s="97"/>
      <c r="DD16" s="97"/>
      <c r="DE16" s="97"/>
      <c r="DF16" s="97"/>
      <c r="DG16" s="97"/>
      <c r="DH16" s="97"/>
      <c r="DI16" s="97"/>
      <c r="DJ16" s="97"/>
      <c r="DK16" s="97"/>
      <c r="DL16" s="97"/>
      <c r="DM16" s="97"/>
      <c r="DN16" s="97"/>
      <c r="DO16" s="97"/>
      <c r="DP16" s="97"/>
      <c r="DQ16" s="97"/>
      <c r="DR16" s="97"/>
      <c r="DS16" s="97"/>
      <c r="DT16" s="97"/>
      <c r="DU16" s="97"/>
      <c r="DV16" s="97"/>
      <c r="DW16" s="97"/>
      <c r="DX16" s="97"/>
      <c r="DY16" s="97"/>
      <c r="DZ16" s="97"/>
      <c r="EA16" s="97"/>
      <c r="EB16" s="97"/>
      <c r="EC16" s="97"/>
      <c r="ED16" s="97"/>
      <c r="EE16" s="97"/>
      <c r="EF16" s="97"/>
      <c r="EG16" s="97"/>
      <c r="EH16" s="97"/>
      <c r="EI16" s="97"/>
      <c r="EJ16" s="97"/>
      <c r="EK16" s="97"/>
      <c r="EL16" s="97"/>
      <c r="EM16" s="97"/>
      <c r="EN16" s="97"/>
      <c r="EO16" s="97"/>
      <c r="EP16" s="97"/>
      <c r="EQ16" s="97"/>
      <c r="ER16" s="97"/>
      <c r="ES16" s="97"/>
      <c r="ET16" s="97"/>
      <c r="EU16" s="97"/>
      <c r="EV16" s="97"/>
      <c r="EW16" s="97"/>
      <c r="EX16" s="97"/>
      <c r="EY16" s="97"/>
      <c r="EZ16" s="97"/>
      <c r="FA16" s="97"/>
      <c r="FB16" s="97"/>
      <c r="FC16" s="97"/>
      <c r="FD16" s="97"/>
      <c r="FE16" s="97"/>
      <c r="FF16" s="97"/>
      <c r="FG16" s="97"/>
      <c r="FH16" s="97"/>
      <c r="FI16" s="97"/>
      <c r="FJ16" s="97"/>
      <c r="FK16" s="97"/>
      <c r="FL16" s="97"/>
      <c r="FM16" s="97"/>
      <c r="FN16" s="97"/>
      <c r="FO16" s="97"/>
      <c r="FP16" s="97"/>
      <c r="FQ16" s="97"/>
      <c r="FR16" s="97"/>
      <c r="FS16" s="97"/>
      <c r="FT16" s="97"/>
      <c r="FU16" s="97"/>
      <c r="FV16" s="97"/>
      <c r="FW16" s="97"/>
      <c r="FX16" s="97"/>
      <c r="FY16" s="97"/>
      <c r="FZ16" s="97"/>
      <c r="GA16" s="97"/>
      <c r="GB16" s="97"/>
      <c r="GC16" s="97"/>
      <c r="GD16" s="97"/>
      <c r="GE16" s="97"/>
      <c r="GF16" s="97"/>
      <c r="GG16" s="97"/>
      <c r="GH16" s="97"/>
      <c r="GI16" s="97"/>
      <c r="GJ16" s="97"/>
      <c r="GK16" s="97"/>
      <c r="GL16" s="97"/>
      <c r="GM16" s="97"/>
      <c r="GN16" s="97"/>
      <c r="GO16" s="97"/>
      <c r="GP16" s="97"/>
      <c r="GQ16" s="97"/>
      <c r="GR16" s="97"/>
      <c r="GS16" s="97"/>
      <c r="GT16" s="97"/>
      <c r="GU16" s="97"/>
      <c r="GV16" s="97"/>
      <c r="GW16" s="97"/>
      <c r="GX16" s="97"/>
      <c r="GY16" s="97"/>
      <c r="GZ16" s="97"/>
      <c r="HA16" s="97"/>
      <c r="HB16" s="97"/>
      <c r="HC16" s="97"/>
      <c r="HD16" s="97"/>
      <c r="HE16" s="97"/>
      <c r="HF16" s="97"/>
      <c r="HG16" s="97"/>
      <c r="HH16" s="97"/>
      <c r="HI16" s="97"/>
      <c r="HJ16" s="97"/>
      <c r="HK16" s="85"/>
    </row>
    <row r="17" spans="1:219" s="93" customFormat="1" ht="14.25" x14ac:dyDescent="0.2">
      <c r="A17" s="95" t="str">
        <f>'Bilan CP'!A15</f>
        <v>SALIN Catherine</v>
      </c>
      <c r="B17" s="102" t="str">
        <f>'Bilan CP'!B15</f>
        <v>Salarié Bureau</v>
      </c>
      <c r="C17" s="103">
        <f>'Bilan CP'!E15</f>
        <v>2</v>
      </c>
      <c r="D17" s="99"/>
      <c r="E17" s="99"/>
      <c r="F17" s="99"/>
      <c r="G17" s="99"/>
      <c r="H17" s="99"/>
      <c r="I17" s="99"/>
      <c r="J17" s="99"/>
      <c r="K17" s="99"/>
      <c r="L17" s="99"/>
      <c r="M17" s="99"/>
      <c r="N17" s="99"/>
      <c r="O17" s="99"/>
      <c r="P17" s="99"/>
      <c r="Q17" s="99"/>
      <c r="R17" s="99"/>
      <c r="S17" s="99"/>
      <c r="T17" s="99"/>
      <c r="U17" s="99"/>
      <c r="V17" s="99"/>
      <c r="W17" s="99"/>
      <c r="X17" s="99"/>
      <c r="Y17" s="99"/>
      <c r="Z17" s="99"/>
      <c r="AA17" s="99"/>
      <c r="AB17" s="99"/>
      <c r="AC17" s="99"/>
      <c r="AD17" s="99"/>
      <c r="AE17" s="99"/>
      <c r="AF17" s="99"/>
      <c r="AG17" s="99"/>
      <c r="AH17" s="99"/>
      <c r="AI17" s="99"/>
      <c r="AJ17" s="99"/>
      <c r="AK17" s="99"/>
      <c r="AL17" s="99"/>
      <c r="AM17" s="99"/>
      <c r="AN17" s="99"/>
      <c r="AO17" s="99"/>
      <c r="AP17" s="99"/>
      <c r="AQ17" s="99"/>
      <c r="AR17" s="99"/>
      <c r="AS17" s="99"/>
      <c r="AT17" s="99"/>
      <c r="AU17" s="99"/>
      <c r="AV17" s="99"/>
      <c r="AW17" s="99"/>
      <c r="AX17" s="99"/>
      <c r="AY17" s="99"/>
      <c r="AZ17" s="99"/>
      <c r="BA17" s="99"/>
      <c r="BB17" s="99"/>
      <c r="BC17" s="99"/>
      <c r="BD17" s="99"/>
      <c r="BE17" s="99"/>
      <c r="BF17" s="99"/>
      <c r="BG17" s="99"/>
      <c r="BH17" s="99"/>
      <c r="BI17" s="99"/>
      <c r="BJ17" s="99"/>
      <c r="BK17" s="99"/>
      <c r="BL17" s="99"/>
      <c r="BM17" s="99"/>
      <c r="BN17" s="97"/>
      <c r="BO17" s="97"/>
      <c r="BP17" s="97"/>
      <c r="BQ17" s="97"/>
      <c r="BR17" s="97"/>
      <c r="BS17" s="97"/>
      <c r="BT17" s="97"/>
      <c r="BU17" s="97"/>
      <c r="BV17" s="97"/>
      <c r="BW17" s="97"/>
      <c r="BX17" s="97"/>
      <c r="BY17" s="97"/>
      <c r="BZ17" s="97"/>
      <c r="CA17" s="97"/>
      <c r="CB17" s="97"/>
      <c r="CC17" s="97"/>
      <c r="CD17" s="97"/>
      <c r="CE17" s="97"/>
      <c r="CF17" s="97"/>
      <c r="CG17" s="97"/>
      <c r="CH17" s="97"/>
      <c r="CI17" s="97"/>
      <c r="CJ17" s="97"/>
      <c r="CK17" s="97"/>
      <c r="CL17" s="97"/>
      <c r="CM17" s="97"/>
      <c r="CN17" s="97"/>
      <c r="CO17" s="97"/>
      <c r="CP17" s="97"/>
      <c r="CQ17" s="97"/>
      <c r="CR17" s="97"/>
      <c r="CS17" s="97"/>
      <c r="CT17" s="97"/>
      <c r="CU17" s="97"/>
      <c r="CV17" s="97"/>
      <c r="CW17" s="97"/>
      <c r="CX17" s="97"/>
      <c r="CY17" s="97"/>
      <c r="CZ17" s="97"/>
      <c r="DA17" s="97"/>
      <c r="DB17" s="97"/>
      <c r="DC17" s="97"/>
      <c r="DD17" s="97"/>
      <c r="DE17" s="97"/>
      <c r="DF17" s="97"/>
      <c r="DG17" s="97"/>
      <c r="DH17" s="97"/>
      <c r="DI17" s="97"/>
      <c r="DJ17" s="97"/>
      <c r="DK17" s="97"/>
      <c r="DL17" s="97"/>
      <c r="DM17" s="97"/>
      <c r="DN17" s="97"/>
      <c r="DO17" s="97"/>
      <c r="DP17" s="97"/>
      <c r="DQ17" s="97"/>
      <c r="DR17" s="97"/>
      <c r="DS17" s="97"/>
      <c r="DT17" s="97"/>
      <c r="DU17" s="97"/>
      <c r="DV17" s="97"/>
      <c r="DW17" s="97"/>
      <c r="DX17" s="97"/>
      <c r="DY17" s="97"/>
      <c r="DZ17" s="97"/>
      <c r="EA17" s="97"/>
      <c r="EB17" s="97"/>
      <c r="EC17" s="97"/>
      <c r="ED17" s="97"/>
      <c r="EE17" s="97"/>
      <c r="EF17" s="97"/>
      <c r="EG17" s="97"/>
      <c r="EH17" s="97"/>
      <c r="EI17" s="97"/>
      <c r="EJ17" s="97"/>
      <c r="EK17" s="97"/>
      <c r="EL17" s="97"/>
      <c r="EM17" s="97"/>
      <c r="EN17" s="97"/>
      <c r="EO17" s="97"/>
      <c r="EP17" s="97"/>
      <c r="EQ17" s="97"/>
      <c r="ER17" s="97"/>
      <c r="ES17" s="97"/>
      <c r="ET17" s="97"/>
      <c r="EU17" s="97"/>
      <c r="EV17" s="97"/>
      <c r="EW17" s="97"/>
      <c r="EX17" s="97"/>
      <c r="EY17" s="97"/>
      <c r="EZ17" s="97"/>
      <c r="FA17" s="97"/>
      <c r="FB17" s="97"/>
      <c r="FC17" s="97"/>
      <c r="FD17" s="97"/>
      <c r="FE17" s="97"/>
      <c r="FF17" s="97"/>
      <c r="FG17" s="97"/>
      <c r="FH17" s="97"/>
      <c r="FI17" s="97"/>
      <c r="FJ17" s="97"/>
      <c r="FK17" s="97"/>
      <c r="FL17" s="97"/>
      <c r="FM17" s="97"/>
      <c r="FN17" s="97"/>
      <c r="FO17" s="97"/>
      <c r="FP17" s="97"/>
      <c r="FQ17" s="97"/>
      <c r="FR17" s="97"/>
      <c r="FS17" s="97"/>
      <c r="FT17" s="97"/>
      <c r="FU17" s="97"/>
      <c r="FV17" s="97"/>
      <c r="FW17" s="97"/>
      <c r="FX17" s="97"/>
      <c r="FY17" s="97"/>
      <c r="FZ17" s="97"/>
      <c r="GA17" s="97"/>
      <c r="GB17" s="97"/>
      <c r="GC17" s="97"/>
      <c r="GD17" s="97"/>
      <c r="GE17" s="97"/>
      <c r="GF17" s="97"/>
      <c r="GG17" s="97"/>
      <c r="GH17" s="97"/>
      <c r="GI17" s="97"/>
      <c r="GJ17" s="97"/>
      <c r="GK17" s="97"/>
      <c r="GL17" s="97"/>
      <c r="GM17" s="97"/>
      <c r="GN17" s="97"/>
      <c r="GO17" s="97"/>
      <c r="GP17" s="97"/>
      <c r="GQ17" s="97"/>
      <c r="GR17" s="97"/>
      <c r="GS17" s="97"/>
      <c r="GT17" s="97"/>
      <c r="GU17" s="97"/>
      <c r="GV17" s="97"/>
      <c r="GW17" s="97"/>
      <c r="GX17" s="97"/>
      <c r="GY17" s="97"/>
      <c r="GZ17" s="97"/>
      <c r="HA17" s="97"/>
      <c r="HB17" s="97"/>
      <c r="HC17" s="97"/>
      <c r="HD17" s="97"/>
      <c r="HE17" s="97"/>
      <c r="HF17" s="97"/>
      <c r="HG17" s="97"/>
      <c r="HH17" s="97"/>
      <c r="HI17" s="97"/>
      <c r="HJ17" s="97"/>
      <c r="HK17" s="85"/>
    </row>
    <row r="18" spans="1:219" s="93" customFormat="1" ht="14.25" x14ac:dyDescent="0.2">
      <c r="A18" s="95" t="str">
        <f>'Bilan CP'!A16</f>
        <v>SALIN Catherine - provisoire</v>
      </c>
      <c r="B18" s="102" t="str">
        <f>'Bilan CP'!B16</f>
        <v xml:space="preserve"> </v>
      </c>
      <c r="C18" s="103">
        <f>'Bilan CP'!E16</f>
        <v>0</v>
      </c>
      <c r="D18" s="99"/>
      <c r="E18" s="99"/>
      <c r="F18" s="99"/>
      <c r="G18" s="99"/>
      <c r="H18" s="99"/>
      <c r="I18" s="99"/>
      <c r="J18" s="99"/>
      <c r="K18" s="99"/>
      <c r="L18" s="99"/>
      <c r="M18" s="99"/>
      <c r="N18" s="99"/>
      <c r="O18" s="99"/>
      <c r="P18" s="99"/>
      <c r="Q18" s="99"/>
      <c r="R18" s="99"/>
      <c r="S18" s="99"/>
      <c r="T18" s="99"/>
      <c r="U18" s="99"/>
      <c r="V18" s="99"/>
      <c r="W18" s="99"/>
      <c r="X18" s="99"/>
      <c r="Y18" s="99"/>
      <c r="Z18" s="99"/>
      <c r="AA18" s="99"/>
      <c r="AB18" s="99"/>
      <c r="AC18" s="99"/>
      <c r="AD18" s="99"/>
      <c r="AE18" s="99"/>
      <c r="AF18" s="99"/>
      <c r="AG18" s="99"/>
      <c r="AH18" s="99"/>
      <c r="AI18" s="99"/>
      <c r="AJ18" s="99"/>
      <c r="AK18" s="99"/>
      <c r="AL18" s="99"/>
      <c r="AM18" s="99"/>
      <c r="AN18" s="99"/>
      <c r="AO18" s="99"/>
      <c r="AP18" s="99"/>
      <c r="AQ18" s="99"/>
      <c r="AR18" s="99"/>
      <c r="AS18" s="99"/>
      <c r="AT18" s="99"/>
      <c r="AU18" s="99"/>
      <c r="AV18" s="99"/>
      <c r="AW18" s="99"/>
      <c r="AX18" s="99"/>
      <c r="AY18" s="99"/>
      <c r="AZ18" s="99"/>
      <c r="BA18" s="99"/>
      <c r="BB18" s="99"/>
      <c r="BC18" s="99"/>
      <c r="BD18" s="99"/>
      <c r="BE18" s="99"/>
      <c r="BF18" s="99"/>
      <c r="BG18" s="99"/>
      <c r="BH18" s="99"/>
      <c r="BI18" s="99"/>
      <c r="BJ18" s="99"/>
      <c r="BK18" s="99"/>
      <c r="BL18" s="99"/>
      <c r="BM18" s="99"/>
      <c r="BN18" s="97"/>
      <c r="BO18" s="97"/>
      <c r="BP18" s="97"/>
      <c r="BQ18" s="97"/>
      <c r="BR18" s="97"/>
      <c r="BS18" s="97"/>
      <c r="BT18" s="97"/>
      <c r="BU18" s="97"/>
      <c r="BV18" s="97"/>
      <c r="BW18" s="97"/>
      <c r="BX18" s="97"/>
      <c r="BY18" s="97"/>
      <c r="BZ18" s="97"/>
      <c r="CA18" s="97"/>
      <c r="CB18" s="97"/>
      <c r="CC18" s="97"/>
      <c r="CD18" s="97"/>
      <c r="CE18" s="97"/>
      <c r="CF18" s="97"/>
      <c r="CG18" s="97"/>
      <c r="CH18" s="97"/>
      <c r="CI18" s="97"/>
      <c r="CJ18" s="97"/>
      <c r="CK18" s="97"/>
      <c r="CL18" s="97"/>
      <c r="CM18" s="97"/>
      <c r="CN18" s="97"/>
      <c r="CO18" s="97"/>
      <c r="CP18" s="97"/>
      <c r="CQ18" s="97"/>
      <c r="CR18" s="97"/>
      <c r="CS18" s="97"/>
      <c r="CT18" s="97"/>
      <c r="CU18" s="97"/>
      <c r="CV18" s="97"/>
      <c r="CW18" s="97"/>
      <c r="CX18" s="97"/>
      <c r="CY18" s="97"/>
      <c r="CZ18" s="97"/>
      <c r="DA18" s="97"/>
      <c r="DB18" s="97"/>
      <c r="DC18" s="97"/>
      <c r="DD18" s="97"/>
      <c r="DE18" s="97"/>
      <c r="DF18" s="97"/>
      <c r="DG18" s="97"/>
      <c r="DH18" s="97"/>
      <c r="DI18" s="97"/>
      <c r="DJ18" s="97"/>
      <c r="DK18" s="97"/>
      <c r="DL18" s="97"/>
      <c r="DM18" s="97"/>
      <c r="DN18" s="97"/>
      <c r="DO18" s="97"/>
      <c r="DP18" s="97"/>
      <c r="DQ18" s="97"/>
      <c r="DR18" s="97"/>
      <c r="DS18" s="97"/>
      <c r="DT18" s="97"/>
      <c r="DU18" s="97"/>
      <c r="DV18" s="97"/>
      <c r="DW18" s="97"/>
      <c r="DX18" s="97"/>
      <c r="DY18" s="97"/>
      <c r="DZ18" s="97"/>
      <c r="EA18" s="97"/>
      <c r="EB18" s="97"/>
      <c r="EC18" s="97"/>
      <c r="ED18" s="97"/>
      <c r="EE18" s="97"/>
      <c r="EF18" s="97"/>
      <c r="EG18" s="97"/>
      <c r="EH18" s="97"/>
      <c r="EI18" s="97"/>
      <c r="EJ18" s="97"/>
      <c r="EK18" s="97"/>
      <c r="EL18" s="97"/>
      <c r="EM18" s="97"/>
      <c r="EN18" s="97"/>
      <c r="EO18" s="97"/>
      <c r="EP18" s="97"/>
      <c r="EQ18" s="97"/>
      <c r="ER18" s="97"/>
      <c r="ES18" s="97"/>
      <c r="ET18" s="97"/>
      <c r="EU18" s="97"/>
      <c r="EV18" s="97"/>
      <c r="EW18" s="97"/>
      <c r="EX18" s="97"/>
      <c r="EY18" s="97"/>
      <c r="EZ18" s="97"/>
      <c r="FA18" s="97"/>
      <c r="FB18" s="97"/>
      <c r="FC18" s="97"/>
      <c r="FD18" s="97"/>
      <c r="FE18" s="97"/>
      <c r="FF18" s="97"/>
      <c r="FG18" s="97"/>
      <c r="FH18" s="97"/>
      <c r="FI18" s="97"/>
      <c r="FJ18" s="97"/>
      <c r="FK18" s="97"/>
      <c r="FL18" s="97"/>
      <c r="FM18" s="97"/>
      <c r="FN18" s="97"/>
      <c r="FO18" s="97"/>
      <c r="FP18" s="97"/>
      <c r="FQ18" s="97"/>
      <c r="FR18" s="97"/>
      <c r="FS18" s="97"/>
      <c r="FT18" s="97"/>
      <c r="FU18" s="97"/>
      <c r="FV18" s="97"/>
      <c r="FW18" s="97"/>
      <c r="FX18" s="97"/>
      <c r="FY18" s="97"/>
      <c r="FZ18" s="97"/>
      <c r="GA18" s="97"/>
      <c r="GB18" s="97"/>
      <c r="GC18" s="97"/>
      <c r="GD18" s="97"/>
      <c r="GE18" s="97"/>
      <c r="GF18" s="97"/>
      <c r="GG18" s="97"/>
      <c r="GH18" s="97"/>
      <c r="GI18" s="97"/>
      <c r="GJ18" s="97"/>
      <c r="GK18" s="97"/>
      <c r="GL18" s="97"/>
      <c r="GM18" s="97"/>
      <c r="GN18" s="97"/>
      <c r="GO18" s="97"/>
      <c r="GP18" s="97"/>
      <c r="GQ18" s="97"/>
      <c r="GR18" s="97"/>
      <c r="GS18" s="97"/>
      <c r="GT18" s="97"/>
      <c r="GU18" s="97"/>
      <c r="GV18" s="97"/>
      <c r="GW18" s="97"/>
      <c r="GX18" s="97"/>
      <c r="GY18" s="97"/>
      <c r="GZ18" s="97"/>
      <c r="HA18" s="97"/>
      <c r="HB18" s="97"/>
      <c r="HC18" s="97"/>
      <c r="HD18" s="97"/>
      <c r="HE18" s="97"/>
      <c r="HF18" s="97"/>
      <c r="HG18" s="97"/>
      <c r="HH18" s="97"/>
      <c r="HI18" s="97"/>
      <c r="HJ18" s="97"/>
      <c r="HK18" s="85"/>
    </row>
    <row r="19" spans="1:219" s="93" customFormat="1" ht="14.25" x14ac:dyDescent="0.2">
      <c r="A19" s="95" t="str">
        <f>'Bilan CP'!A17</f>
        <v>WAJDER Benoît</v>
      </c>
      <c r="B19" s="102" t="str">
        <f>'Bilan CP'!B17</f>
        <v>Salarié Bureau</v>
      </c>
      <c r="C19" s="103">
        <f>'Bilan CP'!E17</f>
        <v>14</v>
      </c>
      <c r="D19" s="99"/>
      <c r="E19" s="99"/>
      <c r="F19" s="99"/>
      <c r="G19" s="99"/>
      <c r="H19" s="99"/>
      <c r="I19" s="99"/>
      <c r="J19" s="99"/>
      <c r="K19" s="99"/>
      <c r="L19" s="99"/>
      <c r="M19" s="99"/>
      <c r="N19" s="99"/>
      <c r="O19" s="99"/>
      <c r="P19" s="99"/>
      <c r="Q19" s="99"/>
      <c r="R19" s="99"/>
      <c r="S19" s="99"/>
      <c r="T19" s="99"/>
      <c r="U19" s="99"/>
      <c r="V19" s="99"/>
      <c r="W19" s="99"/>
      <c r="X19" s="99"/>
      <c r="Y19" s="99"/>
      <c r="Z19" s="99"/>
      <c r="AA19" s="99"/>
      <c r="AB19" s="99"/>
      <c r="AC19" s="99"/>
      <c r="AD19" s="99"/>
      <c r="AE19" s="99"/>
      <c r="AF19" s="99"/>
      <c r="AG19" s="99"/>
      <c r="AH19" s="99"/>
      <c r="AI19" s="99"/>
      <c r="AJ19" s="99"/>
      <c r="AK19" s="99"/>
      <c r="AL19" s="99"/>
      <c r="AM19" s="99"/>
      <c r="AN19" s="99"/>
      <c r="AO19" s="99"/>
      <c r="AP19" s="99"/>
      <c r="AQ19" s="99"/>
      <c r="AR19" s="99"/>
      <c r="AS19" s="99"/>
      <c r="AT19" s="99"/>
      <c r="AU19" s="99"/>
      <c r="AV19" s="99"/>
      <c r="AW19" s="99"/>
      <c r="AX19" s="99"/>
      <c r="AY19" s="99"/>
      <c r="AZ19" s="99"/>
      <c r="BA19" s="99"/>
      <c r="BB19" s="99"/>
      <c r="BC19" s="99"/>
      <c r="BD19" s="99"/>
      <c r="BE19" s="99"/>
      <c r="BF19" s="99"/>
      <c r="BG19" s="99"/>
      <c r="BH19" s="99"/>
      <c r="BI19" s="99"/>
      <c r="BJ19" s="99"/>
      <c r="BK19" s="99"/>
      <c r="BL19" s="99"/>
      <c r="BM19" s="99"/>
      <c r="BN19" s="97"/>
      <c r="BO19" s="97"/>
      <c r="BP19" s="97"/>
      <c r="BQ19" s="97"/>
      <c r="BR19" s="97"/>
      <c r="BS19" s="97"/>
      <c r="BT19" s="97"/>
      <c r="BU19" s="97"/>
      <c r="BV19" s="97"/>
      <c r="BW19" s="97"/>
      <c r="BX19" s="97"/>
      <c r="BY19" s="97"/>
      <c r="BZ19" s="97"/>
      <c r="CA19" s="97"/>
      <c r="CB19" s="97"/>
      <c r="CC19" s="97"/>
      <c r="CD19" s="97"/>
      <c r="CE19" s="97"/>
      <c r="CF19" s="97"/>
      <c r="CG19" s="97"/>
      <c r="CH19" s="97"/>
      <c r="CI19" s="97"/>
      <c r="CJ19" s="97"/>
      <c r="CK19" s="97"/>
      <c r="CL19" s="97"/>
      <c r="CM19" s="97"/>
      <c r="CN19" s="97"/>
      <c r="CO19" s="97"/>
      <c r="CP19" s="97"/>
      <c r="CQ19" s="97"/>
      <c r="CR19" s="97"/>
      <c r="CS19" s="97"/>
      <c r="CT19" s="97"/>
      <c r="CU19" s="97"/>
      <c r="CV19" s="97"/>
      <c r="CW19" s="97"/>
      <c r="CX19" s="97"/>
      <c r="CY19" s="97"/>
      <c r="CZ19" s="97"/>
      <c r="DA19" s="97"/>
      <c r="DB19" s="97"/>
      <c r="DC19" s="97"/>
      <c r="DD19" s="97"/>
      <c r="DE19" s="97"/>
      <c r="DF19" s="97"/>
      <c r="DG19" s="97"/>
      <c r="DH19" s="97"/>
      <c r="DI19" s="97"/>
      <c r="DJ19" s="97"/>
      <c r="DK19" s="97"/>
      <c r="DL19" s="97"/>
      <c r="DM19" s="97"/>
      <c r="DN19" s="97"/>
      <c r="DO19" s="97"/>
      <c r="DP19" s="97"/>
      <c r="DQ19" s="97"/>
      <c r="DR19" s="97"/>
      <c r="DS19" s="97"/>
      <c r="DT19" s="97"/>
      <c r="DU19" s="97"/>
      <c r="DV19" s="97"/>
      <c r="DW19" s="97"/>
      <c r="DX19" s="97"/>
      <c r="DY19" s="97"/>
      <c r="DZ19" s="97"/>
      <c r="EA19" s="97"/>
      <c r="EB19" s="97"/>
      <c r="EC19" s="97"/>
      <c r="ED19" s="97"/>
      <c r="EE19" s="97"/>
      <c r="EF19" s="97"/>
      <c r="EG19" s="97"/>
      <c r="EH19" s="97"/>
      <c r="EI19" s="97"/>
      <c r="EJ19" s="97"/>
      <c r="EK19" s="97"/>
      <c r="EL19" s="97"/>
      <c r="EM19" s="97"/>
      <c r="EN19" s="97"/>
      <c r="EO19" s="97"/>
      <c r="EP19" s="97"/>
      <c r="EQ19" s="97"/>
      <c r="ER19" s="97"/>
      <c r="ES19" s="97"/>
      <c r="ET19" s="97"/>
      <c r="EU19" s="97"/>
      <c r="EV19" s="97"/>
      <c r="EW19" s="97"/>
      <c r="EX19" s="97"/>
      <c r="EY19" s="97"/>
      <c r="EZ19" s="97"/>
      <c r="FA19" s="97"/>
      <c r="FB19" s="97"/>
      <c r="FC19" s="97"/>
      <c r="FD19" s="97"/>
      <c r="FE19" s="97"/>
      <c r="FF19" s="97"/>
      <c r="FG19" s="97"/>
      <c r="FH19" s="97"/>
      <c r="FI19" s="97"/>
      <c r="FJ19" s="97"/>
      <c r="FK19" s="97"/>
      <c r="FL19" s="97"/>
      <c r="FM19" s="97"/>
      <c r="FN19" s="97"/>
      <c r="FO19" s="97"/>
      <c r="FP19" s="97"/>
      <c r="FQ19" s="97"/>
      <c r="FR19" s="97"/>
      <c r="FS19" s="97"/>
      <c r="FT19" s="97"/>
      <c r="FU19" s="97"/>
      <c r="FV19" s="97"/>
      <c r="FW19" s="97"/>
      <c r="FX19" s="97"/>
      <c r="FY19" s="97"/>
      <c r="FZ19" s="97"/>
      <c r="GA19" s="97"/>
      <c r="GB19" s="97"/>
      <c r="GC19" s="97"/>
      <c r="GD19" s="97"/>
      <c r="GE19" s="97"/>
      <c r="GF19" s="97"/>
      <c r="GG19" s="97"/>
      <c r="GH19" s="97"/>
      <c r="GI19" s="97"/>
      <c r="GJ19" s="97"/>
      <c r="GK19" s="97"/>
      <c r="GL19" s="97"/>
      <c r="GM19" s="97"/>
      <c r="GN19" s="97"/>
      <c r="GO19" s="97"/>
      <c r="GP19" s="97"/>
      <c r="GQ19" s="97"/>
      <c r="GR19" s="97"/>
      <c r="GS19" s="97"/>
      <c r="GT19" s="97"/>
      <c r="GU19" s="97"/>
      <c r="GV19" s="97"/>
      <c r="GW19" s="97"/>
      <c r="GX19" s="97"/>
      <c r="GY19" s="97"/>
      <c r="GZ19" s="97"/>
      <c r="HA19" s="97"/>
      <c r="HB19" s="97"/>
      <c r="HC19" s="97"/>
      <c r="HD19" s="97"/>
      <c r="HE19" s="97"/>
      <c r="HF19" s="97"/>
      <c r="HG19" s="97"/>
      <c r="HH19" s="97"/>
      <c r="HI19" s="97"/>
      <c r="HJ19" s="97"/>
      <c r="HK19" s="85"/>
    </row>
    <row r="20" spans="1:219" s="93" customFormat="1" ht="14.25" x14ac:dyDescent="0.2">
      <c r="A20" s="95" t="str">
        <f>'Bilan CP'!A18</f>
        <v>WAJDER Benoît - provisoire</v>
      </c>
      <c r="B20" s="102" t="str">
        <f>'Bilan CP'!B18</f>
        <v xml:space="preserve"> </v>
      </c>
      <c r="C20" s="103">
        <f>'Bilan CP'!E18</f>
        <v>0</v>
      </c>
      <c r="D20" s="99"/>
      <c r="E20" s="99"/>
      <c r="F20" s="99"/>
      <c r="G20" s="99"/>
      <c r="H20" s="99"/>
      <c r="I20" s="99"/>
      <c r="J20" s="99"/>
      <c r="K20" s="99"/>
      <c r="L20" s="99"/>
      <c r="M20" s="99"/>
      <c r="N20" s="99"/>
      <c r="O20" s="99"/>
      <c r="P20" s="99"/>
      <c r="Q20" s="99"/>
      <c r="R20" s="99"/>
      <c r="S20" s="99"/>
      <c r="T20" s="99"/>
      <c r="U20" s="99"/>
      <c r="V20" s="99"/>
      <c r="W20" s="99"/>
      <c r="X20" s="99"/>
      <c r="Y20" s="99"/>
      <c r="Z20" s="99"/>
      <c r="AA20" s="99"/>
      <c r="AB20" s="99"/>
      <c r="AC20" s="99"/>
      <c r="AD20" s="99"/>
      <c r="AE20" s="99"/>
      <c r="AF20" s="99"/>
      <c r="AG20" s="99"/>
      <c r="AH20" s="99"/>
      <c r="AI20" s="99"/>
      <c r="AJ20" s="99"/>
      <c r="AK20" s="99"/>
      <c r="AL20" s="99"/>
      <c r="AM20" s="99"/>
      <c r="AN20" s="99"/>
      <c r="AO20" s="99"/>
      <c r="AP20" s="99"/>
      <c r="AQ20" s="99"/>
      <c r="AR20" s="99"/>
      <c r="AS20" s="99"/>
      <c r="AT20" s="99"/>
      <c r="AU20" s="99"/>
      <c r="AV20" s="99"/>
      <c r="AW20" s="99"/>
      <c r="AX20" s="99"/>
      <c r="AY20" s="99"/>
      <c r="AZ20" s="99"/>
      <c r="BA20" s="99"/>
      <c r="BB20" s="99"/>
      <c r="BC20" s="99"/>
      <c r="BD20" s="99"/>
      <c r="BE20" s="99"/>
      <c r="BF20" s="99"/>
      <c r="BG20" s="99"/>
      <c r="BH20" s="99"/>
      <c r="BI20" s="99"/>
      <c r="BJ20" s="99"/>
      <c r="BK20" s="99"/>
      <c r="BL20" s="99"/>
      <c r="BM20" s="99"/>
      <c r="BN20" s="97"/>
      <c r="BO20" s="97"/>
      <c r="BP20" s="97"/>
      <c r="BQ20" s="97"/>
      <c r="BR20" s="97"/>
      <c r="BS20" s="97"/>
      <c r="BT20" s="97"/>
      <c r="BU20" s="97"/>
      <c r="BV20" s="97"/>
      <c r="BW20" s="97"/>
      <c r="BX20" s="97"/>
      <c r="BY20" s="97"/>
      <c r="BZ20" s="97"/>
      <c r="CA20" s="97"/>
      <c r="CB20" s="97"/>
      <c r="CC20" s="97"/>
      <c r="CD20" s="97"/>
      <c r="CE20" s="97"/>
      <c r="CF20" s="97"/>
      <c r="CG20" s="97"/>
      <c r="CH20" s="97"/>
      <c r="CI20" s="97"/>
      <c r="CJ20" s="97"/>
      <c r="CK20" s="97"/>
      <c r="CL20" s="97"/>
      <c r="CM20" s="97"/>
      <c r="CN20" s="97"/>
      <c r="CO20" s="97"/>
      <c r="CP20" s="97"/>
      <c r="CQ20" s="97"/>
      <c r="CR20" s="97"/>
      <c r="CS20" s="97"/>
      <c r="CT20" s="97"/>
      <c r="CU20" s="97"/>
      <c r="CV20" s="97"/>
      <c r="CW20" s="97"/>
      <c r="CX20" s="97"/>
      <c r="CY20" s="97"/>
      <c r="CZ20" s="97"/>
      <c r="DA20" s="97"/>
      <c r="DB20" s="97"/>
      <c r="DC20" s="97"/>
      <c r="DD20" s="97"/>
      <c r="DE20" s="97"/>
      <c r="DF20" s="97"/>
      <c r="DG20" s="97"/>
      <c r="DH20" s="97"/>
      <c r="DI20" s="97"/>
      <c r="DJ20" s="97"/>
      <c r="DK20" s="97"/>
      <c r="DL20" s="97"/>
      <c r="DM20" s="97"/>
      <c r="DN20" s="97"/>
      <c r="DO20" s="97"/>
      <c r="DP20" s="97"/>
      <c r="DQ20" s="97"/>
      <c r="DR20" s="97"/>
      <c r="DS20" s="97"/>
      <c r="DT20" s="97"/>
      <c r="DU20" s="97"/>
      <c r="DV20" s="97"/>
      <c r="DW20" s="97"/>
      <c r="DX20" s="97"/>
      <c r="DY20" s="97"/>
      <c r="DZ20" s="97"/>
      <c r="EA20" s="97"/>
      <c r="EB20" s="97"/>
      <c r="EC20" s="97"/>
      <c r="ED20" s="97"/>
      <c r="EE20" s="97"/>
      <c r="EF20" s="97"/>
      <c r="EG20" s="97"/>
      <c r="EH20" s="97"/>
      <c r="EI20" s="97"/>
      <c r="EJ20" s="97"/>
      <c r="EK20" s="97"/>
      <c r="EL20" s="97"/>
      <c r="EM20" s="97"/>
      <c r="EN20" s="97"/>
      <c r="EO20" s="97"/>
      <c r="EP20" s="97"/>
      <c r="EQ20" s="97"/>
      <c r="ER20" s="97"/>
      <c r="ES20" s="97"/>
      <c r="ET20" s="97"/>
      <c r="EU20" s="97"/>
      <c r="EV20" s="97"/>
      <c r="EW20" s="97"/>
      <c r="EX20" s="97"/>
      <c r="EY20" s="97"/>
      <c r="EZ20" s="97"/>
      <c r="FA20" s="97"/>
      <c r="FB20" s="97"/>
      <c r="FC20" s="97"/>
      <c r="FD20" s="97"/>
      <c r="FE20" s="97"/>
      <c r="FF20" s="97"/>
      <c r="FG20" s="97"/>
      <c r="FH20" s="97"/>
      <c r="FI20" s="97"/>
      <c r="FJ20" s="97"/>
      <c r="FK20" s="97"/>
      <c r="FL20" s="97"/>
      <c r="FM20" s="97"/>
      <c r="FN20" s="97"/>
      <c r="FO20" s="97"/>
      <c r="FP20" s="97"/>
      <c r="FQ20" s="97"/>
      <c r="FR20" s="97"/>
      <c r="FS20" s="97"/>
      <c r="FT20" s="97"/>
      <c r="FU20" s="97"/>
      <c r="FV20" s="97"/>
      <c r="FW20" s="97"/>
      <c r="FX20" s="97"/>
      <c r="FY20" s="97"/>
      <c r="FZ20" s="97"/>
      <c r="GA20" s="97"/>
      <c r="GB20" s="97"/>
      <c r="GC20" s="97"/>
      <c r="GD20" s="97"/>
      <c r="GE20" s="97"/>
      <c r="GF20" s="97"/>
      <c r="GG20" s="97"/>
      <c r="GH20" s="97"/>
      <c r="GI20" s="97"/>
      <c r="GJ20" s="97"/>
      <c r="GK20" s="97"/>
      <c r="GL20" s="97"/>
      <c r="GM20" s="97"/>
      <c r="GN20" s="97"/>
      <c r="GO20" s="97"/>
      <c r="GP20" s="97"/>
      <c r="GQ20" s="97"/>
      <c r="GR20" s="97"/>
      <c r="GS20" s="97"/>
      <c r="GT20" s="97"/>
      <c r="GU20" s="97"/>
      <c r="GV20" s="97"/>
      <c r="GW20" s="97"/>
      <c r="GX20" s="97"/>
      <c r="GY20" s="97"/>
      <c r="GZ20" s="97"/>
      <c r="HA20" s="97"/>
      <c r="HB20" s="97"/>
      <c r="HC20" s="97"/>
      <c r="HD20" s="97"/>
      <c r="HE20" s="97"/>
      <c r="HF20" s="97"/>
      <c r="HG20" s="97"/>
      <c r="HH20" s="97"/>
      <c r="HI20" s="97"/>
      <c r="HJ20" s="97"/>
      <c r="HK20" s="85"/>
    </row>
    <row r="21" spans="1:219" s="93" customFormat="1" ht="14.25" x14ac:dyDescent="0.2">
      <c r="A21" s="95" t="str">
        <f>'Bilan CP'!A19</f>
        <v>PRETRE Célia</v>
      </c>
      <c r="B21" s="102" t="str">
        <f>'Bilan CP'!B19</f>
        <v>Salarié Bureau</v>
      </c>
      <c r="C21" s="103">
        <f>'Bilan CP'!E19</f>
        <v>0</v>
      </c>
      <c r="D21" s="99"/>
      <c r="E21" s="99"/>
      <c r="F21" s="99"/>
      <c r="G21" s="99"/>
      <c r="H21" s="99"/>
      <c r="I21" s="99"/>
      <c r="J21" s="99"/>
      <c r="K21" s="99"/>
      <c r="L21" s="99"/>
      <c r="M21" s="99"/>
      <c r="N21" s="99"/>
      <c r="O21" s="99"/>
      <c r="P21" s="99"/>
      <c r="Q21" s="99"/>
      <c r="R21" s="99"/>
      <c r="S21" s="99"/>
      <c r="T21" s="99"/>
      <c r="U21" s="99"/>
      <c r="V21" s="99"/>
      <c r="W21" s="99"/>
      <c r="X21" s="99"/>
      <c r="Y21" s="99"/>
      <c r="Z21" s="99"/>
      <c r="AA21" s="99"/>
      <c r="AB21" s="99"/>
      <c r="AC21" s="99"/>
      <c r="AD21" s="99"/>
      <c r="AE21" s="99"/>
      <c r="AF21" s="99"/>
      <c r="AG21" s="99"/>
      <c r="AH21" s="99"/>
      <c r="AI21" s="99"/>
      <c r="AJ21" s="99"/>
      <c r="AK21" s="99"/>
      <c r="AL21" s="99"/>
      <c r="AM21" s="99"/>
      <c r="AN21" s="99"/>
      <c r="AO21" s="99"/>
      <c r="AP21" s="99"/>
      <c r="AQ21" s="99"/>
      <c r="AR21" s="99"/>
      <c r="AS21" s="99"/>
      <c r="AT21" s="99"/>
      <c r="AU21" s="99"/>
      <c r="AV21" s="99"/>
      <c r="AW21" s="99"/>
      <c r="AX21" s="99"/>
      <c r="AY21" s="99"/>
      <c r="AZ21" s="99"/>
      <c r="BA21" s="99"/>
      <c r="BB21" s="99"/>
      <c r="BC21" s="99"/>
      <c r="BD21" s="99"/>
      <c r="BE21" s="99"/>
      <c r="BF21" s="99"/>
      <c r="BG21" s="99"/>
      <c r="BH21" s="99"/>
      <c r="BI21" s="99"/>
      <c r="BJ21" s="99"/>
      <c r="BK21" s="99"/>
      <c r="BL21" s="99"/>
      <c r="BM21" s="99"/>
      <c r="BN21" s="97"/>
      <c r="BO21" s="97"/>
      <c r="BP21" s="97"/>
      <c r="BQ21" s="97"/>
      <c r="BR21" s="97"/>
      <c r="BS21" s="97"/>
      <c r="BT21" s="97"/>
      <c r="BU21" s="97"/>
      <c r="BV21" s="97"/>
      <c r="BW21" s="97"/>
      <c r="BX21" s="97"/>
      <c r="BY21" s="97"/>
      <c r="BZ21" s="97"/>
      <c r="CA21" s="97"/>
      <c r="CB21" s="97"/>
      <c r="CC21" s="97"/>
      <c r="CD21" s="97"/>
      <c r="CE21" s="97"/>
      <c r="CF21" s="97"/>
      <c r="CG21" s="97"/>
      <c r="CH21" s="97"/>
      <c r="CI21" s="97"/>
      <c r="CJ21" s="97"/>
      <c r="CK21" s="97"/>
      <c r="CL21" s="97"/>
      <c r="CM21" s="97"/>
      <c r="CN21" s="97"/>
      <c r="CO21" s="97"/>
      <c r="CP21" s="97"/>
      <c r="CQ21" s="97"/>
      <c r="CR21" s="97"/>
      <c r="CS21" s="97"/>
      <c r="CT21" s="97"/>
      <c r="CU21" s="97"/>
      <c r="CV21" s="97"/>
      <c r="CW21" s="97"/>
      <c r="CX21" s="97"/>
      <c r="CY21" s="97"/>
      <c r="CZ21" s="97"/>
      <c r="DA21" s="97"/>
      <c r="DB21" s="97"/>
      <c r="DC21" s="97"/>
      <c r="DD21" s="97"/>
      <c r="DE21" s="97"/>
      <c r="DF21" s="97"/>
      <c r="DG21" s="97"/>
      <c r="DH21" s="97"/>
      <c r="DI21" s="97"/>
      <c r="DJ21" s="97"/>
      <c r="DK21" s="97"/>
      <c r="DL21" s="97"/>
      <c r="DM21" s="97"/>
      <c r="DN21" s="97"/>
      <c r="DO21" s="97"/>
      <c r="DP21" s="97"/>
      <c r="DQ21" s="97"/>
      <c r="DR21" s="97"/>
      <c r="DS21" s="97"/>
      <c r="DT21" s="97"/>
      <c r="DU21" s="97"/>
      <c r="DV21" s="97"/>
      <c r="DW21" s="97"/>
      <c r="DX21" s="97"/>
      <c r="DY21" s="97"/>
      <c r="DZ21" s="97"/>
      <c r="EA21" s="97"/>
      <c r="EB21" s="97"/>
      <c r="EC21" s="97"/>
      <c r="ED21" s="97"/>
      <c r="EE21" s="97"/>
      <c r="EF21" s="97"/>
      <c r="EG21" s="97"/>
      <c r="EH21" s="97"/>
      <c r="EI21" s="97"/>
      <c r="EJ21" s="97"/>
      <c r="EK21" s="97"/>
      <c r="EL21" s="97"/>
      <c r="EM21" s="97"/>
      <c r="EN21" s="97"/>
      <c r="EO21" s="97"/>
      <c r="EP21" s="97"/>
      <c r="EQ21" s="97"/>
      <c r="ER21" s="97"/>
      <c r="ES21" s="97"/>
      <c r="ET21" s="97"/>
      <c r="EU21" s="97"/>
      <c r="EV21" s="97"/>
      <c r="EW21" s="97"/>
      <c r="EX21" s="97"/>
      <c r="EY21" s="97"/>
      <c r="EZ21" s="97"/>
      <c r="FA21" s="97"/>
      <c r="FB21" s="97"/>
      <c r="FC21" s="97"/>
      <c r="FD21" s="97"/>
      <c r="FE21" s="97"/>
      <c r="FF21" s="97"/>
      <c r="FG21" s="97"/>
      <c r="FH21" s="97"/>
      <c r="FI21" s="97"/>
      <c r="FJ21" s="97"/>
      <c r="FK21" s="97"/>
      <c r="FL21" s="97"/>
      <c r="FM21" s="97"/>
      <c r="FN21" s="97"/>
      <c r="FO21" s="97"/>
      <c r="FP21" s="97"/>
      <c r="FQ21" s="97"/>
      <c r="FR21" s="97"/>
      <c r="FS21" s="97"/>
      <c r="FT21" s="97"/>
      <c r="FU21" s="97"/>
      <c r="FV21" s="97"/>
      <c r="FW21" s="97"/>
      <c r="FX21" s="97"/>
      <c r="FY21" s="97"/>
      <c r="FZ21" s="97"/>
      <c r="GA21" s="97"/>
      <c r="GB21" s="97"/>
      <c r="GC21" s="97"/>
      <c r="GD21" s="97"/>
      <c r="GE21" s="97"/>
      <c r="GF21" s="97"/>
      <c r="GG21" s="97"/>
      <c r="GH21" s="97"/>
      <c r="GI21" s="97"/>
      <c r="GJ21" s="97"/>
      <c r="GK21" s="97"/>
      <c r="GL21" s="97"/>
      <c r="GM21" s="97"/>
      <c r="GN21" s="97"/>
      <c r="GO21" s="97"/>
      <c r="GP21" s="97"/>
      <c r="GQ21" s="97"/>
      <c r="GR21" s="97"/>
      <c r="GS21" s="97"/>
      <c r="GT21" s="97"/>
      <c r="GU21" s="97"/>
      <c r="GV21" s="97"/>
      <c r="GW21" s="97"/>
      <c r="GX21" s="97"/>
      <c r="GY21" s="97"/>
      <c r="GZ21" s="97"/>
      <c r="HA21" s="97"/>
      <c r="HB21" s="97"/>
      <c r="HC21" s="97"/>
      <c r="HD21" s="97"/>
      <c r="HE21" s="97"/>
      <c r="HF21" s="97"/>
      <c r="HG21" s="97"/>
      <c r="HH21" s="97"/>
      <c r="HI21" s="97"/>
      <c r="HJ21" s="97"/>
      <c r="HK21" s="85"/>
    </row>
    <row r="22" spans="1:219" s="93" customFormat="1" ht="14.25" x14ac:dyDescent="0.2">
      <c r="A22" s="95" t="str">
        <f>'Bilan CP'!A20</f>
        <v>PRETRE Célia - provisoire</v>
      </c>
      <c r="B22" s="102" t="str">
        <f>'Bilan CP'!B20</f>
        <v xml:space="preserve"> </v>
      </c>
      <c r="C22" s="103">
        <f>'Bilan CP'!E20</f>
        <v>0</v>
      </c>
      <c r="D22" s="99"/>
      <c r="E22" s="99"/>
      <c r="F22" s="99"/>
      <c r="G22" s="99"/>
      <c r="H22" s="99"/>
      <c r="I22" s="99"/>
      <c r="J22" s="99"/>
      <c r="K22" s="99"/>
      <c r="L22" s="99"/>
      <c r="M22" s="99"/>
      <c r="N22" s="99"/>
      <c r="O22" s="99"/>
      <c r="P22" s="99"/>
      <c r="Q22" s="99"/>
      <c r="R22" s="99"/>
      <c r="S22" s="99"/>
      <c r="T22" s="99"/>
      <c r="U22" s="99"/>
      <c r="V22" s="99"/>
      <c r="W22" s="99"/>
      <c r="X22" s="99"/>
      <c r="Y22" s="99"/>
      <c r="Z22" s="99"/>
      <c r="AA22" s="99"/>
      <c r="AB22" s="99"/>
      <c r="AC22" s="99"/>
      <c r="AD22" s="99"/>
      <c r="AE22" s="99"/>
      <c r="AF22" s="99"/>
      <c r="AG22" s="99"/>
      <c r="AH22" s="99"/>
      <c r="AI22" s="99"/>
      <c r="AJ22" s="99"/>
      <c r="AK22" s="99"/>
      <c r="AL22" s="99"/>
      <c r="AM22" s="99"/>
      <c r="AN22" s="99"/>
      <c r="AO22" s="99"/>
      <c r="AP22" s="99"/>
      <c r="AQ22" s="99"/>
      <c r="AR22" s="99"/>
      <c r="AS22" s="99"/>
      <c r="AT22" s="99"/>
      <c r="AU22" s="99"/>
      <c r="AV22" s="99"/>
      <c r="AW22" s="99"/>
      <c r="AX22" s="99"/>
      <c r="AY22" s="99"/>
      <c r="AZ22" s="99"/>
      <c r="BA22" s="99"/>
      <c r="BB22" s="99"/>
      <c r="BC22" s="99"/>
      <c r="BD22" s="99"/>
      <c r="BE22" s="99"/>
      <c r="BF22" s="99"/>
      <c r="BG22" s="99"/>
      <c r="BH22" s="99"/>
      <c r="BI22" s="99"/>
      <c r="BJ22" s="99"/>
      <c r="BK22" s="99"/>
      <c r="BL22" s="99"/>
      <c r="BM22" s="99"/>
      <c r="BN22" s="97"/>
      <c r="BO22" s="97"/>
      <c r="BP22" s="97"/>
      <c r="BQ22" s="97"/>
      <c r="BR22" s="97"/>
      <c r="BS22" s="97"/>
      <c r="BT22" s="97"/>
      <c r="BU22" s="97"/>
      <c r="BV22" s="97"/>
      <c r="BW22" s="97"/>
      <c r="BX22" s="97"/>
      <c r="BY22" s="97"/>
      <c r="BZ22" s="97"/>
      <c r="CA22" s="97"/>
      <c r="CB22" s="97"/>
      <c r="CC22" s="97"/>
      <c r="CD22" s="97"/>
      <c r="CE22" s="97"/>
      <c r="CF22" s="97"/>
      <c r="CG22" s="97"/>
      <c r="CH22" s="97"/>
      <c r="CI22" s="97"/>
      <c r="CJ22" s="97"/>
      <c r="CK22" s="97"/>
      <c r="CL22" s="97"/>
      <c r="CM22" s="97"/>
      <c r="CN22" s="97"/>
      <c r="CO22" s="97"/>
      <c r="CP22" s="97"/>
      <c r="CQ22" s="97"/>
      <c r="CR22" s="97"/>
      <c r="CS22" s="97"/>
      <c r="CT22" s="97"/>
      <c r="CU22" s="97"/>
      <c r="CV22" s="97"/>
      <c r="CW22" s="97"/>
      <c r="CX22" s="97"/>
      <c r="CY22" s="97"/>
      <c r="CZ22" s="97"/>
      <c r="DA22" s="97"/>
      <c r="DB22" s="97"/>
      <c r="DC22" s="97"/>
      <c r="DD22" s="97"/>
      <c r="DE22" s="97"/>
      <c r="DF22" s="97"/>
      <c r="DG22" s="97"/>
      <c r="DH22" s="97"/>
      <c r="DI22" s="97"/>
      <c r="DJ22" s="97"/>
      <c r="DK22" s="97"/>
      <c r="DL22" s="97"/>
      <c r="DM22" s="97"/>
      <c r="DN22" s="97"/>
      <c r="DO22" s="97"/>
      <c r="DP22" s="97"/>
      <c r="DQ22" s="97"/>
      <c r="DR22" s="97"/>
      <c r="DS22" s="97"/>
      <c r="DT22" s="97"/>
      <c r="DU22" s="97"/>
      <c r="DV22" s="97"/>
      <c r="DW22" s="97"/>
      <c r="DX22" s="97"/>
      <c r="DY22" s="97"/>
      <c r="DZ22" s="97"/>
      <c r="EA22" s="97"/>
      <c r="EB22" s="97"/>
      <c r="EC22" s="97"/>
      <c r="ED22" s="97"/>
      <c r="EE22" s="97"/>
      <c r="EF22" s="97"/>
      <c r="EG22" s="97"/>
      <c r="EH22" s="97"/>
      <c r="EI22" s="97"/>
      <c r="EJ22" s="97"/>
      <c r="EK22" s="97"/>
      <c r="EL22" s="97"/>
      <c r="EM22" s="97"/>
      <c r="EN22" s="97"/>
      <c r="EO22" s="97"/>
      <c r="EP22" s="97"/>
      <c r="EQ22" s="97"/>
      <c r="ER22" s="97"/>
      <c r="ES22" s="97"/>
      <c r="ET22" s="97"/>
      <c r="EU22" s="97"/>
      <c r="EV22" s="97"/>
      <c r="EW22" s="97"/>
      <c r="EX22" s="97"/>
      <c r="EY22" s="97"/>
      <c r="EZ22" s="97"/>
      <c r="FA22" s="97"/>
      <c r="FB22" s="97"/>
      <c r="FC22" s="97"/>
      <c r="FD22" s="97"/>
      <c r="FE22" s="97"/>
      <c r="FF22" s="97"/>
      <c r="FG22" s="97"/>
      <c r="FH22" s="97"/>
      <c r="FI22" s="97"/>
      <c r="FJ22" s="97"/>
      <c r="FK22" s="97"/>
      <c r="FL22" s="97"/>
      <c r="FM22" s="97"/>
      <c r="FN22" s="97"/>
      <c r="FO22" s="97"/>
      <c r="FP22" s="97"/>
      <c r="FQ22" s="97"/>
      <c r="FR22" s="97"/>
      <c r="FS22" s="97"/>
      <c r="FT22" s="97"/>
      <c r="FU22" s="97"/>
      <c r="FV22" s="97"/>
      <c r="FW22" s="97"/>
      <c r="FX22" s="97"/>
      <c r="FY22" s="97"/>
      <c r="FZ22" s="97"/>
      <c r="GA22" s="97"/>
      <c r="GB22" s="97"/>
      <c r="GC22" s="97"/>
      <c r="GD22" s="97"/>
      <c r="GE22" s="97"/>
      <c r="GF22" s="97"/>
      <c r="GG22" s="97"/>
      <c r="GH22" s="97"/>
      <c r="GI22" s="97"/>
      <c r="GJ22" s="97"/>
      <c r="GK22" s="97"/>
      <c r="GL22" s="97"/>
      <c r="GM22" s="97"/>
      <c r="GN22" s="97"/>
      <c r="GO22" s="97"/>
      <c r="GP22" s="97"/>
      <c r="GQ22" s="97"/>
      <c r="GR22" s="97"/>
      <c r="GS22" s="97"/>
      <c r="GT22" s="97"/>
      <c r="GU22" s="97"/>
      <c r="GV22" s="97"/>
      <c r="GW22" s="97"/>
      <c r="GX22" s="97"/>
      <c r="GY22" s="97"/>
      <c r="GZ22" s="97"/>
      <c r="HA22" s="97"/>
      <c r="HB22" s="97"/>
      <c r="HC22" s="97"/>
      <c r="HD22" s="97"/>
      <c r="HE22" s="97"/>
      <c r="HF22" s="97"/>
      <c r="HG22" s="97"/>
      <c r="HH22" s="97"/>
      <c r="HI22" s="97"/>
      <c r="HJ22" s="97"/>
      <c r="HK22" s="85"/>
    </row>
  </sheetData>
  <mergeCells count="3">
    <mergeCell ref="A3:A4"/>
    <mergeCell ref="B3:B4"/>
    <mergeCell ref="C3:C4"/>
  </mergeCells>
  <conditionalFormatting sqref="D2:HJ2">
    <cfRule type="expression" dxfId="21" priority="6">
      <formula>IF(MONTH(D$3)=MONTH(EDATE($D$3,0)),1,0)</formula>
    </cfRule>
    <cfRule type="expression" dxfId="20" priority="7">
      <formula>IF(MONTH(D$3)=MONTH(EDATE($D$3,1)),1,0)</formula>
    </cfRule>
    <cfRule type="expression" dxfId="19" priority="8">
      <formula>IF(MONTH(D$3)=MONTH(EDATE($D$3,2)),1,0)</formula>
    </cfRule>
    <cfRule type="expression" dxfId="18" priority="9">
      <formula>IF(MONTH(D$3)=MONTH(EDATE($D$3,3)),1,0)</formula>
    </cfRule>
    <cfRule type="expression" dxfId="17" priority="10">
      <formula>IF(MONTH(D$3)=MONTH(EDATE($D$3,4)),1,0)</formula>
    </cfRule>
    <cfRule type="expression" dxfId="16" priority="11">
      <formula>IF(MONTH(D$3)=MONTH(EDATE($D$3,5)),1,0)</formula>
    </cfRule>
    <cfRule type="expression" dxfId="15" priority="16">
      <formula>IF(MONTH(D$3)=MONTH(EDATE($D$3,6)),1,0)</formula>
    </cfRule>
  </conditionalFormatting>
  <conditionalFormatting sqref="D3:HJ22">
    <cfRule type="expression" dxfId="14" priority="13" stopIfTrue="1">
      <formula>WEEKDAY(D$3,2)=6</formula>
    </cfRule>
    <cfRule type="expression" dxfId="13" priority="14" stopIfTrue="1">
      <formula>COUNTIF(Ferie,D$3)</formula>
    </cfRule>
    <cfRule type="expression" dxfId="12" priority="15" stopIfTrue="1">
      <formula>WEEKDAY(D$3,2)=7</formula>
    </cfRule>
  </conditionalFormatting>
  <conditionalFormatting sqref="A5:A22">
    <cfRule type="containsText" dxfId="11" priority="5" operator="containsText" text="Provisoire">
      <formula>NOT(ISERROR(SEARCH("Provisoire",A5)))</formula>
    </cfRule>
  </conditionalFormatting>
  <conditionalFormatting sqref="B5:B22">
    <cfRule type="containsBlanks" dxfId="10" priority="1">
      <formula>LEN(TRIM(B5))=0</formula>
    </cfRule>
    <cfRule type="notContainsText" dxfId="9" priority="2" operator="notContains" text="Salarié">
      <formula>ISERROR(SEARCH("Salarié",B5))</formula>
    </cfRule>
  </conditionalFormatting>
  <conditionalFormatting sqref="C5:C22">
    <cfRule type="cellIs" dxfId="8" priority="3" operator="equal">
      <formula>0</formula>
    </cfRule>
  </conditionalFormatting>
  <dataValidations count="2">
    <dataValidation type="list" allowBlank="1" showInputMessage="1" showErrorMessage="1" sqref="A2" xr:uid="{9761585C-171C-4377-BBFA-923B66B141DE}">
      <formula1>Mois_BDD</formula1>
    </dataValidation>
    <dataValidation type="list" allowBlank="1" showInputMessage="1" showErrorMessage="1" sqref="A1:C1" xr:uid="{288EB70A-8F51-470C-B63D-DE13681A6B68}">
      <formula1>Années</formula1>
    </dataValidation>
  </dataValidations>
  <printOptions horizontalCentered="1" verticalCentered="1"/>
  <pageMargins left="0.70866141732283472" right="0.70866141732283472" top="0.74803149606299213" bottom="0.74803149606299213" header="0.31496062992125984" footer="0.31496062992125984"/>
  <pageSetup paperSize="8" scale="39" orientation="landscape" r:id="rId1"/>
  <headerFooter alignWithMargins="0">
    <oddHeader>&amp;L&amp;G&amp;C&amp;"-,Gras"&amp;22&amp;K05-021PRB - PLANNING CONGES&amp;"Times New Roman,Normal"&amp;10&amp;K000000
&amp;R&amp;"Century Gothic,Gras"&amp;14&amp;D</oddHeader>
    <oddFooter>&amp;L&amp;D&amp;R&amp;A</oddFooter>
  </headerFooter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5361" r:id="rId5" name="Button 1">
              <controlPr defaultSize="0" print="0" autoFill="0" autoPict="0" macro="[0]!Enreg_PDF">
                <anchor moveWithCells="1" sizeWithCells="1">
                  <from>
                    <xdr:col>0</xdr:col>
                    <xdr:colOff>0</xdr:colOff>
                    <xdr:row>23</xdr:row>
                    <xdr:rowOff>66675</xdr:rowOff>
                  </from>
                  <to>
                    <xdr:col>0</xdr:col>
                    <xdr:colOff>1714500</xdr:colOff>
                    <xdr:row>27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63" r:id="rId6" name="Button 3">
              <controlPr defaultSize="0" print="0" autoFill="0" autoPict="0" macro="[1]!Enreg_PDF">
                <anchor moveWithCells="1" sizeWithCells="1">
                  <from>
                    <xdr:col>219</xdr:col>
                    <xdr:colOff>314325</xdr:colOff>
                    <xdr:row>0</xdr:row>
                    <xdr:rowOff>104775</xdr:rowOff>
                  </from>
                  <to>
                    <xdr:col>221</xdr:col>
                    <xdr:colOff>666750</xdr:colOff>
                    <xdr:row>2</xdr:row>
                    <xdr:rowOff>200025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5">
    <pageSetUpPr fitToPage="1"/>
  </sheetPr>
  <dimension ref="A1:I20"/>
  <sheetViews>
    <sheetView showGridLines="0" zoomScaleNormal="100" workbookViewId="0">
      <pane ySplit="2" topLeftCell="A7" activePane="bottomLeft" state="frozen"/>
      <selection pane="bottomLeft" activeCell="A21" sqref="A21:XFD106"/>
    </sheetView>
  </sheetViews>
  <sheetFormatPr baseColWidth="10" defaultRowHeight="12.75" x14ac:dyDescent="0.2"/>
  <cols>
    <col min="1" max="1" width="45.1640625" style="3" bestFit="1" customWidth="1"/>
    <col min="2" max="2" width="20.5" style="2" bestFit="1" customWidth="1"/>
    <col min="3" max="3" width="13.83203125" style="42" customWidth="1"/>
    <col min="4" max="9" width="13.83203125" style="43" customWidth="1"/>
  </cols>
  <sheetData>
    <row r="1" spans="1:9" ht="35.1" customHeight="1" thickBot="1" x14ac:dyDescent="0.25">
      <c r="A1" s="124" t="s">
        <v>57</v>
      </c>
      <c r="B1" s="125"/>
      <c r="C1" s="125"/>
      <c r="D1" s="125"/>
      <c r="E1" s="125"/>
      <c r="F1" s="125"/>
      <c r="G1" s="125"/>
      <c r="H1" s="126"/>
      <c r="I1" s="126"/>
    </row>
    <row r="2" spans="1:9" ht="24.95" customHeight="1" x14ac:dyDescent="0.2">
      <c r="A2" s="26" t="s">
        <v>33</v>
      </c>
      <c r="B2" s="27" t="s">
        <v>19</v>
      </c>
      <c r="C2" s="40" t="s">
        <v>58</v>
      </c>
      <c r="D2" s="40" t="s">
        <v>74</v>
      </c>
      <c r="E2" s="40" t="s">
        <v>59</v>
      </c>
      <c r="F2" s="40" t="s">
        <v>60</v>
      </c>
      <c r="G2" s="40" t="s">
        <v>61</v>
      </c>
      <c r="H2" s="40" t="s">
        <v>65</v>
      </c>
      <c r="I2" s="40" t="s">
        <v>62</v>
      </c>
    </row>
    <row r="3" spans="1:9" ht="20.100000000000001" customHeight="1" x14ac:dyDescent="0.3">
      <c r="A3" s="63" t="str">
        <f>'Bilan CP'!A3</f>
        <v>CADOT-GUILLET Christelle</v>
      </c>
      <c r="B3" s="19" t="str">
        <f>'Bilan CP'!B3</f>
        <v>Salarié Bureau</v>
      </c>
      <c r="C3" s="64">
        <f t="array" ref="C3">SUMPRODUCT(IF(congés_absences[NOMS &amp; Prénoms]=$A3,1,0),IF(congés_absences[TYPE CONGÉ/ABSENCE]=C$2,1,0),congés_absences[Nombre de jours])</f>
        <v>0</v>
      </c>
      <c r="D3" s="64">
        <f t="array" ref="D3">SUMPRODUCT(IF(congés_absences[NOMS &amp; Prénoms]=$A3,1,0),IF(congés_absences[TYPE CONGÉ/ABSENCE]=D$2,1,0),congés_absences[Nombre de jours])</f>
        <v>0</v>
      </c>
      <c r="E3" s="64">
        <f t="array" ref="E3">SUMPRODUCT(IF(congés_absences[NOMS &amp; Prénoms]=$A3,1,0),IF(congés_absences[TYPE CONGÉ/ABSENCE]=E$2,1,0),congés_absences[Nombre de jours])</f>
        <v>0</v>
      </c>
      <c r="F3" s="64">
        <f t="array" ref="F3">SUMPRODUCT(IF(congés_absences[NOMS &amp; Prénoms]=$A3,1,0),IF(congés_absences[TYPE CONGÉ/ABSENCE]=F$2,1,0),congés_absences[Nombre de jours])</f>
        <v>0</v>
      </c>
      <c r="G3" s="64">
        <f t="array" ref="G3">SUMPRODUCT(IF(congés_absences[NOMS &amp; Prénoms]=$A3,1,0),IF(congés_absences[TYPE CONGÉ/ABSENCE]=G$2,1,0),congés_absences[Nombre de jours])</f>
        <v>0</v>
      </c>
      <c r="H3" s="64">
        <f t="array" ref="H3">SUMPRODUCT(IF(congés_absences[NOMS &amp; Prénoms]=$A3,1,0),IF(congés_absences[TYPE CONGÉ/ABSENCE]=H$2,1,0),congés_absences[Nombre de jours])</f>
        <v>0</v>
      </c>
      <c r="I3" s="64">
        <f t="array" ref="I3">SUMPRODUCT(IF(congés_absences[NOMS &amp; Prénoms]=$A3,1,0),IF(congés_absences[TYPE CONGÉ/ABSENCE]=I$2,1,0),congés_absences[Nombre de jours])</f>
        <v>0</v>
      </c>
    </row>
    <row r="4" spans="1:9" ht="20.100000000000001" customHeight="1" x14ac:dyDescent="0.3">
      <c r="A4" s="63" t="str">
        <f>'Bilan CP'!A4</f>
        <v>CADOT-GUILLET Christelle - Provisoire</v>
      </c>
      <c r="B4" s="19" t="str">
        <f>'Bilan CP'!B4</f>
        <v xml:space="preserve"> </v>
      </c>
      <c r="C4" s="41">
        <f t="array" ref="C4">SUMPRODUCT(IF(congés_absences[NOMS &amp; Prénoms]=$A4,1,0),IF(congés_absences[TYPE CONGÉ/ABSENCE]=C$2,1,0),congés_absences[Nombre de jours])</f>
        <v>0</v>
      </c>
      <c r="D4" s="41">
        <f t="array" ref="D4">SUMPRODUCT(IF(congés_absences[NOMS &amp; Prénoms]=$A4,1,0),IF(congés_absences[TYPE CONGÉ/ABSENCE]=D$2,1,0),congés_absences[Nombre de jours])</f>
        <v>0</v>
      </c>
      <c r="E4" s="41">
        <f t="array" ref="E4">SUMPRODUCT(IF(congés_absences[NOMS &amp; Prénoms]=$A4,1,0),IF(congés_absences[TYPE CONGÉ/ABSENCE]=E$2,1,0),congés_absences[Nombre de jours])</f>
        <v>0</v>
      </c>
      <c r="F4" s="41">
        <f t="array" ref="F4">SUMPRODUCT(IF(congés_absences[NOMS &amp; Prénoms]=$A4,1,0),IF(congés_absences[TYPE CONGÉ/ABSENCE]=F$2,1,0),congés_absences[Nombre de jours])</f>
        <v>0</v>
      </c>
      <c r="G4" s="41">
        <f t="array" ref="G4">SUMPRODUCT(IF(congés_absences[NOMS &amp; Prénoms]=$A4,1,0),IF(congés_absences[TYPE CONGÉ/ABSENCE]=G$2,1,0),congés_absences[Nombre de jours])</f>
        <v>0</v>
      </c>
      <c r="H4" s="41">
        <f t="array" ref="H4">SUMPRODUCT(IF(congés_absences[NOMS &amp; Prénoms]=$A4,1,0),IF(congés_absences[TYPE CONGÉ/ABSENCE]=H$2,1,0),congés_absences[Nombre de jours])</f>
        <v>0</v>
      </c>
      <c r="I4" s="41">
        <f t="array" ref="I4">SUMPRODUCT(IF(congés_absences[NOMS &amp; Prénoms]=$A4,1,0),IF(congés_absences[TYPE CONGÉ/ABSENCE]=I$2,1,0),congés_absences[Nombre de jours])</f>
        <v>0</v>
      </c>
    </row>
    <row r="5" spans="1:9" ht="20.100000000000001" customHeight="1" x14ac:dyDescent="0.3">
      <c r="A5" s="63" t="str">
        <f>'Bilan CP'!A5</f>
        <v>CADOUX Sandrine</v>
      </c>
      <c r="B5" s="19" t="str">
        <f>'Bilan CP'!B5</f>
        <v>Salarié Bureau</v>
      </c>
      <c r="C5" s="41">
        <f t="array" ref="C5">SUMPRODUCT(IF(congés_absences[NOMS &amp; Prénoms]=$A5,1,0),IF(congés_absences[TYPE CONGÉ/ABSENCE]=C$2,1,0),congés_absences[Nombre de jours])</f>
        <v>0</v>
      </c>
      <c r="D5" s="41">
        <f t="array" ref="D5">SUMPRODUCT(IF(congés_absences[NOMS &amp; Prénoms]=$A5,1,0),IF(congés_absences[TYPE CONGÉ/ABSENCE]=D$2,1,0),congés_absences[Nombre de jours])</f>
        <v>0</v>
      </c>
      <c r="E5" s="41">
        <f t="array" ref="E5">SUMPRODUCT(IF(congés_absences[NOMS &amp; Prénoms]=$A5,1,0),IF(congés_absences[TYPE CONGÉ/ABSENCE]=E$2,1,0),congés_absences[Nombre de jours])</f>
        <v>0</v>
      </c>
      <c r="F5" s="41">
        <f t="array" ref="F5">SUMPRODUCT(IF(congés_absences[NOMS &amp; Prénoms]=$A5,1,0),IF(congés_absences[TYPE CONGÉ/ABSENCE]=F$2,1,0),congés_absences[Nombre de jours])</f>
        <v>0</v>
      </c>
      <c r="G5" s="41">
        <f t="array" ref="G5">SUMPRODUCT(IF(congés_absences[NOMS &amp; Prénoms]=$A5,1,0),IF(congés_absences[TYPE CONGÉ/ABSENCE]=G$2,1,0),congés_absences[Nombre de jours])</f>
        <v>0</v>
      </c>
      <c r="H5" s="41">
        <f t="array" ref="H5">SUMPRODUCT(IF(congés_absences[NOMS &amp; Prénoms]=$A5,1,0),IF(congés_absences[TYPE CONGÉ/ABSENCE]=H$2,1,0),congés_absences[Nombre de jours])</f>
        <v>0</v>
      </c>
      <c r="I5" s="41">
        <f t="array" ref="I5">SUMPRODUCT(IF(congés_absences[NOMS &amp; Prénoms]=$A5,1,0),IF(congés_absences[TYPE CONGÉ/ABSENCE]=I$2,1,0),congés_absences[Nombre de jours])</f>
        <v>0</v>
      </c>
    </row>
    <row r="6" spans="1:9" ht="20.100000000000001" customHeight="1" x14ac:dyDescent="0.3">
      <c r="A6" s="63" t="str">
        <f>'Bilan CP'!A6</f>
        <v>CADOUX Sandrine  - Provisoire</v>
      </c>
      <c r="B6" s="19" t="str">
        <f>'Bilan CP'!B6</f>
        <v xml:space="preserve"> </v>
      </c>
      <c r="C6" s="41">
        <f t="array" ref="C6">SUMPRODUCT(IF(congés_absences[NOMS &amp; Prénoms]=$A6,1,0),IF(congés_absences[TYPE CONGÉ/ABSENCE]=C$2,1,0),congés_absences[Nombre de jours])</f>
        <v>0</v>
      </c>
      <c r="D6" s="41">
        <f t="array" ref="D6">SUMPRODUCT(IF(congés_absences[NOMS &amp; Prénoms]=$A6,1,0),IF(congés_absences[TYPE CONGÉ/ABSENCE]=D$2,1,0),congés_absences[Nombre de jours])</f>
        <v>0</v>
      </c>
      <c r="E6" s="41">
        <f t="array" ref="E6">SUMPRODUCT(IF(congés_absences[NOMS &amp; Prénoms]=$A6,1,0),IF(congés_absences[TYPE CONGÉ/ABSENCE]=E$2,1,0),congés_absences[Nombre de jours])</f>
        <v>0</v>
      </c>
      <c r="F6" s="41">
        <f t="array" ref="F6">SUMPRODUCT(IF(congés_absences[NOMS &amp; Prénoms]=$A6,1,0),IF(congés_absences[TYPE CONGÉ/ABSENCE]=F$2,1,0),congés_absences[Nombre de jours])</f>
        <v>0</v>
      </c>
      <c r="G6" s="41">
        <f t="array" ref="G6">SUMPRODUCT(IF(congés_absences[NOMS &amp; Prénoms]=$A6,1,0),IF(congés_absences[TYPE CONGÉ/ABSENCE]=G$2,1,0),congés_absences[Nombre de jours])</f>
        <v>0</v>
      </c>
      <c r="H6" s="41">
        <f t="array" ref="H6">SUMPRODUCT(IF(congés_absences[NOMS &amp; Prénoms]=$A6,1,0),IF(congés_absences[TYPE CONGÉ/ABSENCE]=H$2,1,0),congés_absences[Nombre de jours])</f>
        <v>0</v>
      </c>
      <c r="I6" s="41">
        <f t="array" ref="I6">SUMPRODUCT(IF(congés_absences[NOMS &amp; Prénoms]=$A6,1,0),IF(congés_absences[TYPE CONGÉ/ABSENCE]=I$2,1,0),congés_absences[Nombre de jours])</f>
        <v>0</v>
      </c>
    </row>
    <row r="7" spans="1:9" ht="20.100000000000001" customHeight="1" x14ac:dyDescent="0.3">
      <c r="A7" s="63" t="str">
        <f>'Bilan CP'!A7</f>
        <v>CAMPOY Alex</v>
      </c>
      <c r="B7" s="19" t="str">
        <f>'Bilan CP'!B7</f>
        <v>Salarié Bureau</v>
      </c>
      <c r="C7" s="41">
        <f t="array" ref="C7">SUMPRODUCT(IF(congés_absences[NOMS &amp; Prénoms]=$A7,1,0),IF(congés_absences[TYPE CONGÉ/ABSENCE]=C$2,1,0),congés_absences[Nombre de jours])</f>
        <v>0</v>
      </c>
      <c r="D7" s="41">
        <f t="array" ref="D7">SUMPRODUCT(IF(congés_absences[NOMS &amp; Prénoms]=$A7,1,0),IF(congés_absences[TYPE CONGÉ/ABSENCE]=D$2,1,0),congés_absences[Nombre de jours])</f>
        <v>0</v>
      </c>
      <c r="E7" s="41">
        <f t="array" ref="E7">SUMPRODUCT(IF(congés_absences[NOMS &amp; Prénoms]=$A7,1,0),IF(congés_absences[TYPE CONGÉ/ABSENCE]=E$2,1,0),congés_absences[Nombre de jours])</f>
        <v>0</v>
      </c>
      <c r="F7" s="41">
        <f t="array" ref="F7">SUMPRODUCT(IF(congés_absences[NOMS &amp; Prénoms]=$A7,1,0),IF(congés_absences[TYPE CONGÉ/ABSENCE]=F$2,1,0),congés_absences[Nombre de jours])</f>
        <v>0</v>
      </c>
      <c r="G7" s="41">
        <f t="array" ref="G7">SUMPRODUCT(IF(congés_absences[NOMS &amp; Prénoms]=$A7,1,0),IF(congés_absences[TYPE CONGÉ/ABSENCE]=G$2,1,0),congés_absences[Nombre de jours])</f>
        <v>0</v>
      </c>
      <c r="H7" s="41">
        <f t="array" ref="H7">SUMPRODUCT(IF(congés_absences[NOMS &amp; Prénoms]=$A7,1,0),IF(congés_absences[TYPE CONGÉ/ABSENCE]=H$2,1,0),congés_absences[Nombre de jours])</f>
        <v>0</v>
      </c>
      <c r="I7" s="41">
        <f t="array" ref="I7">SUMPRODUCT(IF(congés_absences[NOMS &amp; Prénoms]=$A7,1,0),IF(congés_absences[TYPE CONGÉ/ABSENCE]=I$2,1,0),congés_absences[Nombre de jours])</f>
        <v>0</v>
      </c>
    </row>
    <row r="8" spans="1:9" ht="20.100000000000001" customHeight="1" x14ac:dyDescent="0.3">
      <c r="A8" s="63" t="str">
        <f>'Bilan CP'!A8</f>
        <v>CAMPOY Alex  - Provisoire</v>
      </c>
      <c r="B8" s="19" t="str">
        <f>'Bilan CP'!B8</f>
        <v xml:space="preserve"> </v>
      </c>
      <c r="C8" s="41">
        <f t="array" ref="C8">SUMPRODUCT(IF(congés_absences[NOMS &amp; Prénoms]=$A8,1,0),IF(congés_absences[TYPE CONGÉ/ABSENCE]=C$2,1,0),congés_absences[Nombre de jours])</f>
        <v>0</v>
      </c>
      <c r="D8" s="41">
        <f t="array" ref="D8">SUMPRODUCT(IF(congés_absences[NOMS &amp; Prénoms]=$A8,1,0),IF(congés_absences[TYPE CONGÉ/ABSENCE]=D$2,1,0),congés_absences[Nombre de jours])</f>
        <v>0</v>
      </c>
      <c r="E8" s="41">
        <f t="array" ref="E8">SUMPRODUCT(IF(congés_absences[NOMS &amp; Prénoms]=$A8,1,0),IF(congés_absences[TYPE CONGÉ/ABSENCE]=E$2,1,0),congés_absences[Nombre de jours])</f>
        <v>0</v>
      </c>
      <c r="F8" s="41">
        <f t="array" ref="F8">SUMPRODUCT(IF(congés_absences[NOMS &amp; Prénoms]=$A8,1,0),IF(congés_absences[TYPE CONGÉ/ABSENCE]=F$2,1,0),congés_absences[Nombre de jours])</f>
        <v>0</v>
      </c>
      <c r="G8" s="41">
        <f t="array" ref="G8">SUMPRODUCT(IF(congés_absences[NOMS &amp; Prénoms]=$A8,1,0),IF(congés_absences[TYPE CONGÉ/ABSENCE]=G$2,1,0),congés_absences[Nombre de jours])</f>
        <v>0</v>
      </c>
      <c r="H8" s="41">
        <f t="array" ref="H8">SUMPRODUCT(IF(congés_absences[NOMS &amp; Prénoms]=$A8,1,0),IF(congés_absences[TYPE CONGÉ/ABSENCE]=H$2,1,0),congés_absences[Nombre de jours])</f>
        <v>0</v>
      </c>
      <c r="I8" s="41">
        <f t="array" ref="I8">SUMPRODUCT(IF(congés_absences[NOMS &amp; Prénoms]=$A8,1,0),IF(congés_absences[TYPE CONGÉ/ABSENCE]=I$2,1,0),congés_absences[Nombre de jours])</f>
        <v>0</v>
      </c>
    </row>
    <row r="9" spans="1:9" ht="20.100000000000001" customHeight="1" x14ac:dyDescent="0.3">
      <c r="A9" s="63" t="str">
        <f>'Bilan CP'!A9</f>
        <v>COUDURIER-CURVEUR Emilie</v>
      </c>
      <c r="B9" s="19" t="str">
        <f>'Bilan CP'!B9</f>
        <v>Salarié Bureau</v>
      </c>
      <c r="C9" s="41">
        <f t="array" ref="C9">SUMPRODUCT(IF(congés_absences[NOMS &amp; Prénoms]=$A9,1,0),IF(congés_absences[TYPE CONGÉ/ABSENCE]=C$2,1,0),congés_absences[Nombre de jours])</f>
        <v>0</v>
      </c>
      <c r="D9" s="41">
        <f t="array" ref="D9">SUMPRODUCT(IF(congés_absences[NOMS &amp; Prénoms]=$A9,1,0),IF(congés_absences[TYPE CONGÉ/ABSENCE]=D$2,1,0),congés_absences[Nombre de jours])</f>
        <v>0</v>
      </c>
      <c r="E9" s="41">
        <f t="array" ref="E9">SUMPRODUCT(IF(congés_absences[NOMS &amp; Prénoms]=$A9,1,0),IF(congés_absences[TYPE CONGÉ/ABSENCE]=E$2,1,0),congés_absences[Nombre de jours])</f>
        <v>0</v>
      </c>
      <c r="F9" s="41">
        <f t="array" ref="F9">SUMPRODUCT(IF(congés_absences[NOMS &amp; Prénoms]=$A9,1,0),IF(congés_absences[TYPE CONGÉ/ABSENCE]=F$2,1,0),congés_absences[Nombre de jours])</f>
        <v>0</v>
      </c>
      <c r="G9" s="41">
        <f t="array" ref="G9">SUMPRODUCT(IF(congés_absences[NOMS &amp; Prénoms]=$A9,1,0),IF(congés_absences[TYPE CONGÉ/ABSENCE]=G$2,1,0),congés_absences[Nombre de jours])</f>
        <v>0</v>
      </c>
      <c r="H9" s="41">
        <f t="array" ref="H9">SUMPRODUCT(IF(congés_absences[NOMS &amp; Prénoms]=$A9,1,0),IF(congés_absences[TYPE CONGÉ/ABSENCE]=H$2,1,0),congés_absences[Nombre de jours])</f>
        <v>0</v>
      </c>
      <c r="I9" s="41">
        <f t="array" ref="I9">SUMPRODUCT(IF(congés_absences[NOMS &amp; Prénoms]=$A9,1,0),IF(congés_absences[TYPE CONGÉ/ABSENCE]=I$2,1,0),congés_absences[Nombre de jours])</f>
        <v>0</v>
      </c>
    </row>
    <row r="10" spans="1:9" ht="20.100000000000001" customHeight="1" x14ac:dyDescent="0.3">
      <c r="A10" s="63" t="str">
        <f>'Bilan CP'!A10</f>
        <v>COUDURIER-CURVEUR Emilie  - Provisoire</v>
      </c>
      <c r="B10" s="19" t="str">
        <f>'Bilan CP'!B10</f>
        <v xml:space="preserve"> </v>
      </c>
      <c r="C10" s="41">
        <f t="array" ref="C10">SUMPRODUCT(IF(congés_absences[NOMS &amp; Prénoms]=$A10,1,0),IF(congés_absences[TYPE CONGÉ/ABSENCE]=C$2,1,0),congés_absences[Nombre de jours])</f>
        <v>0</v>
      </c>
      <c r="D10" s="41">
        <f t="array" ref="D10">SUMPRODUCT(IF(congés_absences[NOMS &amp; Prénoms]=$A10,1,0),IF(congés_absences[TYPE CONGÉ/ABSENCE]=D$2,1,0),congés_absences[Nombre de jours])</f>
        <v>0</v>
      </c>
      <c r="E10" s="41">
        <f t="array" ref="E10">SUMPRODUCT(IF(congés_absences[NOMS &amp; Prénoms]=$A10,1,0),IF(congés_absences[TYPE CONGÉ/ABSENCE]=E$2,1,0),congés_absences[Nombre de jours])</f>
        <v>0</v>
      </c>
      <c r="F10" s="41">
        <f t="array" ref="F10">SUMPRODUCT(IF(congés_absences[NOMS &amp; Prénoms]=$A10,1,0),IF(congés_absences[TYPE CONGÉ/ABSENCE]=F$2,1,0),congés_absences[Nombre de jours])</f>
        <v>0</v>
      </c>
      <c r="G10" s="41">
        <f t="array" ref="G10">SUMPRODUCT(IF(congés_absences[NOMS &amp; Prénoms]=$A10,1,0),IF(congés_absences[TYPE CONGÉ/ABSENCE]=G$2,1,0),congés_absences[Nombre de jours])</f>
        <v>0</v>
      </c>
      <c r="H10" s="41">
        <f t="array" ref="H10">SUMPRODUCT(IF(congés_absences[NOMS &amp; Prénoms]=$A10,1,0),IF(congés_absences[TYPE CONGÉ/ABSENCE]=H$2,1,0),congés_absences[Nombre de jours])</f>
        <v>0</v>
      </c>
      <c r="I10" s="41">
        <f t="array" ref="I10">SUMPRODUCT(IF(congés_absences[NOMS &amp; Prénoms]=$A10,1,0),IF(congés_absences[TYPE CONGÉ/ABSENCE]=I$2,1,0),congés_absences[Nombre de jours])</f>
        <v>0</v>
      </c>
    </row>
    <row r="11" spans="1:9" ht="16.5" x14ac:dyDescent="0.3">
      <c r="A11" s="63" t="str">
        <f>'Bilan CP'!A11</f>
        <v>FAVRE Céline</v>
      </c>
      <c r="B11" s="19" t="str">
        <f>'Bilan CP'!B11</f>
        <v>Salarié Bureau</v>
      </c>
      <c r="C11" s="41">
        <f t="array" ref="C11">SUMPRODUCT(IF(congés_absences[NOMS &amp; Prénoms]=$A11,1,0),IF(congés_absences[TYPE CONGÉ/ABSENCE]=C$2,1,0),congés_absences[Nombre de jours])</f>
        <v>0</v>
      </c>
      <c r="D11" s="41">
        <f t="array" ref="D11">SUMPRODUCT(IF(congés_absences[NOMS &amp; Prénoms]=$A11,1,0),IF(congés_absences[TYPE CONGÉ/ABSENCE]=D$2,1,0),congés_absences[Nombre de jours])</f>
        <v>0</v>
      </c>
      <c r="E11" s="41">
        <f t="array" ref="E11">SUMPRODUCT(IF(congés_absences[NOMS &amp; Prénoms]=$A11,1,0),IF(congés_absences[TYPE CONGÉ/ABSENCE]=E$2,1,0),congés_absences[Nombre de jours])</f>
        <v>0</v>
      </c>
      <c r="F11" s="41">
        <f t="array" ref="F11">SUMPRODUCT(IF(congés_absences[NOMS &amp; Prénoms]=$A11,1,0),IF(congés_absences[TYPE CONGÉ/ABSENCE]=F$2,1,0),congés_absences[Nombre de jours])</f>
        <v>0</v>
      </c>
      <c r="G11" s="41">
        <f t="array" ref="G11">SUMPRODUCT(IF(congés_absences[NOMS &amp; Prénoms]=$A11,1,0),IF(congés_absences[TYPE CONGÉ/ABSENCE]=G$2,1,0),congés_absences[Nombre de jours])</f>
        <v>0</v>
      </c>
      <c r="H11" s="41">
        <f t="array" ref="H11">SUMPRODUCT(IF(congés_absences[NOMS &amp; Prénoms]=$A11,1,0),IF(congés_absences[TYPE CONGÉ/ABSENCE]=H$2,1,0),congés_absences[Nombre de jours])</f>
        <v>0</v>
      </c>
      <c r="I11" s="41">
        <f t="array" ref="I11">SUMPRODUCT(IF(congés_absences[NOMS &amp; Prénoms]=$A11,1,0),IF(congés_absences[TYPE CONGÉ/ABSENCE]=I$2,1,0),congés_absences[Nombre de jours])</f>
        <v>0</v>
      </c>
    </row>
    <row r="12" spans="1:9" ht="16.5" x14ac:dyDescent="0.3">
      <c r="A12" s="63" t="str">
        <f>'Bilan CP'!A12</f>
        <v>FAVRE Céline - provisoire</v>
      </c>
      <c r="B12" s="19" t="str">
        <f>'Bilan CP'!B12</f>
        <v xml:space="preserve"> </v>
      </c>
      <c r="C12" s="41">
        <f t="array" ref="C12">SUMPRODUCT(IF(congés_absences[NOMS &amp; Prénoms]=$A12,1,0),IF(congés_absences[TYPE CONGÉ/ABSENCE]=C$2,1,0),congés_absences[Nombre de jours])</f>
        <v>0</v>
      </c>
      <c r="D12" s="41">
        <f t="array" ref="D12">SUMPRODUCT(IF(congés_absences[NOMS &amp; Prénoms]=$A12,1,0),IF(congés_absences[TYPE CONGÉ/ABSENCE]=D$2,1,0),congés_absences[Nombre de jours])</f>
        <v>0</v>
      </c>
      <c r="E12" s="41">
        <f t="array" ref="E12">SUMPRODUCT(IF(congés_absences[NOMS &amp; Prénoms]=$A12,1,0),IF(congés_absences[TYPE CONGÉ/ABSENCE]=E$2,1,0),congés_absences[Nombre de jours])</f>
        <v>0</v>
      </c>
      <c r="F12" s="41">
        <f t="array" ref="F12">SUMPRODUCT(IF(congés_absences[NOMS &amp; Prénoms]=$A12,1,0),IF(congés_absences[TYPE CONGÉ/ABSENCE]=F$2,1,0),congés_absences[Nombre de jours])</f>
        <v>0</v>
      </c>
      <c r="G12" s="41">
        <f t="array" ref="G12">SUMPRODUCT(IF(congés_absences[NOMS &amp; Prénoms]=$A12,1,0),IF(congés_absences[TYPE CONGÉ/ABSENCE]=G$2,1,0),congés_absences[Nombre de jours])</f>
        <v>0</v>
      </c>
      <c r="H12" s="41">
        <f t="array" ref="H12">SUMPRODUCT(IF(congés_absences[NOMS &amp; Prénoms]=$A12,1,0),IF(congés_absences[TYPE CONGÉ/ABSENCE]=H$2,1,0),congés_absences[Nombre de jours])</f>
        <v>0</v>
      </c>
      <c r="I12" s="41">
        <f t="array" ref="I12">SUMPRODUCT(IF(congés_absences[NOMS &amp; Prénoms]=$A12,1,0),IF(congés_absences[TYPE CONGÉ/ABSENCE]=I$2,1,0),congés_absences[Nombre de jours])</f>
        <v>0</v>
      </c>
    </row>
    <row r="13" spans="1:9" ht="16.5" x14ac:dyDescent="0.3">
      <c r="A13" s="63" t="str">
        <f>'Bilan CP'!A13</f>
        <v>REYMOND Loïc</v>
      </c>
      <c r="B13" s="19" t="str">
        <f>'Bilan CP'!B13</f>
        <v>Salarié Bureau</v>
      </c>
      <c r="C13" s="41">
        <f t="array" ref="C13">SUMPRODUCT(IF(congés_absences[NOMS &amp; Prénoms]=$A13,1,0),IF(congés_absences[TYPE CONGÉ/ABSENCE]=C$2,1,0),congés_absences[Nombre de jours])</f>
        <v>0</v>
      </c>
      <c r="D13" s="41">
        <f t="array" ref="D13">SUMPRODUCT(IF(congés_absences[NOMS &amp; Prénoms]=$A13,1,0),IF(congés_absences[TYPE CONGÉ/ABSENCE]=D$2,1,0),congés_absences[Nombre de jours])</f>
        <v>0</v>
      </c>
      <c r="E13" s="41">
        <f t="array" ref="E13">SUMPRODUCT(IF(congés_absences[NOMS &amp; Prénoms]=$A13,1,0),IF(congés_absences[TYPE CONGÉ/ABSENCE]=E$2,1,0),congés_absences[Nombre de jours])</f>
        <v>0</v>
      </c>
      <c r="F13" s="41">
        <f t="array" ref="F13">SUMPRODUCT(IF(congés_absences[NOMS &amp; Prénoms]=$A13,1,0),IF(congés_absences[TYPE CONGÉ/ABSENCE]=F$2,1,0),congés_absences[Nombre de jours])</f>
        <v>0</v>
      </c>
      <c r="G13" s="41">
        <f t="array" ref="G13">SUMPRODUCT(IF(congés_absences[NOMS &amp; Prénoms]=$A13,1,0),IF(congés_absences[TYPE CONGÉ/ABSENCE]=G$2,1,0),congés_absences[Nombre de jours])</f>
        <v>0</v>
      </c>
      <c r="H13" s="41">
        <f t="array" ref="H13">SUMPRODUCT(IF(congés_absences[NOMS &amp; Prénoms]=$A13,1,0),IF(congés_absences[TYPE CONGÉ/ABSENCE]=H$2,1,0),congés_absences[Nombre de jours])</f>
        <v>0</v>
      </c>
      <c r="I13" s="41">
        <f t="array" ref="I13">SUMPRODUCT(IF(congés_absences[NOMS &amp; Prénoms]=$A13,1,0),IF(congés_absences[TYPE CONGÉ/ABSENCE]=I$2,1,0),congés_absences[Nombre de jours])</f>
        <v>0</v>
      </c>
    </row>
    <row r="14" spans="1:9" ht="16.5" x14ac:dyDescent="0.3">
      <c r="A14" s="63" t="str">
        <f>'Bilan CP'!A14</f>
        <v>REYMOND Loïc - provisoire</v>
      </c>
      <c r="B14" s="19" t="str">
        <f>'Bilan CP'!B14</f>
        <v xml:space="preserve"> </v>
      </c>
      <c r="C14" s="41">
        <f t="array" ref="C14">SUMPRODUCT(IF(congés_absences[NOMS &amp; Prénoms]=$A14,1,0),IF(congés_absences[TYPE CONGÉ/ABSENCE]=C$2,1,0),congés_absences[Nombre de jours])</f>
        <v>0</v>
      </c>
      <c r="D14" s="41">
        <f t="array" ref="D14">SUMPRODUCT(IF(congés_absences[NOMS &amp; Prénoms]=$A14,1,0),IF(congés_absences[TYPE CONGÉ/ABSENCE]=D$2,1,0),congés_absences[Nombre de jours])</f>
        <v>0</v>
      </c>
      <c r="E14" s="41">
        <f t="array" ref="E14">SUMPRODUCT(IF(congés_absences[NOMS &amp; Prénoms]=$A14,1,0),IF(congés_absences[TYPE CONGÉ/ABSENCE]=E$2,1,0),congés_absences[Nombre de jours])</f>
        <v>0</v>
      </c>
      <c r="F14" s="41">
        <f t="array" ref="F14">SUMPRODUCT(IF(congés_absences[NOMS &amp; Prénoms]=$A14,1,0),IF(congés_absences[TYPE CONGÉ/ABSENCE]=F$2,1,0),congés_absences[Nombre de jours])</f>
        <v>0</v>
      </c>
      <c r="G14" s="41">
        <f t="array" ref="G14">SUMPRODUCT(IF(congés_absences[NOMS &amp; Prénoms]=$A14,1,0),IF(congés_absences[TYPE CONGÉ/ABSENCE]=G$2,1,0),congés_absences[Nombre de jours])</f>
        <v>0</v>
      </c>
      <c r="H14" s="41">
        <f t="array" ref="H14">SUMPRODUCT(IF(congés_absences[NOMS &amp; Prénoms]=$A14,1,0),IF(congés_absences[TYPE CONGÉ/ABSENCE]=H$2,1,0),congés_absences[Nombre de jours])</f>
        <v>0</v>
      </c>
      <c r="I14" s="41">
        <f t="array" ref="I14">SUMPRODUCT(IF(congés_absences[NOMS &amp; Prénoms]=$A14,1,0),IF(congés_absences[TYPE CONGÉ/ABSENCE]=I$2,1,0),congés_absences[Nombre de jours])</f>
        <v>0</v>
      </c>
    </row>
    <row r="15" spans="1:9" ht="16.5" x14ac:dyDescent="0.3">
      <c r="A15" s="63" t="str">
        <f>'Bilan CP'!A15</f>
        <v>SALIN Catherine</v>
      </c>
      <c r="B15" s="19" t="str">
        <f>'Bilan CP'!B15</f>
        <v>Salarié Bureau</v>
      </c>
      <c r="C15" s="41">
        <f t="array" ref="C15">SUMPRODUCT(IF(congés_absences[NOMS &amp; Prénoms]=$A15,1,0),IF(congés_absences[TYPE CONGÉ/ABSENCE]=C$2,1,0),congés_absences[Nombre de jours])</f>
        <v>0</v>
      </c>
      <c r="D15" s="41">
        <f t="array" ref="D15">SUMPRODUCT(IF(congés_absences[NOMS &amp; Prénoms]=$A15,1,0),IF(congés_absences[TYPE CONGÉ/ABSENCE]=D$2,1,0),congés_absences[Nombre de jours])</f>
        <v>0</v>
      </c>
      <c r="E15" s="41">
        <f t="array" ref="E15">SUMPRODUCT(IF(congés_absences[NOMS &amp; Prénoms]=$A15,1,0),IF(congés_absences[TYPE CONGÉ/ABSENCE]=E$2,1,0),congés_absences[Nombre de jours])</f>
        <v>0</v>
      </c>
      <c r="F15" s="41">
        <f t="array" ref="F15">SUMPRODUCT(IF(congés_absences[NOMS &amp; Prénoms]=$A15,1,0),IF(congés_absences[TYPE CONGÉ/ABSENCE]=F$2,1,0),congés_absences[Nombre de jours])</f>
        <v>0</v>
      </c>
      <c r="G15" s="41">
        <f t="array" ref="G15">SUMPRODUCT(IF(congés_absences[NOMS &amp; Prénoms]=$A15,1,0),IF(congés_absences[TYPE CONGÉ/ABSENCE]=G$2,1,0),congés_absences[Nombre de jours])</f>
        <v>0</v>
      </c>
      <c r="H15" s="41">
        <f t="array" ref="H15">SUMPRODUCT(IF(congés_absences[NOMS &amp; Prénoms]=$A15,1,0),IF(congés_absences[TYPE CONGÉ/ABSENCE]=H$2,1,0),congés_absences[Nombre de jours])</f>
        <v>0</v>
      </c>
      <c r="I15" s="41">
        <f t="array" ref="I15">SUMPRODUCT(IF(congés_absences[NOMS &amp; Prénoms]=$A15,1,0),IF(congés_absences[TYPE CONGÉ/ABSENCE]=I$2,1,0),congés_absences[Nombre de jours])</f>
        <v>0</v>
      </c>
    </row>
    <row r="16" spans="1:9" ht="16.5" x14ac:dyDescent="0.3">
      <c r="A16" s="63" t="str">
        <f>'Bilan CP'!A16</f>
        <v>SALIN Catherine - provisoire</v>
      </c>
      <c r="B16" s="19" t="str">
        <f>'Bilan CP'!B16</f>
        <v xml:space="preserve"> </v>
      </c>
      <c r="C16" s="41">
        <f t="array" ref="C16">SUMPRODUCT(IF(congés_absences[NOMS &amp; Prénoms]=$A16,1,0),IF(congés_absences[TYPE CONGÉ/ABSENCE]=C$2,1,0),congés_absences[Nombre de jours])</f>
        <v>0</v>
      </c>
      <c r="D16" s="41">
        <f t="array" ref="D16">SUMPRODUCT(IF(congés_absences[NOMS &amp; Prénoms]=$A16,1,0),IF(congés_absences[TYPE CONGÉ/ABSENCE]=D$2,1,0),congés_absences[Nombre de jours])</f>
        <v>0</v>
      </c>
      <c r="E16" s="41">
        <f t="array" ref="E16">SUMPRODUCT(IF(congés_absences[NOMS &amp; Prénoms]=$A16,1,0),IF(congés_absences[TYPE CONGÉ/ABSENCE]=E$2,1,0),congés_absences[Nombre de jours])</f>
        <v>0</v>
      </c>
      <c r="F16" s="41">
        <f t="array" ref="F16">SUMPRODUCT(IF(congés_absences[NOMS &amp; Prénoms]=$A16,1,0),IF(congés_absences[TYPE CONGÉ/ABSENCE]=F$2,1,0),congés_absences[Nombre de jours])</f>
        <v>0</v>
      </c>
      <c r="G16" s="41">
        <f t="array" ref="G16">SUMPRODUCT(IF(congés_absences[NOMS &amp; Prénoms]=$A16,1,0),IF(congés_absences[TYPE CONGÉ/ABSENCE]=G$2,1,0),congés_absences[Nombre de jours])</f>
        <v>0</v>
      </c>
      <c r="H16" s="41">
        <f t="array" ref="H16">SUMPRODUCT(IF(congés_absences[NOMS &amp; Prénoms]=$A16,1,0),IF(congés_absences[TYPE CONGÉ/ABSENCE]=H$2,1,0),congés_absences[Nombre de jours])</f>
        <v>0</v>
      </c>
      <c r="I16" s="41">
        <f t="array" ref="I16">SUMPRODUCT(IF(congés_absences[NOMS &amp; Prénoms]=$A16,1,0),IF(congés_absences[TYPE CONGÉ/ABSENCE]=I$2,1,0),congés_absences[Nombre de jours])</f>
        <v>0</v>
      </c>
    </row>
    <row r="17" spans="1:9" ht="16.5" x14ac:dyDescent="0.3">
      <c r="A17" s="63" t="str">
        <f>'Bilan CP'!A17</f>
        <v>WAJDER Benoît</v>
      </c>
      <c r="B17" s="19" t="str">
        <f>'Bilan CP'!B17</f>
        <v>Salarié Bureau</v>
      </c>
      <c r="C17" s="41">
        <f t="array" ref="C17">SUMPRODUCT(IF(congés_absences[NOMS &amp; Prénoms]=$A17,1,0),IF(congés_absences[TYPE CONGÉ/ABSENCE]=C$2,1,0),congés_absences[Nombre de jours])</f>
        <v>0</v>
      </c>
      <c r="D17" s="41">
        <f t="array" ref="D17">SUMPRODUCT(IF(congés_absences[NOMS &amp; Prénoms]=$A17,1,0),IF(congés_absences[TYPE CONGÉ/ABSENCE]=D$2,1,0),congés_absences[Nombre de jours])</f>
        <v>0</v>
      </c>
      <c r="E17" s="41">
        <f t="array" ref="E17">SUMPRODUCT(IF(congés_absences[NOMS &amp; Prénoms]=$A17,1,0),IF(congés_absences[TYPE CONGÉ/ABSENCE]=E$2,1,0),congés_absences[Nombre de jours])</f>
        <v>0</v>
      </c>
      <c r="F17" s="41">
        <f t="array" ref="F17">SUMPRODUCT(IF(congés_absences[NOMS &amp; Prénoms]=$A17,1,0),IF(congés_absences[TYPE CONGÉ/ABSENCE]=F$2,1,0),congés_absences[Nombre de jours])</f>
        <v>0</v>
      </c>
      <c r="G17" s="41">
        <f t="array" ref="G17">SUMPRODUCT(IF(congés_absences[NOMS &amp; Prénoms]=$A17,1,0),IF(congés_absences[TYPE CONGÉ/ABSENCE]=G$2,1,0),congés_absences[Nombre de jours])</f>
        <v>0</v>
      </c>
      <c r="H17" s="41">
        <f t="array" ref="H17">SUMPRODUCT(IF(congés_absences[NOMS &amp; Prénoms]=$A17,1,0),IF(congés_absences[TYPE CONGÉ/ABSENCE]=H$2,1,0),congés_absences[Nombre de jours])</f>
        <v>0</v>
      </c>
      <c r="I17" s="41">
        <f t="array" ref="I17">SUMPRODUCT(IF(congés_absences[NOMS &amp; Prénoms]=$A17,1,0),IF(congés_absences[TYPE CONGÉ/ABSENCE]=I$2,1,0),congés_absences[Nombre de jours])</f>
        <v>0</v>
      </c>
    </row>
    <row r="18" spans="1:9" ht="16.5" x14ac:dyDescent="0.3">
      <c r="A18" s="63" t="str">
        <f>'Bilan CP'!A18</f>
        <v>WAJDER Benoît - provisoire</v>
      </c>
      <c r="B18" s="19" t="str">
        <f>'Bilan CP'!B18</f>
        <v xml:space="preserve"> </v>
      </c>
      <c r="C18" s="41">
        <f t="array" ref="C18">SUMPRODUCT(IF(congés_absences[NOMS &amp; Prénoms]=$A18,1,0),IF(congés_absences[TYPE CONGÉ/ABSENCE]=C$2,1,0),congés_absences[Nombre de jours])</f>
        <v>0</v>
      </c>
      <c r="D18" s="41">
        <f t="array" ref="D18">SUMPRODUCT(IF(congés_absences[NOMS &amp; Prénoms]=$A18,1,0),IF(congés_absences[TYPE CONGÉ/ABSENCE]=D$2,1,0),congés_absences[Nombre de jours])</f>
        <v>0</v>
      </c>
      <c r="E18" s="41">
        <f t="array" ref="E18">SUMPRODUCT(IF(congés_absences[NOMS &amp; Prénoms]=$A18,1,0),IF(congés_absences[TYPE CONGÉ/ABSENCE]=E$2,1,0),congés_absences[Nombre de jours])</f>
        <v>0</v>
      </c>
      <c r="F18" s="41">
        <f t="array" ref="F18">SUMPRODUCT(IF(congés_absences[NOMS &amp; Prénoms]=$A18,1,0),IF(congés_absences[TYPE CONGÉ/ABSENCE]=F$2,1,0),congés_absences[Nombre de jours])</f>
        <v>0</v>
      </c>
      <c r="G18" s="41">
        <f t="array" ref="G18">SUMPRODUCT(IF(congés_absences[NOMS &amp; Prénoms]=$A18,1,0),IF(congés_absences[TYPE CONGÉ/ABSENCE]=G$2,1,0),congés_absences[Nombre de jours])</f>
        <v>0</v>
      </c>
      <c r="H18" s="41">
        <f t="array" ref="H18">SUMPRODUCT(IF(congés_absences[NOMS &amp; Prénoms]=$A18,1,0),IF(congés_absences[TYPE CONGÉ/ABSENCE]=H$2,1,0),congés_absences[Nombre de jours])</f>
        <v>0</v>
      </c>
      <c r="I18" s="41">
        <f t="array" ref="I18">SUMPRODUCT(IF(congés_absences[NOMS &amp; Prénoms]=$A18,1,0),IF(congés_absences[TYPE CONGÉ/ABSENCE]=I$2,1,0),congés_absences[Nombre de jours])</f>
        <v>0</v>
      </c>
    </row>
    <row r="19" spans="1:9" ht="16.5" x14ac:dyDescent="0.3">
      <c r="A19" s="63" t="str">
        <f>'Bilan CP'!A19</f>
        <v>PRETRE Célia</v>
      </c>
      <c r="B19" s="19" t="str">
        <f>'Bilan CP'!B19</f>
        <v>Salarié Bureau</v>
      </c>
      <c r="C19" s="41">
        <f t="array" ref="C19">SUMPRODUCT(IF(congés_absences[NOMS &amp; Prénoms]=$A19,1,0),IF(congés_absences[TYPE CONGÉ/ABSENCE]=C$2,1,0),congés_absences[Nombre de jours])</f>
        <v>0</v>
      </c>
      <c r="D19" s="41">
        <f t="array" ref="D19">SUMPRODUCT(IF(congés_absences[NOMS &amp; Prénoms]=$A19,1,0),IF(congés_absences[TYPE CONGÉ/ABSENCE]=D$2,1,0),congés_absences[Nombre de jours])</f>
        <v>0</v>
      </c>
      <c r="E19" s="41">
        <f t="array" ref="E19">SUMPRODUCT(IF(congés_absences[NOMS &amp; Prénoms]=$A19,1,0),IF(congés_absences[TYPE CONGÉ/ABSENCE]=E$2,1,0),congés_absences[Nombre de jours])</f>
        <v>0</v>
      </c>
      <c r="F19" s="41">
        <f t="array" ref="F19">SUMPRODUCT(IF(congés_absences[NOMS &amp; Prénoms]=$A19,1,0),IF(congés_absences[TYPE CONGÉ/ABSENCE]=F$2,1,0),congés_absences[Nombre de jours])</f>
        <v>0</v>
      </c>
      <c r="G19" s="41">
        <f t="array" ref="G19">SUMPRODUCT(IF(congés_absences[NOMS &amp; Prénoms]=$A19,1,0),IF(congés_absences[TYPE CONGÉ/ABSENCE]=G$2,1,0),congés_absences[Nombre de jours])</f>
        <v>0</v>
      </c>
      <c r="H19" s="41">
        <f t="array" ref="H19">SUMPRODUCT(IF(congés_absences[NOMS &amp; Prénoms]=$A19,1,0),IF(congés_absences[TYPE CONGÉ/ABSENCE]=H$2,1,0),congés_absences[Nombre de jours])</f>
        <v>0</v>
      </c>
      <c r="I19" s="41">
        <f t="array" ref="I19">SUMPRODUCT(IF(congés_absences[NOMS &amp; Prénoms]=$A19,1,0),IF(congés_absences[TYPE CONGÉ/ABSENCE]=I$2,1,0),congés_absences[Nombre de jours])</f>
        <v>0</v>
      </c>
    </row>
    <row r="20" spans="1:9" ht="16.5" x14ac:dyDescent="0.3">
      <c r="A20" s="63" t="str">
        <f>'Bilan CP'!A20</f>
        <v>PRETRE Célia - provisoire</v>
      </c>
      <c r="B20" s="19" t="str">
        <f>'Bilan CP'!B20</f>
        <v xml:space="preserve"> </v>
      </c>
      <c r="C20" s="41">
        <f t="array" ref="C20">SUMPRODUCT(IF(congés_absences[NOMS &amp; Prénoms]=$A20,1,0),IF(congés_absences[TYPE CONGÉ/ABSENCE]=C$2,1,0),congés_absences[Nombre de jours])</f>
        <v>0</v>
      </c>
      <c r="D20" s="41">
        <f t="array" ref="D20">SUMPRODUCT(IF(congés_absences[NOMS &amp; Prénoms]=$A20,1,0),IF(congés_absences[TYPE CONGÉ/ABSENCE]=D$2,1,0),congés_absences[Nombre de jours])</f>
        <v>0</v>
      </c>
      <c r="E20" s="41">
        <f t="array" ref="E20">SUMPRODUCT(IF(congés_absences[NOMS &amp; Prénoms]=$A20,1,0),IF(congés_absences[TYPE CONGÉ/ABSENCE]=E$2,1,0),congés_absences[Nombre de jours])</f>
        <v>0</v>
      </c>
      <c r="F20" s="41">
        <f t="array" ref="F20">SUMPRODUCT(IF(congés_absences[NOMS &amp; Prénoms]=$A20,1,0),IF(congés_absences[TYPE CONGÉ/ABSENCE]=F$2,1,0),congés_absences[Nombre de jours])</f>
        <v>0</v>
      </c>
      <c r="G20" s="41">
        <f t="array" ref="G20">SUMPRODUCT(IF(congés_absences[NOMS &amp; Prénoms]=$A20,1,0),IF(congés_absences[TYPE CONGÉ/ABSENCE]=G$2,1,0),congés_absences[Nombre de jours])</f>
        <v>0</v>
      </c>
      <c r="H20" s="41">
        <f t="array" ref="H20">SUMPRODUCT(IF(congés_absences[NOMS &amp; Prénoms]=$A20,1,0),IF(congés_absences[TYPE CONGÉ/ABSENCE]=H$2,1,0),congés_absences[Nombre de jours])</f>
        <v>0</v>
      </c>
      <c r="I20" s="41">
        <f t="array" ref="I20">SUMPRODUCT(IF(congés_absences[NOMS &amp; Prénoms]=$A20,1,0),IF(congés_absences[TYPE CONGÉ/ABSENCE]=I$2,1,0),congés_absences[Nombre de jours])</f>
        <v>0</v>
      </c>
    </row>
  </sheetData>
  <autoFilter ref="A2:I6" xr:uid="{00000000-0009-0000-0000-000002000000}"/>
  <mergeCells count="1">
    <mergeCell ref="A1:I1"/>
  </mergeCells>
  <conditionalFormatting sqref="A3:I20">
    <cfRule type="containsText" dxfId="7" priority="1" operator="containsText" text="Provisoire">
      <formula>NOT(ISERROR(SEARCH("Provisoire",A3)))</formula>
    </cfRule>
  </conditionalFormatting>
  <dataValidations count="1">
    <dataValidation type="list" allowBlank="1" showInputMessage="1" showErrorMessage="1" sqref="B3:B20" xr:uid="{00000000-0002-0000-0200-000000000000}">
      <formula1>Profil</formula1>
    </dataValidation>
  </dataValidation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99" orientation="landscape" r:id="rId1"/>
  <headerFooter>
    <oddHeader>&amp;L&amp;G&amp;C&amp;"Century Gothic,Gras"&amp;K06+000&amp;F&amp;R&amp;"Century Gothic,Normal"&amp;D</oddHeader>
    <oddFooter>&amp;L&amp;D&amp;C&amp;"Times New Roman,Gras"CLP - ESCALE en Baie de Somme&amp;R&amp;A</oddFooter>
  </headerFooter>
  <legacyDrawingHF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>
    <pageSetUpPr fitToPage="1"/>
  </sheetPr>
  <dimension ref="A1:E20"/>
  <sheetViews>
    <sheetView showGridLines="0" zoomScaleNormal="100" workbookViewId="0">
      <pane ySplit="2" topLeftCell="A3" activePane="bottomLeft" state="frozen"/>
      <selection pane="bottomLeft" activeCell="J20" sqref="J20"/>
    </sheetView>
  </sheetViews>
  <sheetFormatPr baseColWidth="10" defaultRowHeight="12.75" x14ac:dyDescent="0.2"/>
  <cols>
    <col min="1" max="1" width="68.83203125" style="3" customWidth="1"/>
    <col min="2" max="2" width="20.5" style="2" bestFit="1" customWidth="1"/>
    <col min="3" max="4" width="13.83203125" style="1" customWidth="1"/>
    <col min="5" max="5" width="13.83203125" customWidth="1"/>
  </cols>
  <sheetData>
    <row r="1" spans="1:5" ht="35.1" customHeight="1" thickBot="1" x14ac:dyDescent="0.25">
      <c r="A1" s="124" t="s">
        <v>36</v>
      </c>
      <c r="B1" s="125"/>
      <c r="C1" s="125"/>
      <c r="D1" s="125"/>
      <c r="E1" s="127"/>
    </row>
    <row r="2" spans="1:5" ht="24.95" customHeight="1" x14ac:dyDescent="0.2">
      <c r="A2" s="26" t="s">
        <v>33</v>
      </c>
      <c r="B2" s="27" t="s">
        <v>19</v>
      </c>
      <c r="C2" s="27" t="s">
        <v>31</v>
      </c>
      <c r="D2" s="27" t="s">
        <v>32</v>
      </c>
      <c r="E2" s="27" t="s">
        <v>30</v>
      </c>
    </row>
    <row r="3" spans="1:5" ht="20.100000000000001" customHeight="1" x14ac:dyDescent="0.2">
      <c r="A3" s="65" t="s">
        <v>98</v>
      </c>
      <c r="B3" s="72" t="s">
        <v>85</v>
      </c>
      <c r="C3" s="73">
        <v>0</v>
      </c>
      <c r="D3" s="74" cm="1">
        <f t="array" ref="D3">SUMPRODUCT(IF(congés_absences[NOMS &amp; Prénoms]=$A3,1,0),IF(congés_absences[TYPE CONGÉ/ABSENCE]=LEFT(D$2,2),1,0),congés_absences[Nombre de jours])</f>
        <v>0</v>
      </c>
      <c r="E3" s="73">
        <f>IF($B3="","",$C3-$D3)</f>
        <v>0</v>
      </c>
    </row>
    <row r="4" spans="1:5" ht="20.100000000000001" customHeight="1" x14ac:dyDescent="0.2">
      <c r="A4" s="66" t="s">
        <v>99</v>
      </c>
      <c r="B4" s="75" t="s">
        <v>92</v>
      </c>
      <c r="C4" s="76"/>
      <c r="D4" s="79">
        <f t="array" ref="D4">SUMPRODUCT(IF(congés_absences[NOMS &amp; Prénoms]=$A4,1,0),IF(congés_absences[TYPE CONGÉ/ABSENCE]=LEFT(D$2,2),1,0),congés_absences[Nombre de jours])</f>
        <v>0</v>
      </c>
      <c r="E4" s="78">
        <f t="shared" ref="E4:E20" si="0">IF($B4="","",$C4-$D4)</f>
        <v>0</v>
      </c>
    </row>
    <row r="5" spans="1:5" ht="20.100000000000001" customHeight="1" x14ac:dyDescent="0.2">
      <c r="A5" s="66" t="s">
        <v>100</v>
      </c>
      <c r="B5" s="77" t="s">
        <v>85</v>
      </c>
      <c r="C5" s="78">
        <v>14</v>
      </c>
      <c r="D5" s="79">
        <f t="array" ref="D5">SUMPRODUCT(IF(congés_absences[NOMS &amp; Prénoms]=$A5,1,0),IF(congés_absences[TYPE CONGÉ/ABSENCE]=LEFT(D$2,2),1,0),congés_absences[Nombre de jours])</f>
        <v>0</v>
      </c>
      <c r="E5" s="78">
        <f t="shared" si="0"/>
        <v>14</v>
      </c>
    </row>
    <row r="6" spans="1:5" ht="16.5" x14ac:dyDescent="0.2">
      <c r="A6" s="66" t="s">
        <v>101</v>
      </c>
      <c r="B6" s="75" t="s">
        <v>92</v>
      </c>
      <c r="C6" s="76"/>
      <c r="D6" s="79">
        <f t="array" ref="D6">SUMPRODUCT(IF(congés_absences[NOMS &amp; Prénoms]=$A6,1,0),IF(congés_absences[TYPE CONGÉ/ABSENCE]=LEFT(D$2,2),1,0),congés_absences[Nombre de jours])</f>
        <v>0</v>
      </c>
      <c r="E6" s="78">
        <f t="shared" si="0"/>
        <v>0</v>
      </c>
    </row>
    <row r="7" spans="1:5" ht="16.5" x14ac:dyDescent="0.2">
      <c r="A7" s="66" t="s">
        <v>102</v>
      </c>
      <c r="B7" s="77" t="s">
        <v>85</v>
      </c>
      <c r="C7" s="78"/>
      <c r="D7" s="79">
        <f t="array" ref="D7">SUMPRODUCT(IF(congés_absences[NOMS &amp; Prénoms]=$A7,1,0),IF(congés_absences[TYPE CONGÉ/ABSENCE]=LEFT(D$2,2),1,0),congés_absences[Nombre de jours])</f>
        <v>0</v>
      </c>
      <c r="E7" s="78">
        <f t="shared" si="0"/>
        <v>0</v>
      </c>
    </row>
    <row r="8" spans="1:5" ht="16.5" x14ac:dyDescent="0.2">
      <c r="A8" s="66" t="s">
        <v>103</v>
      </c>
      <c r="B8" s="75" t="s">
        <v>92</v>
      </c>
      <c r="C8" s="76"/>
      <c r="D8" s="79">
        <f t="array" ref="D8">SUMPRODUCT(IF(congés_absences[NOMS &amp; Prénoms]=$A8,1,0),IF(congés_absences[TYPE CONGÉ/ABSENCE]=LEFT(D$2,2),1,0),congés_absences[Nombre de jours])</f>
        <v>0</v>
      </c>
      <c r="E8" s="78">
        <f t="shared" si="0"/>
        <v>0</v>
      </c>
    </row>
    <row r="9" spans="1:5" ht="16.5" x14ac:dyDescent="0.2">
      <c r="A9" s="66" t="s">
        <v>104</v>
      </c>
      <c r="B9" s="77" t="s">
        <v>85</v>
      </c>
      <c r="C9" s="78">
        <v>21</v>
      </c>
      <c r="D9" s="79">
        <f t="array" ref="D9">SUMPRODUCT(IF(congés_absences[NOMS &amp; Prénoms]=$A9,1,0),IF(congés_absences[TYPE CONGÉ/ABSENCE]=LEFT(D$2,2),1,0),congés_absences[Nombre de jours])</f>
        <v>0</v>
      </c>
      <c r="E9" s="78">
        <f t="shared" si="0"/>
        <v>21</v>
      </c>
    </row>
    <row r="10" spans="1:5" ht="16.5" x14ac:dyDescent="0.2">
      <c r="A10" s="66" t="s">
        <v>105</v>
      </c>
      <c r="B10" s="75" t="s">
        <v>92</v>
      </c>
      <c r="C10" s="76"/>
      <c r="D10" s="79">
        <f t="array" ref="D10">SUMPRODUCT(IF(congés_absences[NOMS &amp; Prénoms]=$A10,1,0),IF(congés_absences[TYPE CONGÉ/ABSENCE]=LEFT(D$2,2),1,0),congés_absences[Nombre de jours])</f>
        <v>0</v>
      </c>
      <c r="E10" s="78">
        <f t="shared" si="0"/>
        <v>0</v>
      </c>
    </row>
    <row r="11" spans="1:5" ht="16.5" x14ac:dyDescent="0.2">
      <c r="A11" s="66" t="s">
        <v>106</v>
      </c>
      <c r="B11" s="77" t="s">
        <v>85</v>
      </c>
      <c r="C11" s="78">
        <v>22</v>
      </c>
      <c r="D11" s="79">
        <f t="array" ref="D11">SUMPRODUCT(IF(congés_absences[NOMS &amp; Prénoms]=$A11,1,0),IF(congés_absences[TYPE CONGÉ/ABSENCE]=LEFT(D$2,2),1,0),congés_absences[Nombre de jours])</f>
        <v>12</v>
      </c>
      <c r="E11" s="78">
        <f t="shared" si="0"/>
        <v>10</v>
      </c>
    </row>
    <row r="12" spans="1:5" ht="16.5" x14ac:dyDescent="0.2">
      <c r="A12" s="66" t="s">
        <v>107</v>
      </c>
      <c r="B12" s="75" t="s">
        <v>92</v>
      </c>
      <c r="C12" s="76"/>
      <c r="D12" s="79">
        <f t="array" ref="D12">SUMPRODUCT(IF(congés_absences[NOMS &amp; Prénoms]=$A12,1,0),IF(congés_absences[TYPE CONGÉ/ABSENCE]=LEFT(D$2,2),1,0),congés_absences[Nombre de jours])</f>
        <v>0</v>
      </c>
      <c r="E12" s="78">
        <f t="shared" si="0"/>
        <v>0</v>
      </c>
    </row>
    <row r="13" spans="1:5" ht="16.5" x14ac:dyDescent="0.2">
      <c r="A13" s="66" t="s">
        <v>108</v>
      </c>
      <c r="B13" s="77" t="s">
        <v>85</v>
      </c>
      <c r="C13" s="78">
        <v>7</v>
      </c>
      <c r="D13" s="79">
        <f t="array" ref="D13">SUMPRODUCT(IF(congés_absences[NOMS &amp; Prénoms]=$A13,1,0),IF(congés_absences[TYPE CONGÉ/ABSENCE]=LEFT(D$2,2),1,0),congés_absences[Nombre de jours])</f>
        <v>0</v>
      </c>
      <c r="E13" s="78">
        <f t="shared" si="0"/>
        <v>7</v>
      </c>
    </row>
    <row r="14" spans="1:5" ht="16.5" x14ac:dyDescent="0.2">
      <c r="A14" s="66" t="s">
        <v>109</v>
      </c>
      <c r="B14" s="75" t="s">
        <v>92</v>
      </c>
      <c r="C14" s="76"/>
      <c r="D14" s="79">
        <f t="array" ref="D14">SUMPRODUCT(IF(congés_absences[NOMS &amp; Prénoms]=$A14,1,0),IF(congés_absences[TYPE CONGÉ/ABSENCE]=LEFT(D$2,2),1,0),congés_absences[Nombre de jours])</f>
        <v>0</v>
      </c>
      <c r="E14" s="78">
        <f t="shared" si="0"/>
        <v>0</v>
      </c>
    </row>
    <row r="15" spans="1:5" ht="16.5" x14ac:dyDescent="0.2">
      <c r="A15" s="66" t="s">
        <v>110</v>
      </c>
      <c r="B15" s="77" t="s">
        <v>85</v>
      </c>
      <c r="C15" s="78">
        <v>13</v>
      </c>
      <c r="D15" s="79">
        <f t="array" ref="D15">SUMPRODUCT(IF(congés_absences[NOMS &amp; Prénoms]=$A15,1,0),IF(congés_absences[TYPE CONGÉ/ABSENCE]=LEFT(D$2,2),1,0),congés_absences[Nombre de jours])</f>
        <v>11</v>
      </c>
      <c r="E15" s="78">
        <f t="shared" si="0"/>
        <v>2</v>
      </c>
    </row>
    <row r="16" spans="1:5" ht="16.5" x14ac:dyDescent="0.2">
      <c r="A16" s="66" t="s">
        <v>111</v>
      </c>
      <c r="B16" s="75" t="s">
        <v>92</v>
      </c>
      <c r="C16" s="76"/>
      <c r="D16" s="79">
        <f t="array" ref="D16">SUMPRODUCT(IF(congés_absences[NOMS &amp; Prénoms]=$A16,1,0),IF(congés_absences[TYPE CONGÉ/ABSENCE]=LEFT(D$2,2),1,0),congés_absences[Nombre de jours])</f>
        <v>0</v>
      </c>
      <c r="E16" s="78">
        <f t="shared" si="0"/>
        <v>0</v>
      </c>
    </row>
    <row r="17" spans="1:5" ht="16.5" x14ac:dyDescent="0.2">
      <c r="A17" s="66" t="s">
        <v>112</v>
      </c>
      <c r="B17" s="77" t="s">
        <v>85</v>
      </c>
      <c r="C17" s="78">
        <v>14</v>
      </c>
      <c r="D17" s="79">
        <f t="array" ref="D17">SUMPRODUCT(IF(congés_absences[NOMS &amp; Prénoms]=$A17,1,0),IF(congés_absences[TYPE CONGÉ/ABSENCE]=LEFT(D$2,2),1,0),congés_absences[Nombre de jours])</f>
        <v>0</v>
      </c>
      <c r="E17" s="78">
        <f t="shared" si="0"/>
        <v>14</v>
      </c>
    </row>
    <row r="18" spans="1:5" ht="16.5" x14ac:dyDescent="0.2">
      <c r="A18" s="66" t="s">
        <v>113</v>
      </c>
      <c r="B18" s="75" t="s">
        <v>92</v>
      </c>
      <c r="C18" s="76"/>
      <c r="D18" s="79">
        <f t="array" ref="D18">SUMPRODUCT(IF(congés_absences[NOMS &amp; Prénoms]=$A18,1,0),IF(congés_absences[TYPE CONGÉ/ABSENCE]=LEFT(D$2,2),1,0),congés_absences[Nombre de jours])</f>
        <v>0</v>
      </c>
      <c r="E18" s="78">
        <f t="shared" si="0"/>
        <v>0</v>
      </c>
    </row>
    <row r="19" spans="1:5" ht="16.5" x14ac:dyDescent="0.2">
      <c r="A19" s="66" t="s">
        <v>114</v>
      </c>
      <c r="B19" s="77" t="s">
        <v>85</v>
      </c>
      <c r="C19" s="78"/>
      <c r="D19" s="79">
        <f t="array" ref="D19">SUMPRODUCT(IF(congés_absences[NOMS &amp; Prénoms]=$A19,1,0),IF(congés_absences[TYPE CONGÉ/ABSENCE]=LEFT(D$2,2),1,0),congés_absences[Nombre de jours])</f>
        <v>0</v>
      </c>
      <c r="E19" s="78">
        <f t="shared" si="0"/>
        <v>0</v>
      </c>
    </row>
    <row r="20" spans="1:5" ht="16.5" x14ac:dyDescent="0.2">
      <c r="A20" s="66" t="s">
        <v>115</v>
      </c>
      <c r="B20" s="75" t="s">
        <v>92</v>
      </c>
      <c r="C20" s="76"/>
      <c r="D20" s="79">
        <f t="array" ref="D20">SUMPRODUCT(IF(congés_absences[NOMS &amp; Prénoms]=$A20,1,0),IF(congés_absences[TYPE CONGÉ/ABSENCE]=LEFT(D$2,2),1,0),congés_absences[Nombre de jours])</f>
        <v>0</v>
      </c>
      <c r="E20" s="78">
        <f t="shared" si="0"/>
        <v>0</v>
      </c>
    </row>
  </sheetData>
  <autoFilter ref="A2:E20" xr:uid="{00000000-0009-0000-0000-000003000000}">
    <sortState xmlns:xlrd2="http://schemas.microsoft.com/office/spreadsheetml/2017/richdata2" ref="A3:E20">
      <sortCondition ref="A2"/>
    </sortState>
  </autoFilter>
  <mergeCells count="1">
    <mergeCell ref="A1:E1"/>
  </mergeCells>
  <conditionalFormatting sqref="E3:E20">
    <cfRule type="cellIs" dxfId="6" priority="8" stopIfTrue="1" operator="greaterThan">
      <formula>0</formula>
    </cfRule>
    <cfRule type="cellIs" dxfId="5" priority="9" stopIfTrue="1" operator="equal">
      <formula>0</formula>
    </cfRule>
    <cfRule type="cellIs" dxfId="4" priority="10" stopIfTrue="1" operator="lessThan">
      <formula>0</formula>
    </cfRule>
  </conditionalFormatting>
  <conditionalFormatting sqref="A3:A18">
    <cfRule type="containsText" dxfId="3" priority="2" operator="containsText" text="Provisoire">
      <formula>NOT(ISERROR(SEARCH("Provisoire",A3)))</formula>
    </cfRule>
  </conditionalFormatting>
  <conditionalFormatting sqref="A3:A20">
    <cfRule type="containsText" dxfId="2" priority="1" operator="containsText" text="Provisoire">
      <formula>NOT(ISERROR(SEARCH("Provisoire",A3)))</formula>
    </cfRule>
  </conditionalFormatting>
  <dataValidations count="1">
    <dataValidation type="list" allowBlank="1" showInputMessage="1" showErrorMessage="1" sqref="A1:E1" xr:uid="{00000000-0002-0000-0300-000001000000}">
      <formula1>Bilan</formula1>
    </dataValidation>
  </dataValidation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76" orientation="portrait" r:id="rId1"/>
  <headerFooter>
    <oddHeader>&amp;L&amp;G&amp;C&amp;"Century Gothic,Gras"&amp;K05+000&amp;F&amp;"Times New Roman,Normal"&amp;K000000
&amp;R&amp;"Century Gothic,Normal"&amp;D</oddHeader>
  </headerFooter>
  <legacyDrawingHF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EF6DF787-305A-4FEF-A0D3-80B4F8FB6006}">
          <x14:formula1>
            <xm:f>BDD!$O$2:$O$9</xm:f>
          </x14:formula1>
          <xm:sqref>B3:B20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3">
    <pageSetUpPr fitToPage="1"/>
  </sheetPr>
  <dimension ref="A1:R19"/>
  <sheetViews>
    <sheetView showGridLines="0" zoomScale="90" zoomScaleNormal="90" workbookViewId="0">
      <selection activeCell="A2" sqref="A2:A19"/>
    </sheetView>
  </sheetViews>
  <sheetFormatPr baseColWidth="10" defaultColWidth="13.33203125" defaultRowHeight="17.25" x14ac:dyDescent="0.3"/>
  <cols>
    <col min="1" max="1" width="65.1640625" style="8" customWidth="1"/>
    <col min="2" max="2" width="5.83203125" style="8" customWidth="1"/>
    <col min="3" max="3" width="16.33203125" style="5" bestFit="1" customWidth="1"/>
    <col min="4" max="4" width="5.83203125" style="5" customWidth="1"/>
    <col min="5" max="5" width="18.33203125" style="5" bestFit="1" customWidth="1"/>
    <col min="6" max="6" width="26.5" style="5" bestFit="1" customWidth="1"/>
    <col min="7" max="7" width="15.83203125" style="5" customWidth="1"/>
    <col min="8" max="8" width="13.6640625" style="5" bestFit="1" customWidth="1"/>
    <col min="9" max="9" width="7.1640625" style="5" customWidth="1"/>
    <col min="10" max="10" width="25.83203125" style="5" customWidth="1"/>
    <col min="11" max="11" width="80" style="5" customWidth="1"/>
    <col min="12" max="12" width="5.83203125" style="5" customWidth="1"/>
    <col min="13" max="13" width="25.83203125" style="5" customWidth="1"/>
    <col min="14" max="14" width="13.33203125" style="5"/>
    <col min="15" max="15" width="22.5" style="5" bestFit="1" customWidth="1"/>
    <col min="16" max="17" width="13.33203125" style="5"/>
    <col min="18" max="18" width="46" style="5" bestFit="1" customWidth="1"/>
    <col min="19" max="16384" width="13.33203125" style="5"/>
  </cols>
  <sheetData>
    <row r="1" spans="1:18" ht="20.100000000000001" customHeight="1" thickBot="1" x14ac:dyDescent="0.35">
      <c r="A1" s="9" t="s">
        <v>33</v>
      </c>
      <c r="B1" s="4"/>
      <c r="C1" s="9" t="s">
        <v>0</v>
      </c>
      <c r="D1" s="4"/>
      <c r="E1" s="128" t="s">
        <v>56</v>
      </c>
      <c r="F1" s="129"/>
      <c r="H1" s="45" t="s">
        <v>6</v>
      </c>
      <c r="J1" s="128" t="s">
        <v>10</v>
      </c>
      <c r="K1" s="129"/>
      <c r="L1" s="6"/>
      <c r="M1" s="22" t="s">
        <v>76</v>
      </c>
      <c r="O1" s="22" t="s">
        <v>35</v>
      </c>
      <c r="Q1" s="22" t="s">
        <v>64</v>
      </c>
      <c r="R1" s="22" t="s">
        <v>55</v>
      </c>
    </row>
    <row r="2" spans="1:18" x14ac:dyDescent="0.3">
      <c r="A2" s="65" t="s">
        <v>98</v>
      </c>
      <c r="B2" s="7"/>
      <c r="C2" s="13" t="s">
        <v>29</v>
      </c>
      <c r="D2" s="7"/>
      <c r="E2" s="16">
        <f>DATE(An,1,1)</f>
        <v>43831</v>
      </c>
      <c r="F2" s="23" t="s">
        <v>15</v>
      </c>
      <c r="H2" s="10">
        <v>2017</v>
      </c>
      <c r="J2" s="44" t="s">
        <v>7</v>
      </c>
      <c r="K2" s="31" t="s">
        <v>77</v>
      </c>
      <c r="M2" s="10" t="s">
        <v>37</v>
      </c>
      <c r="O2" s="67" t="s">
        <v>85</v>
      </c>
      <c r="Q2" s="29" t="s">
        <v>63</v>
      </c>
      <c r="R2" s="13" t="s">
        <v>47</v>
      </c>
    </row>
    <row r="3" spans="1:18" x14ac:dyDescent="0.3">
      <c r="A3" s="66" t="s">
        <v>99</v>
      </c>
      <c r="B3" s="7"/>
      <c r="C3" s="14" t="s">
        <v>21</v>
      </c>
      <c r="D3" s="7"/>
      <c r="E3" s="17">
        <f>lundi_Paques(An)</f>
        <v>43934</v>
      </c>
      <c r="F3" s="24" t="s">
        <v>1</v>
      </c>
      <c r="H3" s="11">
        <v>2018</v>
      </c>
      <c r="J3" s="20" t="s">
        <v>6</v>
      </c>
      <c r="K3" s="30" t="s">
        <v>83</v>
      </c>
      <c r="M3" s="11" t="s">
        <v>36</v>
      </c>
      <c r="O3" s="68" t="s">
        <v>86</v>
      </c>
      <c r="Q3" s="34" t="s">
        <v>58</v>
      </c>
      <c r="R3" s="14" t="s">
        <v>48</v>
      </c>
    </row>
    <row r="4" spans="1:18" x14ac:dyDescent="0.3">
      <c r="A4" s="66" t="s">
        <v>100</v>
      </c>
      <c r="B4" s="7"/>
      <c r="C4" s="14" t="s">
        <v>22</v>
      </c>
      <c r="D4" s="7"/>
      <c r="E4" s="17">
        <f>DATE(An,5,1)</f>
        <v>43952</v>
      </c>
      <c r="F4" s="24" t="s">
        <v>14</v>
      </c>
      <c r="H4" s="11">
        <v>2019</v>
      </c>
      <c r="J4" s="20" t="s">
        <v>8</v>
      </c>
      <c r="K4" s="30" t="s">
        <v>82</v>
      </c>
      <c r="M4" s="11" t="s">
        <v>38</v>
      </c>
      <c r="O4" s="68" t="s">
        <v>87</v>
      </c>
      <c r="Q4" s="37" t="s">
        <v>74</v>
      </c>
      <c r="R4" s="14" t="s">
        <v>49</v>
      </c>
    </row>
    <row r="5" spans="1:18" x14ac:dyDescent="0.3">
      <c r="A5" s="66" t="s">
        <v>101</v>
      </c>
      <c r="B5" s="7"/>
      <c r="C5" s="14" t="s">
        <v>71</v>
      </c>
      <c r="D5" s="7"/>
      <c r="E5" s="17">
        <f>DATE(An,5,8)</f>
        <v>43959</v>
      </c>
      <c r="F5" s="24" t="s">
        <v>16</v>
      </c>
      <c r="H5" s="11">
        <v>2020</v>
      </c>
      <c r="J5" s="20" t="s">
        <v>79</v>
      </c>
      <c r="K5" s="30" t="s">
        <v>80</v>
      </c>
      <c r="M5" s="11" t="s">
        <v>39</v>
      </c>
      <c r="O5" s="68" t="s">
        <v>88</v>
      </c>
      <c r="Q5" s="38" t="s">
        <v>59</v>
      </c>
      <c r="R5" s="14" t="s">
        <v>50</v>
      </c>
    </row>
    <row r="6" spans="1:18" x14ac:dyDescent="0.3">
      <c r="A6" s="66" t="s">
        <v>102</v>
      </c>
      <c r="B6" s="7"/>
      <c r="C6" s="14" t="s">
        <v>23</v>
      </c>
      <c r="D6" s="7"/>
      <c r="E6" s="17">
        <f>jeudi_Ascension(An)</f>
        <v>43972</v>
      </c>
      <c r="F6" s="24" t="s">
        <v>2</v>
      </c>
      <c r="H6" s="11">
        <v>2021</v>
      </c>
      <c r="J6" s="20" t="s">
        <v>9</v>
      </c>
      <c r="K6" s="30" t="s">
        <v>81</v>
      </c>
      <c r="M6" s="11" t="s">
        <v>40</v>
      </c>
      <c r="O6" s="68" t="s">
        <v>89</v>
      </c>
      <c r="Q6" s="36" t="s">
        <v>61</v>
      </c>
      <c r="R6" s="14" t="s">
        <v>51</v>
      </c>
    </row>
    <row r="7" spans="1:18" x14ac:dyDescent="0.3">
      <c r="A7" s="66" t="s">
        <v>103</v>
      </c>
      <c r="B7" s="7"/>
      <c r="C7" s="14" t="s">
        <v>24</v>
      </c>
      <c r="D7" s="7"/>
      <c r="E7" s="17">
        <f>lundi_Pentecote(An)</f>
        <v>43983</v>
      </c>
      <c r="F7" s="24" t="s">
        <v>17</v>
      </c>
      <c r="H7" s="11">
        <v>2022</v>
      </c>
      <c r="J7" s="20" t="s">
        <v>67</v>
      </c>
      <c r="K7" s="30" t="s">
        <v>66</v>
      </c>
      <c r="M7" s="11" t="s">
        <v>41</v>
      </c>
      <c r="O7" s="68" t="s">
        <v>90</v>
      </c>
      <c r="Q7" s="35" t="s">
        <v>60</v>
      </c>
      <c r="R7" s="14" t="s">
        <v>52</v>
      </c>
    </row>
    <row r="8" spans="1:18" x14ac:dyDescent="0.3">
      <c r="A8" s="66" t="s">
        <v>104</v>
      </c>
      <c r="B8" s="7"/>
      <c r="C8" s="14" t="s">
        <v>25</v>
      </c>
      <c r="D8" s="7"/>
      <c r="E8" s="17">
        <f>DATE(An,7,14)</f>
        <v>44026</v>
      </c>
      <c r="F8" s="24" t="s">
        <v>13</v>
      </c>
      <c r="H8" s="11">
        <v>2023</v>
      </c>
      <c r="J8" s="20" t="s">
        <v>68</v>
      </c>
      <c r="K8" s="30" t="s">
        <v>78</v>
      </c>
      <c r="M8" s="11" t="s">
        <v>42</v>
      </c>
      <c r="O8" s="68" t="s">
        <v>91</v>
      </c>
      <c r="Q8" s="33" t="s">
        <v>65</v>
      </c>
      <c r="R8" s="14" t="s">
        <v>53</v>
      </c>
    </row>
    <row r="9" spans="1:18" ht="18" thickBot="1" x14ac:dyDescent="0.35">
      <c r="A9" s="66" t="s">
        <v>105</v>
      </c>
      <c r="B9" s="7"/>
      <c r="C9" s="14" t="s">
        <v>72</v>
      </c>
      <c r="D9" s="7"/>
      <c r="E9" s="17">
        <f>DATE(An,8,15)</f>
        <v>44058</v>
      </c>
      <c r="F9" s="24" t="s">
        <v>3</v>
      </c>
      <c r="H9" s="11">
        <v>2024</v>
      </c>
      <c r="J9" s="21" t="s">
        <v>69</v>
      </c>
      <c r="K9" s="32" t="s">
        <v>84</v>
      </c>
      <c r="M9" s="11" t="s">
        <v>43</v>
      </c>
      <c r="O9" s="69" t="s">
        <v>92</v>
      </c>
      <c r="Q9" s="80" t="s">
        <v>62</v>
      </c>
      <c r="R9" s="14" t="s">
        <v>54</v>
      </c>
    </row>
    <row r="10" spans="1:18" x14ac:dyDescent="0.3">
      <c r="A10" s="66" t="s">
        <v>106</v>
      </c>
      <c r="B10" s="7"/>
      <c r="C10" s="14" t="s">
        <v>26</v>
      </c>
      <c r="D10" s="7"/>
      <c r="E10" s="17">
        <f>DATE(An,11,1)</f>
        <v>44136</v>
      </c>
      <c r="F10" s="24" t="s">
        <v>4</v>
      </c>
      <c r="H10" s="11">
        <v>2025</v>
      </c>
      <c r="M10" s="11" t="s">
        <v>44</v>
      </c>
      <c r="Q10" s="82" t="s">
        <v>94</v>
      </c>
      <c r="R10" s="81" t="s">
        <v>93</v>
      </c>
    </row>
    <row r="11" spans="1:18" x14ac:dyDescent="0.3">
      <c r="A11" s="66" t="s">
        <v>107</v>
      </c>
      <c r="B11" s="7"/>
      <c r="C11" s="14" t="s">
        <v>73</v>
      </c>
      <c r="D11" s="7"/>
      <c r="E11" s="17">
        <f>DATE(An,11,11)</f>
        <v>44146</v>
      </c>
      <c r="F11" s="24" t="s">
        <v>18</v>
      </c>
      <c r="H11" s="11">
        <v>2026</v>
      </c>
      <c r="M11" s="11" t="s">
        <v>45</v>
      </c>
    </row>
    <row r="12" spans="1:18" ht="18" thickBot="1" x14ac:dyDescent="0.35">
      <c r="A12" s="66" t="s">
        <v>108</v>
      </c>
      <c r="B12" s="7"/>
      <c r="C12" s="14" t="s">
        <v>27</v>
      </c>
      <c r="D12" s="7"/>
      <c r="E12" s="18">
        <f>DATE(An,12,25)</f>
        <v>44190</v>
      </c>
      <c r="F12" s="25" t="s">
        <v>12</v>
      </c>
      <c r="H12" s="12">
        <v>2027</v>
      </c>
      <c r="M12" s="12" t="s">
        <v>46</v>
      </c>
    </row>
    <row r="13" spans="1:18" x14ac:dyDescent="0.3">
      <c r="A13" s="66" t="s">
        <v>109</v>
      </c>
      <c r="B13" s="7"/>
      <c r="C13" s="15" t="s">
        <v>28</v>
      </c>
      <c r="D13" s="7"/>
    </row>
    <row r="14" spans="1:18" x14ac:dyDescent="0.3">
      <c r="A14" s="66" t="s">
        <v>110</v>
      </c>
      <c r="B14" s="7"/>
      <c r="C14" s="7"/>
      <c r="D14" s="7"/>
    </row>
    <row r="15" spans="1:18" x14ac:dyDescent="0.3">
      <c r="A15" s="66" t="s">
        <v>111</v>
      </c>
      <c r="B15" s="7"/>
      <c r="C15" s="7"/>
      <c r="D15" s="7"/>
    </row>
    <row r="16" spans="1:18" x14ac:dyDescent="0.3">
      <c r="A16" s="66" t="s">
        <v>112</v>
      </c>
      <c r="B16" s="7"/>
      <c r="C16" s="7"/>
      <c r="D16" s="7"/>
    </row>
    <row r="17" spans="1:4" x14ac:dyDescent="0.3">
      <c r="A17" s="66" t="s">
        <v>113</v>
      </c>
      <c r="B17" s="7"/>
      <c r="C17" s="7"/>
      <c r="D17" s="7"/>
    </row>
    <row r="18" spans="1:4" x14ac:dyDescent="0.3">
      <c r="A18" s="66" t="s">
        <v>114</v>
      </c>
    </row>
    <row r="19" spans="1:4" x14ac:dyDescent="0.3">
      <c r="A19" s="66" t="s">
        <v>115</v>
      </c>
    </row>
  </sheetData>
  <sortState xmlns:xlrd2="http://schemas.microsoft.com/office/spreadsheetml/2017/richdata2" ref="A3:A17">
    <sortCondition ref="A2"/>
  </sortState>
  <mergeCells count="2">
    <mergeCell ref="E1:F1"/>
    <mergeCell ref="J1:K1"/>
  </mergeCells>
  <phoneticPr fontId="0" type="noConversion"/>
  <conditionalFormatting sqref="A2:A17">
    <cfRule type="containsText" dxfId="1" priority="3" operator="containsText" text="Provisoire">
      <formula>NOT(ISERROR(SEARCH("Provisoire",A2)))</formula>
    </cfRule>
  </conditionalFormatting>
  <conditionalFormatting sqref="A2:A19">
    <cfRule type="containsText" dxfId="0" priority="1" operator="containsText" text="Provisoire">
      <formula>NOT(ISERROR(SEARCH("Provisoire",A2)))</formula>
    </cfRule>
  </conditionalFormatting>
  <pageMargins left="0.7" right="0.7" top="0.75" bottom="0.75" header="0.3" footer="0.3"/>
  <pageSetup paperSize="9" scale="35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20</vt:i4>
      </vt:variant>
    </vt:vector>
  </HeadingPairs>
  <TitlesOfParts>
    <vt:vector size="26" baseType="lpstr">
      <vt:lpstr>Saisie CP</vt:lpstr>
      <vt:lpstr>Planning CP</vt:lpstr>
      <vt:lpstr>Planning CP6</vt:lpstr>
      <vt:lpstr>Bilan ABSENCE</vt:lpstr>
      <vt:lpstr>Bilan CP</vt:lpstr>
      <vt:lpstr>BDD</vt:lpstr>
      <vt:lpstr>'Planning CP'!An</vt:lpstr>
      <vt:lpstr>'Planning CP6'!An</vt:lpstr>
      <vt:lpstr>An</vt:lpstr>
      <vt:lpstr>Années</vt:lpstr>
      <vt:lpstr>Bilan</vt:lpstr>
      <vt:lpstr>codes</vt:lpstr>
      <vt:lpstr>ColA</vt:lpstr>
      <vt:lpstr>'Planning CP'!dates_planning</vt:lpstr>
      <vt:lpstr>'Planning CP6'!dates_planning</vt:lpstr>
      <vt:lpstr>'Planning CP'!Mois</vt:lpstr>
      <vt:lpstr>'Planning CP6'!Mois</vt:lpstr>
      <vt:lpstr>Mois_BDD</vt:lpstr>
      <vt:lpstr>'Planning CP'!Mois_fin</vt:lpstr>
      <vt:lpstr>'Planning CP6'!Mois_fin</vt:lpstr>
      <vt:lpstr>'Planning CP'!mois_planning</vt:lpstr>
      <vt:lpstr>'Planning CP6'!mois_planning</vt:lpstr>
      <vt:lpstr>Profil</vt:lpstr>
      <vt:lpstr>Type</vt:lpstr>
      <vt:lpstr>'Planning CP'!Zone_d_impression</vt:lpstr>
      <vt:lpstr>'Planning CP6'!Zone_d_impression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Domi</dc:creator>
  <cp:lastModifiedBy>Christelle CADOT-GUILLET</cp:lastModifiedBy>
  <cp:lastPrinted>2020-03-05T09:21:06Z</cp:lastPrinted>
  <dcterms:created xsi:type="dcterms:W3CDTF">2009-05-19T05:49:18Z</dcterms:created>
  <dcterms:modified xsi:type="dcterms:W3CDTF">2020-03-11T08:02:08Z</dcterms:modified>
</cp:coreProperties>
</file>