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xr:revisionPtr revIDLastSave="0" documentId="13_ncr:1_{5F574092-5139-4F5F-8E04-4193B08177C6}" xr6:coauthVersionLast="47" xr6:coauthVersionMax="47" xr10:uidLastSave="{00000000-0000-0000-0000-000000000000}"/>
  <bookViews>
    <workbookView xWindow="-120" yWindow="-120" windowWidth="29040" windowHeight="18240" xr2:uid="{00000000-000D-0000-FFFF-FFFF00000000}"/>
  </bookViews>
  <sheets>
    <sheet name="Feuil1" sheetId="1" r:id="rId1"/>
  </sheets>
  <definedNames>
    <definedName name="LISTE">Tableau1[ARTICLES]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5" i="1"/>
  <c r="D6" i="1"/>
  <c r="E6" i="1" s="1"/>
  <c r="D7" i="1"/>
  <c r="E7" i="1" s="1"/>
  <c r="D8" i="1"/>
  <c r="E8" i="1" s="1"/>
  <c r="D9" i="1"/>
  <c r="E9" i="1" s="1"/>
  <c r="D10" i="1"/>
  <c r="E10" i="1" s="1"/>
  <c r="D5" i="1"/>
  <c r="E5" i="1" s="1"/>
  <c r="K10" i="1" l="1"/>
  <c r="H10" i="1"/>
  <c r="C2" i="1"/>
  <c r="K6" i="1"/>
  <c r="K7" i="1"/>
  <c r="K8" i="1"/>
  <c r="K9" i="1"/>
  <c r="K5" i="1"/>
  <c r="J6" i="1"/>
  <c r="J7" i="1"/>
  <c r="J8" i="1"/>
  <c r="J9" i="1"/>
  <c r="J10" i="1"/>
  <c r="H6" i="1"/>
  <c r="H7" i="1"/>
  <c r="H8" i="1"/>
  <c r="H9" i="1"/>
  <c r="H5" i="1"/>
  <c r="I2" i="1" l="1"/>
  <c r="J5" i="1"/>
  <c r="E2" i="1" s="1"/>
  <c r="G2" i="1" s="1"/>
</calcChain>
</file>

<file path=xl/sharedStrings.xml><?xml version="1.0" encoding="utf-8"?>
<sst xmlns="http://schemas.openxmlformats.org/spreadsheetml/2006/main" count="22" uniqueCount="22">
  <si>
    <t>NB VENDU</t>
  </si>
  <si>
    <t>ARTICLES</t>
  </si>
  <si>
    <t>PRIX ACHAT</t>
  </si>
  <si>
    <t>QUANTITE</t>
  </si>
  <si>
    <t>PRIX /UNITE</t>
  </si>
  <si>
    <t>PRIX VENTE</t>
  </si>
  <si>
    <t>BENEF THEORIQUE</t>
  </si>
  <si>
    <t>BENEF REEL</t>
  </si>
  <si>
    <t xml:space="preserve">SOIT DEPENSE :   </t>
  </si>
  <si>
    <t xml:space="preserve">BENEF :   </t>
  </si>
  <si>
    <t>CA THEORIQUE</t>
  </si>
  <si>
    <t xml:space="preserve">CA :   </t>
  </si>
  <si>
    <t xml:space="preserve">PRIX MINIMUN </t>
  </si>
  <si>
    <t xml:space="preserve">BENEF THEORIQUE :   </t>
  </si>
  <si>
    <t>!</t>
  </si>
  <si>
    <t>ARTICLE 1</t>
  </si>
  <si>
    <t>ARTICLE 2</t>
  </si>
  <si>
    <t>ARTICLE 3</t>
  </si>
  <si>
    <t>ARTICLE 4</t>
  </si>
  <si>
    <t>ARTICLE 5</t>
  </si>
  <si>
    <t>ARTICLE 6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</si>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</sst>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rgb="FF000000"/>
      <name val="Aptos Narrow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1" fillId="2" borderId="0" xfId="0" applyFont="1" applyFill="1" applyAlignment="1">
      <alignment horizontal="left"/>
    </xf>
    <xf numFmtId="2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</xdr:row>
          <xdr:rowOff>0</xdr:rowOff>
        </xdr:from>
        <xdr:to>
          <xdr:col>0</xdr:col>
          <xdr:colOff>1685925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ptos Narrow"/>
                </a:rPr>
                <a:t>AJOUTER 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0</xdr:row>
          <xdr:rowOff>152400</xdr:rowOff>
        </xdr:from>
        <xdr:to>
          <xdr:col>10</xdr:col>
          <xdr:colOff>685800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ptos Narrow"/>
                </a:rPr>
                <a:t>AJOUTER UNE VENTE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K10" totalsRowShown="0" headerRowDxfId="10">
  <autoFilter ref="A4:K10" xr:uid="{00000000-0009-0000-0100-000001000000}"/>
  <tableColumns count="11">
    <tableColumn id="1" xr3:uid="{00000000-0010-0000-0000-000001000000}" name="ARTICLES"/>
    <tableColumn id="2" xr3:uid="{00000000-0010-0000-0000-000002000000}" name="PRIX ACHAT" dataDxfId="9"/>
    <tableColumn id="3" xr3:uid="{00000000-0010-0000-0000-000003000000}" name="QUANTITE" dataDxfId="8"/>
    <tableColumn id="4" xr3:uid="{00000000-0010-0000-0000-000004000000}" name="PRIX /UNITE" dataDxfId="7">
      <calculatedColumnFormula>IF(ISBLANK(B5),"",Tableau1[[#This Row],[PRIX ACHAT]]/Tableau1[[#This Row],[QUANTITE]])</calculatedColumnFormula>
    </tableColumn>
    <tableColumn id="12" xr3:uid="{00000000-0010-0000-0000-00000C000000}" name="PRIX MINIMUN " dataDxfId="6">
      <calculatedColumnFormula>IF(ISBLANK(B5),"",Tableau1[[#This Row],[PRIX /UNITE]]*2)</calculatedColumnFormula>
    </tableColumn>
    <tableColumn id="5" xr3:uid="{00000000-0010-0000-0000-000005000000}" name="PRIX VENTE" dataDxfId="5"/>
    <tableColumn id="6" xr3:uid="{00000000-0010-0000-0000-000006000000}" name="CA THEORIQUE" dataDxfId="4">
      <calculatedColumnFormula>Tableau1[[#This Row],[PRIX VENTE]]*Tableau1[[#This Row],[QUANTITE]]</calculatedColumnFormula>
    </tableColumn>
    <tableColumn id="7" xr3:uid="{00000000-0010-0000-0000-000007000000}" name="BENEF THEORIQUE" dataDxfId="3">
      <calculatedColumnFormula>Tableau1[[#This Row],[CA THEORIQUE]]-Tableau1[[#This Row],[PRIX ACHAT]]</calculatedColumnFormula>
    </tableColumn>
    <tableColumn id="8" xr3:uid="{00000000-0010-0000-0000-000008000000}" name="NB VENDU" dataDxfId="2"/>
    <tableColumn id="9" xr3:uid="{00000000-0010-0000-0000-000009000000}" name="BENEF REEL" dataDxfId="1">
      <calculatedColumnFormula>Tableau1[[#This Row],[NB VENDU]]*Tableau1[[#This Row],[PRIX VENTE]]</calculatedColumnFormula>
    </tableColumn>
    <tableColumn id="10" xr3:uid="{00000000-0010-0000-0000-00000A000000}" name="STOCK" dataDxfId="0">
      <calculatedColumnFormula>Tableau1[[#This Row],[QUANTITE]]-Tableau1[[#This Row],[NB VENDU]]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P25"/>
  <sheetViews>
    <sheetView tabSelected="1" workbookViewId="0">
      <selection activeCell="E18" sqref="E18"/>
    </sheetView>
  </sheetViews>
  <sheetFormatPr baseColWidth="10" defaultRowHeight="15" x14ac:dyDescent="0.25"/>
  <cols>
    <col min="1" max="1" width="28.7109375" customWidth="1"/>
    <col min="2" max="2" width="18.140625" customWidth="1"/>
    <col min="3" max="3" width="13.7109375" customWidth="1"/>
    <col min="4" max="4" width="15" customWidth="1"/>
    <col min="5" max="5" width="17.28515625" customWidth="1"/>
    <col min="6" max="6" width="14.7109375" customWidth="1"/>
    <col min="7" max="7" width="17.7109375" customWidth="1"/>
    <col min="8" max="8" width="21.28515625" customWidth="1"/>
    <col min="9" max="9" width="13.85546875" customWidth="1"/>
    <col min="10" max="10" width="15.5703125" customWidth="1"/>
    <col min="11" max="11" width="13.140625" customWidth="1"/>
  </cols>
  <sheetData>
    <row r="2" spans="1:11" x14ac:dyDescent="0.25">
      <c r="B2" s="3" t="s">
        <v>8</v>
      </c>
      <c r="C2" s="4">
        <f>SUM(Tableau1[PRIX ACHAT])</f>
        <v>14.33</v>
      </c>
      <c r="D2" s="3" t="s">
        <v>11</v>
      </c>
      <c r="E2" s="5">
        <f>SUM(Tableau1[BENEF REEL])</f>
        <v>17</v>
      </c>
      <c r="F2" s="3" t="s">
        <v>9</v>
      </c>
      <c r="G2" s="7">
        <f>E2-C2</f>
        <v>2.67</v>
      </c>
      <c r="H2" s="8" t="s">
        <v>13</v>
      </c>
      <c r="I2" s="4">
        <f>SUM(Tableau1[[#All],[BENEF THEORIQUE]])</f>
        <v>53.669999999999995</v>
      </c>
      <c r="J2" s="5"/>
    </row>
    <row r="4" spans="1:11" s="2" customFormat="1" x14ac:dyDescent="0.25">
      <c r="A4" s="2" t="s">
        <v>1</v>
      </c>
      <c r="B4" s="2" t="s">
        <v>2</v>
      </c>
      <c r="C4" s="2" t="s">
        <v>3</v>
      </c>
      <c r="D4" s="2" t="s">
        <v>4</v>
      </c>
      <c r="E4" s="2" t="s">
        <v>12</v>
      </c>
      <c r="F4" s="2" t="s">
        <v>5</v>
      </c>
      <c r="G4" s="2" t="s">
        <v>10</v>
      </c>
      <c r="H4" s="2" t="s">
        <v>6</v>
      </c>
      <c r="I4" s="2" t="s">
        <v>0</v>
      </c>
      <c r="J4" s="2" t="s">
        <v>7</v>
      </c>
      <c r="K4" s="2" t="s">
        <v>21</v>
      </c>
    </row>
    <row r="5" spans="1:11" x14ac:dyDescent="0.25">
      <c r="A5" t="s">
        <v>15</v>
      </c>
      <c r="B5" s="1">
        <v>2.29</v>
      </c>
      <c r="C5" s="1">
        <v>51</v>
      </c>
      <c r="D5" s="9">
        <f>IF(ISBLANK(B5),"",Tableau1[[#This Row],[PRIX ACHAT]]/Tableau1[[#This Row],[QUANTITE]])</f>
        <v>4.4901960784313723E-2</v>
      </c>
      <c r="E5" s="9">
        <f>IF(ISBLANK(B5),"",Tableau1[[#This Row],[PRIX /UNITE]]*2)</f>
        <v>8.9803921568627446E-2</v>
      </c>
      <c r="F5" s="6">
        <v>0.5</v>
      </c>
      <c r="G5" s="6">
        <f>Tableau1[[#This Row],[PRIX VENTE]]*Tableau1[[#This Row],[QUANTITE]]</f>
        <v>25.5</v>
      </c>
      <c r="H5" s="1">
        <f>Tableau1[[#This Row],[CA THEORIQUE]]-Tableau1[[#This Row],[PRIX ACHAT]]</f>
        <v>23.21</v>
      </c>
      <c r="I5" s="1">
        <v>7</v>
      </c>
      <c r="J5" s="6">
        <f>Tableau1[[#This Row],[NB VENDU]]*Tableau1[[#This Row],[PRIX VENTE]]</f>
        <v>3.5</v>
      </c>
      <c r="K5" s="1">
        <f>Tableau1[[#This Row],[QUANTITE]]-Tableau1[[#This Row],[NB VENDU]]</f>
        <v>44</v>
      </c>
    </row>
    <row r="6" spans="1:11" x14ac:dyDescent="0.25">
      <c r="A6" t="s">
        <v>16</v>
      </c>
      <c r="B6" s="1">
        <v>2.48</v>
      </c>
      <c r="C6" s="1">
        <v>21</v>
      </c>
      <c r="D6" s="9">
        <f>IF(ISBLANK(B6),"",Tableau1[[#This Row],[PRIX ACHAT]]/Tableau1[[#This Row],[QUANTITE]])</f>
        <v>0.1180952380952381</v>
      </c>
      <c r="E6" s="9">
        <f>IF(ISBLANK(B6),"",Tableau1[[#This Row],[PRIX /UNITE]]*2)</f>
        <v>0.2361904761904762</v>
      </c>
      <c r="F6" s="6">
        <v>0.5</v>
      </c>
      <c r="G6" s="6">
        <f>Tableau1[[#This Row],[PRIX VENTE]]*Tableau1[[#This Row],[QUANTITE]]</f>
        <v>10.5</v>
      </c>
      <c r="H6" s="1">
        <f>Tableau1[[#This Row],[CA THEORIQUE]]-Tableau1[[#This Row],[PRIX ACHAT]]</f>
        <v>8.02</v>
      </c>
      <c r="I6" s="1">
        <v>21</v>
      </c>
      <c r="J6" s="6">
        <f>Tableau1[[#This Row],[NB VENDU]]*Tableau1[[#This Row],[PRIX VENTE]]</f>
        <v>10.5</v>
      </c>
      <c r="K6" s="1">
        <f>Tableau1[[#This Row],[QUANTITE]]-Tableau1[[#This Row],[NB VENDU]]</f>
        <v>0</v>
      </c>
    </row>
    <row r="7" spans="1:11" x14ac:dyDescent="0.25">
      <c r="A7" t="s">
        <v>17</v>
      </c>
      <c r="B7" s="1">
        <v>2.17</v>
      </c>
      <c r="C7" s="1">
        <v>30</v>
      </c>
      <c r="D7" s="9">
        <f>IF(ISBLANK(B7),"",Tableau1[[#This Row],[PRIX ACHAT]]/Tableau1[[#This Row],[QUANTITE]])</f>
        <v>7.2333333333333333E-2</v>
      </c>
      <c r="E7" s="9">
        <f>IF(ISBLANK(B7),"",Tableau1[[#This Row],[PRIX /UNITE]]*2)</f>
        <v>0.14466666666666667</v>
      </c>
      <c r="F7" s="1">
        <v>0.25</v>
      </c>
      <c r="G7" s="6">
        <f>Tableau1[[#This Row],[PRIX VENTE]]*Tableau1[[#This Row],[QUANTITE]]</f>
        <v>7.5</v>
      </c>
      <c r="H7" s="1">
        <f>Tableau1[[#This Row],[CA THEORIQUE]]-Tableau1[[#This Row],[PRIX ACHAT]]</f>
        <v>5.33</v>
      </c>
      <c r="I7" s="1">
        <v>4</v>
      </c>
      <c r="J7" s="6">
        <f>Tableau1[[#This Row],[NB VENDU]]*Tableau1[[#This Row],[PRIX VENTE]]</f>
        <v>1</v>
      </c>
      <c r="K7" s="1">
        <f>Tableau1[[#This Row],[QUANTITE]]-Tableau1[[#This Row],[NB VENDU]]</f>
        <v>26</v>
      </c>
    </row>
    <row r="8" spans="1:11" x14ac:dyDescent="0.25">
      <c r="A8" t="s">
        <v>18</v>
      </c>
      <c r="B8" s="1">
        <v>2.39</v>
      </c>
      <c r="C8" s="1">
        <v>17</v>
      </c>
      <c r="D8" s="9">
        <f>IF(ISBLANK(B8),"",Tableau1[[#This Row],[PRIX ACHAT]]/Tableau1[[#This Row],[QUANTITE]])</f>
        <v>0.14058823529411765</v>
      </c>
      <c r="E8" s="9">
        <f>IF(ISBLANK(B8),"",Tableau1[[#This Row],[PRIX /UNITE]]*2)</f>
        <v>0.28117647058823531</v>
      </c>
      <c r="F8" s="6">
        <v>0.5</v>
      </c>
      <c r="G8" s="6">
        <f>Tableau1[[#This Row],[PRIX VENTE]]*Tableau1[[#This Row],[QUANTITE]]</f>
        <v>8.5</v>
      </c>
      <c r="H8" s="1">
        <f>Tableau1[[#This Row],[CA THEORIQUE]]-Tableau1[[#This Row],[PRIX ACHAT]]</f>
        <v>6.1099999999999994</v>
      </c>
      <c r="I8" s="1">
        <v>2</v>
      </c>
      <c r="J8" s="6">
        <f>Tableau1[[#This Row],[NB VENDU]]*Tableau1[[#This Row],[PRIX VENTE]]</f>
        <v>1</v>
      </c>
      <c r="K8" s="1">
        <f>Tableau1[[#This Row],[QUANTITE]]-Tableau1[[#This Row],[NB VENDU]]</f>
        <v>15</v>
      </c>
    </row>
    <row r="9" spans="1:11" x14ac:dyDescent="0.25">
      <c r="A9" t="s">
        <v>19</v>
      </c>
      <c r="B9" s="1">
        <v>2.48</v>
      </c>
      <c r="C9" s="1">
        <v>21</v>
      </c>
      <c r="D9" s="9">
        <f>IF(ISBLANK(B9),"",Tableau1[[#This Row],[PRIX ACHAT]]/Tableau1[[#This Row],[QUANTITE]])</f>
        <v>0.1180952380952381</v>
      </c>
      <c r="E9" s="9">
        <f>IF(ISBLANK(B9),"",Tableau1[[#This Row],[PRIX /UNITE]]*2)</f>
        <v>0.2361904761904762</v>
      </c>
      <c r="F9" s="6">
        <v>0.5</v>
      </c>
      <c r="G9" s="6">
        <f>Tableau1[[#This Row],[PRIX VENTE]]*Tableau1[[#This Row],[QUANTITE]]</f>
        <v>10.5</v>
      </c>
      <c r="H9" s="1">
        <f>Tableau1[[#This Row],[CA THEORIQUE]]-Tableau1[[#This Row],[PRIX ACHAT]]</f>
        <v>8.02</v>
      </c>
      <c r="I9" s="1">
        <v>1</v>
      </c>
      <c r="J9" s="6">
        <f>Tableau1[[#This Row],[NB VENDU]]*Tableau1[[#This Row],[PRIX VENTE]]</f>
        <v>0.5</v>
      </c>
      <c r="K9" s="1">
        <f>Tableau1[[#This Row],[QUANTITE]]-Tableau1[[#This Row],[NB VENDU]]</f>
        <v>20</v>
      </c>
    </row>
    <row r="10" spans="1:11" x14ac:dyDescent="0.25">
      <c r="A10" t="s">
        <v>20</v>
      </c>
      <c r="B10" s="1">
        <v>2.52</v>
      </c>
      <c r="C10" s="1">
        <v>11</v>
      </c>
      <c r="D10" s="9">
        <f>IF(ISBLANK(B10),"",Tableau1[[#This Row],[PRIX ACHAT]]/Tableau1[[#This Row],[QUANTITE]])</f>
        <v>0.2290909090909091</v>
      </c>
      <c r="E10" s="9">
        <f>IF(ISBLANK(B10),"",Tableau1[[#This Row],[PRIX /UNITE]]*2)</f>
        <v>0.45818181818181819</v>
      </c>
      <c r="F10" s="6">
        <v>0.5</v>
      </c>
      <c r="G10" s="6">
        <f>Tableau1[[#This Row],[PRIX VENTE]]*Tableau1[[#This Row],[QUANTITE]]</f>
        <v>5.5</v>
      </c>
      <c r="H10" s="1">
        <f>Tableau1[[#This Row],[CA THEORIQUE]]-Tableau1[[#This Row],[PRIX ACHAT]]</f>
        <v>2.98</v>
      </c>
      <c r="I10" s="1">
        <v>1</v>
      </c>
      <c r="J10" s="6">
        <f>Tableau1[[#This Row],[NB VENDU]]*Tableau1[[#This Row],[PRIX VENTE]]</f>
        <v>0.5</v>
      </c>
      <c r="K10" s="1">
        <f>Tableau1[[#This Row],[QUANTITE]]-Tableau1[[#This Row],[NB VENDU]]</f>
        <v>10</v>
      </c>
    </row>
    <row r="25" spans="16:16" x14ac:dyDescent="0.25">
      <c r="P25" t="s">
        <v>14</v>
      </c>
    </row>
  </sheetData>
  <phoneticPr fontId="3" type="noConversion"/>
  <conditionalFormatting sqref="K5">
    <cfRule type="colorScale" priority="11">
      <colorScale>
        <cfvo type="num" val="0"/>
        <cfvo type="formula" val="$C$5/2"/>
        <cfvo type="num" val="$C$5"/>
        <color rgb="FFF8696B"/>
        <color rgb="FFFFEB84"/>
        <color rgb="FF63BE7B"/>
      </colorScale>
    </cfRule>
  </conditionalFormatting>
  <conditionalFormatting sqref="K6">
    <cfRule type="colorScale" priority="5">
      <colorScale>
        <cfvo type="num" val="0"/>
        <cfvo type="formula" val="$C$6/2"/>
        <cfvo type="num" val="$C$6"/>
        <color rgb="FFF8696B"/>
        <color rgb="FFFFEB84"/>
        <color rgb="FF63BE7B"/>
      </colorScale>
    </cfRule>
  </conditionalFormatting>
  <conditionalFormatting sqref="K7">
    <cfRule type="colorScale" priority="4">
      <colorScale>
        <cfvo type="num" val="0"/>
        <cfvo type="formula" val="$C$7/2"/>
        <cfvo type="num" val="$C$7"/>
        <color rgb="FFF8696B"/>
        <color rgb="FFFFEB84"/>
        <color rgb="FF63BE7B"/>
      </colorScale>
    </cfRule>
  </conditionalFormatting>
  <conditionalFormatting sqref="K8">
    <cfRule type="colorScale" priority="3">
      <colorScale>
        <cfvo type="num" val="0"/>
        <cfvo type="formula" val="$C$8/2"/>
        <cfvo type="num" val="$C$8"/>
        <color rgb="FFF8696B"/>
        <color rgb="FFFFEB84"/>
        <color rgb="FF63BE7B"/>
      </colorScale>
    </cfRule>
  </conditionalFormatting>
  <conditionalFormatting sqref="K9">
    <cfRule type="colorScale" priority="2">
      <colorScale>
        <cfvo type="num" val="0"/>
        <cfvo type="formula" val="$C$9/2"/>
        <cfvo type="num" val="$C$9"/>
        <color rgb="FFF8696B"/>
        <color rgb="FFFFEB84"/>
        <color rgb="FF63BE7B"/>
      </colorScale>
    </cfRule>
  </conditionalFormatting>
  <conditionalFormatting sqref="K10">
    <cfRule type="colorScale" priority="1">
      <colorScale>
        <cfvo type="num" val="0"/>
        <cfvo type="formula" val="$C$10/2"/>
        <cfvo type="num" val="$C$1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ARTICLE_BOUTON">
                <anchor moveWithCells="1">
                  <from>
                    <xdr:col>0</xdr:col>
                    <xdr:colOff>219075</xdr:colOff>
                    <xdr:row>1</xdr:row>
                    <xdr:rowOff>0</xdr:rowOff>
                  </from>
                  <to>
                    <xdr:col>0</xdr:col>
                    <xdr:colOff>1685925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ER_VENTE_BOUTON">
                <anchor moveWithCells="1">
                  <from>
                    <xdr:col>9</xdr:col>
                    <xdr:colOff>257175</xdr:colOff>
                    <xdr:row>0</xdr:row>
                    <xdr:rowOff>152400</xdr:rowOff>
                  </from>
                  <to>
                    <xdr:col>10</xdr:col>
                    <xdr:colOff>685800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2025-03-29T09:55:59Z</dcterms:created>
  <dcterms:modified xsi:type="dcterms:W3CDTF">2025-04-01T19:26:31Z</dcterms:modified>
</cp:coreProperties>
</file>