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pilard\Desktop\"/>
    </mc:Choice>
  </mc:AlternateContent>
  <xr:revisionPtr revIDLastSave="0" documentId="13_ncr:1_{0C63C672-A893-448F-AEBA-A33B8C2F67EB}" xr6:coauthVersionLast="37" xr6:coauthVersionMax="37" xr10:uidLastSave="{00000000-0000-0000-0000-000000000000}"/>
  <bookViews>
    <workbookView xWindow="0" yWindow="0" windowWidth="28800" windowHeight="11310" activeTab="1" xr2:uid="{65482455-089C-4747-907A-574BC78DF772}"/>
  </bookViews>
  <sheets>
    <sheet name="Paramètres" sheetId="3" r:id="rId1"/>
    <sheet name="1-Contrat de prestation" sheetId="1" r:id="rId2"/>
    <sheet name="2-Suivi mensuel" sheetId="2" r:id="rId3"/>
  </sheets>
  <calcPr calcId="179021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P6" i="2" l="1"/>
  <c r="Q6" i="2"/>
  <c r="P7" i="2"/>
  <c r="Q7" i="2"/>
  <c r="P8" i="2"/>
  <c r="Q8" i="2"/>
  <c r="P9" i="2"/>
  <c r="Q9" i="2"/>
  <c r="O3" i="2"/>
  <c r="O4" i="2"/>
  <c r="O5" i="2"/>
  <c r="O6" i="2"/>
  <c r="O7" i="2"/>
  <c r="O8" i="2"/>
  <c r="O9" i="2"/>
  <c r="Q3" i="2"/>
  <c r="Q4" i="2"/>
  <c r="Q5" i="2"/>
  <c r="Q2" i="2"/>
  <c r="P3" i="2"/>
  <c r="P4" i="2"/>
  <c r="P5" i="2"/>
  <c r="P2" i="2"/>
  <c r="O2" i="2"/>
  <c r="E3" i="1"/>
  <c r="E4" i="1"/>
  <c r="E5" i="1"/>
  <c r="E6" i="1"/>
  <c r="E7" i="1"/>
  <c r="E8" i="1"/>
  <c r="E2" i="1"/>
</calcChain>
</file>

<file path=xl/sharedStrings.xml><?xml version="1.0" encoding="utf-8"?>
<sst xmlns="http://schemas.openxmlformats.org/spreadsheetml/2006/main" count="140" uniqueCount="51">
  <si>
    <t>AGCE</t>
  </si>
  <si>
    <t>NOM</t>
  </si>
  <si>
    <t>Poste</t>
  </si>
  <si>
    <t>DATE ENTREE</t>
  </si>
  <si>
    <t>DUREE CUMULEE</t>
  </si>
  <si>
    <t>CSP</t>
  </si>
  <si>
    <t>SEXE</t>
  </si>
  <si>
    <t>Tarif journalier</t>
  </si>
  <si>
    <t>DEBUT CONTRAT</t>
  </si>
  <si>
    <t>FIN CONTRAT</t>
  </si>
  <si>
    <t>Agence 1</t>
  </si>
  <si>
    <t>Agence 2</t>
  </si>
  <si>
    <t>Agence 3</t>
  </si>
  <si>
    <t>Presta 1</t>
  </si>
  <si>
    <t>Presta 2</t>
  </si>
  <si>
    <t>Presta 3</t>
  </si>
  <si>
    <t>Presta 4</t>
  </si>
  <si>
    <t>Presta 5</t>
  </si>
  <si>
    <t>Presta 6</t>
  </si>
  <si>
    <t>Presta 7</t>
  </si>
  <si>
    <t>Poste 1</t>
  </si>
  <si>
    <t>Poste 2</t>
  </si>
  <si>
    <t>Poste 3</t>
  </si>
  <si>
    <t>Poste 4</t>
  </si>
  <si>
    <t>Poste 5</t>
  </si>
  <si>
    <t>Poste 6</t>
  </si>
  <si>
    <t>Poste 7</t>
  </si>
  <si>
    <t>Service</t>
  </si>
  <si>
    <t>Service 1</t>
  </si>
  <si>
    <t>Service 2</t>
  </si>
  <si>
    <t>Service 3</t>
  </si>
  <si>
    <t>Service 4</t>
  </si>
  <si>
    <t>Service 5</t>
  </si>
  <si>
    <t>Service 6</t>
  </si>
  <si>
    <t>Direct</t>
  </si>
  <si>
    <t>Indirect</t>
  </si>
  <si>
    <t>Direct/Indirect</t>
  </si>
  <si>
    <t>ETAM</t>
  </si>
  <si>
    <t>Cadres</t>
  </si>
  <si>
    <t>H</t>
  </si>
  <si>
    <t>F</t>
  </si>
  <si>
    <t>Mois</t>
  </si>
  <si>
    <t>Potentiel jrs ouvrés mois</t>
  </si>
  <si>
    <t>Jours travaillés</t>
  </si>
  <si>
    <t xml:space="preserve">ETP </t>
  </si>
  <si>
    <t>IFM</t>
  </si>
  <si>
    <t>MOIS</t>
  </si>
  <si>
    <t>Potentiel du mois 2019</t>
  </si>
  <si>
    <t>Primes</t>
  </si>
  <si>
    <t>Coût presta</t>
  </si>
  <si>
    <t>ETAT CONTRAT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</si>
</sst>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2" formatCode="[$-40C]mmm\-yy;@"/>
  </numFmts>
  <fonts count="1" x14ac:knownFonts="1">
    <font>
      <sz val="10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0" borderId="0" xfId="0" applyAlignment="1">
      <alignment horizontal="center" vertical="top" wrapText="1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172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7" fontId="0" fillId="0" borderId="0" xfId="0" applyNumberFormat="1"/>
  </cellXfs>
  <cellStyles count="1">
    <cellStyle name="Normal" xfId="0" builtinId="0"/>
  </cellStyles>
  <dxfs count="7">
    <dxf>
      <alignment horizontal="center" vertical="top" textRotation="0" wrapText="1" indent="0" justifyLastLine="0" shrinkToFit="0" readingOrder="0"/>
    </dxf>
    <dxf>
      <numFmt numFmtId="19" formatCode="dd/mm/yyyy"/>
    </dxf>
    <dxf>
      <numFmt numFmtId="19" formatCode="dd/mm/yyyy"/>
    </dxf>
    <dxf>
      <numFmt numFmtId="2" formatCode="0.00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748E479-6B80-4321-8FD9-4A6E70714A88}" name="Tableau1" displayName="Tableau1" ref="A1:M8" totalsRowShown="0">
  <autoFilter ref="A1:M8" xr:uid="{34546C54-D21C-48C5-AF64-94761732386B}"/>
  <tableColumns count="13">
    <tableColumn id="1" xr3:uid="{51DF7D9C-4934-43F8-BFF4-B937E3F629E0}" name="AGCE"/>
    <tableColumn id="2" xr3:uid="{FC6A02AA-62FD-4BFD-83D4-B85409A5CF65}" name="NOM"/>
    <tableColumn id="3" xr3:uid="{3B70F5C6-4CFB-4058-83FA-8EEE2668516A}" name="Poste"/>
    <tableColumn id="4" xr3:uid="{7E566196-3BB9-44E7-8064-1CB66C1B8D6A}" name="DATE ENTREE" dataDxfId="4"/>
    <tableColumn id="5" xr3:uid="{D6A59711-84DE-4647-B4B9-8A609392296A}" name="DUREE CUMULEE" dataDxfId="3">
      <calculatedColumnFormula>IF(K2="","",L2-D2)/30</calculatedColumnFormula>
    </tableColumn>
    <tableColumn id="6" xr3:uid="{A7EC1138-B05C-4555-9B25-3AD41C0E649D}" name="Service"/>
    <tableColumn id="7" xr3:uid="{35EE5C92-8FD8-46E4-9A80-A6566905BFCC}" name="Direct/Indirect"/>
    <tableColumn id="8" xr3:uid="{0FEE439F-DB23-4D83-B36E-19C9B3E0BB45}" name="CSP"/>
    <tableColumn id="9" xr3:uid="{D1DA639B-EC98-4259-A5DB-FF7FCD919556}" name="SEXE"/>
    <tableColumn id="10" xr3:uid="{24EF3046-7D93-42E8-9BC7-5BD4B799658E}" name="Tarif journalier"/>
    <tableColumn id="11" xr3:uid="{4548DB09-704D-4DE3-ACA9-B3A54A288C8C}" name="DEBUT CONTRAT" dataDxfId="6"/>
    <tableColumn id="12" xr3:uid="{FF752D6A-BC7B-427C-83E8-46196B84DD51}" name="FIN CONTRAT" dataDxfId="5"/>
    <tableColumn id="13" xr3:uid="{8EB07E9D-C714-4362-8ACC-EA9EB934BC55}" name="ETAT CONTRAT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E39BBFC-4AF1-48D4-8165-AFBA7ABC7EF2}" name="Tableau2" displayName="Tableau2" ref="A1:Q9" totalsRowShown="0" headerRowDxfId="0">
  <autoFilter ref="A1:Q9" xr:uid="{499A1EE9-C056-43DE-82B6-FB15F1AC87D2}"/>
  <tableColumns count="17">
    <tableColumn id="1" xr3:uid="{07F5913E-DBEF-4B6F-BB08-6189D5CC9FC3}" name="AGCE"/>
    <tableColumn id="2" xr3:uid="{60C2EF6B-110B-4330-B6DE-29E99E186B43}" name="NOM"/>
    <tableColumn id="3" xr3:uid="{CB71C0F2-669E-4AEA-955C-BA1F1B638858}" name="Poste"/>
    <tableColumn id="4" xr3:uid="{11ABF113-AECD-4C25-975D-E3A900B1AB6C}" name="Service"/>
    <tableColumn id="5" xr3:uid="{DD9744E3-55D2-4C5F-8602-D15D8FD28E33}" name="Direct/Indirect"/>
    <tableColumn id="6" xr3:uid="{4192AFF2-5145-475F-B8E6-12C81CF4E9AC}" name="CSP"/>
    <tableColumn id="7" xr3:uid="{D4B1A782-60A3-4079-B9A1-2B324126DB06}" name="SEXE"/>
    <tableColumn id="8" xr3:uid="{9DA2A163-E36B-494A-A5CD-E3AFB5B25BE6}" name="Tarif journalier"/>
    <tableColumn id="9" xr3:uid="{018782B3-9C92-4F34-B576-0D45145012A2}" name="DEBUT CONTRAT" dataDxfId="2"/>
    <tableColumn id="10" xr3:uid="{68EF4DAB-B818-4C79-B3FE-3C7C522B9EB2}" name="FIN CONTRAT" dataDxfId="1"/>
    <tableColumn id="11" xr3:uid="{F40FDB23-F068-4939-BC74-A428777C6D20}" name="Mois"/>
    <tableColumn id="12" xr3:uid="{AE9F4C66-4DE1-4D19-AB47-87FFEE15B555}" name="Potentiel jrs ouvrés mois"/>
    <tableColumn id="13" xr3:uid="{50550A17-682F-4863-A7B0-9FED9101170F}" name="Jours travaillés"/>
    <tableColumn id="17" xr3:uid="{E5400CB6-71AE-4E7C-ACAF-EBFD7E88E304}" name="Primes"/>
    <tableColumn id="14" xr3:uid="{078E038B-CC19-482A-BEDB-F9C86866B50B}" name="Coût presta">
      <calculatedColumnFormula>IF(M2="","",(M2*H2)+N2)</calculatedColumnFormula>
    </tableColumn>
    <tableColumn id="15" xr3:uid="{44CC83C9-2B75-40BE-B474-3588D34FCB15}" name="ETP "/>
    <tableColumn id="16" xr3:uid="{363A2D04-8056-4881-A76E-F090A8DFD1B6}" name="IF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F4F436-1B2B-446A-ABA8-5EBB7B48E22B}">
  <dimension ref="A1:B13"/>
  <sheetViews>
    <sheetView workbookViewId="0">
      <selection activeCell="E17" sqref="E17"/>
    </sheetView>
  </sheetViews>
  <sheetFormatPr baseColWidth="10" defaultRowHeight="12.75" x14ac:dyDescent="0.2"/>
  <sheetData>
    <row r="1" spans="1:2" ht="25.5" x14ac:dyDescent="0.2">
      <c r="A1" s="4" t="s">
        <v>46</v>
      </c>
      <c r="B1" s="5" t="s">
        <v>47</v>
      </c>
    </row>
    <row r="2" spans="1:2" x14ac:dyDescent="0.2">
      <c r="A2" s="6">
        <v>43466</v>
      </c>
      <c r="B2" s="7">
        <v>22</v>
      </c>
    </row>
    <row r="3" spans="1:2" x14ac:dyDescent="0.2">
      <c r="A3" s="6">
        <v>43497</v>
      </c>
      <c r="B3" s="7">
        <v>20</v>
      </c>
    </row>
    <row r="4" spans="1:2" x14ac:dyDescent="0.2">
      <c r="A4" s="6">
        <v>43525</v>
      </c>
      <c r="B4" s="7">
        <v>21</v>
      </c>
    </row>
    <row r="5" spans="1:2" x14ac:dyDescent="0.2">
      <c r="A5" s="6">
        <v>43556</v>
      </c>
      <c r="B5" s="7">
        <v>21</v>
      </c>
    </row>
    <row r="6" spans="1:2" x14ac:dyDescent="0.2">
      <c r="A6" s="6">
        <v>43586</v>
      </c>
      <c r="B6" s="7">
        <v>20</v>
      </c>
    </row>
    <row r="7" spans="1:2" x14ac:dyDescent="0.2">
      <c r="A7" s="6">
        <v>43617</v>
      </c>
      <c r="B7" s="7">
        <v>19</v>
      </c>
    </row>
    <row r="8" spans="1:2" x14ac:dyDescent="0.2">
      <c r="A8" s="6">
        <v>43647</v>
      </c>
      <c r="B8" s="7">
        <v>23</v>
      </c>
    </row>
    <row r="9" spans="1:2" x14ac:dyDescent="0.2">
      <c r="A9" s="6">
        <v>43678</v>
      </c>
      <c r="B9" s="7">
        <v>21</v>
      </c>
    </row>
    <row r="10" spans="1:2" x14ac:dyDescent="0.2">
      <c r="A10" s="6">
        <v>43709</v>
      </c>
      <c r="B10" s="7">
        <v>21</v>
      </c>
    </row>
    <row r="11" spans="1:2" x14ac:dyDescent="0.2">
      <c r="A11" s="6">
        <v>43739</v>
      </c>
      <c r="B11" s="7">
        <v>23</v>
      </c>
    </row>
    <row r="12" spans="1:2" x14ac:dyDescent="0.2">
      <c r="A12" s="6">
        <v>43770</v>
      </c>
      <c r="B12" s="7">
        <v>19</v>
      </c>
    </row>
    <row r="13" spans="1:2" x14ac:dyDescent="0.2">
      <c r="A13" s="6">
        <v>43800</v>
      </c>
      <c r="B13" s="7">
        <v>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901D00-C170-4D63-B1DE-D7168BCE942E}">
  <dimension ref="A1:M9"/>
  <sheetViews>
    <sheetView tabSelected="1" workbookViewId="0">
      <selection activeCell="M2" sqref="M2"/>
    </sheetView>
  </sheetViews>
  <sheetFormatPr baseColWidth="10" defaultRowHeight="12.75" x14ac:dyDescent="0.2"/>
  <cols>
    <col min="4" max="4" width="13.28515625" customWidth="1"/>
    <col min="5" max="5" width="9.7109375" customWidth="1"/>
    <col min="7" max="7" width="14.7109375" customWidth="1"/>
    <col min="10" max="10" width="14.5703125" customWidth="1"/>
    <col min="11" max="11" width="16" customWidth="1"/>
    <col min="12" max="12" width="13.5703125" customWidth="1"/>
    <col min="13" max="13" width="13" customWidth="1"/>
  </cols>
  <sheetData>
    <row r="1" spans="1:13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27</v>
      </c>
      <c r="G1" t="s">
        <v>36</v>
      </c>
      <c r="H1" t="s">
        <v>5</v>
      </c>
      <c r="I1" t="s">
        <v>6</v>
      </c>
      <c r="J1" t="s">
        <v>7</v>
      </c>
      <c r="K1" t="s">
        <v>8</v>
      </c>
      <c r="L1" t="s">
        <v>9</v>
      </c>
      <c r="M1" t="s">
        <v>50</v>
      </c>
    </row>
    <row r="2" spans="1:13" x14ac:dyDescent="0.2">
      <c r="A2" t="s">
        <v>10</v>
      </c>
      <c r="B2" t="s">
        <v>13</v>
      </c>
      <c r="C2" t="s">
        <v>20</v>
      </c>
      <c r="D2" s="1">
        <v>43466</v>
      </c>
      <c r="E2" s="2">
        <f t="shared" ref="E2:E8" si="0">IF(K2="","",L2-D2)/30</f>
        <v>5.9333333333333336</v>
      </c>
      <c r="F2" t="s">
        <v>28</v>
      </c>
      <c r="G2" t="s">
        <v>34</v>
      </c>
      <c r="H2" t="s">
        <v>37</v>
      </c>
      <c r="I2" t="s">
        <v>39</v>
      </c>
      <c r="J2">
        <v>100</v>
      </c>
      <c r="K2" s="1">
        <v>43466</v>
      </c>
      <c r="L2" s="1">
        <v>43644</v>
      </c>
    </row>
    <row r="3" spans="1:13" x14ac:dyDescent="0.2">
      <c r="A3" t="s">
        <v>10</v>
      </c>
      <c r="B3" t="s">
        <v>14</v>
      </c>
      <c r="C3" t="s">
        <v>21</v>
      </c>
      <c r="D3" s="1">
        <v>43522</v>
      </c>
      <c r="E3" s="2">
        <f t="shared" si="0"/>
        <v>9.9333333333333336</v>
      </c>
      <c r="F3" t="s">
        <v>28</v>
      </c>
      <c r="G3" t="s">
        <v>35</v>
      </c>
      <c r="H3" t="s">
        <v>38</v>
      </c>
      <c r="I3" t="s">
        <v>39</v>
      </c>
      <c r="J3">
        <v>100</v>
      </c>
      <c r="K3" s="1">
        <v>43522</v>
      </c>
      <c r="L3" s="1">
        <v>43820</v>
      </c>
    </row>
    <row r="4" spans="1:13" x14ac:dyDescent="0.2">
      <c r="A4" t="s">
        <v>11</v>
      </c>
      <c r="B4" t="s">
        <v>15</v>
      </c>
      <c r="C4" t="s">
        <v>22</v>
      </c>
      <c r="D4" s="1">
        <v>43500</v>
      </c>
      <c r="E4" s="2">
        <f t="shared" si="0"/>
        <v>1.6666666666666667</v>
      </c>
      <c r="F4" t="s">
        <v>29</v>
      </c>
      <c r="G4" t="s">
        <v>34</v>
      </c>
      <c r="H4" t="s">
        <v>37</v>
      </c>
      <c r="I4" t="s">
        <v>39</v>
      </c>
      <c r="J4">
        <v>100</v>
      </c>
      <c r="K4" s="1">
        <v>43500</v>
      </c>
      <c r="L4" s="1">
        <v>43550</v>
      </c>
      <c r="M4" t="s">
        <v>40</v>
      </c>
    </row>
    <row r="5" spans="1:13" x14ac:dyDescent="0.2">
      <c r="A5" t="s">
        <v>11</v>
      </c>
      <c r="B5" t="s">
        <v>16</v>
      </c>
      <c r="C5" t="s">
        <v>23</v>
      </c>
      <c r="D5" s="1">
        <v>42968</v>
      </c>
      <c r="E5" s="2">
        <f t="shared" si="0"/>
        <v>16.7</v>
      </c>
      <c r="F5" t="s">
        <v>30</v>
      </c>
      <c r="G5" t="s">
        <v>34</v>
      </c>
      <c r="H5" t="s">
        <v>37</v>
      </c>
      <c r="I5" t="s">
        <v>40</v>
      </c>
      <c r="J5">
        <v>100</v>
      </c>
      <c r="K5" s="1">
        <v>42968</v>
      </c>
      <c r="L5" s="1">
        <v>43469</v>
      </c>
      <c r="M5" s="1" t="s">
        <v>40</v>
      </c>
    </row>
    <row r="6" spans="1:13" x14ac:dyDescent="0.2">
      <c r="A6" t="s">
        <v>11</v>
      </c>
      <c r="B6" t="s">
        <v>17</v>
      </c>
      <c r="C6" t="s">
        <v>24</v>
      </c>
      <c r="D6" s="1">
        <v>43542</v>
      </c>
      <c r="E6" s="2">
        <f t="shared" si="0"/>
        <v>5.5</v>
      </c>
      <c r="F6" t="s">
        <v>31</v>
      </c>
      <c r="G6" t="s">
        <v>35</v>
      </c>
      <c r="H6" t="s">
        <v>38</v>
      </c>
      <c r="I6" t="s">
        <v>39</v>
      </c>
      <c r="J6">
        <v>100</v>
      </c>
      <c r="K6" s="1">
        <v>43542</v>
      </c>
      <c r="L6" s="1">
        <v>43707</v>
      </c>
    </row>
    <row r="7" spans="1:13" x14ac:dyDescent="0.2">
      <c r="A7" t="s">
        <v>12</v>
      </c>
      <c r="B7" t="s">
        <v>18</v>
      </c>
      <c r="C7" t="s">
        <v>25</v>
      </c>
      <c r="D7" s="1">
        <v>43544</v>
      </c>
      <c r="E7" s="2">
        <f t="shared" si="0"/>
        <v>5.4333333333333336</v>
      </c>
      <c r="F7" t="s">
        <v>32</v>
      </c>
      <c r="G7" t="s">
        <v>35</v>
      </c>
      <c r="H7" t="s">
        <v>38</v>
      </c>
      <c r="I7" t="s">
        <v>39</v>
      </c>
      <c r="J7">
        <v>100</v>
      </c>
      <c r="K7" s="1">
        <v>43544</v>
      </c>
      <c r="L7" s="1">
        <v>43707</v>
      </c>
    </row>
    <row r="8" spans="1:13" x14ac:dyDescent="0.2">
      <c r="A8" t="s">
        <v>12</v>
      </c>
      <c r="B8" t="s">
        <v>19</v>
      </c>
      <c r="C8" t="s">
        <v>26</v>
      </c>
      <c r="D8" s="1">
        <v>43544</v>
      </c>
      <c r="E8" s="2">
        <f t="shared" si="0"/>
        <v>1.2333333333333334</v>
      </c>
      <c r="F8" t="s">
        <v>33</v>
      </c>
      <c r="G8" t="s">
        <v>35</v>
      </c>
      <c r="H8" t="s">
        <v>38</v>
      </c>
      <c r="I8" t="s">
        <v>40</v>
      </c>
      <c r="J8">
        <v>100</v>
      </c>
      <c r="K8" s="1">
        <v>43544</v>
      </c>
      <c r="L8" s="1">
        <v>43581</v>
      </c>
      <c r="M8" t="s">
        <v>40</v>
      </c>
    </row>
    <row r="9" spans="1:13" x14ac:dyDescent="0.2">
      <c r="D9" s="1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EFC7E0-4385-4DED-8185-EBE2A9C2F394}">
  <dimension ref="A1:Q9"/>
  <sheetViews>
    <sheetView workbookViewId="0">
      <selection activeCell="L7" sqref="L7"/>
    </sheetView>
  </sheetViews>
  <sheetFormatPr baseColWidth="10" defaultRowHeight="12.75" x14ac:dyDescent="0.2"/>
  <cols>
    <col min="1" max="15" width="10.7109375" customWidth="1"/>
    <col min="16" max="16" width="8.28515625" bestFit="1" customWidth="1"/>
    <col min="17" max="17" width="8.42578125" bestFit="1" customWidth="1"/>
  </cols>
  <sheetData>
    <row r="1" spans="1:17" s="3" customFormat="1" ht="25.5" x14ac:dyDescent="0.2">
      <c r="A1" s="3" t="s">
        <v>0</v>
      </c>
      <c r="B1" s="3" t="s">
        <v>1</v>
      </c>
      <c r="C1" s="3" t="s">
        <v>2</v>
      </c>
      <c r="D1" s="3" t="s">
        <v>27</v>
      </c>
      <c r="E1" s="3" t="s">
        <v>36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41</v>
      </c>
      <c r="L1" s="3" t="s">
        <v>42</v>
      </c>
      <c r="M1" s="3" t="s">
        <v>43</v>
      </c>
      <c r="N1" s="3" t="s">
        <v>48</v>
      </c>
      <c r="O1" s="3" t="s">
        <v>49</v>
      </c>
      <c r="P1" s="3" t="s">
        <v>44</v>
      </c>
      <c r="Q1" s="3" t="s">
        <v>45</v>
      </c>
    </row>
    <row r="2" spans="1:17" x14ac:dyDescent="0.2">
      <c r="A2" t="s">
        <v>10</v>
      </c>
      <c r="B2" t="s">
        <v>13</v>
      </c>
      <c r="C2" t="s">
        <v>20</v>
      </c>
      <c r="D2" t="s">
        <v>28</v>
      </c>
      <c r="E2" t="s">
        <v>34</v>
      </c>
      <c r="F2" t="s">
        <v>37</v>
      </c>
      <c r="G2" t="s">
        <v>39</v>
      </c>
      <c r="H2">
        <v>100</v>
      </c>
      <c r="I2" s="1">
        <v>43466</v>
      </c>
      <c r="J2" s="1">
        <v>43644</v>
      </c>
      <c r="K2" s="8">
        <v>43466</v>
      </c>
      <c r="L2">
        <v>22</v>
      </c>
      <c r="M2">
        <v>22</v>
      </c>
      <c r="O2">
        <f>IF(M2="","",(M2*H2)+N2)</f>
        <v>2200</v>
      </c>
      <c r="P2" s="2">
        <f>IF(Tableau2[[#This Row],[Jours travaillés]]=0,"",M2/L2)</f>
        <v>1</v>
      </c>
      <c r="Q2">
        <f>IF(Tableau2[[#This Row],[FIN CONTRAT]]=0,1,Tableau2[[#This Row],[FIN CONTRAT]]&gt;=EDATE(Tableau2[[#This Row],[Mois]],1)-1)*1</f>
        <v>1</v>
      </c>
    </row>
    <row r="3" spans="1:17" x14ac:dyDescent="0.2">
      <c r="A3" t="s">
        <v>10</v>
      </c>
      <c r="B3" t="s">
        <v>13</v>
      </c>
      <c r="C3" t="s">
        <v>20</v>
      </c>
      <c r="D3" t="s">
        <v>28</v>
      </c>
      <c r="E3" t="s">
        <v>34</v>
      </c>
      <c r="F3" t="s">
        <v>37</v>
      </c>
      <c r="G3" t="s">
        <v>39</v>
      </c>
      <c r="H3">
        <v>100</v>
      </c>
      <c r="I3" s="1">
        <v>43466</v>
      </c>
      <c r="J3" s="1">
        <v>43644</v>
      </c>
      <c r="K3" s="8">
        <v>43497</v>
      </c>
      <c r="L3">
        <v>20</v>
      </c>
      <c r="M3">
        <v>20</v>
      </c>
      <c r="O3">
        <f t="shared" ref="O3:O9" si="0">IF(M3="","",(M3*H3)+N3)</f>
        <v>2000</v>
      </c>
      <c r="P3" s="2">
        <f>IF(Tableau2[[#This Row],[Jours travaillés]]=0,"",M3/L3)</f>
        <v>1</v>
      </c>
      <c r="Q3">
        <f>IF(Tableau2[[#This Row],[FIN CONTRAT]]=0,1,Tableau2[[#This Row],[FIN CONTRAT]]&gt;=EDATE(Tableau2[[#This Row],[Mois]],1)-1)*1</f>
        <v>1</v>
      </c>
    </row>
    <row r="4" spans="1:17" x14ac:dyDescent="0.2">
      <c r="A4" t="s">
        <v>10</v>
      </c>
      <c r="B4" t="s">
        <v>13</v>
      </c>
      <c r="C4" t="s">
        <v>20</v>
      </c>
      <c r="D4" t="s">
        <v>28</v>
      </c>
      <c r="E4" t="s">
        <v>34</v>
      </c>
      <c r="F4" t="s">
        <v>37</v>
      </c>
      <c r="G4" t="s">
        <v>39</v>
      </c>
      <c r="H4">
        <v>100</v>
      </c>
      <c r="I4" s="1">
        <v>43466</v>
      </c>
      <c r="J4" s="1">
        <v>43644</v>
      </c>
      <c r="K4" s="8">
        <v>43525</v>
      </c>
      <c r="L4">
        <v>21</v>
      </c>
      <c r="M4">
        <v>21</v>
      </c>
      <c r="O4">
        <f t="shared" si="0"/>
        <v>2100</v>
      </c>
      <c r="P4" s="2">
        <f>IF(Tableau2[[#This Row],[Jours travaillés]]=0,"",M4/L4)</f>
        <v>1</v>
      </c>
      <c r="Q4">
        <f>IF(Tableau2[[#This Row],[FIN CONTRAT]]=0,1,Tableau2[[#This Row],[FIN CONTRAT]]&gt;=EDATE(Tableau2[[#This Row],[Mois]],1)-1)*1</f>
        <v>1</v>
      </c>
    </row>
    <row r="5" spans="1:17" x14ac:dyDescent="0.2">
      <c r="A5" t="s">
        <v>10</v>
      </c>
      <c r="B5" t="s">
        <v>13</v>
      </c>
      <c r="C5" t="s">
        <v>20</v>
      </c>
      <c r="D5" t="s">
        <v>28</v>
      </c>
      <c r="E5" t="s">
        <v>34</v>
      </c>
      <c r="F5" t="s">
        <v>37</v>
      </c>
      <c r="G5" t="s">
        <v>39</v>
      </c>
      <c r="H5">
        <v>100</v>
      </c>
      <c r="I5" s="1">
        <v>43466</v>
      </c>
      <c r="J5" s="1">
        <v>43644</v>
      </c>
      <c r="K5" s="8">
        <v>43556</v>
      </c>
      <c r="L5">
        <v>21</v>
      </c>
      <c r="M5">
        <v>21</v>
      </c>
      <c r="O5">
        <f t="shared" si="0"/>
        <v>2100</v>
      </c>
      <c r="P5" s="2">
        <f>IF(Tableau2[[#This Row],[Jours travaillés]]=0,"",M5/L5)</f>
        <v>1</v>
      </c>
      <c r="Q5">
        <f>IF(Tableau2[[#This Row],[FIN CONTRAT]]=0,1,Tableau2[[#This Row],[FIN CONTRAT]]&gt;=EDATE(Tableau2[[#This Row],[Mois]],1)-1)*1</f>
        <v>1</v>
      </c>
    </row>
    <row r="6" spans="1:17" x14ac:dyDescent="0.2">
      <c r="A6" t="s">
        <v>10</v>
      </c>
      <c r="B6" t="s">
        <v>13</v>
      </c>
      <c r="C6" t="s">
        <v>20</v>
      </c>
      <c r="D6" t="s">
        <v>28</v>
      </c>
      <c r="E6" t="s">
        <v>34</v>
      </c>
      <c r="F6" t="s">
        <v>37</v>
      </c>
      <c r="G6" t="s">
        <v>39</v>
      </c>
      <c r="H6">
        <v>100</v>
      </c>
      <c r="I6" s="1">
        <v>43466</v>
      </c>
      <c r="J6" s="1">
        <v>43644</v>
      </c>
      <c r="K6" s="8">
        <v>43586</v>
      </c>
      <c r="L6">
        <v>20</v>
      </c>
      <c r="O6" t="str">
        <f t="shared" si="0"/>
        <v/>
      </c>
      <c r="P6" s="2" t="str">
        <f>IF(Tableau2[[#This Row],[Jours travaillés]]=0,"",M6/L6)</f>
        <v/>
      </c>
      <c r="Q6">
        <f>IF(Tableau2[[#This Row],[FIN CONTRAT]]=0,1,Tableau2[[#This Row],[FIN CONTRAT]]&gt;=EDATE(Tableau2[[#This Row],[Mois]],1)-1)*1</f>
        <v>1</v>
      </c>
    </row>
    <row r="7" spans="1:17" x14ac:dyDescent="0.2">
      <c r="A7" t="s">
        <v>10</v>
      </c>
      <c r="B7" t="s">
        <v>13</v>
      </c>
      <c r="C7" t="s">
        <v>20</v>
      </c>
      <c r="D7" t="s">
        <v>28</v>
      </c>
      <c r="E7" t="s">
        <v>34</v>
      </c>
      <c r="F7" t="s">
        <v>37</v>
      </c>
      <c r="G7" t="s">
        <v>39</v>
      </c>
      <c r="H7">
        <v>100</v>
      </c>
      <c r="I7" s="1">
        <v>43466</v>
      </c>
      <c r="J7" s="1">
        <v>43644</v>
      </c>
      <c r="K7" s="8">
        <v>43617</v>
      </c>
      <c r="L7">
        <v>19</v>
      </c>
      <c r="O7" t="str">
        <f t="shared" si="0"/>
        <v/>
      </c>
      <c r="P7" s="2" t="str">
        <f>IF(Tableau2[[#This Row],[Jours travaillés]]=0,"",M7/L7)</f>
        <v/>
      </c>
      <c r="Q7">
        <f>IF(Tableau2[[#This Row],[FIN CONTRAT]]=0,1,Tableau2[[#This Row],[FIN CONTRAT]]&gt;=EDATE(Tableau2[[#This Row],[Mois]],1)-1)*1</f>
        <v>0</v>
      </c>
    </row>
    <row r="8" spans="1:17" x14ac:dyDescent="0.2">
      <c r="A8" t="s">
        <v>11</v>
      </c>
      <c r="B8" t="s">
        <v>15</v>
      </c>
      <c r="C8" t="s">
        <v>22</v>
      </c>
      <c r="D8" t="s">
        <v>29</v>
      </c>
      <c r="E8" t="s">
        <v>34</v>
      </c>
      <c r="F8" t="s">
        <v>37</v>
      </c>
      <c r="G8" t="s">
        <v>39</v>
      </c>
      <c r="H8">
        <v>100</v>
      </c>
      <c r="I8" s="1">
        <v>43500</v>
      </c>
      <c r="J8" s="1">
        <v>43550</v>
      </c>
      <c r="K8" s="8">
        <v>43497</v>
      </c>
      <c r="L8">
        <v>20</v>
      </c>
      <c r="M8">
        <v>18</v>
      </c>
      <c r="O8">
        <f t="shared" si="0"/>
        <v>1800</v>
      </c>
      <c r="P8" s="2">
        <f>IF(Tableau2[[#This Row],[Jours travaillés]]=0,"",M8/L8)</f>
        <v>0.9</v>
      </c>
      <c r="Q8">
        <f>IF(Tableau2[[#This Row],[FIN CONTRAT]]=0,1,Tableau2[[#This Row],[FIN CONTRAT]]&gt;=EDATE(Tableau2[[#This Row],[Mois]],1)-1)*1</f>
        <v>1</v>
      </c>
    </row>
    <row r="9" spans="1:17" x14ac:dyDescent="0.2">
      <c r="A9" t="s">
        <v>11</v>
      </c>
      <c r="B9" t="s">
        <v>15</v>
      </c>
      <c r="C9" t="s">
        <v>22</v>
      </c>
      <c r="D9" t="s">
        <v>29</v>
      </c>
      <c r="E9" t="s">
        <v>34</v>
      </c>
      <c r="F9" t="s">
        <v>37</v>
      </c>
      <c r="G9" t="s">
        <v>39</v>
      </c>
      <c r="H9">
        <v>100</v>
      </c>
      <c r="I9" s="1">
        <v>43500</v>
      </c>
      <c r="J9" s="1">
        <v>43550</v>
      </c>
      <c r="K9" s="8">
        <v>43525</v>
      </c>
      <c r="L9">
        <v>21</v>
      </c>
      <c r="M9">
        <v>19</v>
      </c>
      <c r="O9">
        <f t="shared" si="0"/>
        <v>1900</v>
      </c>
      <c r="P9" s="2">
        <f>IF(Tableau2[[#This Row],[Jours travaillés]]=0,"",M9/L9)</f>
        <v>0.90476190476190477</v>
      </c>
      <c r="Q9">
        <f>IF(Tableau2[[#This Row],[FIN CONTRAT]]=0,1,Tableau2[[#This Row],[FIN CONTRAT]]&gt;=EDATE(Tableau2[[#This Row],[Mois]],1)-1)*1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Paramètres</vt:lpstr>
      <vt:lpstr>1-Contrat de prestation</vt:lpstr>
      <vt:lpstr>2-Suivi mensuel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Gwendoline Pilard</dc:creator>
  <cp:lastModifiedBy>Gwendoline Pilard</cp:lastModifiedBy>
  <dcterms:created xsi:type="dcterms:W3CDTF">2019-05-15T12:36:09Z</dcterms:created>
  <dcterms:modified xsi:type="dcterms:W3CDTF">2019-05-15T13:03:55Z</dcterms:modified>
</cp:coreProperties>
</file>