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acture" sheetId="2" r:id="rId1"/>
    <sheet name="Données" sheetId="3" r:id="rId2"/>
    <sheet name="Clients" sheetId="4" r:id="rId3"/>
  </sheets>
  <definedNames>
    <definedName name="Mois">Données!$A$2:$A$13</definedName>
    <definedName name="_xlnm.Print_Area" localSheetId="0">Facture!$A$1:$J$47</definedName>
  </definedNames>
  <calcPr calcId="145621"/>
</workbook>
</file>

<file path=xl/calcChain.xml><?xml version="1.0" encoding="utf-8"?>
<calcChain xmlns="http://schemas.openxmlformats.org/spreadsheetml/2006/main">
  <c r="G3" i="2" l="1"/>
  <c r="H5" i="2"/>
  <c r="G5" i="2"/>
  <c r="G4" i="2"/>
  <c r="G2" i="2"/>
  <c r="E8" i="2"/>
  <c r="I27" i="2" l="1"/>
  <c r="I15" i="2" l="1"/>
  <c r="I26" i="2" s="1"/>
  <c r="I28" i="2" l="1"/>
  <c r="I30" i="2" s="1"/>
</calcChain>
</file>

<file path=xl/sharedStrings.xml><?xml version="1.0" encoding="utf-8"?>
<sst xmlns="http://schemas.openxmlformats.org/spreadsheetml/2006/main" count="87" uniqueCount="79">
  <si>
    <t>SAS SUCRE SALE</t>
  </si>
  <si>
    <t>COANUS</t>
  </si>
  <si>
    <t>6, rue de Lorraine</t>
  </si>
  <si>
    <t>Total HT</t>
  </si>
  <si>
    <t>Total TVA</t>
  </si>
  <si>
    <t>Solde restant dû</t>
  </si>
  <si>
    <t>% TVA</t>
  </si>
  <si>
    <t>Base</t>
  </si>
  <si>
    <t>Montant</t>
  </si>
  <si>
    <t>Quantité</t>
  </si>
  <si>
    <t>Libellé</t>
  </si>
  <si>
    <t>PU HT</t>
  </si>
  <si>
    <t>Acompte versé</t>
  </si>
  <si>
    <t>Repas complets (boissons incluses)</t>
  </si>
  <si>
    <t>Code client</t>
  </si>
  <si>
    <t>Société</t>
  </si>
  <si>
    <t>Nom</t>
  </si>
  <si>
    <t>Adresse</t>
  </si>
  <si>
    <t>Ville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</si>
  <si>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</si>
  <si>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</si>
  <si>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</si>
  <si>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</si>
  <si>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</si>
  <si>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</si>
  <si>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</si>
  <si>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</si>
  <si>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</si>
  <si>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</si>
  <si>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</si>
  <si>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</si>
  <si>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</si>
  <si>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Collino F.</t>
  </si>
  <si>
    <t>Collino Fulvio</t>
  </si>
  <si>
    <t>59bis, rue Varroy</t>
  </si>
  <si>
    <t>Chantraine</t>
  </si>
  <si>
    <t>Office National des Forêts</t>
  </si>
  <si>
    <t>Direction des Ressources Humaines</t>
  </si>
  <si>
    <t>2, avenue de Saint Mandé</t>
  </si>
  <si>
    <t>Paris Cedex 12</t>
  </si>
  <si>
    <t>SARL Pierre Voiriot</t>
  </si>
  <si>
    <t>Landaville</t>
  </si>
  <si>
    <t>Neufchâteau</t>
  </si>
  <si>
    <t>ACMB</t>
  </si>
  <si>
    <t>26, rue Etang l'Abbé</t>
  </si>
  <si>
    <t>Grandvillers</t>
  </si>
  <si>
    <t>Service comptabilité</t>
  </si>
  <si>
    <t>2, rue André Vitu</t>
  </si>
  <si>
    <t>Epinal</t>
  </si>
  <si>
    <t>Bati 3000</t>
  </si>
  <si>
    <t>3, rue de l'Ancerf</t>
  </si>
  <si>
    <t>Saint Jean du Marche</t>
  </si>
  <si>
    <t>INFOMA</t>
  </si>
  <si>
    <t>Nancy Cedex</t>
  </si>
  <si>
    <t>14, rue Girardet    CS 14216</t>
  </si>
  <si>
    <t>BOULAY TP</t>
  </si>
  <si>
    <t>9, rue du Pré Droué</t>
  </si>
  <si>
    <t>Chavelot</t>
  </si>
  <si>
    <t>Igney - Thaon les Vosges</t>
  </si>
  <si>
    <t>EARL de la Taille</t>
  </si>
  <si>
    <t>200, rue du cimetière</t>
  </si>
  <si>
    <t>Boulaincourt</t>
  </si>
  <si>
    <t>"Auberge des Pêcheurs"*</t>
  </si>
  <si>
    <t>4, rue Hector Berlioz</t>
  </si>
  <si>
    <t>88500 Mattaincourt</t>
  </si>
  <si>
    <t>Société :</t>
  </si>
  <si>
    <t>Nom :</t>
  </si>
  <si>
    <t>Adresse :</t>
  </si>
  <si>
    <t>CP Ville</t>
  </si>
  <si>
    <t>Code Client</t>
  </si>
  <si>
    <t>Facture n° :</t>
  </si>
  <si>
    <t>Mois de :</t>
  </si>
  <si>
    <t>Montant HT</t>
  </si>
  <si>
    <t>Montant TTC</t>
  </si>
  <si>
    <t>Téléphone</t>
  </si>
  <si>
    <t>Code postal</t>
  </si>
  <si>
    <t>E-mail</t>
  </si>
  <si>
    <t>Compteur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</si>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</sst>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.00\ &quot;€&quot;"/>
    <numFmt numFmtId="166" formatCode="0#&quot; &quot;##&quot; &quot;##&quot; &quot;##&quot; &quot;##"/>
    <numFmt numFmtId="167" formatCode="00000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0" xfId="0" applyFont="1"/>
    <xf numFmtId="0" fontId="0" fillId="0" borderId="0" xfId="0" applyFont="1"/>
    <xf numFmtId="164" fontId="0" fillId="0" borderId="0" xfId="0" applyNumberFormat="1" applyFont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5" fontId="1" fillId="0" borderId="0" xfId="0" applyNumberFormat="1" applyFont="1" applyBorder="1" applyAlignment="1">
      <alignment vertical="center"/>
    </xf>
    <xf numFmtId="165" fontId="1" fillId="0" borderId="3" xfId="0" applyNumberFormat="1" applyFont="1" applyBorder="1" applyAlignment="1">
      <alignment horizontal="right" vertical="center"/>
    </xf>
    <xf numFmtId="0" fontId="1" fillId="0" borderId="1" xfId="0" applyFont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3" fillId="0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0" fillId="3" borderId="0" xfId="0" applyFont="1" applyFill="1"/>
    <xf numFmtId="0" fontId="0" fillId="3" borderId="0" xfId="0" applyFont="1" applyFill="1" applyAlignment="1">
      <alignment vertical="center"/>
    </xf>
    <xf numFmtId="0" fontId="1" fillId="3" borderId="0" xfId="0" applyFont="1" applyFill="1"/>
    <xf numFmtId="0" fontId="2" fillId="4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0" fontId="6" fillId="0" borderId="0" xfId="0" applyFont="1" applyAlignment="1">
      <alignment horizontal="left"/>
    </xf>
    <xf numFmtId="0" fontId="1" fillId="0" borderId="1" xfId="0" applyFont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  <color rgb="FF3366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30</xdr:row>
      <xdr:rowOff>180975</xdr:rowOff>
    </xdr:from>
    <xdr:to>
      <xdr:col>5</xdr:col>
      <xdr:colOff>190500</xdr:colOff>
      <xdr:row>37</xdr:row>
      <xdr:rowOff>133350</xdr:rowOff>
    </xdr:to>
    <xdr:sp macro="" textlink="">
      <xdr:nvSpPr>
        <xdr:cNvPr id="3" name="ZoneTexte 2"/>
        <xdr:cNvSpPr txBox="1"/>
      </xdr:nvSpPr>
      <xdr:spPr>
        <a:xfrm>
          <a:off x="257175" y="8601075"/>
          <a:ext cx="3228975" cy="13144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Observations :</a:t>
          </a:r>
        </a:p>
        <a:p>
          <a:endParaRPr lang="fr-FR" sz="1100" b="0" u="none"/>
        </a:p>
        <a:p>
          <a:r>
            <a:rPr lang="fr-FR" sz="1100" b="0" u="none"/>
            <a:t>Facture à régler par chèque ou virement, sans escompte.</a:t>
          </a:r>
        </a:p>
        <a:p>
          <a:endParaRPr lang="fr-FR" sz="1100" b="0" u="none"/>
        </a:p>
      </xdr:txBody>
    </xdr:sp>
    <xdr:clientData/>
  </xdr:twoCellAnchor>
  <xdr:twoCellAnchor>
    <xdr:from>
      <xdr:col>0</xdr:col>
      <xdr:colOff>180975</xdr:colOff>
      <xdr:row>0</xdr:row>
      <xdr:rowOff>171450</xdr:rowOff>
    </xdr:from>
    <xdr:to>
      <xdr:col>4</xdr:col>
      <xdr:colOff>438150</xdr:colOff>
      <xdr:row>5</xdr:row>
      <xdr:rowOff>38100</xdr:rowOff>
    </xdr:to>
    <xdr:sp macro="" textlink="">
      <xdr:nvSpPr>
        <xdr:cNvPr id="2" name="Rectangle à coins arrondis 1"/>
        <xdr:cNvSpPr/>
      </xdr:nvSpPr>
      <xdr:spPr>
        <a:xfrm>
          <a:off x="180975" y="171450"/>
          <a:ext cx="2790825" cy="81915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104775</xdr:colOff>
      <xdr:row>1</xdr:row>
      <xdr:rowOff>25575</xdr:rowOff>
    </xdr:from>
    <xdr:to>
      <xdr:col>4</xdr:col>
      <xdr:colOff>276225</xdr:colOff>
      <xdr:row>4</xdr:row>
      <xdr:rowOff>182934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6425" y="216075"/>
          <a:ext cx="933450" cy="728859"/>
        </a:xfrm>
        <a:prstGeom prst="rect">
          <a:avLst/>
        </a:prstGeom>
      </xdr:spPr>
    </xdr:pic>
    <xdr:clientData/>
  </xdr:twoCellAnchor>
  <xdr:twoCellAnchor>
    <xdr:from>
      <xdr:col>4</xdr:col>
      <xdr:colOff>733423</xdr:colOff>
      <xdr:row>0</xdr:row>
      <xdr:rowOff>171450</xdr:rowOff>
    </xdr:from>
    <xdr:to>
      <xdr:col>8</xdr:col>
      <xdr:colOff>752475</xdr:colOff>
      <xdr:row>5</xdr:row>
      <xdr:rowOff>0</xdr:rowOff>
    </xdr:to>
    <xdr:sp macro="" textlink="">
      <xdr:nvSpPr>
        <xdr:cNvPr id="5" name="Rectangle à coins arrondis 4"/>
        <xdr:cNvSpPr/>
      </xdr:nvSpPr>
      <xdr:spPr>
        <a:xfrm>
          <a:off x="3267073" y="171450"/>
          <a:ext cx="2943227" cy="81915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</xdr:row>
          <xdr:rowOff>171450</xdr:rowOff>
        </xdr:from>
        <xdr:to>
          <xdr:col>12</xdr:col>
          <xdr:colOff>600075</xdr:colOff>
          <xdr:row>7</xdr:row>
          <xdr:rowOff>123825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190500</xdr:colOff>
          <xdr:row>9</xdr:row>
          <xdr:rowOff>123825</xdr:rowOff>
        </xdr:from>
        <xdr:to>
          <xdr:col>12</xdr:col>
          <xdr:colOff>590550</xdr:colOff>
          <xdr:row>14</xdr:row>
          <xdr:rowOff>142875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238124</xdr:colOff>
      <xdr:row>6</xdr:row>
      <xdr:rowOff>123825</xdr:rowOff>
    </xdr:from>
    <xdr:to>
      <xdr:col>9</xdr:col>
      <xdr:colOff>9524</xdr:colOff>
      <xdr:row>8</xdr:row>
      <xdr:rowOff>57150</xdr:rowOff>
    </xdr:to>
    <xdr:sp macro="" textlink="">
      <xdr:nvSpPr>
        <xdr:cNvPr id="6" name="Rectangle à coins arrondis 5"/>
        <xdr:cNvSpPr/>
      </xdr:nvSpPr>
      <xdr:spPr>
        <a:xfrm>
          <a:off x="238124" y="1266825"/>
          <a:ext cx="5991225" cy="3905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1</xdr:row>
          <xdr:rowOff>142875</xdr:rowOff>
        </xdr:from>
        <xdr:to>
          <xdr:col>15</xdr:col>
          <xdr:colOff>600075</xdr:colOff>
          <xdr:row>7</xdr:row>
          <xdr:rowOff>123825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9</xdr:row>
          <xdr:rowOff>114300</xdr:rowOff>
        </xdr:from>
        <xdr:to>
          <xdr:col>15</xdr:col>
          <xdr:colOff>619125</xdr:colOff>
          <xdr:row>14</xdr:row>
          <xdr:rowOff>142875</xdr:rowOff>
        </xdr:to>
        <xdr:sp macro="" textlink="">
          <xdr:nvSpPr>
            <xdr:cNvPr id="1033" name="CommandButton4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5"/>
  <sheetViews>
    <sheetView tabSelected="1" workbookViewId="0">
      <selection activeCell="O18" sqref="O18"/>
    </sheetView>
  </sheetViews>
  <sheetFormatPr baseColWidth="10" defaultRowHeight="15" x14ac:dyDescent="0.25"/>
  <cols>
    <col min="1" max="1" width="3.7109375" customWidth="1"/>
    <col min="7" max="7" width="9.28515625" customWidth="1"/>
    <col min="8" max="8" width="11.7109375" customWidth="1"/>
    <col min="9" max="9" width="11.42578125" customWidth="1"/>
    <col min="10" max="10" width="1.5703125" customWidth="1"/>
    <col min="11" max="11" width="11.42578125" customWidth="1"/>
    <col min="14" max="14" width="4.28515625" customWidth="1"/>
  </cols>
  <sheetData>
    <row r="1" spans="1:16" s="4" customFormat="1" ht="15" customHeight="1" x14ac:dyDescent="0.25">
      <c r="A1" s="16"/>
      <c r="B1" s="16"/>
      <c r="C1" s="16"/>
      <c r="D1" s="16"/>
      <c r="E1" s="16"/>
      <c r="F1" s="16"/>
      <c r="G1" s="16"/>
      <c r="H1" s="16"/>
      <c r="I1" s="16"/>
    </row>
    <row r="2" spans="1:16" s="4" customFormat="1" ht="15" customHeight="1" x14ac:dyDescent="0.25">
      <c r="B2" s="20" t="s">
        <v>0</v>
      </c>
      <c r="F2" s="20" t="s">
        <v>65</v>
      </c>
      <c r="G2" s="4" t="str">
        <f>VLOOKUP(C8,Clients!A:F,2,FALSE)</f>
        <v>EARL de la Taille</v>
      </c>
      <c r="L2" s="24"/>
      <c r="M2" s="24"/>
      <c r="O2" s="24"/>
      <c r="P2" s="24"/>
    </row>
    <row r="3" spans="1:16" s="4" customFormat="1" ht="15" customHeight="1" x14ac:dyDescent="0.25">
      <c r="B3" s="4" t="s">
        <v>62</v>
      </c>
      <c r="F3" s="20" t="s">
        <v>66</v>
      </c>
      <c r="G3" s="31" t="str">
        <f>VLOOKUP(C8,Clients!A:F,3,FALSE)</f>
        <v xml:space="preserve"> </v>
      </c>
      <c r="L3" s="24"/>
      <c r="M3" s="24"/>
      <c r="O3" s="24"/>
      <c r="P3" s="24"/>
    </row>
    <row r="4" spans="1:16" s="4" customFormat="1" ht="15" customHeight="1" x14ac:dyDescent="0.25">
      <c r="B4" s="17" t="s">
        <v>63</v>
      </c>
      <c r="F4" s="20" t="s">
        <v>67</v>
      </c>
      <c r="G4" s="17" t="str">
        <f>VLOOKUP(C8,Clients!A:F,4,FALSE)</f>
        <v>200, rue du cimetière</v>
      </c>
      <c r="H4" s="5"/>
      <c r="L4" s="24"/>
      <c r="M4" s="24"/>
      <c r="O4" s="24"/>
      <c r="P4" s="24"/>
    </row>
    <row r="5" spans="1:16" s="4" customFormat="1" ht="15" customHeight="1" x14ac:dyDescent="0.25">
      <c r="B5" s="17" t="s">
        <v>64</v>
      </c>
      <c r="F5" s="20" t="s">
        <v>68</v>
      </c>
      <c r="G5" s="19">
        <f>VLOOKUP(C8,Clients!A:F,5,FALSE)</f>
        <v>88500</v>
      </c>
      <c r="H5" s="18" t="str">
        <f>VLOOKUP(C8,Clients!A:F,6,FALSE)</f>
        <v>Boulaincourt</v>
      </c>
      <c r="L5" s="24"/>
      <c r="M5" s="24"/>
      <c r="O5" s="24"/>
      <c r="P5" s="24"/>
    </row>
    <row r="6" spans="1:16" s="4" customFormat="1" ht="15" customHeight="1" x14ac:dyDescent="0.25">
      <c r="B6" s="17"/>
      <c r="L6" s="24"/>
      <c r="M6" s="24"/>
      <c r="O6" s="24"/>
      <c r="P6" s="24"/>
    </row>
    <row r="7" spans="1:16" s="4" customFormat="1" ht="15" customHeight="1" x14ac:dyDescent="0.25">
      <c r="L7" s="24"/>
      <c r="M7" s="24"/>
      <c r="O7" s="24"/>
      <c r="P7" s="24"/>
    </row>
    <row r="8" spans="1:16" s="17" customFormat="1" ht="21" customHeight="1" x14ac:dyDescent="0.25">
      <c r="B8" s="21" t="s">
        <v>69</v>
      </c>
      <c r="C8" s="22">
        <v>10</v>
      </c>
      <c r="D8" s="21" t="s">
        <v>70</v>
      </c>
      <c r="E8" s="17" t="str">
        <f>CONCATENATE(F8,"/",C8,"/",Données!B2)</f>
        <v>43172/10/2</v>
      </c>
      <c r="F8" s="33">
        <v>43172</v>
      </c>
      <c r="G8" s="33"/>
      <c r="H8" s="21" t="s">
        <v>71</v>
      </c>
      <c r="I8" s="22" t="s">
        <v>22</v>
      </c>
      <c r="L8" s="25"/>
      <c r="M8" s="25"/>
      <c r="O8" s="25"/>
      <c r="P8" s="25"/>
    </row>
    <row r="9" spans="1:16" s="4" customFormat="1" ht="15" customHeight="1" x14ac:dyDescent="0.25">
      <c r="B9" s="19"/>
      <c r="G9" s="19"/>
    </row>
    <row r="10" spans="1:16" s="4" customFormat="1" ht="15" customHeight="1" x14ac:dyDescent="0.25">
      <c r="B10" s="19"/>
      <c r="G10" s="19"/>
      <c r="L10" s="24"/>
      <c r="M10" s="24"/>
      <c r="O10" s="24"/>
      <c r="P10" s="24"/>
    </row>
    <row r="11" spans="1:16" s="4" customFormat="1" ht="15" customHeight="1" x14ac:dyDescent="0.25">
      <c r="B11" s="19"/>
      <c r="G11" s="19"/>
      <c r="L11" s="24"/>
      <c r="M11" s="24"/>
      <c r="O11" s="24"/>
      <c r="P11" s="24"/>
    </row>
    <row r="12" spans="1:16" s="4" customFormat="1" ht="15" customHeight="1" x14ac:dyDescent="0.25">
      <c r="B12" s="19"/>
      <c r="G12" s="19"/>
      <c r="L12" s="24"/>
      <c r="M12" s="24"/>
      <c r="O12" s="24"/>
      <c r="P12" s="24"/>
    </row>
    <row r="13" spans="1:16" s="4" customFormat="1" ht="15" customHeight="1" x14ac:dyDescent="0.25">
      <c r="L13" s="24"/>
      <c r="M13" s="24"/>
      <c r="O13" s="24"/>
      <c r="P13" s="24"/>
    </row>
    <row r="14" spans="1:16" s="3" customFormat="1" ht="21" customHeight="1" x14ac:dyDescent="0.25">
      <c r="B14" s="28" t="s">
        <v>9</v>
      </c>
      <c r="C14" s="34" t="s">
        <v>10</v>
      </c>
      <c r="D14" s="34"/>
      <c r="E14" s="34"/>
      <c r="F14" s="34"/>
      <c r="G14" s="34"/>
      <c r="H14" s="28" t="s">
        <v>11</v>
      </c>
      <c r="I14" s="28" t="s">
        <v>3</v>
      </c>
      <c r="L14" s="26"/>
      <c r="M14" s="26"/>
      <c r="O14" s="26"/>
      <c r="P14" s="26"/>
    </row>
    <row r="15" spans="1:16" s="3" customFormat="1" ht="21" customHeight="1" x14ac:dyDescent="0.25">
      <c r="B15" s="27">
        <v>5</v>
      </c>
      <c r="C15" s="32" t="s">
        <v>13</v>
      </c>
      <c r="D15" s="32"/>
      <c r="E15" s="32"/>
      <c r="F15" s="32"/>
      <c r="G15" s="32"/>
      <c r="H15" s="6">
        <v>17.41</v>
      </c>
      <c r="I15" s="6">
        <f>B15*H15</f>
        <v>87.05</v>
      </c>
      <c r="L15" s="26"/>
      <c r="M15" s="26"/>
      <c r="O15" s="26"/>
      <c r="P15" s="26"/>
    </row>
    <row r="16" spans="1:16" s="3" customFormat="1" ht="21" customHeight="1" x14ac:dyDescent="0.25">
      <c r="B16" s="27"/>
      <c r="C16" s="32"/>
      <c r="D16" s="32"/>
      <c r="E16" s="32"/>
      <c r="F16" s="32"/>
      <c r="G16" s="32"/>
      <c r="H16" s="7"/>
      <c r="I16" s="6"/>
    </row>
    <row r="17" spans="2:9" s="3" customFormat="1" ht="21" customHeight="1" x14ac:dyDescent="0.25">
      <c r="B17" s="27"/>
      <c r="C17" s="32"/>
      <c r="D17" s="32"/>
      <c r="E17" s="32"/>
      <c r="F17" s="32"/>
      <c r="G17" s="32"/>
      <c r="H17" s="7"/>
      <c r="I17" s="6"/>
    </row>
    <row r="18" spans="2:9" s="3" customFormat="1" ht="21" customHeight="1" x14ac:dyDescent="0.25">
      <c r="B18" s="27"/>
      <c r="C18" s="32"/>
      <c r="D18" s="32"/>
      <c r="E18" s="32"/>
      <c r="F18" s="32"/>
      <c r="G18" s="32"/>
      <c r="H18" s="7"/>
      <c r="I18" s="6"/>
    </row>
    <row r="19" spans="2:9" s="3" customFormat="1" ht="21" customHeight="1" x14ac:dyDescent="0.25">
      <c r="B19" s="27"/>
      <c r="C19" s="32"/>
      <c r="D19" s="32"/>
      <c r="E19" s="32"/>
      <c r="F19" s="32"/>
      <c r="G19" s="32"/>
      <c r="H19" s="7"/>
      <c r="I19" s="6"/>
    </row>
    <row r="20" spans="2:9" s="3" customFormat="1" ht="21" customHeight="1" x14ac:dyDescent="0.25">
      <c r="B20" s="27"/>
      <c r="C20" s="32"/>
      <c r="D20" s="32"/>
      <c r="E20" s="32"/>
      <c r="F20" s="32"/>
      <c r="G20" s="32"/>
      <c r="H20" s="7"/>
      <c r="I20" s="6"/>
    </row>
    <row r="21" spans="2:9" s="3" customFormat="1" ht="21" customHeight="1" x14ac:dyDescent="0.25">
      <c r="B21" s="27"/>
      <c r="C21" s="32"/>
      <c r="D21" s="32"/>
      <c r="E21" s="32"/>
      <c r="F21" s="32"/>
      <c r="G21" s="32"/>
      <c r="H21" s="7"/>
      <c r="I21" s="6"/>
    </row>
    <row r="22" spans="2:9" s="3" customFormat="1" ht="21" customHeight="1" x14ac:dyDescent="0.25">
      <c r="B22" s="27"/>
      <c r="C22" s="32"/>
      <c r="D22" s="32"/>
      <c r="E22" s="32"/>
      <c r="F22" s="32"/>
      <c r="G22" s="32"/>
      <c r="H22" s="7"/>
      <c r="I22" s="6"/>
    </row>
    <row r="23" spans="2:9" s="3" customFormat="1" ht="21" customHeight="1" x14ac:dyDescent="0.25">
      <c r="B23" s="27"/>
      <c r="C23" s="32"/>
      <c r="D23" s="32"/>
      <c r="E23" s="32"/>
      <c r="F23" s="32"/>
      <c r="G23" s="32"/>
      <c r="H23" s="7"/>
      <c r="I23" s="6"/>
    </row>
    <row r="24" spans="2:9" s="3" customFormat="1" ht="21" customHeight="1" x14ac:dyDescent="0.25">
      <c r="B24" s="27"/>
      <c r="C24" s="32"/>
      <c r="D24" s="32"/>
      <c r="E24" s="32"/>
      <c r="F24" s="32"/>
      <c r="G24" s="32"/>
      <c r="H24" s="7"/>
      <c r="I24" s="6"/>
    </row>
    <row r="25" spans="2:9" s="3" customFormat="1" ht="21" customHeight="1" x14ac:dyDescent="0.25">
      <c r="B25" s="27"/>
      <c r="C25" s="32"/>
      <c r="D25" s="32"/>
      <c r="E25" s="32"/>
      <c r="F25" s="32"/>
      <c r="G25" s="32"/>
      <c r="H25" s="7"/>
      <c r="I25" s="6"/>
    </row>
    <row r="26" spans="2:9" s="3" customFormat="1" ht="21" customHeight="1" x14ac:dyDescent="0.25">
      <c r="F26" s="23"/>
      <c r="G26" s="23"/>
      <c r="H26" s="14" t="s">
        <v>72</v>
      </c>
      <c r="I26" s="12">
        <f>SUM(I15:I25)</f>
        <v>87.05</v>
      </c>
    </row>
    <row r="27" spans="2:9" s="3" customFormat="1" ht="21" customHeight="1" x14ac:dyDescent="0.25">
      <c r="F27" s="2"/>
      <c r="G27" s="2"/>
      <c r="H27" s="14" t="s">
        <v>4</v>
      </c>
      <c r="I27" s="6">
        <f>D29+D30</f>
        <v>9.6499999999999986</v>
      </c>
    </row>
    <row r="28" spans="2:9" s="3" customFormat="1" ht="21" customHeight="1" x14ac:dyDescent="0.25">
      <c r="B28" s="28" t="s">
        <v>6</v>
      </c>
      <c r="C28" s="28" t="s">
        <v>7</v>
      </c>
      <c r="D28" s="28" t="s">
        <v>8</v>
      </c>
      <c r="F28" s="2"/>
      <c r="G28" s="2"/>
      <c r="H28" s="14" t="s">
        <v>73</v>
      </c>
      <c r="I28" s="6">
        <f>I26+I27</f>
        <v>96.699999999999989</v>
      </c>
    </row>
    <row r="29" spans="2:9" s="3" customFormat="1" ht="21" customHeight="1" x14ac:dyDescent="0.25">
      <c r="B29" s="28">
        <v>10</v>
      </c>
      <c r="C29" s="6">
        <v>77.73</v>
      </c>
      <c r="D29" s="6">
        <v>7.77</v>
      </c>
      <c r="F29" s="2"/>
      <c r="G29" s="2"/>
      <c r="H29" s="14" t="s">
        <v>12</v>
      </c>
      <c r="I29" s="13"/>
    </row>
    <row r="30" spans="2:9" s="3" customFormat="1" ht="21" customHeight="1" x14ac:dyDescent="0.25">
      <c r="B30" s="28">
        <v>20</v>
      </c>
      <c r="C30" s="6">
        <v>9.32</v>
      </c>
      <c r="D30" s="6">
        <v>1.88</v>
      </c>
      <c r="F30" s="2"/>
      <c r="G30" s="2"/>
      <c r="H30" s="14" t="s">
        <v>5</v>
      </c>
      <c r="I30" s="6">
        <f>I28-I29</f>
        <v>96.699999999999989</v>
      </c>
    </row>
    <row r="31" spans="2:9" s="3" customFormat="1" ht="15" customHeight="1" x14ac:dyDescent="0.25">
      <c r="B31" s="9"/>
      <c r="C31" s="8"/>
      <c r="D31" s="8"/>
    </row>
    <row r="32" spans="2:9" s="3" customFormat="1" ht="15" customHeight="1" x14ac:dyDescent="0.25">
      <c r="B32" s="9"/>
      <c r="C32" s="8"/>
      <c r="D32" s="8"/>
    </row>
    <row r="33" spans="6:8" s="3" customFormat="1" ht="15.75" x14ac:dyDescent="0.25"/>
    <row r="34" spans="6:8" s="3" customFormat="1" ht="15.75" x14ac:dyDescent="0.25">
      <c r="F34" s="10"/>
      <c r="G34" s="10"/>
      <c r="H34" s="11"/>
    </row>
    <row r="35" spans="6:8" s="3" customFormat="1" ht="15.75" x14ac:dyDescent="0.25">
      <c r="F35" s="10"/>
      <c r="G35" s="10"/>
      <c r="H35" s="10"/>
    </row>
  </sheetData>
  <mergeCells count="13">
    <mergeCell ref="C17:G17"/>
    <mergeCell ref="C18:G18"/>
    <mergeCell ref="C19:G19"/>
    <mergeCell ref="C20:G20"/>
    <mergeCell ref="F8:G8"/>
    <mergeCell ref="C14:G14"/>
    <mergeCell ref="C15:G15"/>
    <mergeCell ref="C16:G16"/>
    <mergeCell ref="C21:G21"/>
    <mergeCell ref="C22:G22"/>
    <mergeCell ref="C23:G23"/>
    <mergeCell ref="C24:G24"/>
    <mergeCell ref="C25:G25"/>
  </mergeCells>
  <dataValidations count="1">
    <dataValidation type="list" allowBlank="1" showInputMessage="1" showErrorMessage="1" sqref="I8">
      <formula1>Mois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paperSize="9" orientation="portrait" r:id="rId1"/>
  <headerFooter alignWithMargins="0">
    <oddFooter>&amp;LSAS au capital de 5000 euros
RCS EPINAL 820 980 951 000 17&amp;C&amp;G@aubergepecheurs
03.72.50.50.05&amp;RFR76 3000 3008 3200 0201 3930 763
BIC : SOGEFRPP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11</xdr:col>
                <xdr:colOff>190500</xdr:colOff>
                <xdr:row>9</xdr:row>
                <xdr:rowOff>123825</xdr:rowOff>
              </from>
              <to>
                <xdr:col>12</xdr:col>
                <xdr:colOff>590550</xdr:colOff>
                <xdr:row>14</xdr:row>
                <xdr:rowOff>142875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11</xdr:col>
                <xdr:colOff>161925</xdr:colOff>
                <xdr:row>1</xdr:row>
                <xdr:rowOff>171450</xdr:rowOff>
              </from>
              <to>
                <xdr:col>12</xdr:col>
                <xdr:colOff>600075</xdr:colOff>
                <xdr:row>7</xdr:row>
                <xdr:rowOff>123825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31" r:id="rId9" name="CommandButton3">
          <controlPr defaultSize="0" autoLine="0" r:id="rId10">
            <anchor moveWithCells="1">
              <from>
                <xdr:col>14</xdr:col>
                <xdr:colOff>171450</xdr:colOff>
                <xdr:row>1</xdr:row>
                <xdr:rowOff>142875</xdr:rowOff>
              </from>
              <to>
                <xdr:col>15</xdr:col>
                <xdr:colOff>600075</xdr:colOff>
                <xdr:row>7</xdr:row>
                <xdr:rowOff>123825</xdr:rowOff>
              </to>
            </anchor>
          </controlPr>
        </control>
      </mc:Choice>
      <mc:Fallback>
        <control shapeId="1031" r:id="rId9" name="CommandButton3"/>
      </mc:Fallback>
    </mc:AlternateContent>
    <mc:AlternateContent xmlns:mc="http://schemas.openxmlformats.org/markup-compatibility/2006">
      <mc:Choice Requires="x14">
        <control shapeId="1033" r:id="rId11" name="CommandButton4">
          <controlPr defaultSize="0" autoLine="0" r:id="rId12">
            <anchor moveWithCells="1">
              <from>
                <xdr:col>14</xdr:col>
                <xdr:colOff>161925</xdr:colOff>
                <xdr:row>9</xdr:row>
                <xdr:rowOff>114300</xdr:rowOff>
              </from>
              <to>
                <xdr:col>15</xdr:col>
                <xdr:colOff>619125</xdr:colOff>
                <xdr:row>14</xdr:row>
                <xdr:rowOff>142875</xdr:rowOff>
              </to>
            </anchor>
          </controlPr>
        </control>
      </mc:Choice>
      <mc:Fallback>
        <control shapeId="1033" r:id="rId11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workbookViewId="0">
      <selection activeCell="B2" sqref="B2"/>
    </sheetView>
  </sheetViews>
  <sheetFormatPr baseColWidth="10" defaultRowHeight="15" x14ac:dyDescent="0.25"/>
  <cols>
    <col min="3" max="5" width="11.42578125" customWidth="1"/>
    <col min="6" max="6" width="11.42578125" style="30"/>
    <col min="7" max="7" width="11.42578125" customWidth="1"/>
    <col min="8" max="8" width="11.42578125" style="29" customWidth="1"/>
    <col min="9" max="9" width="11.42578125" style="15" customWidth="1"/>
  </cols>
  <sheetData>
    <row r="1" spans="1:2" x14ac:dyDescent="0.25">
      <c r="A1" s="1" t="s">
        <v>19</v>
      </c>
      <c r="B1" t="s">
        <v>77</v>
      </c>
    </row>
    <row r="2" spans="1:2" x14ac:dyDescent="0.25">
      <c r="A2" t="s">
        <v>20</v>
      </c>
      <c r="B2">
        <v>2</v>
      </c>
    </row>
    <row r="3" spans="1:2" x14ac:dyDescent="0.25">
      <c r="A3" t="s">
        <v>21</v>
      </c>
    </row>
    <row r="4" spans="1:2" x14ac:dyDescent="0.25">
      <c r="A4" t="s">
        <v>22</v>
      </c>
    </row>
    <row r="5" spans="1:2" x14ac:dyDescent="0.25">
      <c r="A5" t="s">
        <v>23</v>
      </c>
    </row>
    <row r="6" spans="1:2" x14ac:dyDescent="0.25">
      <c r="A6" t="s">
        <v>24</v>
      </c>
    </row>
    <row r="7" spans="1:2" x14ac:dyDescent="0.25">
      <c r="A7" t="s">
        <v>25</v>
      </c>
    </row>
    <row r="8" spans="1:2" x14ac:dyDescent="0.25">
      <c r="A8" t="s">
        <v>26</v>
      </c>
    </row>
    <row r="9" spans="1:2" x14ac:dyDescent="0.25">
      <c r="A9" t="s">
        <v>27</v>
      </c>
    </row>
    <row r="10" spans="1:2" x14ac:dyDescent="0.25">
      <c r="A10" t="s">
        <v>28</v>
      </c>
    </row>
    <row r="11" spans="1:2" x14ac:dyDescent="0.25">
      <c r="A11" t="s">
        <v>29</v>
      </c>
    </row>
    <row r="12" spans="1:2" x14ac:dyDescent="0.25">
      <c r="A12" t="s">
        <v>30</v>
      </c>
    </row>
    <row r="13" spans="1:2" x14ac:dyDescent="0.25">
      <c r="A13" t="s">
        <v>31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"/>
  <sheetViews>
    <sheetView workbookViewId="0">
      <selection activeCell="C15" sqref="C15"/>
    </sheetView>
  </sheetViews>
  <sheetFormatPr baseColWidth="10" defaultRowHeight="15" x14ac:dyDescent="0.25"/>
  <cols>
    <col min="2" max="2" width="24.28515625" bestFit="1" customWidth="1"/>
    <col min="3" max="3" width="32.85546875" bestFit="1" customWidth="1"/>
    <col min="4" max="4" width="24.28515625" bestFit="1" customWidth="1"/>
    <col min="6" max="6" width="22.85546875" bestFit="1" customWidth="1"/>
    <col min="7" max="7" width="12.140625" customWidth="1"/>
    <col min="8" max="8" width="34.42578125" customWidth="1"/>
  </cols>
  <sheetData>
    <row r="1" spans="1:8" x14ac:dyDescent="0.25">
      <c r="A1" s="1" t="s">
        <v>14</v>
      </c>
      <c r="B1" s="1" t="s">
        <v>15</v>
      </c>
      <c r="C1" s="1" t="s">
        <v>16</v>
      </c>
      <c r="D1" s="1" t="s">
        <v>17</v>
      </c>
      <c r="E1" s="30" t="s">
        <v>75</v>
      </c>
      <c r="F1" s="1" t="s">
        <v>18</v>
      </c>
      <c r="G1" s="29" t="s">
        <v>74</v>
      </c>
      <c r="H1" s="15" t="s">
        <v>76</v>
      </c>
    </row>
    <row r="2" spans="1:8" x14ac:dyDescent="0.25">
      <c r="A2">
        <v>1</v>
      </c>
      <c r="B2" t="s">
        <v>32</v>
      </c>
      <c r="C2" t="s">
        <v>33</v>
      </c>
      <c r="D2" t="s">
        <v>34</v>
      </c>
      <c r="E2" s="30">
        <v>88000</v>
      </c>
      <c r="F2" t="s">
        <v>35</v>
      </c>
      <c r="G2" s="29"/>
      <c r="H2" s="15"/>
    </row>
    <row r="3" spans="1:8" x14ac:dyDescent="0.25">
      <c r="A3">
        <v>2</v>
      </c>
      <c r="B3" t="s">
        <v>36</v>
      </c>
      <c r="C3" t="s">
        <v>37</v>
      </c>
      <c r="D3" t="s">
        <v>38</v>
      </c>
      <c r="E3" s="30">
        <v>75570</v>
      </c>
      <c r="F3" t="s">
        <v>39</v>
      </c>
      <c r="G3" s="29"/>
      <c r="H3" s="15"/>
    </row>
    <row r="4" spans="1:8" x14ac:dyDescent="0.25">
      <c r="A4">
        <v>3</v>
      </c>
      <c r="B4" t="s">
        <v>40</v>
      </c>
      <c r="C4" t="s">
        <v>78</v>
      </c>
      <c r="D4" t="s">
        <v>41</v>
      </c>
      <c r="E4" s="30">
        <v>88300</v>
      </c>
      <c r="F4" t="s">
        <v>42</v>
      </c>
      <c r="G4" s="29"/>
      <c r="H4" s="15"/>
    </row>
    <row r="5" spans="1:8" x14ac:dyDescent="0.25">
      <c r="A5">
        <v>4</v>
      </c>
      <c r="B5" t="s">
        <v>43</v>
      </c>
      <c r="C5" t="s">
        <v>78</v>
      </c>
      <c r="D5" t="s">
        <v>44</v>
      </c>
      <c r="E5" s="30">
        <v>88600</v>
      </c>
      <c r="F5" t="s">
        <v>45</v>
      </c>
      <c r="G5" s="29"/>
      <c r="H5" s="15"/>
    </row>
    <row r="6" spans="1:8" x14ac:dyDescent="0.25">
      <c r="A6">
        <v>5</v>
      </c>
      <c r="B6" t="s">
        <v>36</v>
      </c>
      <c r="C6" t="s">
        <v>46</v>
      </c>
      <c r="D6" t="s">
        <v>47</v>
      </c>
      <c r="E6" s="30">
        <v>88000</v>
      </c>
      <c r="F6" t="s">
        <v>48</v>
      </c>
      <c r="G6" s="29"/>
      <c r="H6" s="15"/>
    </row>
    <row r="7" spans="1:8" x14ac:dyDescent="0.25">
      <c r="A7">
        <v>6</v>
      </c>
      <c r="B7" t="s">
        <v>49</v>
      </c>
      <c r="C7" t="s">
        <v>78</v>
      </c>
      <c r="D7" t="s">
        <v>50</v>
      </c>
      <c r="E7" s="30">
        <v>88600</v>
      </c>
      <c r="F7" t="s">
        <v>51</v>
      </c>
      <c r="G7" s="29"/>
      <c r="H7" s="15"/>
    </row>
    <row r="8" spans="1:8" x14ac:dyDescent="0.25">
      <c r="A8">
        <v>7</v>
      </c>
      <c r="B8" t="s">
        <v>52</v>
      </c>
      <c r="C8" t="s">
        <v>78</v>
      </c>
      <c r="D8" t="s">
        <v>54</v>
      </c>
      <c r="E8" s="30">
        <v>54042</v>
      </c>
      <c r="F8" t="s">
        <v>53</v>
      </c>
      <c r="G8" s="29"/>
      <c r="H8" s="15"/>
    </row>
    <row r="9" spans="1:8" x14ac:dyDescent="0.25">
      <c r="A9">
        <v>8</v>
      </c>
      <c r="B9" t="s">
        <v>55</v>
      </c>
      <c r="C9" t="s">
        <v>78</v>
      </c>
      <c r="D9" t="s">
        <v>56</v>
      </c>
      <c r="E9" s="30">
        <v>88150</v>
      </c>
      <c r="F9" t="s">
        <v>57</v>
      </c>
      <c r="G9" s="29"/>
      <c r="H9" s="15"/>
    </row>
    <row r="10" spans="1:8" x14ac:dyDescent="0.25">
      <c r="A10">
        <v>9</v>
      </c>
      <c r="B10" t="s">
        <v>1</v>
      </c>
      <c r="C10" t="s">
        <v>78</v>
      </c>
      <c r="D10" t="s">
        <v>2</v>
      </c>
      <c r="E10" s="30">
        <v>88150</v>
      </c>
      <c r="F10" t="s">
        <v>58</v>
      </c>
      <c r="G10" s="29"/>
      <c r="H10" s="15"/>
    </row>
    <row r="11" spans="1:8" x14ac:dyDescent="0.25">
      <c r="A11">
        <v>10</v>
      </c>
      <c r="B11" t="s">
        <v>59</v>
      </c>
      <c r="C11" t="s">
        <v>78</v>
      </c>
      <c r="D11" t="s">
        <v>60</v>
      </c>
      <c r="E11" s="30">
        <v>88500</v>
      </c>
      <c r="F11" t="s">
        <v>61</v>
      </c>
      <c r="G11" s="29"/>
      <c r="H11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Données</vt:lpstr>
      <vt:lpstr>Clients</vt:lpstr>
      <vt:lpstr>Mois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2018-03-13T15:39:17Z</cp:lastPrinted>
  <dcterms:created xsi:type="dcterms:W3CDTF">2017-10-24T13:44:10Z</dcterms:created>
  <dcterms:modified xsi:type="dcterms:W3CDTF">2018-03-14T06:59:04Z</dcterms:modified>
</cp:coreProperties>
</file>