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O:\Documents\Brasserie\"/>
    </mc:Choice>
  </mc:AlternateContent>
  <xr:revisionPtr revIDLastSave="0" documentId="8_{B768407D-F3DB-4530-9433-0ADFD5CD7A9B}" xr6:coauthVersionLast="40" xr6:coauthVersionMax="40" xr10:uidLastSave="{00000000-0000-0000-0000-000000000000}"/>
  <bookViews>
    <workbookView xWindow="0" yWindow="0" windowWidth="28800" windowHeight="12225" xr2:uid="{6AC40385-142C-4399-8785-6923967B09A6}"/>
  </bookViews>
  <sheets>
    <sheet name="Feuil1" sheetId="1" r:id="rId1"/>
    <sheet name="Ressourc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1" l="1"/>
  <c r="H27" i="1"/>
  <c r="B28" i="1"/>
  <c r="C25" i="1"/>
  <c r="C26" i="1"/>
  <c r="B29" i="1" s="1"/>
  <c r="B30" i="1" s="1"/>
  <c r="C24" i="1"/>
  <c r="D10" i="1"/>
  <c r="D11" i="1"/>
  <c r="D9" i="1"/>
  <c r="B33" i="1" s="1"/>
  <c r="B34" i="1" s="1"/>
</calcChain>
</file>

<file path=xl/sharedStrings.xml><?xml version="1.0" encoding="utf-8"?>
<sst xmlns="http://schemas.openxmlformats.org/spreadsheetml/2006/main" count="104" uniqueCount="57">
  <si>
    <r>
      <rPr>
        <b/>
        <sz val="16"/>
        <color theme="1"/>
        <rFont val="Calibri"/>
        <family val="2"/>
        <scheme val="minor"/>
      </rPr>
      <t>Modèle</t>
    </r>
    <r>
      <rPr>
        <sz val="16"/>
        <color theme="1"/>
        <rFont val="Calibri"/>
        <family val="2"/>
        <scheme val="minor"/>
      </rPr>
      <t xml:space="preserve"> (Bière d'Abbaye)</t>
    </r>
  </si>
  <si>
    <t>Eau type</t>
  </si>
  <si>
    <t>Standard</t>
  </si>
  <si>
    <t>Quantité (L)</t>
  </si>
  <si>
    <t>Moutures</t>
  </si>
  <si>
    <t>Malt Pilsen</t>
  </si>
  <si>
    <t>Malt Munich</t>
  </si>
  <si>
    <t>Malt chocolat</t>
  </si>
  <si>
    <t>Quantité (g)</t>
  </si>
  <si>
    <t>Houblon Willamette</t>
  </si>
  <si>
    <t>Houblon Fuggles</t>
  </si>
  <si>
    <t>Irish Moss</t>
  </si>
  <si>
    <t>Temps</t>
  </si>
  <si>
    <t>60 min</t>
  </si>
  <si>
    <t>15 min avant fin</t>
  </si>
  <si>
    <t>16 min avant fin</t>
  </si>
  <si>
    <t>Temps d'ébullition : 1 heure</t>
  </si>
  <si>
    <t>Empâtage : 1 heure</t>
  </si>
  <si>
    <t>Levure</t>
  </si>
  <si>
    <t>Wyeast 1214</t>
  </si>
  <si>
    <t>EBC estimée</t>
  </si>
  <si>
    <t>ABV estimée</t>
  </si>
  <si>
    <t>EBC grains</t>
  </si>
  <si>
    <t>MCU grains</t>
  </si>
  <si>
    <t>MCU total estimé</t>
  </si>
  <si>
    <t>α (%)</t>
  </si>
  <si>
    <t>Houblons</t>
  </si>
  <si>
    <t>Autres produits en cuve</t>
  </si>
  <si>
    <t>Densité initiale :</t>
  </si>
  <si>
    <t>Densité finale :</t>
  </si>
  <si>
    <t>DPE :</t>
  </si>
  <si>
    <t>Densités</t>
  </si>
  <si>
    <t>d</t>
  </si>
  <si>
    <t>p(°P)</t>
  </si>
  <si>
    <t>Extrait réel :</t>
  </si>
  <si>
    <t>Atténuation apparente :</t>
  </si>
  <si>
    <t>Atténuation réelle :</t>
  </si>
  <si>
    <t>Densité corrigée :</t>
  </si>
  <si>
    <t>Densité lue (millième)</t>
  </si>
  <si>
    <t>T° échantillon (°C)</t>
  </si>
  <si>
    <t>T° calibrage (°C)</t>
  </si>
  <si>
    <t xml:space="preserve">Corrections thermique de densité </t>
  </si>
  <si>
    <t>Cd</t>
  </si>
  <si>
    <t>Zone de calcul</t>
  </si>
  <si>
    <t>IBU total estimée</t>
  </si>
  <si>
    <t>IBU houblon</t>
  </si>
  <si>
    <r>
      <rPr>
        <b/>
        <sz val="11"/>
        <color theme="1"/>
        <rFont val="Calibri"/>
        <family val="2"/>
        <scheme val="minor"/>
      </rPr>
      <t xml:space="preserve">Tableau pourcentage d'utilisation </t>
    </r>
    <r>
      <rPr>
        <sz val="11"/>
        <color theme="1"/>
        <rFont val="Calibri"/>
        <family val="2"/>
        <scheme val="minor"/>
      </rPr>
      <t xml:space="preserve">
(Designing Greet beers)</t>
    </r>
  </si>
  <si>
    <t>Durée d'ébulition (min)</t>
  </si>
  <si>
    <t>U% (cônes)</t>
  </si>
  <si>
    <t>U% (pellets)</t>
  </si>
  <si>
    <t>&gt;75</t>
  </si>
  <si>
    <t>60-74</t>
  </si>
  <si>
    <t>45-59</t>
  </si>
  <si>
    <t>30-44</t>
  </si>
  <si>
    <t>20-29</t>
  </si>
  <si>
    <t>0-9</t>
  </si>
  <si>
    <t>houblonnage à 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</si>
</sst>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lightUp"/>
    </fill>
    <fill>
      <patternFill patternType="solid">
        <fgColor theme="7"/>
        <bgColor indexed="64"/>
      </patternFill>
    </fill>
    <fill>
      <patternFill patternType="solid">
        <fgColor rgb="FFED7E7B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ashDot">
        <color auto="1"/>
      </right>
      <top/>
      <bottom style="medium">
        <color auto="1"/>
      </bottom>
      <diagonal/>
    </border>
    <border>
      <left style="medium">
        <color auto="1"/>
      </left>
      <right style="dashDotDot">
        <color auto="1"/>
      </right>
      <top/>
      <bottom style="medium">
        <color auto="1"/>
      </bottom>
      <diagonal/>
    </border>
    <border>
      <left style="dashDotDot">
        <color auto="1"/>
      </left>
      <right/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horizontal="center" vertical="center"/>
    </xf>
    <xf numFmtId="2" fontId="0" fillId="0" borderId="0" xfId="0" applyNumberFormat="1"/>
    <xf numFmtId="2" fontId="2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5" fillId="0" borderId="0" xfId="0" applyFont="1"/>
    <xf numFmtId="0" fontId="2" fillId="0" borderId="0" xfId="0" applyFont="1"/>
    <xf numFmtId="0" fontId="6" fillId="0" borderId="0" xfId="0" applyFont="1"/>
    <xf numFmtId="2" fontId="6" fillId="0" borderId="0" xfId="0" applyNumberFormat="1" applyFont="1" applyAlignment="1">
      <alignment horizontal="center"/>
    </xf>
    <xf numFmtId="9" fontId="0" fillId="0" borderId="0" xfId="1" applyFont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6" fillId="0" borderId="4" xfId="0" applyFont="1" applyBorder="1"/>
    <xf numFmtId="0" fontId="6" fillId="0" borderId="0" xfId="0" applyFont="1" applyBorder="1"/>
    <xf numFmtId="0" fontId="6" fillId="0" borderId="5" xfId="0" applyFont="1" applyBorder="1"/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2" fillId="0" borderId="8" xfId="0" applyFont="1" applyBorder="1"/>
    <xf numFmtId="0" fontId="6" fillId="0" borderId="6" xfId="0" applyFont="1" applyBorder="1"/>
    <xf numFmtId="0" fontId="7" fillId="0" borderId="7" xfId="0" applyFont="1" applyBorder="1"/>
    <xf numFmtId="0" fontId="6" fillId="0" borderId="9" xfId="0" applyFont="1" applyBorder="1"/>
    <xf numFmtId="0" fontId="6" fillId="0" borderId="10" xfId="0" applyFont="1" applyBorder="1"/>
    <xf numFmtId="0" fontId="6" fillId="0" borderId="11" xfId="0" applyFont="1" applyBorder="1"/>
    <xf numFmtId="0" fontId="6" fillId="0" borderId="12" xfId="0" applyFont="1" applyBorder="1"/>
    <xf numFmtId="0" fontId="6" fillId="0" borderId="13" xfId="0" applyFont="1" applyBorder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6" fillId="0" borderId="4" xfId="0" applyFont="1" applyFill="1" applyBorder="1"/>
    <xf numFmtId="0" fontId="0" fillId="0" borderId="14" xfId="0" applyBorder="1" applyAlignment="1">
      <alignment horizontal="center"/>
    </xf>
    <xf numFmtId="0" fontId="0" fillId="0" borderId="14" xfId="0" applyBorder="1"/>
    <xf numFmtId="17" fontId="0" fillId="0" borderId="14" xfId="0" applyNumberFormat="1" applyBorder="1" applyAlignment="1">
      <alignment horizontal="center"/>
    </xf>
    <xf numFmtId="0" fontId="0" fillId="5" borderId="16" xfId="0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0" borderId="17" xfId="0" applyBorder="1"/>
    <xf numFmtId="0" fontId="6" fillId="0" borderId="15" xfId="0" applyFont="1" applyBorder="1" applyAlignment="1">
      <alignment horizontal="center"/>
    </xf>
    <xf numFmtId="0" fontId="6" fillId="0" borderId="15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ED7E7B"/>
      <color rgb="FF2B0301"/>
      <color rgb="FFFDF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1EDFF-EC95-4872-AF33-FE092231D49D}">
  <dimension ref="A1:M35"/>
  <sheetViews>
    <sheetView tabSelected="1" workbookViewId="0">
      <selection activeCell="D22" sqref="D22"/>
    </sheetView>
  </sheetViews>
  <sheetFormatPr baseColWidth="10" defaultRowHeight="15" x14ac:dyDescent="0.25"/>
  <cols>
    <col min="1" max="1" width="23.7109375" customWidth="1"/>
    <col min="2" max="2" width="12.7109375" customWidth="1"/>
    <col min="3" max="3" width="12.5703125" bestFit="1" customWidth="1"/>
    <col min="4" max="4" width="23" customWidth="1"/>
    <col min="7" max="7" width="32.85546875" customWidth="1"/>
    <col min="8" max="8" width="19" customWidth="1"/>
    <col min="9" max="9" width="17.85546875" customWidth="1"/>
    <col min="10" max="10" width="11.42578125" customWidth="1"/>
  </cols>
  <sheetData>
    <row r="1" spans="1:1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5" spans="1:11" ht="15.75" thickBot="1" x14ac:dyDescent="0.3">
      <c r="A5" s="27" t="s">
        <v>1</v>
      </c>
      <c r="B5" s="28" t="s">
        <v>3</v>
      </c>
      <c r="G5" s="6" t="s">
        <v>12</v>
      </c>
    </row>
    <row r="6" spans="1:11" x14ac:dyDescent="0.25">
      <c r="A6" t="s">
        <v>2</v>
      </c>
      <c r="B6">
        <v>23</v>
      </c>
    </row>
    <row r="8" spans="1:11" ht="15.75" thickBot="1" x14ac:dyDescent="0.3">
      <c r="A8" s="27" t="s">
        <v>4</v>
      </c>
      <c r="B8" s="30" t="s">
        <v>8</v>
      </c>
      <c r="C8" s="33" t="s">
        <v>22</v>
      </c>
      <c r="D8" s="34" t="s">
        <v>23</v>
      </c>
      <c r="G8" t="s">
        <v>17</v>
      </c>
    </row>
    <row r="9" spans="1:11" x14ac:dyDescent="0.25">
      <c r="A9" t="s">
        <v>5</v>
      </c>
      <c r="B9">
        <v>4800</v>
      </c>
      <c r="C9">
        <v>3</v>
      </c>
      <c r="D9" s="2">
        <f>(4.23*C9*(B9*10^-3))/$B$6</f>
        <v>2.6483478260869568</v>
      </c>
    </row>
    <row r="10" spans="1:11" x14ac:dyDescent="0.25">
      <c r="A10" t="s">
        <v>6</v>
      </c>
      <c r="B10">
        <v>453</v>
      </c>
      <c r="C10">
        <v>15</v>
      </c>
      <c r="D10" s="2">
        <f t="shared" ref="D10:D11" si="0">(4.23*C10*(B10*10^-3))/$B$6</f>
        <v>1.2496891304347826</v>
      </c>
    </row>
    <row r="11" spans="1:11" x14ac:dyDescent="0.25">
      <c r="A11" t="s">
        <v>7</v>
      </c>
      <c r="B11">
        <v>28</v>
      </c>
      <c r="C11">
        <v>900</v>
      </c>
      <c r="D11" s="2">
        <f t="shared" si="0"/>
        <v>4.634608695652175</v>
      </c>
    </row>
    <row r="13" spans="1:11" ht="15.75" thickBot="1" x14ac:dyDescent="0.3">
      <c r="A13" s="27" t="s">
        <v>26</v>
      </c>
      <c r="B13" s="30" t="s">
        <v>8</v>
      </c>
      <c r="C13" s="29" t="s">
        <v>25</v>
      </c>
      <c r="D13" s="34" t="s">
        <v>45</v>
      </c>
      <c r="G13" t="s">
        <v>16</v>
      </c>
    </row>
    <row r="14" spans="1:11" x14ac:dyDescent="0.25">
      <c r="A14" t="s">
        <v>9</v>
      </c>
      <c r="B14">
        <v>28</v>
      </c>
      <c r="C14" s="5">
        <v>5.7</v>
      </c>
      <c r="G14" t="s">
        <v>13</v>
      </c>
    </row>
    <row r="15" spans="1:11" x14ac:dyDescent="0.25">
      <c r="A15" t="s">
        <v>10</v>
      </c>
      <c r="B15">
        <v>28</v>
      </c>
      <c r="C15">
        <v>4.18</v>
      </c>
      <c r="G15" t="s">
        <v>14</v>
      </c>
    </row>
    <row r="17" spans="1:13" ht="15.75" thickBot="1" x14ac:dyDescent="0.3">
      <c r="A17" s="27" t="s">
        <v>27</v>
      </c>
      <c r="B17" s="28" t="s">
        <v>8</v>
      </c>
    </row>
    <row r="18" spans="1:13" x14ac:dyDescent="0.25">
      <c r="A18" t="s">
        <v>11</v>
      </c>
      <c r="B18">
        <v>1</v>
      </c>
      <c r="G18" t="s">
        <v>15</v>
      </c>
    </row>
    <row r="20" spans="1:13" ht="15.75" thickBot="1" x14ac:dyDescent="0.3">
      <c r="A20" s="27" t="s">
        <v>18</v>
      </c>
      <c r="B20" s="28" t="s">
        <v>8</v>
      </c>
    </row>
    <row r="21" spans="1:13" x14ac:dyDescent="0.25">
      <c r="A21" t="s">
        <v>19</v>
      </c>
    </row>
    <row r="22" spans="1:13" ht="15.75" thickBot="1" x14ac:dyDescent="0.3"/>
    <row r="23" spans="1:13" ht="15.75" thickBot="1" x14ac:dyDescent="0.3">
      <c r="A23" s="27" t="s">
        <v>31</v>
      </c>
      <c r="B23" s="31" t="s">
        <v>32</v>
      </c>
      <c r="C23" s="32" t="s">
        <v>33</v>
      </c>
      <c r="G23" s="16" t="s">
        <v>41</v>
      </c>
      <c r="H23" s="17"/>
      <c r="I23" s="18"/>
      <c r="K23" s="35" t="s">
        <v>43</v>
      </c>
      <c r="L23" s="36"/>
      <c r="M23" s="37"/>
    </row>
    <row r="24" spans="1:13" x14ac:dyDescent="0.25">
      <c r="A24" t="s">
        <v>30</v>
      </c>
      <c r="C24">
        <f>(258.6*(B24-1))/(0.12+0.88*B24)</f>
        <v>-2155.0000000000005</v>
      </c>
      <c r="G24" s="19" t="s">
        <v>38</v>
      </c>
      <c r="H24" s="20" t="s">
        <v>39</v>
      </c>
      <c r="I24" s="21" t="s">
        <v>40</v>
      </c>
      <c r="K24" s="38" t="s">
        <v>42</v>
      </c>
      <c r="L24" s="11">
        <f>IF(OR(B25&lt;1.05,B25=1.05),1,(1+((B25-1.05)/0.2)))</f>
        <v>1.06</v>
      </c>
      <c r="M24" s="12"/>
    </row>
    <row r="25" spans="1:13" x14ac:dyDescent="0.25">
      <c r="A25" t="s">
        <v>28</v>
      </c>
      <c r="B25">
        <v>1.0620000000000001</v>
      </c>
      <c r="C25" s="2">
        <f t="shared" ref="C25:C26" si="1">(258.6*(B25-1))/(0.12+0.88*B25)</f>
        <v>15.203686845698694</v>
      </c>
      <c r="G25" s="10"/>
      <c r="H25" s="11"/>
      <c r="I25" s="12"/>
      <c r="K25" s="10"/>
      <c r="L25" s="11"/>
      <c r="M25" s="12"/>
    </row>
    <row r="26" spans="1:13" x14ac:dyDescent="0.25">
      <c r="A26" t="s">
        <v>29</v>
      </c>
      <c r="B26">
        <v>1.008</v>
      </c>
      <c r="C26" s="2">
        <f t="shared" si="1"/>
        <v>2.0543374642516707</v>
      </c>
      <c r="G26" s="24"/>
      <c r="H26" s="25"/>
      <c r="I26" s="26"/>
      <c r="K26" s="10"/>
      <c r="L26" s="11"/>
      <c r="M26" s="12"/>
    </row>
    <row r="27" spans="1:13" ht="15.75" thickBot="1" x14ac:dyDescent="0.3">
      <c r="C27" s="2"/>
      <c r="G27" s="13" t="s">
        <v>37</v>
      </c>
      <c r="H27" s="23">
        <f>G25+0.00352871*(H25-I25)^2+0.225225*(H25-I25)</f>
        <v>0</v>
      </c>
      <c r="I27" s="22"/>
      <c r="K27" s="13"/>
      <c r="L27" s="14"/>
      <c r="M27" s="15"/>
    </row>
    <row r="28" spans="1:13" x14ac:dyDescent="0.25">
      <c r="A28" t="s">
        <v>35</v>
      </c>
      <c r="B28" s="9">
        <f>(B25-B26)/(B25-1)</f>
        <v>0.87096774193548387</v>
      </c>
      <c r="C28" s="9"/>
    </row>
    <row r="29" spans="1:13" x14ac:dyDescent="0.25">
      <c r="A29" s="7" t="s">
        <v>34</v>
      </c>
      <c r="B29" s="8">
        <f>0.1808*C25+0.8198*C26</f>
        <v>4.4329724348958433</v>
      </c>
      <c r="C29" s="8"/>
    </row>
    <row r="30" spans="1:13" x14ac:dyDescent="0.25">
      <c r="A30" t="s">
        <v>36</v>
      </c>
      <c r="B30" s="9">
        <f>(C25-B29)/C25</f>
        <v>0.70842779913281462</v>
      </c>
      <c r="C30" s="9"/>
    </row>
    <row r="32" spans="1:13" x14ac:dyDescent="0.25">
      <c r="A32" t="s">
        <v>21</v>
      </c>
    </row>
    <row r="33" spans="1:2" x14ac:dyDescent="0.25">
      <c r="A33" t="s">
        <v>24</v>
      </c>
      <c r="B33" s="4">
        <f>SUM(D9:D11)</f>
        <v>8.5326456521739154</v>
      </c>
    </row>
    <row r="34" spans="1:2" x14ac:dyDescent="0.25">
      <c r="A34" t="s">
        <v>20</v>
      </c>
      <c r="B34" s="3">
        <f>2.939*(B33^0.6859)</f>
        <v>12.78880316326936</v>
      </c>
    </row>
    <row r="35" spans="1:2" x14ac:dyDescent="0.25">
      <c r="A35" t="s">
        <v>44</v>
      </c>
    </row>
  </sheetData>
  <mergeCells count="7">
    <mergeCell ref="A1:K2"/>
    <mergeCell ref="B29:C29"/>
    <mergeCell ref="B28:C28"/>
    <mergeCell ref="B30:C30"/>
    <mergeCell ref="G23:I23"/>
    <mergeCell ref="H27:I27"/>
    <mergeCell ref="K23:M23"/>
  </mergeCells>
  <conditionalFormatting sqref="B34">
    <cfRule type="colorScale" priority="1">
      <colorScale>
        <cfvo type="num" val="2"/>
        <cfvo type="num" val="79"/>
        <color rgb="FFFDF974"/>
        <color rgb="FF2B0301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DFB6C-958E-45D8-9780-3D87F5B0EA1E}">
  <dimension ref="A1:D10"/>
  <sheetViews>
    <sheetView workbookViewId="0">
      <selection activeCell="L19" sqref="K19:L20"/>
    </sheetView>
  </sheetViews>
  <sheetFormatPr baseColWidth="10" defaultRowHeight="15" x14ac:dyDescent="0.25"/>
  <sheetData>
    <row r="1" spans="1:4" ht="29.25" customHeight="1" thickBot="1" x14ac:dyDescent="0.3">
      <c r="A1" s="42" t="s">
        <v>46</v>
      </c>
      <c r="B1" s="42"/>
      <c r="C1" s="42"/>
      <c r="D1" s="42"/>
    </row>
    <row r="2" spans="1:4" ht="15.75" thickBot="1" x14ac:dyDescent="0.3">
      <c r="A2" s="45" t="s">
        <v>47</v>
      </c>
      <c r="B2" s="45"/>
      <c r="C2" s="46" t="s">
        <v>48</v>
      </c>
      <c r="D2" s="46" t="s">
        <v>49</v>
      </c>
    </row>
    <row r="3" spans="1:4" x14ac:dyDescent="0.25">
      <c r="A3" s="43" t="s">
        <v>50</v>
      </c>
      <c r="B3" s="43"/>
      <c r="C3" s="44">
        <v>27</v>
      </c>
      <c r="D3" s="44">
        <v>34</v>
      </c>
    </row>
    <row r="4" spans="1:4" x14ac:dyDescent="0.25">
      <c r="A4" s="39" t="s">
        <v>51</v>
      </c>
      <c r="B4" s="39"/>
      <c r="C4" s="40">
        <v>24</v>
      </c>
      <c r="D4" s="40">
        <v>30</v>
      </c>
    </row>
    <row r="5" spans="1:4" x14ac:dyDescent="0.25">
      <c r="A5" s="39" t="s">
        <v>52</v>
      </c>
      <c r="B5" s="39"/>
      <c r="C5" s="40">
        <v>22</v>
      </c>
      <c r="D5" s="40">
        <v>27</v>
      </c>
    </row>
    <row r="6" spans="1:4" x14ac:dyDescent="0.25">
      <c r="A6" s="39" t="s">
        <v>53</v>
      </c>
      <c r="B6" s="39"/>
      <c r="C6" s="40">
        <v>19</v>
      </c>
      <c r="D6" s="40">
        <v>24</v>
      </c>
    </row>
    <row r="7" spans="1:4" x14ac:dyDescent="0.25">
      <c r="A7" s="39" t="s">
        <v>54</v>
      </c>
      <c r="B7" s="39"/>
      <c r="C7" s="40">
        <v>15</v>
      </c>
      <c r="D7" s="40">
        <v>19</v>
      </c>
    </row>
    <row r="8" spans="1:4" x14ac:dyDescent="0.25">
      <c r="A8" s="41">
        <v>43739</v>
      </c>
      <c r="B8" s="39"/>
      <c r="C8" s="40">
        <v>12</v>
      </c>
      <c r="D8" s="40">
        <v>15</v>
      </c>
    </row>
    <row r="9" spans="1:4" x14ac:dyDescent="0.25">
      <c r="A9" s="39" t="s">
        <v>55</v>
      </c>
      <c r="B9" s="39"/>
      <c r="C9" s="40">
        <v>5</v>
      </c>
      <c r="D9" s="40">
        <v>6</v>
      </c>
    </row>
    <row r="10" spans="1:4" x14ac:dyDescent="0.25">
      <c r="A10" s="39" t="s">
        <v>56</v>
      </c>
      <c r="B10" s="39"/>
      <c r="C10" s="40">
        <v>0</v>
      </c>
      <c r="D10" s="40">
        <v>0</v>
      </c>
    </row>
  </sheetData>
  <mergeCells count="10">
    <mergeCell ref="A7:B7"/>
    <mergeCell ref="A8:B8"/>
    <mergeCell ref="A9:B9"/>
    <mergeCell ref="A10:B10"/>
    <mergeCell ref="A1:D1"/>
    <mergeCell ref="A2:B2"/>
    <mergeCell ref="A3:B3"/>
    <mergeCell ref="A4:B4"/>
    <mergeCell ref="A5:B5"/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2018-12-18T13:49:30Z</dcterms:created>
  <dcterms:modified xsi:type="dcterms:W3CDTF">2018-12-18T15:24:06Z</dcterms:modified>
</cp:coreProperties>
</file>