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rbonjean-charles/Desktop/"/>
    </mc:Choice>
  </mc:AlternateContent>
  <xr:revisionPtr revIDLastSave="0" documentId="8_{98DD4068-F280-2445-A185-E1CF180F8317}" xr6:coauthVersionLast="28" xr6:coauthVersionMax="28" xr10:uidLastSave="{00000000-0000-0000-0000-000000000000}"/>
  <bookViews>
    <workbookView xWindow="5880" yWindow="2800" windowWidth="27440" windowHeight="16560" xr2:uid="{5804CFBC-8095-2A49-9D20-35626E0FB73D}"/>
  </bookViews>
  <sheets>
    <sheet name="Feuil1" sheetId="1" r:id="rId1"/>
  </sheets>
  <externalReferences>
    <externalReference r:id="rId2"/>
  </externalReferenc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4" i="1" l="1"/>
  <c r="C46" i="1"/>
  <c r="C48" i="1"/>
  <c r="C50" i="1"/>
  <c r="C52" i="1"/>
  <c r="C68" i="1"/>
  <c r="C5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9" i="1"/>
  <c r="B70" i="1"/>
  <c r="E44" i="1"/>
  <c r="E46" i="1"/>
  <c r="E48" i="1"/>
  <c r="E50" i="1"/>
  <c r="E52" i="1"/>
  <c r="E54" i="1"/>
  <c r="E56" i="1"/>
  <c r="E58" i="1"/>
  <c r="E60" i="1"/>
  <c r="E62" i="1"/>
  <c r="E68" i="1"/>
  <c r="D68" i="1"/>
  <c r="F68" i="1"/>
  <c r="F62" i="1"/>
  <c r="F60" i="1"/>
  <c r="F58" i="1"/>
  <c r="F56" i="1"/>
  <c r="F54" i="1"/>
  <c r="F52" i="1"/>
  <c r="F50" i="1"/>
  <c r="F48" i="1"/>
  <c r="F46" i="1"/>
  <c r="F44" i="1"/>
  <c r="E5" i="1"/>
  <c r="E7" i="1"/>
  <c r="E9" i="1"/>
  <c r="E11" i="1"/>
  <c r="E13" i="1"/>
  <c r="E15" i="1"/>
  <c r="E17" i="1"/>
  <c r="E19" i="1"/>
  <c r="E21" i="1"/>
  <c r="E23" i="1"/>
  <c r="E25" i="1"/>
  <c r="E37" i="1"/>
  <c r="E39" i="1"/>
  <c r="D39" i="1"/>
  <c r="F39" i="1"/>
  <c r="F37" i="1"/>
  <c r="F25" i="1"/>
  <c r="F23" i="1"/>
  <c r="F21" i="1"/>
  <c r="F19" i="1"/>
  <c r="F17" i="1"/>
  <c r="F15" i="1"/>
  <c r="F13" i="1"/>
  <c r="F11" i="1"/>
  <c r="F9" i="1"/>
  <c r="F7" i="1"/>
  <c r="F5" i="1"/>
</calcChain>
</file>

<file path=xl/sharedStrings.xml><?xml version="1.0" encoding="utf-8"?>
<sst xmlns="http://schemas.openxmlformats.org/spreadsheetml/2006/main" count="35" uniqueCount="28">
  <si>
    <t>CHARGES 2018</t>
  </si>
  <si>
    <t>Code grand livre</t>
  </si>
  <si>
    <t>Intitulé du compte</t>
  </si>
  <si>
    <t>Montant réel</t>
  </si>
  <si>
    <t>Budget</t>
  </si>
  <si>
    <t>Restant (en €)</t>
  </si>
  <si>
    <t>Restant (en %)</t>
  </si>
  <si>
    <t>Compte en attente</t>
  </si>
  <si>
    <t>Carte de Crédit</t>
  </si>
  <si>
    <t>Achat Matériel</t>
  </si>
  <si>
    <t>Frais de repas</t>
  </si>
  <si>
    <t>Téléphone</t>
  </si>
  <si>
    <t>Autres Charges D'exploitation</t>
  </si>
  <si>
    <t>Loyer - Chauffage - SIG</t>
  </si>
  <si>
    <t>Frais de publicité</t>
  </si>
  <si>
    <t>Assurance Atelier</t>
  </si>
  <si>
    <t>Frais Administratifs</t>
  </si>
  <si>
    <t>Epargne</t>
  </si>
  <si>
    <t>Informatique</t>
  </si>
  <si>
    <t>Parrainage</t>
  </si>
  <si>
    <t>Véhicule - Frais de transports</t>
  </si>
  <si>
    <t>TOTAL</t>
  </si>
  <si>
    <t>PRODUITS 2018</t>
  </si>
  <si>
    <t>Local - 1</t>
  </si>
  <si>
    <t>Local - 2</t>
  </si>
  <si>
    <t>Local - 3</t>
  </si>
  <si>
    <t>Local - 4</t>
  </si>
  <si>
    <t>Local - 5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</si>
</sst>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CHF&quot;"/>
    <numFmt numFmtId="165" formatCode="_(&quot;$&quot;* #,##0.00_);_(&quot;$&quot;* \(#,##0.00\);_(&quot;$&quot;* &quot;-&quot;??_);_(@_)"/>
  </numFmts>
  <fonts count="8">
    <font>
      <sz val="12"/>
      <color theme="1"/>
      <name val="Calibri"/>
      <family val="2"/>
      <scheme val="minor"/>
    </font>
    <font>
      <b/>
      <sz val="1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name val="MS Sans Serif"/>
    </font>
    <font>
      <sz val="12"/>
      <name val="Arial"/>
      <family val="2"/>
    </font>
    <font>
      <b/>
      <sz val="10"/>
      <name val="Arial"/>
      <family val="2"/>
    </font>
    <font>
      <b/>
      <sz val="14"/>
      <color theme="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22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22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4" fillId="0" borderId="0"/>
  </cellStyleXfs>
  <cellXfs count="5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/>
    <xf numFmtId="0" fontId="2" fillId="0" borderId="0" xfId="0" applyFont="1"/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164" fontId="3" fillId="2" borderId="0" xfId="0" applyNumberFormat="1" applyFont="1" applyFill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164" fontId="5" fillId="0" borderId="0" xfId="0" applyNumberFormat="1" applyFont="1" applyAlignment="1">
      <alignment vertical="center"/>
    </xf>
    <xf numFmtId="10" fontId="5" fillId="0" borderId="1" xfId="0" applyNumberFormat="1" applyFont="1" applyBorder="1" applyAlignment="1">
      <alignment vertical="center"/>
    </xf>
    <xf numFmtId="0" fontId="3" fillId="2" borderId="0" xfId="1" applyFont="1" applyFill="1" applyAlignment="1">
      <alignment horizontal="center"/>
    </xf>
    <xf numFmtId="0" fontId="3" fillId="2" borderId="0" xfId="1" applyFont="1" applyFill="1"/>
    <xf numFmtId="164" fontId="5" fillId="2" borderId="0" xfId="0" applyNumberFormat="1" applyFont="1" applyFill="1" applyAlignment="1">
      <alignment vertical="center"/>
    </xf>
    <xf numFmtId="165" fontId="5" fillId="2" borderId="1" xfId="0" applyNumberFormat="1" applyFont="1" applyFill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vertical="center"/>
    </xf>
    <xf numFmtId="0" fontId="5" fillId="2" borderId="0" xfId="1" applyFont="1" applyFill="1"/>
    <xf numFmtId="0" fontId="5" fillId="0" borderId="0" xfId="1" applyFont="1" applyAlignment="1">
      <alignment vertical="center"/>
    </xf>
    <xf numFmtId="0" fontId="3" fillId="0" borderId="2" xfId="1" applyFont="1" applyBorder="1" applyAlignment="1">
      <alignment horizontal="center" vertical="center"/>
    </xf>
    <xf numFmtId="0" fontId="5" fillId="0" borderId="2" xfId="1" applyFont="1" applyBorder="1" applyAlignment="1">
      <alignment vertical="center"/>
    </xf>
    <xf numFmtId="164" fontId="5" fillId="0" borderId="2" xfId="0" applyNumberFormat="1" applyFont="1" applyBorder="1" applyAlignment="1">
      <alignment vertical="center"/>
    </xf>
    <xf numFmtId="10" fontId="5" fillId="0" borderId="3" xfId="0" applyNumberFormat="1" applyFont="1" applyBorder="1" applyAlignment="1">
      <alignment vertical="center"/>
    </xf>
    <xf numFmtId="0" fontId="6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164" fontId="2" fillId="2" borderId="0" xfId="0" applyNumberFormat="1" applyFont="1" applyFill="1" applyAlignment="1">
      <alignment vertical="center"/>
    </xf>
    <xf numFmtId="165" fontId="2" fillId="2" borderId="1" xfId="0" applyNumberFormat="1" applyFont="1" applyFill="1" applyBorder="1" applyAlignment="1">
      <alignment vertical="center"/>
    </xf>
    <xf numFmtId="0" fontId="6" fillId="0" borderId="0" xfId="0" applyFont="1" applyAlignment="1">
      <alignment vertical="center"/>
    </xf>
    <xf numFmtId="164" fontId="3" fillId="0" borderId="0" xfId="0" applyNumberFormat="1" applyFont="1" applyAlignment="1">
      <alignment vertical="center"/>
    </xf>
    <xf numFmtId="10" fontId="3" fillId="0" borderId="0" xfId="0" applyNumberFormat="1" applyFont="1" applyAlignment="1">
      <alignment vertical="center"/>
    </xf>
    <xf numFmtId="0" fontId="6" fillId="0" borderId="0" xfId="0" applyFont="1"/>
    <xf numFmtId="0" fontId="1" fillId="0" borderId="0" xfId="0" applyFont="1"/>
    <xf numFmtId="164" fontId="1" fillId="0" borderId="0" xfId="0" applyNumberFormat="1" applyFont="1"/>
    <xf numFmtId="0" fontId="2" fillId="0" borderId="0" xfId="0" applyFont="1" applyBorder="1" applyAlignment="1">
      <alignment vertical="center"/>
    </xf>
    <xf numFmtId="164" fontId="5" fillId="0" borderId="0" xfId="0" applyNumberFormat="1" applyFont="1" applyBorder="1" applyAlignment="1">
      <alignment vertical="center"/>
    </xf>
    <xf numFmtId="10" fontId="5" fillId="0" borderId="0" xfId="0" applyNumberFormat="1" applyFont="1" applyBorder="1" applyAlignment="1">
      <alignment vertical="center"/>
    </xf>
    <xf numFmtId="0" fontId="3" fillId="0" borderId="0" xfId="0" applyFont="1" applyBorder="1"/>
    <xf numFmtId="0" fontId="2" fillId="0" borderId="0" xfId="0" applyFont="1" applyBorder="1"/>
    <xf numFmtId="0" fontId="3" fillId="2" borderId="0" xfId="1" applyFont="1" applyFill="1" applyBorder="1" applyAlignment="1">
      <alignment horizontal="center"/>
    </xf>
    <xf numFmtId="0" fontId="3" fillId="2" borderId="0" xfId="1" applyFont="1" applyFill="1" applyBorder="1"/>
    <xf numFmtId="164" fontId="5" fillId="2" borderId="0" xfId="0" applyNumberFormat="1" applyFont="1" applyFill="1" applyBorder="1" applyAlignment="1">
      <alignment vertical="center"/>
    </xf>
    <xf numFmtId="165" fontId="5" fillId="2" borderId="0" xfId="0" applyNumberFormat="1" applyFont="1" applyFill="1" applyBorder="1" applyAlignment="1">
      <alignment vertical="center"/>
    </xf>
    <xf numFmtId="0" fontId="6" fillId="2" borderId="2" xfId="0" applyFont="1" applyFill="1" applyBorder="1" applyAlignment="1">
      <alignment vertical="center"/>
    </xf>
    <xf numFmtId="0" fontId="2" fillId="2" borderId="2" xfId="0" applyFont="1" applyFill="1" applyBorder="1" applyAlignment="1">
      <alignment vertical="center"/>
    </xf>
    <xf numFmtId="164" fontId="2" fillId="2" borderId="2" xfId="0" applyNumberFormat="1" applyFont="1" applyFill="1" applyBorder="1" applyAlignment="1">
      <alignment vertical="center"/>
    </xf>
    <xf numFmtId="164" fontId="2" fillId="0" borderId="0" xfId="0" applyNumberFormat="1" applyFont="1"/>
    <xf numFmtId="164" fontId="7" fillId="0" borderId="4" xfId="0" applyNumberFormat="1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</cellXfs>
  <cellStyles count="2">
    <cellStyle name="Normal" xfId="0" builtinId="0"/>
    <cellStyle name="Normal_Sheet1" xfId="1" xr:uid="{7253FA95-FA6F-C14F-B1F0-605DA09F0F1B}"/>
  </cellStyles>
  <dxfs count="1"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My%20Passport/Atelier%20-%20Meuh/COMPTA%20ATELIER/2017/Budget%20commercial%20-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penses détaillées"/>
      <sheetName val="Résumé - Dépenses mensuelles"/>
      <sheetName val="Entrées Détaillées (2)"/>
      <sheetName val="Résumé - Entrées mensuelles (2)"/>
      <sheetName val="Résumé Dépenses - Entrées 2017"/>
      <sheetName val="Dons caritatifs et parrainages"/>
    </sheetNames>
    <sheetDataSet>
      <sheetData sheetId="0"/>
      <sheetData sheetId="1">
        <row r="6">
          <cell r="O6">
            <v>4117.54</v>
          </cell>
        </row>
        <row r="8">
          <cell r="O8">
            <v>-1613.3</v>
          </cell>
        </row>
        <row r="10">
          <cell r="O10">
            <v>16517.3</v>
          </cell>
        </row>
        <row r="12">
          <cell r="O12">
            <v>3746.85</v>
          </cell>
        </row>
        <row r="14">
          <cell r="O14">
            <v>729.35</v>
          </cell>
        </row>
        <row r="16">
          <cell r="O16">
            <v>3822.2</v>
          </cell>
        </row>
        <row r="18">
          <cell r="O18">
            <v>21019.499999999996</v>
          </cell>
        </row>
        <row r="20">
          <cell r="O20">
            <v>280.05</v>
          </cell>
        </row>
        <row r="22">
          <cell r="O22">
            <v>585</v>
          </cell>
        </row>
        <row r="24">
          <cell r="O24">
            <v>1088.3</v>
          </cell>
        </row>
        <row r="26">
          <cell r="O26">
            <v>450</v>
          </cell>
        </row>
        <row r="28">
          <cell r="O28">
            <v>252.70000000000002</v>
          </cell>
        </row>
        <row r="30">
          <cell r="O30">
            <v>687.1</v>
          </cell>
        </row>
        <row r="32">
          <cell r="O32">
            <v>2793.1</v>
          </cell>
        </row>
      </sheetData>
      <sheetData sheetId="2"/>
      <sheetData sheetId="3">
        <row r="6">
          <cell r="O6">
            <v>38549.5</v>
          </cell>
        </row>
        <row r="8">
          <cell r="O8">
            <v>0</v>
          </cell>
        </row>
        <row r="10">
          <cell r="O10">
            <v>14360.550000000001</v>
          </cell>
        </row>
        <row r="12">
          <cell r="O12">
            <v>0</v>
          </cell>
        </row>
        <row r="14">
          <cell r="O14">
            <v>0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999F6-FCF9-2A4F-B37F-544FCEB89430}">
  <dimension ref="A1:G71"/>
  <sheetViews>
    <sheetView tabSelected="1" workbookViewId="0">
      <selection activeCell="I8" sqref="I8"/>
    </sheetView>
  </sheetViews>
  <sheetFormatPr baseColWidth="10" defaultRowHeight="16"/>
  <cols>
    <col min="1" max="1" width="17" bestFit="1" customWidth="1"/>
    <col min="2" max="2" width="30.33203125" bestFit="1" customWidth="1"/>
    <col min="3" max="3" width="19.6640625" bestFit="1" customWidth="1"/>
    <col min="4" max="5" width="0" hidden="1" customWidth="1"/>
    <col min="6" max="6" width="15" hidden="1" customWidth="1"/>
  </cols>
  <sheetData>
    <row r="1" spans="1:7" s="2" customFormat="1" ht="26" customHeight="1">
      <c r="A1" s="1" t="s">
        <v>0</v>
      </c>
      <c r="B1" s="1"/>
      <c r="C1" s="1"/>
      <c r="D1" s="1"/>
      <c r="E1" s="1"/>
      <c r="F1" s="1"/>
    </row>
    <row r="2" spans="1:7" s="6" customFormat="1">
      <c r="A2" s="3"/>
      <c r="B2" s="3"/>
      <c r="C2" s="4"/>
      <c r="D2" s="4"/>
      <c r="E2" s="4"/>
      <c r="F2" s="5"/>
      <c r="G2" s="5"/>
    </row>
    <row r="3" spans="1:7" s="6" customFormat="1" ht="21.75" customHeight="1">
      <c r="A3" s="7" t="s">
        <v>1</v>
      </c>
      <c r="B3" s="7" t="s">
        <v>2</v>
      </c>
      <c r="C3" s="8" t="s">
        <v>3</v>
      </c>
      <c r="D3" s="8" t="s">
        <v>4</v>
      </c>
      <c r="E3" s="8" t="s">
        <v>5</v>
      </c>
      <c r="F3" s="9" t="s">
        <v>6</v>
      </c>
      <c r="G3" s="5"/>
    </row>
    <row r="4" spans="1:7" s="6" customFormat="1" ht="14" customHeight="1">
      <c r="A4" s="10"/>
      <c r="B4" s="10"/>
      <c r="C4" s="11"/>
      <c r="D4" s="11"/>
      <c r="E4" s="11"/>
      <c r="F4" s="12"/>
      <c r="G4" s="5"/>
    </row>
    <row r="5" spans="1:7" s="6" customFormat="1" ht="21.75" customHeight="1">
      <c r="A5" s="13">
        <v>1000</v>
      </c>
      <c r="B5" s="14" t="s">
        <v>7</v>
      </c>
      <c r="C5" s="15">
        <f>'[1]Résumé - Dépenses mensuelles'!O6</f>
        <v>4117.54</v>
      </c>
      <c r="D5" s="15">
        <v>100000</v>
      </c>
      <c r="E5" s="15">
        <f>SUM(+D5-C5)</f>
        <v>95882.46</v>
      </c>
      <c r="F5" s="16">
        <f>SUM(E5/D5)</f>
        <v>0.95882460000000003</v>
      </c>
      <c r="G5" s="5"/>
    </row>
    <row r="6" spans="1:7" s="6" customFormat="1" ht="14" customHeight="1">
      <c r="A6" s="17"/>
      <c r="B6" s="18"/>
      <c r="C6" s="19"/>
      <c r="D6" s="19"/>
      <c r="E6" s="19"/>
      <c r="F6" s="20"/>
      <c r="G6" s="5"/>
    </row>
    <row r="7" spans="1:7" s="6" customFormat="1" ht="21.75" customHeight="1">
      <c r="A7" s="13">
        <v>1500</v>
      </c>
      <c r="B7" s="14" t="s">
        <v>8</v>
      </c>
      <c r="C7" s="15">
        <f>'[1]Résumé - Dépenses mensuelles'!O8</f>
        <v>-1613.3</v>
      </c>
      <c r="D7" s="15">
        <v>100000</v>
      </c>
      <c r="E7" s="15">
        <f>SUM(+D7-C7)</f>
        <v>101613.3</v>
      </c>
      <c r="F7" s="16">
        <f>SUM(E7/D7)</f>
        <v>1.016133</v>
      </c>
      <c r="G7" s="5"/>
    </row>
    <row r="8" spans="1:7" s="6" customFormat="1" ht="14" customHeight="1">
      <c r="A8" s="17"/>
      <c r="B8" s="18"/>
      <c r="C8" s="19"/>
      <c r="D8" s="19"/>
      <c r="E8" s="19"/>
      <c r="F8" s="20"/>
      <c r="G8" s="5"/>
    </row>
    <row r="9" spans="1:7" s="6" customFormat="1" ht="21.75" customHeight="1">
      <c r="A9" s="13">
        <v>2000</v>
      </c>
      <c r="B9" s="14" t="s">
        <v>9</v>
      </c>
      <c r="C9" s="15">
        <f>'[1]Résumé - Dépenses mensuelles'!O10</f>
        <v>16517.3</v>
      </c>
      <c r="D9" s="15">
        <v>100000</v>
      </c>
      <c r="E9" s="15">
        <f>SUM(+D9-C9)</f>
        <v>83482.7</v>
      </c>
      <c r="F9" s="16">
        <f>SUM(E9/D9)</f>
        <v>0.83482699999999999</v>
      </c>
      <c r="G9" s="5"/>
    </row>
    <row r="10" spans="1:7" s="6" customFormat="1" ht="14" customHeight="1">
      <c r="A10" s="17"/>
      <c r="B10" s="18"/>
      <c r="C10" s="19"/>
      <c r="D10" s="19"/>
      <c r="E10" s="19"/>
      <c r="F10" s="20"/>
      <c r="G10" s="5"/>
    </row>
    <row r="11" spans="1:7" s="6" customFormat="1" ht="21.75" customHeight="1">
      <c r="A11" s="13">
        <v>3000</v>
      </c>
      <c r="B11" s="14" t="s">
        <v>10</v>
      </c>
      <c r="C11" s="15">
        <f>'[1]Résumé - Dépenses mensuelles'!O12</f>
        <v>3746.85</v>
      </c>
      <c r="D11" s="15">
        <v>100000</v>
      </c>
      <c r="E11" s="15">
        <f>SUM(+D11-C11)</f>
        <v>96253.15</v>
      </c>
      <c r="F11" s="16">
        <f>SUM(E11/D11)</f>
        <v>0.96253149999999998</v>
      </c>
      <c r="G11" s="5"/>
    </row>
    <row r="12" spans="1:7" s="6" customFormat="1" ht="14" customHeight="1">
      <c r="A12" s="17"/>
      <c r="B12" s="18"/>
      <c r="C12" s="19"/>
      <c r="D12" s="19"/>
      <c r="E12" s="19"/>
      <c r="F12" s="20"/>
      <c r="G12" s="5"/>
    </row>
    <row r="13" spans="1:7" s="6" customFormat="1" ht="21.75" customHeight="1">
      <c r="A13" s="13">
        <v>4000</v>
      </c>
      <c r="B13" s="14" t="s">
        <v>11</v>
      </c>
      <c r="C13" s="15">
        <f>'[1]Résumé - Dépenses mensuelles'!O14</f>
        <v>729.35</v>
      </c>
      <c r="D13" s="15">
        <v>50000</v>
      </c>
      <c r="E13" s="15">
        <f>SUM(+D13-C13)</f>
        <v>49270.65</v>
      </c>
      <c r="F13" s="16">
        <f>SUM(E13/D13)</f>
        <v>0.98541299999999998</v>
      </c>
      <c r="G13" s="5"/>
    </row>
    <row r="14" spans="1:7" s="6" customFormat="1" ht="14" customHeight="1">
      <c r="A14" s="17"/>
      <c r="B14" s="18"/>
      <c r="C14" s="19"/>
      <c r="D14" s="19"/>
      <c r="E14" s="19"/>
      <c r="F14" s="20"/>
      <c r="G14" s="5"/>
    </row>
    <row r="15" spans="1:7" s="6" customFormat="1" ht="21.75" customHeight="1">
      <c r="A15" s="13">
        <v>5000</v>
      </c>
      <c r="B15" s="14" t="s">
        <v>12</v>
      </c>
      <c r="C15" s="15">
        <f>'[1]Résumé - Dépenses mensuelles'!O16</f>
        <v>3822.2</v>
      </c>
      <c r="D15" s="15">
        <v>25000</v>
      </c>
      <c r="E15" s="15">
        <f>SUM(+D15-C15)</f>
        <v>21177.8</v>
      </c>
      <c r="F15" s="16">
        <f>SUM(E15/D15)</f>
        <v>0.84711199999999998</v>
      </c>
      <c r="G15" s="5"/>
    </row>
    <row r="16" spans="1:7" s="6" customFormat="1" ht="14" customHeight="1">
      <c r="A16" s="17"/>
      <c r="B16" s="18"/>
      <c r="C16" s="19"/>
      <c r="D16" s="19"/>
      <c r="E16" s="19"/>
      <c r="F16" s="20"/>
      <c r="G16" s="5"/>
    </row>
    <row r="17" spans="1:7" s="6" customFormat="1" ht="21.75" customHeight="1">
      <c r="A17" s="13">
        <v>6000</v>
      </c>
      <c r="B17" s="14" t="s">
        <v>13</v>
      </c>
      <c r="C17" s="15">
        <f>'[1]Résumé - Dépenses mensuelles'!O18</f>
        <v>21019.499999999996</v>
      </c>
      <c r="D17" s="15">
        <v>75000</v>
      </c>
      <c r="E17" s="15">
        <f>SUM(+D17-C17)</f>
        <v>53980.5</v>
      </c>
      <c r="F17" s="16">
        <f>SUM(E17/D17)</f>
        <v>0.71974000000000005</v>
      </c>
      <c r="G17" s="5"/>
    </row>
    <row r="18" spans="1:7" s="6" customFormat="1" ht="14" customHeight="1">
      <c r="A18" s="17"/>
      <c r="B18" s="18"/>
      <c r="C18" s="19"/>
      <c r="D18" s="19"/>
      <c r="E18" s="19"/>
      <c r="F18" s="20"/>
      <c r="G18" s="5"/>
    </row>
    <row r="19" spans="1:7" s="6" customFormat="1" ht="21.75" customHeight="1">
      <c r="A19" s="13">
        <v>7000</v>
      </c>
      <c r="B19" s="14" t="s">
        <v>14</v>
      </c>
      <c r="C19" s="15">
        <f>'[1]Résumé - Dépenses mensuelles'!O20</f>
        <v>280.05</v>
      </c>
      <c r="D19" s="15">
        <v>65000</v>
      </c>
      <c r="E19" s="15">
        <f>SUM(+D19-C19)</f>
        <v>64719.95</v>
      </c>
      <c r="F19" s="16">
        <f>SUM(E19/D19)</f>
        <v>0.99569153846153846</v>
      </c>
      <c r="G19" s="5"/>
    </row>
    <row r="20" spans="1:7" s="6" customFormat="1" ht="14" customHeight="1">
      <c r="A20" s="17"/>
      <c r="B20" s="18"/>
      <c r="C20" s="19"/>
      <c r="D20" s="19"/>
      <c r="E20" s="19"/>
      <c r="F20" s="20"/>
      <c r="G20" s="5"/>
    </row>
    <row r="21" spans="1:7" s="6" customFormat="1" ht="21.75" customHeight="1">
      <c r="A21" s="13">
        <v>8000</v>
      </c>
      <c r="B21" s="14" t="s">
        <v>15</v>
      </c>
      <c r="C21" s="15">
        <f>'[1]Résumé - Dépenses mensuelles'!O22</f>
        <v>585</v>
      </c>
      <c r="D21" s="15">
        <v>125000</v>
      </c>
      <c r="E21" s="15">
        <f>SUM(+D21-C21)</f>
        <v>124415</v>
      </c>
      <c r="F21" s="16">
        <f>SUM(E21/D21)</f>
        <v>0.99531999999999998</v>
      </c>
      <c r="G21" s="5"/>
    </row>
    <row r="22" spans="1:7" s="6" customFormat="1" ht="14" customHeight="1">
      <c r="A22" s="17"/>
      <c r="B22" s="18"/>
      <c r="C22" s="19"/>
      <c r="D22" s="19"/>
      <c r="E22" s="19"/>
      <c r="F22" s="20"/>
      <c r="G22" s="5"/>
    </row>
    <row r="23" spans="1:7" s="6" customFormat="1" ht="21.75" customHeight="1">
      <c r="A23" s="13">
        <v>9000</v>
      </c>
      <c r="B23" s="14" t="s">
        <v>16</v>
      </c>
      <c r="C23" s="15">
        <f>'[1]Résumé - Dépenses mensuelles'!O24</f>
        <v>1088.3</v>
      </c>
      <c r="D23" s="15">
        <v>100000</v>
      </c>
      <c r="E23" s="15">
        <f>SUM(+D23-C23)</f>
        <v>98911.7</v>
      </c>
      <c r="F23" s="16">
        <f>SUM(E23/D23)</f>
        <v>0.98911700000000002</v>
      </c>
      <c r="G23" s="5"/>
    </row>
    <row r="24" spans="1:7" s="6" customFormat="1" ht="14" customHeight="1">
      <c r="A24" s="17"/>
      <c r="B24" s="18"/>
      <c r="C24" s="19"/>
      <c r="D24" s="19"/>
      <c r="E24" s="19"/>
      <c r="F24" s="20"/>
      <c r="G24" s="5"/>
    </row>
    <row r="25" spans="1:7" s="6" customFormat="1" ht="21.75" customHeight="1">
      <c r="A25" s="13">
        <v>10000</v>
      </c>
      <c r="B25" s="14" t="s">
        <v>17</v>
      </c>
      <c r="C25" s="15">
        <f>'[1]Résumé - Dépenses mensuelles'!O26</f>
        <v>450</v>
      </c>
      <c r="D25" s="15">
        <v>250000</v>
      </c>
      <c r="E25" s="15">
        <f>SUM(+D25-C25)</f>
        <v>249550</v>
      </c>
      <c r="F25" s="16">
        <f>SUM(E25/D25)</f>
        <v>0.99819999999999998</v>
      </c>
      <c r="G25" s="5"/>
    </row>
    <row r="26" spans="1:7" s="6" customFormat="1" ht="14" customHeight="1">
      <c r="A26" s="17"/>
      <c r="B26" s="18"/>
      <c r="C26" s="19"/>
      <c r="D26" s="19"/>
      <c r="E26" s="19"/>
      <c r="F26" s="20"/>
      <c r="G26" s="5"/>
    </row>
    <row r="27" spans="1:7" s="6" customFormat="1" ht="21.75" customHeight="1">
      <c r="A27" s="13">
        <v>11000</v>
      </c>
      <c r="B27" s="14" t="s">
        <v>18</v>
      </c>
      <c r="C27" s="15">
        <f>'[1]Résumé - Dépenses mensuelles'!O28</f>
        <v>252.70000000000002</v>
      </c>
      <c r="D27" s="15"/>
      <c r="E27" s="15"/>
      <c r="F27" s="16"/>
      <c r="G27" s="5"/>
    </row>
    <row r="28" spans="1:7" s="6" customFormat="1" ht="14" customHeight="1">
      <c r="A28" s="17"/>
      <c r="B28" s="18"/>
      <c r="C28" s="19"/>
      <c r="D28" s="19"/>
      <c r="E28" s="19"/>
      <c r="F28" s="20"/>
      <c r="G28" s="5"/>
    </row>
    <row r="29" spans="1:7" s="6" customFormat="1" ht="21.75" customHeight="1">
      <c r="A29" s="13">
        <v>11500</v>
      </c>
      <c r="B29" s="14" t="s">
        <v>19</v>
      </c>
      <c r="C29" s="15">
        <f>'[1]Résumé - Dépenses mensuelles'!O30</f>
        <v>687.1</v>
      </c>
      <c r="D29" s="15"/>
      <c r="E29" s="15"/>
      <c r="F29" s="16"/>
      <c r="G29" s="5"/>
    </row>
    <row r="30" spans="1:7" s="6" customFormat="1" ht="14" customHeight="1">
      <c r="A30" s="17"/>
      <c r="B30" s="18"/>
      <c r="C30" s="19"/>
      <c r="D30" s="19"/>
      <c r="E30" s="19"/>
      <c r="F30" s="20"/>
      <c r="G30" s="5"/>
    </row>
    <row r="31" spans="1:7" s="6" customFormat="1" ht="21.75" customHeight="1">
      <c r="A31" s="21">
        <v>12000</v>
      </c>
      <c r="B31" s="22" t="s">
        <v>20</v>
      </c>
      <c r="C31" s="15">
        <f>'[1]Résumé - Dépenses mensuelles'!O32</f>
        <v>2793.1</v>
      </c>
      <c r="D31" s="15"/>
      <c r="E31" s="15"/>
      <c r="F31" s="16"/>
      <c r="G31" s="5"/>
    </row>
    <row r="32" spans="1:7" s="6" customFormat="1" ht="14" customHeight="1">
      <c r="A32" s="17"/>
      <c r="B32" s="23"/>
      <c r="C32" s="19"/>
      <c r="D32" s="19"/>
      <c r="E32" s="19"/>
      <c r="F32" s="20"/>
      <c r="G32" s="5"/>
    </row>
    <row r="33" spans="1:7" s="6" customFormat="1" ht="21.75" customHeight="1">
      <c r="A33" s="13"/>
      <c r="B33" s="24"/>
      <c r="C33" s="15"/>
      <c r="D33" s="15"/>
      <c r="E33" s="15"/>
      <c r="F33" s="16"/>
      <c r="G33" s="5"/>
    </row>
    <row r="34" spans="1:7" s="6" customFormat="1" ht="14" customHeight="1">
      <c r="A34" s="17"/>
      <c r="B34" s="23"/>
      <c r="C34" s="19"/>
      <c r="D34" s="19"/>
      <c r="E34" s="19"/>
      <c r="F34" s="20"/>
      <c r="G34" s="5"/>
    </row>
    <row r="35" spans="1:7" s="6" customFormat="1" ht="21.75" customHeight="1">
      <c r="A35" s="13"/>
      <c r="B35" s="24"/>
      <c r="C35" s="15"/>
      <c r="D35" s="15"/>
      <c r="E35" s="15"/>
      <c r="F35" s="16"/>
      <c r="G35" s="5"/>
    </row>
    <row r="36" spans="1:7" s="6" customFormat="1" ht="14" customHeight="1">
      <c r="A36" s="17"/>
      <c r="B36" s="23"/>
      <c r="C36" s="19"/>
      <c r="D36" s="19"/>
      <c r="E36" s="19"/>
      <c r="F36" s="20"/>
      <c r="G36" s="5"/>
    </row>
    <row r="37" spans="1:7" s="6" customFormat="1" ht="21.75" customHeight="1" thickBot="1">
      <c r="A37" s="25"/>
      <c r="B37" s="26"/>
      <c r="C37" s="27"/>
      <c r="D37" s="27">
        <v>50000</v>
      </c>
      <c r="E37" s="27">
        <f>SUM(+D37-C37)</f>
        <v>50000</v>
      </c>
      <c r="F37" s="28">
        <f>SUM(E37/D37)</f>
        <v>1</v>
      </c>
      <c r="G37" s="5"/>
    </row>
    <row r="38" spans="1:7" s="6" customFormat="1" ht="14" customHeight="1" thickTop="1">
      <c r="A38" s="29"/>
      <c r="B38" s="30"/>
      <c r="C38" s="31"/>
      <c r="D38" s="31"/>
      <c r="E38" s="31"/>
      <c r="F38" s="32"/>
    </row>
    <row r="39" spans="1:7" s="6" customFormat="1" ht="21.75" customHeight="1">
      <c r="A39" s="33"/>
      <c r="B39" s="9" t="s">
        <v>21</v>
      </c>
      <c r="C39" s="34">
        <f>SUM(C5:C37)</f>
        <v>54475.689999999995</v>
      </c>
      <c r="D39" s="34">
        <f>SUM(D5:D37)</f>
        <v>1140000</v>
      </c>
      <c r="E39" s="34">
        <f>SUM(E5:E37)</f>
        <v>1089257.21</v>
      </c>
      <c r="F39" s="35">
        <f>SUM(E39/D39)</f>
        <v>0.95548878070175436</v>
      </c>
    </row>
    <row r="40" spans="1:7" s="6" customFormat="1" ht="18">
      <c r="A40" s="36"/>
      <c r="B40" s="37"/>
      <c r="C40" s="38"/>
      <c r="D40" s="38"/>
      <c r="E40" s="38"/>
    </row>
    <row r="41" spans="1:7" s="2" customFormat="1" ht="26" customHeight="1">
      <c r="A41" s="1" t="s">
        <v>22</v>
      </c>
      <c r="B41" s="1"/>
      <c r="C41" s="1"/>
      <c r="D41" s="1"/>
      <c r="E41" s="1"/>
      <c r="F41" s="1"/>
    </row>
    <row r="42" spans="1:7" s="6" customFormat="1" ht="21.75" customHeight="1">
      <c r="A42" s="7" t="s">
        <v>1</v>
      </c>
      <c r="B42" s="7" t="s">
        <v>2</v>
      </c>
      <c r="C42" s="8" t="s">
        <v>3</v>
      </c>
      <c r="D42" s="8" t="s">
        <v>4</v>
      </c>
      <c r="E42" s="8" t="s">
        <v>5</v>
      </c>
      <c r="F42" s="9" t="s">
        <v>6</v>
      </c>
      <c r="G42" s="5"/>
    </row>
    <row r="43" spans="1:7" s="6" customFormat="1" ht="14" customHeight="1">
      <c r="A43" s="10"/>
      <c r="B43" s="10"/>
      <c r="C43" s="11"/>
      <c r="D43" s="11"/>
      <c r="E43" s="11"/>
      <c r="F43" s="12"/>
      <c r="G43" s="5"/>
    </row>
    <row r="44" spans="1:7" s="6" customFormat="1" ht="21.75" customHeight="1">
      <c r="A44" s="13">
        <v>1000</v>
      </c>
      <c r="B44" s="14" t="s">
        <v>23</v>
      </c>
      <c r="C44" s="15">
        <f>'[1]Résumé - Entrées mensuelles (2)'!O6</f>
        <v>38549.5</v>
      </c>
      <c r="D44" s="15">
        <v>100000</v>
      </c>
      <c r="E44" s="15">
        <f>SUM(+D44-C44)</f>
        <v>61450.5</v>
      </c>
      <c r="F44" s="16">
        <f>SUM(E44/D44)</f>
        <v>0.61450499999999997</v>
      </c>
      <c r="G44" s="5"/>
    </row>
    <row r="45" spans="1:7" s="6" customFormat="1" ht="14" customHeight="1">
      <c r="A45" s="17"/>
      <c r="B45" s="18"/>
      <c r="C45" s="19"/>
      <c r="D45" s="19"/>
      <c r="E45" s="19"/>
      <c r="F45" s="20"/>
      <c r="G45" s="5"/>
    </row>
    <row r="46" spans="1:7" s="6" customFormat="1" ht="21.75" customHeight="1">
      <c r="A46" s="13">
        <v>2000</v>
      </c>
      <c r="B46" s="14" t="s">
        <v>24</v>
      </c>
      <c r="C46" s="15">
        <f>'[1]Résumé - Entrées mensuelles (2)'!O8</f>
        <v>0</v>
      </c>
      <c r="D46" s="15">
        <v>100000</v>
      </c>
      <c r="E46" s="15">
        <f>SUM(+D46-C46)</f>
        <v>100000</v>
      </c>
      <c r="F46" s="16">
        <f>SUM(E46/D46)</f>
        <v>1</v>
      </c>
      <c r="G46" s="5"/>
    </row>
    <row r="47" spans="1:7" s="6" customFormat="1" ht="14" customHeight="1">
      <c r="A47" s="17"/>
      <c r="B47" s="18"/>
      <c r="C47" s="19"/>
      <c r="D47" s="19"/>
      <c r="E47" s="19"/>
      <c r="F47" s="20"/>
      <c r="G47" s="5"/>
    </row>
    <row r="48" spans="1:7" s="6" customFormat="1" ht="21.75" customHeight="1">
      <c r="A48" s="13">
        <v>3000</v>
      </c>
      <c r="B48" s="14" t="s">
        <v>25</v>
      </c>
      <c r="C48" s="15">
        <f>'[1]Résumé - Entrées mensuelles (2)'!O10</f>
        <v>14360.550000000001</v>
      </c>
      <c r="D48" s="15">
        <v>100000</v>
      </c>
      <c r="E48" s="15">
        <f>SUM(+D48-C48)</f>
        <v>85639.45</v>
      </c>
      <c r="F48" s="16">
        <f>SUM(E48/D48)</f>
        <v>0.85639449999999995</v>
      </c>
      <c r="G48" s="5"/>
    </row>
    <row r="49" spans="1:7" s="6" customFormat="1" ht="14" customHeight="1">
      <c r="A49" s="17"/>
      <c r="B49" s="18"/>
      <c r="C49" s="19"/>
      <c r="D49" s="19"/>
      <c r="E49" s="19"/>
      <c r="F49" s="20"/>
      <c r="G49" s="5"/>
    </row>
    <row r="50" spans="1:7" s="6" customFormat="1" ht="21.75" customHeight="1">
      <c r="A50" s="13">
        <v>4000</v>
      </c>
      <c r="B50" s="14" t="s">
        <v>26</v>
      </c>
      <c r="C50" s="15">
        <f>'[1]Résumé - Entrées mensuelles (2)'!O12</f>
        <v>0</v>
      </c>
      <c r="D50" s="15">
        <v>100000</v>
      </c>
      <c r="E50" s="15">
        <f>SUM(+D50-C50)</f>
        <v>100000</v>
      </c>
      <c r="F50" s="16">
        <f>SUM(E50/D50)</f>
        <v>1</v>
      </c>
      <c r="G50" s="5"/>
    </row>
    <row r="51" spans="1:7" s="6" customFormat="1" ht="14" customHeight="1">
      <c r="A51" s="17"/>
      <c r="B51" s="18"/>
      <c r="C51" s="19"/>
      <c r="D51" s="19"/>
      <c r="E51" s="19"/>
      <c r="F51" s="20"/>
      <c r="G51" s="5"/>
    </row>
    <row r="52" spans="1:7" s="6" customFormat="1" ht="21.75" customHeight="1">
      <c r="A52" s="13">
        <v>5000</v>
      </c>
      <c r="B52" s="14" t="s">
        <v>27</v>
      </c>
      <c r="C52" s="15">
        <f>'[1]Résumé - Entrées mensuelles (2)'!O14</f>
        <v>0</v>
      </c>
      <c r="D52" s="15">
        <v>50000</v>
      </c>
      <c r="E52" s="15">
        <f>SUM(+D52-C52)</f>
        <v>50000</v>
      </c>
      <c r="F52" s="16">
        <f>SUM(E52/D52)</f>
        <v>1</v>
      </c>
      <c r="G52" s="5"/>
    </row>
    <row r="53" spans="1:7" s="6" customFormat="1" ht="14" customHeight="1">
      <c r="A53" s="17"/>
      <c r="B53" s="23"/>
      <c r="C53" s="19"/>
      <c r="D53" s="19"/>
      <c r="E53" s="19"/>
      <c r="F53" s="20"/>
      <c r="G53" s="5"/>
    </row>
    <row r="54" spans="1:7" s="6" customFormat="1" ht="21.75" customHeight="1">
      <c r="A54" s="13"/>
      <c r="B54" s="24"/>
      <c r="C54" s="15"/>
      <c r="D54" s="15">
        <v>25000</v>
      </c>
      <c r="E54" s="15">
        <f>SUM(+D54-C54)</f>
        <v>25000</v>
      </c>
      <c r="F54" s="16">
        <f>SUM(E54/D54)</f>
        <v>1</v>
      </c>
      <c r="G54" s="5"/>
    </row>
    <row r="55" spans="1:7" s="6" customFormat="1" ht="14" customHeight="1">
      <c r="A55" s="17"/>
      <c r="B55" s="23"/>
      <c r="C55" s="19"/>
      <c r="D55" s="19"/>
      <c r="E55" s="19"/>
      <c r="F55" s="20"/>
      <c r="G55" s="5"/>
    </row>
    <row r="56" spans="1:7" s="6" customFormat="1" ht="21.75" customHeight="1">
      <c r="A56" s="13"/>
      <c r="B56" s="24"/>
      <c r="C56" s="15"/>
      <c r="D56" s="15">
        <v>75000</v>
      </c>
      <c r="E56" s="15">
        <f>SUM(+D56-C56)</f>
        <v>75000</v>
      </c>
      <c r="F56" s="16">
        <f>SUM(E56/D56)</f>
        <v>1</v>
      </c>
      <c r="G56" s="5"/>
    </row>
    <row r="57" spans="1:7" s="6" customFormat="1" ht="14" customHeight="1">
      <c r="A57" s="17"/>
      <c r="B57" s="23"/>
      <c r="C57" s="19"/>
      <c r="D57" s="19"/>
      <c r="E57" s="19"/>
      <c r="F57" s="20"/>
      <c r="G57" s="5"/>
    </row>
    <row r="58" spans="1:7" s="6" customFormat="1" ht="21.75" customHeight="1">
      <c r="A58" s="13"/>
      <c r="B58" s="39"/>
      <c r="C58" s="15"/>
      <c r="D58" s="15">
        <v>65000</v>
      </c>
      <c r="E58" s="15">
        <f>SUM(+D58-C58)</f>
        <v>65000</v>
      </c>
      <c r="F58" s="16">
        <f>SUM(E58/D58)</f>
        <v>1</v>
      </c>
      <c r="G58" s="5"/>
    </row>
    <row r="59" spans="1:7" s="6" customFormat="1" ht="14" customHeight="1">
      <c r="A59" s="17"/>
      <c r="B59" s="18"/>
      <c r="C59" s="19"/>
      <c r="D59" s="19"/>
      <c r="E59" s="19"/>
      <c r="F59" s="20"/>
      <c r="G59" s="5"/>
    </row>
    <row r="60" spans="1:7" s="6" customFormat="1" ht="21.75" customHeight="1">
      <c r="A60" s="13"/>
      <c r="B60" s="14"/>
      <c r="C60" s="15"/>
      <c r="D60" s="15">
        <v>125000</v>
      </c>
      <c r="E60" s="15">
        <f>SUM(+D60-C60)</f>
        <v>125000</v>
      </c>
      <c r="F60" s="16">
        <f>SUM(E60/D60)</f>
        <v>1</v>
      </c>
      <c r="G60" s="5"/>
    </row>
    <row r="61" spans="1:7" s="6" customFormat="1" ht="14" customHeight="1">
      <c r="A61" s="17"/>
      <c r="B61" s="18"/>
      <c r="C61" s="19"/>
      <c r="D61" s="19"/>
      <c r="E61" s="19"/>
      <c r="F61" s="20"/>
      <c r="G61" s="5"/>
    </row>
    <row r="62" spans="1:7" s="6" customFormat="1" ht="21.75" customHeight="1">
      <c r="A62" s="13"/>
      <c r="B62" s="14"/>
      <c r="C62" s="15"/>
      <c r="D62" s="15">
        <v>100000</v>
      </c>
      <c r="E62" s="15">
        <f>SUM(+D62-C62)</f>
        <v>100000</v>
      </c>
      <c r="F62" s="16">
        <f>SUM(E62/D62)</f>
        <v>1</v>
      </c>
      <c r="G62" s="5"/>
    </row>
    <row r="63" spans="1:7" s="6" customFormat="1" ht="14" customHeight="1">
      <c r="A63" s="17"/>
      <c r="B63" s="18"/>
      <c r="C63" s="19"/>
      <c r="D63" s="19"/>
      <c r="E63" s="19"/>
      <c r="F63" s="20"/>
      <c r="G63" s="5"/>
    </row>
    <row r="64" spans="1:7" s="43" customFormat="1" ht="21.75" customHeight="1">
      <c r="A64" s="21"/>
      <c r="B64" s="22"/>
      <c r="C64" s="40"/>
      <c r="D64" s="40"/>
      <c r="E64" s="40"/>
      <c r="F64" s="41"/>
      <c r="G64" s="42"/>
    </row>
    <row r="65" spans="1:7" s="43" customFormat="1" ht="14" customHeight="1">
      <c r="A65" s="44"/>
      <c r="B65" s="45"/>
      <c r="C65" s="46"/>
      <c r="D65" s="46"/>
      <c r="E65" s="46"/>
      <c r="F65" s="47"/>
      <c r="G65" s="42"/>
    </row>
    <row r="66" spans="1:7" s="43" customFormat="1" ht="21.75" customHeight="1">
      <c r="A66" s="21"/>
      <c r="B66" s="22"/>
      <c r="C66" s="40"/>
      <c r="D66" s="40"/>
      <c r="E66" s="40"/>
      <c r="F66" s="41"/>
      <c r="G66" s="42"/>
    </row>
    <row r="67" spans="1:7" s="6" customFormat="1" ht="14" customHeight="1" thickBot="1">
      <c r="A67" s="48"/>
      <c r="B67" s="49"/>
      <c r="C67" s="50"/>
      <c r="D67" s="31"/>
      <c r="E67" s="31"/>
      <c r="F67" s="32"/>
    </row>
    <row r="68" spans="1:7" s="6" customFormat="1" ht="21.75" customHeight="1" thickTop="1">
      <c r="A68" s="33"/>
      <c r="B68" s="9" t="s">
        <v>21</v>
      </c>
      <c r="C68" s="34">
        <f>SUM(C44:C66)</f>
        <v>52910.05</v>
      </c>
      <c r="D68" s="34">
        <f>SUM(D44:D66)</f>
        <v>840000</v>
      </c>
      <c r="E68" s="34">
        <f>SUM(E44:E66)</f>
        <v>787089.95</v>
      </c>
      <c r="F68" s="35">
        <f>SUM(E68/D68)</f>
        <v>0.93701184523809522</v>
      </c>
    </row>
    <row r="69" spans="1:7" s="6" customFormat="1" ht="14" thickBot="1">
      <c r="A69" s="36"/>
      <c r="C69" s="51"/>
      <c r="D69" s="51"/>
      <c r="E69" s="51"/>
    </row>
    <row r="70" spans="1:7" s="6" customFormat="1" ht="31" customHeight="1" thickTop="1" thickBot="1">
      <c r="A70" s="36"/>
      <c r="B70" s="52" t="str">
        <f>IF(C68&gt;C39,"Excédent "&amp;C68-C39,"Déficit "&amp;C68-C39)</f>
        <v>Déficit -1565,63999999999</v>
      </c>
      <c r="C70" s="53"/>
      <c r="D70" s="51"/>
      <c r="E70" s="51"/>
    </row>
    <row r="71" spans="1:7" s="6" customFormat="1" ht="14" thickTop="1">
      <c r="A71" s="36"/>
      <c r="C71" s="51"/>
      <c r="D71" s="51"/>
      <c r="E71" s="51"/>
    </row>
  </sheetData>
  <mergeCells count="3">
    <mergeCell ref="A1:F1"/>
    <mergeCell ref="A41:F41"/>
    <mergeCell ref="B70:C70"/>
  </mergeCells>
  <conditionalFormatting sqref="B70">
    <cfRule type="expression" dxfId="0" priority="1">
      <formula>C68-C39&lt;0</formula>
    </cfRule>
  </conditionalFormatting>
  <pageMargins left="0" right="0" top="0" bottom="0" header="0" footer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 Arbon</dc:creator>
  <cp:lastModifiedBy>Jean-Charles Arbon</cp:lastModifiedBy>
  <dcterms:created xsi:type="dcterms:W3CDTF">2018-03-10T15:14:23Z</dcterms:created>
  <dcterms:modified xsi:type="dcterms:W3CDTF">2018-03-10T15:14:50Z</dcterms:modified>
</cp:coreProperties>
</file>