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élodie\Desktop\"/>
    </mc:Choice>
  </mc:AlternateContent>
  <bookViews>
    <workbookView xWindow="0" yWindow="0" windowWidth="24000" windowHeight="9510" activeTab="3"/>
  </bookViews>
  <sheets>
    <sheet name="base de données Estimation" sheetId="1" r:id="rId1"/>
    <sheet name="Estimation" sheetId="2" r:id="rId2"/>
    <sheet name="base de données Matériel" sheetId="6" r:id="rId3"/>
    <sheet name="Matériel" sheetId="5" r:id="rId4"/>
    <sheet name="liste déroulante" sheetId="3" state="hidden" r:id="rId5"/>
  </sheets>
  <definedNames>
    <definedName name="_xlnm._FilterDatabase" localSheetId="0" hidden="1">'base de données Estimation'!$A$1:$C$1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2" i="5"/>
  <c r="E3" i="5"/>
  <c r="E4" i="5"/>
  <c r="F4" i="5" s="1"/>
  <c r="E5" i="5"/>
  <c r="E6" i="5"/>
  <c r="E7" i="5"/>
  <c r="F7" i="5" s="1"/>
  <c r="E8" i="5"/>
  <c r="F8" i="5" s="1"/>
  <c r="E9" i="5"/>
  <c r="E10" i="5"/>
  <c r="E11" i="5"/>
  <c r="F11" i="5" s="1"/>
  <c r="E12" i="5"/>
  <c r="F12" i="5" s="1"/>
  <c r="E13" i="5"/>
  <c r="E14" i="5"/>
  <c r="E15" i="5"/>
  <c r="F15" i="5" s="1"/>
  <c r="E16" i="5"/>
  <c r="F16" i="5" s="1"/>
  <c r="E17" i="5"/>
  <c r="E18" i="5"/>
  <c r="E2" i="5"/>
  <c r="F14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F9" i="5" l="1"/>
  <c r="F18" i="5"/>
  <c r="F10" i="5"/>
  <c r="F6" i="5"/>
  <c r="F2" i="5"/>
  <c r="F5" i="5"/>
  <c r="F3" i="5"/>
  <c r="F17" i="5"/>
  <c r="F13" i="5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F19" i="5" l="1"/>
  <c r="E3" i="2"/>
  <c r="E4" i="2"/>
  <c r="E5" i="2"/>
  <c r="E6" i="2"/>
  <c r="E7" i="2"/>
  <c r="E8" i="2"/>
  <c r="D2" i="2"/>
  <c r="E9" i="2" l="1"/>
  <c r="E10" i="2"/>
  <c r="E11" i="2"/>
  <c r="E12" i="2"/>
  <c r="E13" i="2"/>
  <c r="E14" i="2"/>
  <c r="E15" i="2"/>
  <c r="E16" i="2"/>
  <c r="E17" i="2"/>
  <c r="E18" i="2"/>
  <c r="E2" i="2" l="1"/>
  <c r="E19" i="2" s="1"/>
</calcChain>
</file>

<file path=xl/comments1.xml><?xml version="1.0" encoding="utf-8"?>
<comments xmlns="http://schemas.openxmlformats.org/spreadsheetml/2006/main">
  <authors>
    <author>Mélodie</author>
  </authors>
  <commentList>
    <comment ref="C2" authorId="0" shapeId="0">
      <text>
        <r>
          <rPr>
            <b/>
            <sz val="9"/>
            <color indexed="81"/>
            <rFont val="Tahoma"/>
            <charset val="1"/>
          </rPr>
          <t>Mélodie:</t>
        </r>
        <r>
          <rPr>
            <sz val="9"/>
            <color indexed="81"/>
            <rFont val="Tahoma"/>
            <charset val="1"/>
          </rPr>
          <t xml:space="preserve">
est-ce possible de lister les matériaux qui composent l'Isolant 1 par exemple. Je crois qu'il sera nécessaire que le VBA ajoute des lignes puisque les composantes peuvent comporter plusieurs matériaux, parfois 2 ou 3 ou 10…
Mes 2 premières feuilles fonctionnent c'est super et j'ai comblé toute les autres cases avec des formules. Il ne manque que les matériaux qui s'ajoutent automatiquement en C selon la composante en B.   </t>
        </r>
      </text>
    </comment>
  </commentList>
</comments>
</file>

<file path=xl/sharedStrings.xml><?xml version="1.0" encoding="utf-8"?>
<sst xmlns="http://schemas.openxmlformats.org/spreadsheetml/2006/main" count="93" uniqueCount="39">
  <si>
    <t>Type de mur</t>
  </si>
  <si>
    <t>Mur 1</t>
  </si>
  <si>
    <t>Mur 2</t>
  </si>
  <si>
    <t>Mur 3</t>
  </si>
  <si>
    <t>Total</t>
  </si>
  <si>
    <t>Isolant 1</t>
  </si>
  <si>
    <t>Clous et Vis 1</t>
  </si>
  <si>
    <t>Isolant 2</t>
  </si>
  <si>
    <t>Clous et Vis 2</t>
  </si>
  <si>
    <t>Charpente 3</t>
  </si>
  <si>
    <t>Isolant 3</t>
  </si>
  <si>
    <t>Clous et Vis 3</t>
  </si>
  <si>
    <t>Quantité</t>
  </si>
  <si>
    <t>Mur 4</t>
  </si>
  <si>
    <t>Beam 4</t>
  </si>
  <si>
    <t>Acier 4</t>
  </si>
  <si>
    <t>H Beam 4</t>
  </si>
  <si>
    <t>Boulon 4</t>
  </si>
  <si>
    <t>Isolant parefeu 4</t>
  </si>
  <si>
    <t>Isolant double 4</t>
  </si>
  <si>
    <t>Clous et vis 4</t>
  </si>
  <si>
    <t>Charpente 1</t>
  </si>
  <si>
    <t>Type de construction</t>
  </si>
  <si>
    <t>Matériel</t>
  </si>
  <si>
    <t>thermique 1</t>
  </si>
  <si>
    <t>Chaleur 1</t>
  </si>
  <si>
    <t>Coupe-vent 1</t>
  </si>
  <si>
    <t>scellant 1</t>
  </si>
  <si>
    <t>Coupe-froid 1</t>
  </si>
  <si>
    <t>vis 1</t>
  </si>
  <si>
    <t>boulon 1</t>
  </si>
  <si>
    <t>clou1</t>
  </si>
  <si>
    <t>Composante</t>
  </si>
  <si>
    <t>Quantité/pied</t>
  </si>
  <si>
    <t>Prix/pied</t>
  </si>
  <si>
    <t>Prix/Pied</t>
  </si>
  <si>
    <t>Composantes</t>
  </si>
  <si>
    <t>Matériaux</t>
  </si>
  <si>
    <t>Quantité/Pied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</si>
</sst>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 * #,##0.00_)\ &quot;$&quot;_ ;_ * \(#,##0.00\)\ &quot;$&quot;_ ;_ * &quot;-&quot;??_)\ &quot;$&quot;_ ;_ @_ "/>
    <numFmt numFmtId="164" formatCode="_ * #,##0.00_)\ [$$-C0C]_ ;_ * \(#,##0.00\)\ [$$-C0C]_ ;_ * &quot;-&quot;??_)\ [$$-C0C]_ ;_ @_ "/>
    <numFmt numFmtId="165" formatCode="#,##0.00\ [$$-C0C];[Red]#,##0.00\ [$$-C0C]"/>
  </numFmts>
  <fonts count="9" x14ac:knownFonts="1">
    <font>
      <sz val="11"/>
      <color theme="1"/>
      <name val="Calibri Light"/>
      <family val="2"/>
    </font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sz val="10"/>
      <name val="Arial"/>
      <family val="2"/>
    </font>
    <font>
      <sz val="10"/>
      <name val="Avenir LT Std 35 Light"/>
      <family val="2"/>
    </font>
    <font>
      <sz val="10"/>
      <name val="Avenir LT Std 65 Medium"/>
      <family val="2"/>
    </font>
    <font>
      <b/>
      <sz val="10"/>
      <name val="Avenir LT Std 35 Light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7" tint="0.80001220740379042"/>
        </stop>
      </gradient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38">
    <xf numFmtId="0" fontId="0" fillId="0" borderId="0" xfId="0"/>
    <xf numFmtId="44" fontId="0" fillId="0" borderId="0" xfId="1" applyFont="1"/>
    <xf numFmtId="0" fontId="2" fillId="0" borderId="0" xfId="0" applyFont="1"/>
    <xf numFmtId="44" fontId="4" fillId="0" borderId="2" xfId="1" applyFont="1" applyBorder="1" applyAlignment="1">
      <alignment horizontal="right" vertical="center"/>
    </xf>
    <xf numFmtId="0" fontId="4" fillId="0" borderId="0" xfId="2" applyFont="1" applyBorder="1" applyAlignment="1">
      <alignment horizontal="left" vertical="center"/>
    </xf>
    <xf numFmtId="44" fontId="4" fillId="0" borderId="3" xfId="1" applyFont="1" applyFill="1" applyBorder="1" applyAlignment="1">
      <alignment horizontal="right" vertical="center"/>
    </xf>
    <xf numFmtId="0" fontId="4" fillId="0" borderId="0" xfId="2" applyFont="1" applyAlignment="1">
      <alignment horizontal="left" vertical="center"/>
    </xf>
    <xf numFmtId="165" fontId="6" fillId="0" borderId="0" xfId="2" applyNumberFormat="1" applyFont="1" applyFill="1" applyBorder="1" applyAlignment="1">
      <alignment horizontal="right" vertical="center"/>
    </xf>
    <xf numFmtId="44" fontId="6" fillId="0" borderId="0" xfId="1" applyFont="1" applyFill="1" applyBorder="1" applyAlignment="1">
      <alignment horizontal="right" vertical="center"/>
    </xf>
    <xf numFmtId="44" fontId="4" fillId="0" borderId="0" xfId="1" applyFont="1" applyAlignment="1">
      <alignment vertical="center"/>
    </xf>
    <xf numFmtId="0" fontId="0" fillId="0" borderId="0" xfId="0" applyAlignment="1">
      <alignment horizontal="left"/>
    </xf>
    <xf numFmtId="0" fontId="4" fillId="2" borderId="2" xfId="0" applyNumberFormat="1" applyFont="1" applyFill="1" applyBorder="1" applyProtection="1">
      <protection locked="0"/>
    </xf>
    <xf numFmtId="0" fontId="4" fillId="2" borderId="2" xfId="0" applyNumberFormat="1" applyFont="1" applyFill="1" applyBorder="1" applyAlignment="1" applyProtection="1">
      <alignment horizontal="center"/>
      <protection locked="0"/>
    </xf>
    <xf numFmtId="164" fontId="5" fillId="0" borderId="4" xfId="2" applyNumberFormat="1" applyFont="1" applyFill="1" applyBorder="1" applyAlignment="1">
      <alignment vertical="center"/>
    </xf>
    <xf numFmtId="0" fontId="4" fillId="0" borderId="2" xfId="0" applyNumberFormat="1" applyFont="1" applyBorder="1" applyAlignment="1" applyProtection="1">
      <alignment horizontal="left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4" fillId="0" borderId="5" xfId="0" applyNumberFormat="1" applyFont="1" applyBorder="1" applyAlignment="1" applyProtection="1">
      <alignment horizontal="left"/>
      <protection locked="0"/>
    </xf>
    <xf numFmtId="44" fontId="5" fillId="0" borderId="1" xfId="1" applyFont="1" applyFill="1" applyBorder="1" applyAlignment="1">
      <alignment horizontal="center" vertical="center" wrapText="1"/>
    </xf>
    <xf numFmtId="0" fontId="5" fillId="0" borderId="4" xfId="2" applyFont="1" applyFill="1" applyBorder="1" applyAlignment="1">
      <alignment horizontal="center" vertical="center" wrapText="1"/>
    </xf>
    <xf numFmtId="0" fontId="5" fillId="0" borderId="6" xfId="2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1" applyNumberFormat="1" applyFont="1" applyFill="1" applyBorder="1" applyAlignment="1">
      <alignment horizontal="center" vertical="center" wrapText="1"/>
    </xf>
    <xf numFmtId="0" fontId="4" fillId="0" borderId="2" xfId="1" applyNumberFormat="1" applyFont="1" applyBorder="1" applyAlignment="1">
      <alignment horizontal="right" vertical="center"/>
    </xf>
    <xf numFmtId="0" fontId="4" fillId="0" borderId="3" xfId="1" applyNumberFormat="1" applyFont="1" applyFill="1" applyBorder="1" applyAlignment="1">
      <alignment horizontal="right" vertical="center"/>
    </xf>
    <xf numFmtId="0" fontId="4" fillId="0" borderId="0" xfId="1" applyNumberFormat="1" applyFont="1" applyAlignment="1">
      <alignment vertical="center"/>
    </xf>
    <xf numFmtId="0" fontId="0" fillId="0" borderId="0" xfId="1" applyNumberFormat="1" applyFont="1"/>
    <xf numFmtId="0" fontId="5" fillId="0" borderId="3" xfId="2" applyFont="1" applyFill="1" applyBorder="1" applyAlignment="1">
      <alignment horizontal="center" vertical="center" wrapText="1"/>
    </xf>
    <xf numFmtId="0" fontId="4" fillId="0" borderId="2" xfId="1" applyNumberFormat="1" applyFont="1" applyBorder="1" applyAlignment="1">
      <alignment horizontal="center" vertical="center"/>
    </xf>
    <xf numFmtId="0" fontId="5" fillId="0" borderId="4" xfId="2" applyNumberFormat="1" applyFont="1" applyFill="1" applyBorder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5" xfId="0" applyNumberFormat="1" applyFont="1" applyBorder="1" applyAlignment="1" applyProtection="1">
      <alignment horizontal="left"/>
    </xf>
    <xf numFmtId="0" fontId="2" fillId="0" borderId="0" xfId="0" applyFont="1" applyAlignment="1">
      <alignment horizontal="center"/>
    </xf>
    <xf numFmtId="44" fontId="2" fillId="0" borderId="0" xfId="1" applyFont="1" applyAlignment="1">
      <alignment horizontal="center"/>
    </xf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workbookViewId="0">
      <selection activeCell="C8" sqref="C8"/>
    </sheetView>
  </sheetViews>
  <sheetFormatPr baseColWidth="10" defaultRowHeight="14.25" x14ac:dyDescent="0.45"/>
  <cols>
    <col min="1" max="2" width="15.265625" style="34" customWidth="1"/>
    <col min="3" max="3" width="15.265625" style="35" customWidth="1"/>
  </cols>
  <sheetData>
    <row r="1" spans="1:3" x14ac:dyDescent="0.45">
      <c r="A1" s="32" t="s">
        <v>32</v>
      </c>
      <c r="B1" s="32" t="s">
        <v>0</v>
      </c>
      <c r="C1" s="33" t="s">
        <v>34</v>
      </c>
    </row>
    <row r="2" spans="1:3" x14ac:dyDescent="0.45">
      <c r="A2" s="34" t="s">
        <v>21</v>
      </c>
      <c r="B2" s="34" t="s">
        <v>1</v>
      </c>
      <c r="C2" s="35">
        <v>3</v>
      </c>
    </row>
    <row r="3" spans="1:3" x14ac:dyDescent="0.45">
      <c r="A3" s="34" t="s">
        <v>6</v>
      </c>
      <c r="B3" s="34" t="s">
        <v>1</v>
      </c>
      <c r="C3" s="35">
        <v>2</v>
      </c>
    </row>
    <row r="4" spans="1:3" x14ac:dyDescent="0.45">
      <c r="A4" s="34" t="s">
        <v>5</v>
      </c>
      <c r="B4" s="34" t="s">
        <v>1</v>
      </c>
      <c r="C4" s="35">
        <v>1</v>
      </c>
    </row>
    <row r="5" spans="1:3" x14ac:dyDescent="0.45">
      <c r="A5" s="34" t="s">
        <v>8</v>
      </c>
      <c r="B5" s="34" t="s">
        <v>2</v>
      </c>
      <c r="C5" s="35">
        <v>5</v>
      </c>
    </row>
    <row r="6" spans="1:3" x14ac:dyDescent="0.45">
      <c r="A6" s="34" t="s">
        <v>7</v>
      </c>
      <c r="B6" s="34" t="s">
        <v>2</v>
      </c>
      <c r="C6" s="35">
        <v>4</v>
      </c>
    </row>
    <row r="7" spans="1:3" x14ac:dyDescent="0.45">
      <c r="A7" s="34" t="s">
        <v>9</v>
      </c>
      <c r="B7" s="34" t="s">
        <v>3</v>
      </c>
      <c r="C7" s="35">
        <v>6</v>
      </c>
    </row>
    <row r="8" spans="1:3" x14ac:dyDescent="0.45">
      <c r="A8" s="34" t="s">
        <v>11</v>
      </c>
      <c r="B8" s="34" t="s">
        <v>3</v>
      </c>
      <c r="C8" s="35">
        <v>8</v>
      </c>
    </row>
    <row r="9" spans="1:3" x14ac:dyDescent="0.45">
      <c r="A9" s="34" t="s">
        <v>10</v>
      </c>
      <c r="B9" s="34" t="s">
        <v>3</v>
      </c>
      <c r="C9" s="35">
        <v>7</v>
      </c>
    </row>
    <row r="10" spans="1:3" x14ac:dyDescent="0.45">
      <c r="A10" s="34" t="s">
        <v>15</v>
      </c>
      <c r="B10" s="34" t="s">
        <v>13</v>
      </c>
      <c r="C10" s="35">
        <v>10</v>
      </c>
    </row>
    <row r="11" spans="1:3" x14ac:dyDescent="0.45">
      <c r="A11" s="34" t="s">
        <v>14</v>
      </c>
      <c r="B11" s="34" t="s">
        <v>13</v>
      </c>
      <c r="C11" s="35">
        <v>9</v>
      </c>
    </row>
    <row r="12" spans="1:3" x14ac:dyDescent="0.45">
      <c r="A12" s="34" t="s">
        <v>17</v>
      </c>
      <c r="B12" s="34" t="s">
        <v>13</v>
      </c>
      <c r="C12" s="35">
        <v>12</v>
      </c>
    </row>
    <row r="13" spans="1:3" x14ac:dyDescent="0.45">
      <c r="A13" s="34" t="s">
        <v>20</v>
      </c>
      <c r="B13" s="34" t="s">
        <v>13</v>
      </c>
      <c r="C13" s="35">
        <v>15</v>
      </c>
    </row>
    <row r="14" spans="1:3" x14ac:dyDescent="0.45">
      <c r="A14" s="34" t="s">
        <v>16</v>
      </c>
      <c r="B14" s="34" t="s">
        <v>13</v>
      </c>
      <c r="C14" s="35">
        <v>11</v>
      </c>
    </row>
    <row r="15" spans="1:3" x14ac:dyDescent="0.45">
      <c r="A15" s="34" t="s">
        <v>19</v>
      </c>
      <c r="B15" s="34" t="s">
        <v>13</v>
      </c>
      <c r="C15" s="35">
        <v>14</v>
      </c>
    </row>
    <row r="16" spans="1:3" x14ac:dyDescent="0.45">
      <c r="A16" s="34" t="s">
        <v>18</v>
      </c>
      <c r="B16" s="34" t="s">
        <v>13</v>
      </c>
      <c r="C16" s="35">
        <v>13</v>
      </c>
    </row>
  </sheetData>
  <autoFilter ref="A1:C1"/>
  <sortState ref="A2:C16">
    <sortCondition ref="B2:B16"/>
    <sortCondition ref="A2:A16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0"/>
  <sheetViews>
    <sheetView showGridLines="0" workbookViewId="0">
      <selection activeCell="C9" sqref="C9:C10"/>
    </sheetView>
  </sheetViews>
  <sheetFormatPr baseColWidth="10" defaultRowHeight="14.25" x14ac:dyDescent="0.45"/>
  <cols>
    <col min="1" max="1" width="23.73046875" customWidth="1"/>
    <col min="2" max="2" width="23.73046875" style="10" customWidth="1"/>
    <col min="3" max="3" width="23.73046875" customWidth="1"/>
    <col min="4" max="5" width="23.73046875" style="1" customWidth="1"/>
  </cols>
  <sheetData>
    <row r="1" spans="1:5" s="20" customFormat="1" ht="35.25" customHeight="1" x14ac:dyDescent="0.45">
      <c r="A1" s="18" t="s">
        <v>22</v>
      </c>
      <c r="B1" s="19" t="s">
        <v>36</v>
      </c>
      <c r="C1" s="15" t="s">
        <v>12</v>
      </c>
      <c r="D1" s="17" t="s">
        <v>35</v>
      </c>
      <c r="E1" s="17" t="s">
        <v>4</v>
      </c>
    </row>
    <row r="2" spans="1:5" x14ac:dyDescent="0.45">
      <c r="A2" s="11" t="s">
        <v>13</v>
      </c>
      <c r="B2" s="16" t="s">
        <v>15</v>
      </c>
      <c r="C2" s="12">
        <v>100</v>
      </c>
      <c r="D2" s="3">
        <f>IFERROR(VLOOKUP(Estimation!B2,'base de données Estimation'!$A$1:$C$1000,3,FALSE),0)</f>
        <v>10</v>
      </c>
      <c r="E2" s="3">
        <f>C2*D2</f>
        <v>1000</v>
      </c>
    </row>
    <row r="3" spans="1:5" x14ac:dyDescent="0.45">
      <c r="A3" s="11"/>
      <c r="B3" s="16" t="s">
        <v>14</v>
      </c>
      <c r="C3" s="12">
        <v>100</v>
      </c>
      <c r="D3" s="3">
        <f>IFERROR(VLOOKUP(Estimation!B3,'base de données Estimation'!$A$1:$C$1000,3,FALSE),0)</f>
        <v>9</v>
      </c>
      <c r="E3" s="3">
        <f t="shared" ref="E3:E18" si="0">C3*D3</f>
        <v>900</v>
      </c>
    </row>
    <row r="4" spans="1:5" x14ac:dyDescent="0.45">
      <c r="A4" s="11"/>
      <c r="B4" s="16" t="s">
        <v>17</v>
      </c>
      <c r="C4" s="12">
        <v>100</v>
      </c>
      <c r="D4" s="3">
        <f>IFERROR(VLOOKUP(Estimation!B4,'base de données Estimation'!$A$1:$C$1000,3,FALSE),0)</f>
        <v>12</v>
      </c>
      <c r="E4" s="3">
        <f t="shared" si="0"/>
        <v>1200</v>
      </c>
    </row>
    <row r="5" spans="1:5" x14ac:dyDescent="0.45">
      <c r="A5" s="11"/>
      <c r="B5" s="16" t="s">
        <v>20</v>
      </c>
      <c r="C5" s="12">
        <v>100</v>
      </c>
      <c r="D5" s="3">
        <f>IFERROR(VLOOKUP(Estimation!B5,'base de données Estimation'!$A$1:$C$1000,3,FALSE),0)</f>
        <v>15</v>
      </c>
      <c r="E5" s="3">
        <f t="shared" si="0"/>
        <v>1500</v>
      </c>
    </row>
    <row r="6" spans="1:5" x14ac:dyDescent="0.45">
      <c r="A6" s="11"/>
      <c r="B6" s="16" t="s">
        <v>16</v>
      </c>
      <c r="C6" s="12">
        <v>100</v>
      </c>
      <c r="D6" s="3">
        <f>IFERROR(VLOOKUP(Estimation!B6,'base de données Estimation'!$A$1:$C$1000,3,FALSE),0)</f>
        <v>11</v>
      </c>
      <c r="E6" s="3">
        <f t="shared" si="0"/>
        <v>1100</v>
      </c>
    </row>
    <row r="7" spans="1:5" x14ac:dyDescent="0.45">
      <c r="A7" s="11"/>
      <c r="B7" s="16" t="s">
        <v>19</v>
      </c>
      <c r="C7" s="12">
        <v>100</v>
      </c>
      <c r="D7" s="3">
        <f>IFERROR(VLOOKUP(Estimation!B7,'base de données Estimation'!$A$1:$C$1000,3,FALSE),0)</f>
        <v>14</v>
      </c>
      <c r="E7" s="3">
        <f t="shared" si="0"/>
        <v>1400</v>
      </c>
    </row>
    <row r="8" spans="1:5" x14ac:dyDescent="0.45">
      <c r="A8" s="11"/>
      <c r="B8" s="16" t="s">
        <v>18</v>
      </c>
      <c r="C8" s="12">
        <v>100</v>
      </c>
      <c r="D8" s="3">
        <f>IFERROR(VLOOKUP(Estimation!B8,'base de données Estimation'!$A$1:$C$1000,3,FALSE),0)</f>
        <v>13</v>
      </c>
      <c r="E8" s="3">
        <f t="shared" si="0"/>
        <v>1300</v>
      </c>
    </row>
    <row r="9" spans="1:5" x14ac:dyDescent="0.45">
      <c r="A9" s="11" t="s">
        <v>2</v>
      </c>
      <c r="B9" s="16" t="s">
        <v>8</v>
      </c>
      <c r="C9" s="12">
        <v>25</v>
      </c>
      <c r="D9" s="3">
        <f>IFERROR(VLOOKUP(Estimation!B9,'base de données Estimation'!$A$1:$C$1000,3,FALSE),0)</f>
        <v>5</v>
      </c>
      <c r="E9" s="3">
        <f t="shared" si="0"/>
        <v>125</v>
      </c>
    </row>
    <row r="10" spans="1:5" x14ac:dyDescent="0.45">
      <c r="A10" s="11"/>
      <c r="B10" s="16" t="s">
        <v>7</v>
      </c>
      <c r="C10" s="12">
        <v>25</v>
      </c>
      <c r="D10" s="3">
        <f>IFERROR(VLOOKUP(Estimation!B10,'base de données Estimation'!$A$1:$C$1000,3,FALSE),0)</f>
        <v>4</v>
      </c>
      <c r="E10" s="3">
        <f t="shared" si="0"/>
        <v>100</v>
      </c>
    </row>
    <row r="11" spans="1:5" x14ac:dyDescent="0.45">
      <c r="A11" s="11"/>
      <c r="B11" s="16"/>
      <c r="C11" s="12"/>
      <c r="D11" s="3">
        <f>IFERROR(VLOOKUP(Estimation!B11,'base de données Estimation'!$A$1:$C$1000,3,FALSE),0)</f>
        <v>0</v>
      </c>
      <c r="E11" s="3">
        <f t="shared" si="0"/>
        <v>0</v>
      </c>
    </row>
    <row r="12" spans="1:5" x14ac:dyDescent="0.45">
      <c r="A12" s="11"/>
      <c r="B12" s="16"/>
      <c r="C12" s="12"/>
      <c r="D12" s="3">
        <f>IFERROR(VLOOKUP(Estimation!B12,'base de données Estimation'!$A$1:$C$1000,3,FALSE),0)</f>
        <v>0</v>
      </c>
      <c r="E12" s="3">
        <f t="shared" si="0"/>
        <v>0</v>
      </c>
    </row>
    <row r="13" spans="1:5" x14ac:dyDescent="0.45">
      <c r="A13" s="11"/>
      <c r="B13" s="16"/>
      <c r="C13" s="12"/>
      <c r="D13" s="3">
        <f>IFERROR(VLOOKUP(Estimation!B13,'base de données Estimation'!$A$1:$C$1000,3,FALSE),0)</f>
        <v>0</v>
      </c>
      <c r="E13" s="3">
        <f t="shared" si="0"/>
        <v>0</v>
      </c>
    </row>
    <row r="14" spans="1:5" x14ac:dyDescent="0.45">
      <c r="A14" s="11"/>
      <c r="B14" s="16"/>
      <c r="C14" s="12"/>
      <c r="D14" s="3">
        <f>IFERROR(VLOOKUP(Estimation!B14,'base de données Estimation'!$A$1:$C$1000,3,FALSE),0)</f>
        <v>0</v>
      </c>
      <c r="E14" s="3">
        <f t="shared" si="0"/>
        <v>0</v>
      </c>
    </row>
    <row r="15" spans="1:5" x14ac:dyDescent="0.45">
      <c r="A15" s="11"/>
      <c r="B15" s="16"/>
      <c r="C15" s="12"/>
      <c r="D15" s="3">
        <f>IFERROR(VLOOKUP(Estimation!B15,'base de données Estimation'!$A$1:$C$1000,3,FALSE),0)</f>
        <v>0</v>
      </c>
      <c r="E15" s="3">
        <f t="shared" si="0"/>
        <v>0</v>
      </c>
    </row>
    <row r="16" spans="1:5" x14ac:dyDescent="0.45">
      <c r="A16" s="11"/>
      <c r="B16" s="16"/>
      <c r="C16" s="12"/>
      <c r="D16" s="3">
        <f>IFERROR(VLOOKUP(Estimation!B16,'base de données Estimation'!$A$1:$C$1000,3,FALSE),0)</f>
        <v>0</v>
      </c>
      <c r="E16" s="3">
        <f t="shared" si="0"/>
        <v>0</v>
      </c>
    </row>
    <row r="17" spans="1:5" x14ac:dyDescent="0.45">
      <c r="A17" s="11"/>
      <c r="B17" s="16"/>
      <c r="C17" s="12"/>
      <c r="D17" s="3">
        <f>IFERROR(VLOOKUP(Estimation!B17,'base de données Estimation'!$A$1:$C$1000,3,FALSE),0)</f>
        <v>0</v>
      </c>
      <c r="E17" s="3">
        <f t="shared" si="0"/>
        <v>0</v>
      </c>
    </row>
    <row r="18" spans="1:5" x14ac:dyDescent="0.45">
      <c r="A18" s="11"/>
      <c r="B18" s="16"/>
      <c r="C18" s="12"/>
      <c r="D18" s="3">
        <f>IFERROR(VLOOKUP(Estimation!B18,'base de données Estimation'!$A$1:$C$1000,3,FALSE),0)</f>
        <v>0</v>
      </c>
      <c r="E18" s="3">
        <f t="shared" si="0"/>
        <v>0</v>
      </c>
    </row>
    <row r="19" spans="1:5" x14ac:dyDescent="0.45">
      <c r="A19" s="4"/>
      <c r="B19" s="4"/>
      <c r="D19" s="13" t="s">
        <v>4</v>
      </c>
      <c r="E19" s="5">
        <f>SUM(E2:E18)</f>
        <v>8625</v>
      </c>
    </row>
    <row r="20" spans="1:5" x14ac:dyDescent="0.45">
      <c r="A20" s="6"/>
      <c r="B20" s="6"/>
      <c r="C20" s="7"/>
      <c r="D20" s="8"/>
      <c r="E20" s="9"/>
    </row>
  </sheetData>
  <conditionalFormatting sqref="D1:E1048576">
    <cfRule type="cellIs" dxfId="1" priority="2" operator="equal">
      <formula>0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déroulante'!$A$1:$A$4</xm:f>
          </x14:formula1>
          <xm:sqref>A2:A1048576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2"/>
  <sheetViews>
    <sheetView workbookViewId="0">
      <selection activeCell="D4" sqref="D4"/>
    </sheetView>
  </sheetViews>
  <sheetFormatPr baseColWidth="10" defaultRowHeight="14.25" x14ac:dyDescent="0.45"/>
  <cols>
    <col min="1" max="3" width="17.3984375" style="36" customWidth="1"/>
  </cols>
  <sheetData>
    <row r="1" spans="1:3" s="2" customFormat="1" x14ac:dyDescent="0.45">
      <c r="A1" s="37" t="s">
        <v>23</v>
      </c>
      <c r="B1" s="37" t="s">
        <v>32</v>
      </c>
      <c r="C1" s="37" t="s">
        <v>33</v>
      </c>
    </row>
    <row r="2" spans="1:3" x14ac:dyDescent="0.45">
      <c r="A2" s="36" t="s">
        <v>24</v>
      </c>
      <c r="B2" s="36" t="s">
        <v>5</v>
      </c>
      <c r="C2" s="36">
        <v>3</v>
      </c>
    </row>
    <row r="3" spans="1:3" x14ac:dyDescent="0.45">
      <c r="A3" s="36" t="s">
        <v>25</v>
      </c>
      <c r="B3" s="36" t="s">
        <v>5</v>
      </c>
      <c r="C3" s="36">
        <v>2</v>
      </c>
    </row>
    <row r="4" spans="1:3" x14ac:dyDescent="0.45">
      <c r="A4" s="36" t="s">
        <v>26</v>
      </c>
      <c r="B4" s="36" t="s">
        <v>5</v>
      </c>
      <c r="C4" s="36">
        <v>1</v>
      </c>
    </row>
    <row r="5" spans="1:3" x14ac:dyDescent="0.45">
      <c r="A5" s="36" t="s">
        <v>27</v>
      </c>
      <c r="B5" s="36" t="s">
        <v>5</v>
      </c>
      <c r="C5" s="36">
        <v>6</v>
      </c>
    </row>
    <row r="6" spans="1:3" x14ac:dyDescent="0.45">
      <c r="A6" s="36" t="s">
        <v>28</v>
      </c>
      <c r="B6" s="36" t="s">
        <v>5</v>
      </c>
      <c r="C6" s="36">
        <v>10</v>
      </c>
    </row>
    <row r="7" spans="1:3" x14ac:dyDescent="0.45">
      <c r="A7" s="36" t="s">
        <v>29</v>
      </c>
      <c r="B7" s="36" t="s">
        <v>6</v>
      </c>
      <c r="C7" s="36">
        <v>20</v>
      </c>
    </row>
    <row r="8" spans="1:3" x14ac:dyDescent="0.45">
      <c r="A8" s="36" t="s">
        <v>30</v>
      </c>
      <c r="B8" s="36" t="s">
        <v>6</v>
      </c>
      <c r="C8" s="36">
        <v>20</v>
      </c>
    </row>
    <row r="9" spans="1:3" x14ac:dyDescent="0.45">
      <c r="A9" s="36" t="s">
        <v>31</v>
      </c>
      <c r="B9" s="36" t="s">
        <v>6</v>
      </c>
      <c r="C9" s="36">
        <v>15</v>
      </c>
    </row>
    <row r="10" spans="1:3" x14ac:dyDescent="0.45">
      <c r="B10" s="36" t="s">
        <v>21</v>
      </c>
    </row>
    <row r="11" spans="1:3" x14ac:dyDescent="0.45">
      <c r="B11" s="36" t="s">
        <v>7</v>
      </c>
    </row>
    <row r="12" spans="1:3" x14ac:dyDescent="0.45">
      <c r="B12" s="36" t="s">
        <v>8</v>
      </c>
    </row>
    <row r="13" spans="1:3" x14ac:dyDescent="0.45">
      <c r="B13" s="36" t="s">
        <v>9</v>
      </c>
    </row>
    <row r="14" spans="1:3" x14ac:dyDescent="0.45">
      <c r="B14" s="36" t="s">
        <v>10</v>
      </c>
    </row>
    <row r="15" spans="1:3" x14ac:dyDescent="0.45">
      <c r="B15" s="36" t="s">
        <v>11</v>
      </c>
    </row>
    <row r="16" spans="1:3" x14ac:dyDescent="0.45">
      <c r="B16" s="36" t="s">
        <v>14</v>
      </c>
    </row>
    <row r="17" spans="2:2" x14ac:dyDescent="0.45">
      <c r="B17" s="36" t="s">
        <v>15</v>
      </c>
    </row>
    <row r="18" spans="2:2" x14ac:dyDescent="0.45">
      <c r="B18" s="36" t="s">
        <v>16</v>
      </c>
    </row>
    <row r="19" spans="2:2" x14ac:dyDescent="0.45">
      <c r="B19" s="36" t="s">
        <v>17</v>
      </c>
    </row>
    <row r="20" spans="2:2" x14ac:dyDescent="0.45">
      <c r="B20" s="36" t="s">
        <v>18</v>
      </c>
    </row>
    <row r="21" spans="2:2" x14ac:dyDescent="0.45">
      <c r="B21" s="36" t="s">
        <v>19</v>
      </c>
    </row>
    <row r="22" spans="2:2" x14ac:dyDescent="0.45">
      <c r="B22" s="36" t="s">
        <v>20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20"/>
  <sheetViews>
    <sheetView showGridLines="0" tabSelected="1" workbookViewId="0">
      <selection activeCell="B11" sqref="B11"/>
    </sheetView>
  </sheetViews>
  <sheetFormatPr baseColWidth="10" defaultRowHeight="14.25" x14ac:dyDescent="0.45"/>
  <cols>
    <col min="1" max="1" width="23.73046875" customWidth="1"/>
    <col min="2" max="3" width="23.73046875" style="10" customWidth="1"/>
    <col min="4" max="4" width="23.73046875" customWidth="1"/>
    <col min="5" max="5" width="27.33203125" style="30" customWidth="1"/>
    <col min="6" max="6" width="23.73046875" style="25" customWidth="1"/>
  </cols>
  <sheetData>
    <row r="1" spans="1:6" s="20" customFormat="1" ht="35.25" customHeight="1" x14ac:dyDescent="0.45">
      <c r="A1" s="18" t="s">
        <v>22</v>
      </c>
      <c r="B1" s="19" t="s">
        <v>36</v>
      </c>
      <c r="C1" s="26" t="s">
        <v>37</v>
      </c>
      <c r="D1" s="15" t="s">
        <v>12</v>
      </c>
      <c r="E1" s="21" t="s">
        <v>38</v>
      </c>
      <c r="F1" s="21" t="s">
        <v>4</v>
      </c>
    </row>
    <row r="2" spans="1:6" x14ac:dyDescent="0.45">
      <c r="A2" s="11" t="str">
        <f>Estimation!A2</f>
        <v>Mur 4</v>
      </c>
      <c r="B2" s="31" t="str">
        <f>Estimation!B2</f>
        <v>Acier 4</v>
      </c>
      <c r="C2" s="14"/>
      <c r="D2" s="12">
        <f>Estimation!C2</f>
        <v>100</v>
      </c>
      <c r="E2" s="27">
        <f>IFERROR(VLOOKUP(C2,'base de données Matériel'!$A$1:$C$2000,3,FALSE),0)</f>
        <v>0</v>
      </c>
      <c r="F2" s="22">
        <f>D2*E2</f>
        <v>0</v>
      </c>
    </row>
    <row r="3" spans="1:6" x14ac:dyDescent="0.45">
      <c r="A3" s="11">
        <f>Estimation!A3</f>
        <v>0</v>
      </c>
      <c r="B3" s="16" t="str">
        <f>Estimation!B3</f>
        <v>Beam 4</v>
      </c>
      <c r="C3" s="14"/>
      <c r="D3" s="12">
        <f>Estimation!C3</f>
        <v>100</v>
      </c>
      <c r="E3" s="27">
        <f>IFERROR(VLOOKUP(C3,'base de données Matériel'!$A$1:$C$2000,3,FALSE),0)</f>
        <v>0</v>
      </c>
      <c r="F3" s="22">
        <f t="shared" ref="F3:F18" si="0">D3*E3</f>
        <v>0</v>
      </c>
    </row>
    <row r="4" spans="1:6" x14ac:dyDescent="0.45">
      <c r="A4" s="11">
        <f>Estimation!A4</f>
        <v>0</v>
      </c>
      <c r="B4" s="16" t="str">
        <f>Estimation!B4</f>
        <v>Boulon 4</v>
      </c>
      <c r="C4" s="14"/>
      <c r="D4" s="12">
        <f>Estimation!C4</f>
        <v>100</v>
      </c>
      <c r="E4" s="27">
        <f>IFERROR(VLOOKUP(C4,'base de données Matériel'!$A$1:$C$2000,3,FALSE),0)</f>
        <v>0</v>
      </c>
      <c r="F4" s="22">
        <f t="shared" si="0"/>
        <v>0</v>
      </c>
    </row>
    <row r="5" spans="1:6" x14ac:dyDescent="0.45">
      <c r="A5" s="11">
        <f>Estimation!A5</f>
        <v>0</v>
      </c>
      <c r="B5" s="16" t="str">
        <f>Estimation!B5</f>
        <v>Clous et vis 4</v>
      </c>
      <c r="C5" s="14"/>
      <c r="D5" s="12">
        <f>Estimation!C5</f>
        <v>100</v>
      </c>
      <c r="E5" s="27">
        <f>IFERROR(VLOOKUP(C5,'base de données Matériel'!$A$1:$C$2000,3,FALSE),0)</f>
        <v>0</v>
      </c>
      <c r="F5" s="22">
        <f t="shared" si="0"/>
        <v>0</v>
      </c>
    </row>
    <row r="6" spans="1:6" x14ac:dyDescent="0.45">
      <c r="A6" s="11">
        <f>Estimation!A6</f>
        <v>0</v>
      </c>
      <c r="B6" s="16" t="str">
        <f>Estimation!B6</f>
        <v>H Beam 4</v>
      </c>
      <c r="C6" s="14"/>
      <c r="D6" s="12">
        <f>Estimation!C6</f>
        <v>100</v>
      </c>
      <c r="E6" s="27">
        <f>IFERROR(VLOOKUP(C6,'base de données Matériel'!$A$1:$C$2000,3,FALSE),0)</f>
        <v>0</v>
      </c>
      <c r="F6" s="22">
        <f t="shared" si="0"/>
        <v>0</v>
      </c>
    </row>
    <row r="7" spans="1:6" x14ac:dyDescent="0.45">
      <c r="A7" s="11">
        <f>Estimation!A7</f>
        <v>0</v>
      </c>
      <c r="B7" s="16" t="str">
        <f>Estimation!B7</f>
        <v>Isolant double 4</v>
      </c>
      <c r="C7" s="14"/>
      <c r="D7" s="12">
        <f>Estimation!C7</f>
        <v>100</v>
      </c>
      <c r="E7" s="27">
        <f>IFERROR(VLOOKUP(C7,'base de données Matériel'!$A$1:$C$2000,3,FALSE),0)</f>
        <v>0</v>
      </c>
      <c r="F7" s="22">
        <f t="shared" si="0"/>
        <v>0</v>
      </c>
    </row>
    <row r="8" spans="1:6" x14ac:dyDescent="0.45">
      <c r="A8" s="11">
        <f>Estimation!A8</f>
        <v>0</v>
      </c>
      <c r="B8" s="16" t="str">
        <f>Estimation!B8</f>
        <v>Isolant parefeu 4</v>
      </c>
      <c r="C8" s="14"/>
      <c r="D8" s="12">
        <f>Estimation!C8</f>
        <v>100</v>
      </c>
      <c r="E8" s="27">
        <f>IFERROR(VLOOKUP(C8,'base de données Matériel'!$A$1:$C$2000,3,FALSE),0)</f>
        <v>0</v>
      </c>
      <c r="F8" s="22">
        <f t="shared" si="0"/>
        <v>0</v>
      </c>
    </row>
    <row r="9" spans="1:6" x14ac:dyDescent="0.45">
      <c r="A9" s="11" t="str">
        <f>Estimation!A9</f>
        <v>Mur 2</v>
      </c>
      <c r="B9" s="16" t="str">
        <f>Estimation!B9</f>
        <v>Clous et Vis 2</v>
      </c>
      <c r="C9" s="14"/>
      <c r="D9" s="12">
        <f>Estimation!C9</f>
        <v>25</v>
      </c>
      <c r="E9" s="27">
        <f>IFERROR(VLOOKUP(C9,'base de données Matériel'!$A$1:$C$2000,3,FALSE),0)</f>
        <v>0</v>
      </c>
      <c r="F9" s="22">
        <f t="shared" si="0"/>
        <v>0</v>
      </c>
    </row>
    <row r="10" spans="1:6" x14ac:dyDescent="0.45">
      <c r="A10" s="11">
        <f>Estimation!A10</f>
        <v>0</v>
      </c>
      <c r="B10" s="16" t="str">
        <f>Estimation!B10</f>
        <v>Isolant 2</v>
      </c>
      <c r="C10" s="14"/>
      <c r="D10" s="12">
        <f>Estimation!C10</f>
        <v>25</v>
      </c>
      <c r="E10" s="27">
        <f>IFERROR(VLOOKUP(C10,'base de données Matériel'!$A$1:$C$2000,3,FALSE),0)</f>
        <v>0</v>
      </c>
      <c r="F10" s="22">
        <f t="shared" si="0"/>
        <v>0</v>
      </c>
    </row>
    <row r="11" spans="1:6" x14ac:dyDescent="0.45">
      <c r="A11" s="11">
        <f>Estimation!A11</f>
        <v>0</v>
      </c>
      <c r="B11" s="16">
        <f>Estimation!B11</f>
        <v>0</v>
      </c>
      <c r="C11" s="14"/>
      <c r="D11" s="12">
        <f>Estimation!C11</f>
        <v>0</v>
      </c>
      <c r="E11" s="27">
        <f>IFERROR(VLOOKUP(C11,'base de données Matériel'!$A$1:$C$2000,3,FALSE),0)</f>
        <v>0</v>
      </c>
      <c r="F11" s="22">
        <f t="shared" si="0"/>
        <v>0</v>
      </c>
    </row>
    <row r="12" spans="1:6" x14ac:dyDescent="0.45">
      <c r="A12" s="11">
        <f>Estimation!A12</f>
        <v>0</v>
      </c>
      <c r="B12" s="16">
        <f>Estimation!B12</f>
        <v>0</v>
      </c>
      <c r="C12" s="14"/>
      <c r="D12" s="12">
        <f>Estimation!C12</f>
        <v>0</v>
      </c>
      <c r="E12" s="27">
        <f>IFERROR(VLOOKUP(C12,'base de données Matériel'!$A$1:$C$2000,3,FALSE),0)</f>
        <v>0</v>
      </c>
      <c r="F12" s="22">
        <f t="shared" si="0"/>
        <v>0</v>
      </c>
    </row>
    <row r="13" spans="1:6" x14ac:dyDescent="0.45">
      <c r="A13" s="11">
        <f>Estimation!A13</f>
        <v>0</v>
      </c>
      <c r="B13" s="16">
        <f>Estimation!B13</f>
        <v>0</v>
      </c>
      <c r="C13" s="14"/>
      <c r="D13" s="12">
        <f>Estimation!C13</f>
        <v>0</v>
      </c>
      <c r="E13" s="27">
        <f>IFERROR(VLOOKUP(C13,'base de données Matériel'!$A$1:$C$2000,3,FALSE),0)</f>
        <v>0</v>
      </c>
      <c r="F13" s="22">
        <f t="shared" si="0"/>
        <v>0</v>
      </c>
    </row>
    <row r="14" spans="1:6" x14ac:dyDescent="0.45">
      <c r="A14" s="11">
        <f>Estimation!A14</f>
        <v>0</v>
      </c>
      <c r="B14" s="16">
        <f>Estimation!B14</f>
        <v>0</v>
      </c>
      <c r="C14" s="14"/>
      <c r="D14" s="12">
        <f>Estimation!C14</f>
        <v>0</v>
      </c>
      <c r="E14" s="27">
        <f>IFERROR(VLOOKUP(C14,'base de données Matériel'!$A$1:$C$2000,3,FALSE),0)</f>
        <v>0</v>
      </c>
      <c r="F14" s="22">
        <f t="shared" si="0"/>
        <v>0</v>
      </c>
    </row>
    <row r="15" spans="1:6" x14ac:dyDescent="0.45">
      <c r="A15" s="11">
        <f>Estimation!A15</f>
        <v>0</v>
      </c>
      <c r="B15" s="16">
        <f>Estimation!B15</f>
        <v>0</v>
      </c>
      <c r="C15" s="14"/>
      <c r="D15" s="12">
        <f>Estimation!C15</f>
        <v>0</v>
      </c>
      <c r="E15" s="27">
        <f>IFERROR(VLOOKUP(C15,'base de données Matériel'!$A$1:$C$2000,3,FALSE),0)</f>
        <v>0</v>
      </c>
      <c r="F15" s="22">
        <f t="shared" si="0"/>
        <v>0</v>
      </c>
    </row>
    <row r="16" spans="1:6" x14ac:dyDescent="0.45">
      <c r="A16" s="11">
        <f>Estimation!A16</f>
        <v>0</v>
      </c>
      <c r="B16" s="16">
        <f>Estimation!B16</f>
        <v>0</v>
      </c>
      <c r="C16" s="14"/>
      <c r="D16" s="12">
        <f>Estimation!C16</f>
        <v>0</v>
      </c>
      <c r="E16" s="27">
        <f>IFERROR(VLOOKUP(C16,'base de données Matériel'!$A$1:$C$2000,3,FALSE),0)</f>
        <v>0</v>
      </c>
      <c r="F16" s="22">
        <f t="shared" si="0"/>
        <v>0</v>
      </c>
    </row>
    <row r="17" spans="1:6" x14ac:dyDescent="0.45">
      <c r="A17" s="11">
        <f>Estimation!A17</f>
        <v>0</v>
      </c>
      <c r="B17" s="16">
        <f>Estimation!B17</f>
        <v>0</v>
      </c>
      <c r="C17" s="14"/>
      <c r="D17" s="12">
        <f>Estimation!C17</f>
        <v>0</v>
      </c>
      <c r="E17" s="27">
        <f>IFERROR(VLOOKUP(C17,'base de données Matériel'!$A$1:$C$2000,3,FALSE),0)</f>
        <v>0</v>
      </c>
      <c r="F17" s="22">
        <f t="shared" si="0"/>
        <v>0</v>
      </c>
    </row>
    <row r="18" spans="1:6" x14ac:dyDescent="0.45">
      <c r="A18" s="11">
        <f>Estimation!A18</f>
        <v>0</v>
      </c>
      <c r="B18" s="16">
        <f>Estimation!B18</f>
        <v>0</v>
      </c>
      <c r="C18" s="14"/>
      <c r="D18" s="12">
        <f>Estimation!C18</f>
        <v>0</v>
      </c>
      <c r="E18" s="27">
        <f>IFERROR(VLOOKUP(C18,'base de données Matériel'!$A$1:$C$2000,3,FALSE),0)</f>
        <v>0</v>
      </c>
      <c r="F18" s="22">
        <f t="shared" si="0"/>
        <v>0</v>
      </c>
    </row>
    <row r="19" spans="1:6" x14ac:dyDescent="0.45">
      <c r="A19" s="4"/>
      <c r="B19" s="4"/>
      <c r="C19" s="4"/>
      <c r="E19" s="28" t="s">
        <v>4</v>
      </c>
      <c r="F19" s="23">
        <f>SUM(F2:F18)</f>
        <v>0</v>
      </c>
    </row>
    <row r="20" spans="1:6" x14ac:dyDescent="0.45">
      <c r="A20" s="6"/>
      <c r="B20" s="6"/>
      <c r="C20" s="6"/>
      <c r="D20" s="7"/>
      <c r="E20" s="29"/>
      <c r="F20" s="24"/>
    </row>
  </sheetData>
  <conditionalFormatting sqref="E1:F1048576">
    <cfRule type="cellIs" dxfId="0" priority="1" operator="equal">
      <formula>0</formula>
    </cfRule>
  </conditionalFormatting>
  <pageMargins left="0.7" right="0.7" top="0.75" bottom="0.75" header="0.3" footer="0.3"/>
  <pageSetup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B30" sqref="B30"/>
    </sheetView>
  </sheetViews>
  <sheetFormatPr baseColWidth="10" defaultRowHeight="14.25" x14ac:dyDescent="0.45"/>
  <sheetData>
    <row r="1" spans="1:1" x14ac:dyDescent="0.45">
      <c r="A1" t="s">
        <v>1</v>
      </c>
    </row>
    <row r="2" spans="1:1" x14ac:dyDescent="0.45">
      <c r="A2" t="s">
        <v>2</v>
      </c>
    </row>
    <row r="3" spans="1:1" x14ac:dyDescent="0.45">
      <c r="A3" t="s">
        <v>3</v>
      </c>
    </row>
    <row r="4" spans="1:1" x14ac:dyDescent="0.45">
      <c r="A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 Estimation</vt:lpstr>
      <vt:lpstr>Estimation</vt:lpstr>
      <vt:lpstr>base de données Matériel</vt:lpstr>
      <vt:lpstr>Matériel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cp:lastPrinted>2018-03-09T23:22:41Z</cp:lastPrinted>
  <dcterms:created xsi:type="dcterms:W3CDTF">2018-03-09T19:18:26Z</dcterms:created>
  <dcterms:modified xsi:type="dcterms:W3CDTF">2018-03-13T20:04:57Z</dcterms:modified>
</cp:coreProperties>
</file>