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tilisateur\Documents\"/>
    </mc:Choice>
  </mc:AlternateContent>
  <xr:revisionPtr revIDLastSave="0" documentId="8_{1D616484-190C-4D78-8746-A83C23FB448F}" xr6:coauthVersionLast="28" xr6:coauthVersionMax="28" xr10:uidLastSave="{00000000-0000-0000-0000-000000000000}"/>
  <bookViews>
    <workbookView xWindow="0" yWindow="0" windowWidth="17256" windowHeight="6852" xr2:uid="{369E03FA-FACB-4B39-AE78-63AB9065D0C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1" l="1"/>
  <c r="N24" i="1"/>
  <c r="K24" i="1"/>
  <c r="H24" i="1"/>
  <c r="F24" i="1"/>
  <c r="C24" i="1"/>
  <c r="P21" i="1"/>
  <c r="O21" i="1"/>
  <c r="N21" i="1"/>
  <c r="M21" i="1"/>
  <c r="L21" i="1"/>
  <c r="K21" i="1"/>
  <c r="H21" i="1"/>
  <c r="G21" i="1"/>
  <c r="F21" i="1"/>
  <c r="E21" i="1"/>
  <c r="D21" i="1"/>
  <c r="C21" i="1"/>
  <c r="L19" i="1"/>
  <c r="D19" i="1"/>
  <c r="P17" i="1"/>
  <c r="N17" i="1"/>
  <c r="K17" i="1"/>
  <c r="H17" i="1"/>
  <c r="F17" i="1"/>
  <c r="C17" i="1"/>
  <c r="K16" i="1"/>
  <c r="C16" i="1"/>
  <c r="P13" i="1"/>
  <c r="N13" i="1"/>
  <c r="K13" i="1"/>
  <c r="H13" i="1"/>
  <c r="F13" i="1"/>
  <c r="C13" i="1"/>
  <c r="P10" i="1"/>
  <c r="O10" i="1"/>
  <c r="N10" i="1"/>
  <c r="M10" i="1"/>
  <c r="L10" i="1"/>
  <c r="K10" i="1"/>
  <c r="H10" i="1"/>
  <c r="G10" i="1"/>
  <c r="F10" i="1"/>
  <c r="E10" i="1"/>
  <c r="D10" i="1"/>
  <c r="C10" i="1"/>
  <c r="L8" i="1"/>
  <c r="D8" i="1"/>
  <c r="P6" i="1"/>
  <c r="N6" i="1"/>
  <c r="P14" i="1" s="1"/>
  <c r="K6" i="1"/>
  <c r="F6" i="1"/>
  <c r="H14" i="1" s="1"/>
  <c r="C6" i="1"/>
  <c r="K5" i="1"/>
  <c r="C5" i="1"/>
  <c r="P3" i="1"/>
  <c r="H6" i="1" l="1"/>
</calcChain>
</file>

<file path=xl/sharedStrings.xml><?xml version="1.0" encoding="utf-8"?>
<sst xmlns="http://schemas.openxmlformats.org/spreadsheetml/2006/main" count="115" uniqueCount="34">
  <si>
    <t xml:space="preserve">FICHE D'ELEVAGE </t>
  </si>
  <si>
    <t>Femelle</t>
  </si>
  <si>
    <t>0084/2016/063</t>
  </si>
  <si>
    <r>
      <t>Couvée N°</t>
    </r>
    <r>
      <rPr>
        <b/>
        <i/>
        <sz val="14"/>
        <color rgb="FFFF0000"/>
        <rFont val="CommercialScriptTwo"/>
      </rPr>
      <t>1</t>
    </r>
  </si>
  <si>
    <t>Mâle</t>
  </si>
  <si>
    <t>0084/2016/050</t>
  </si>
  <si>
    <r>
      <t>Couvée N°</t>
    </r>
    <r>
      <rPr>
        <b/>
        <i/>
        <sz val="14"/>
        <color rgb="FFFF0000"/>
        <rFont val="CommercialScriptTwo"/>
      </rPr>
      <t>3</t>
    </r>
  </si>
  <si>
    <t>Date mise en place du nid</t>
  </si>
  <si>
    <t>DATES</t>
  </si>
  <si>
    <t>Ponte</t>
  </si>
  <si>
    <t>Couvaison</t>
  </si>
  <si>
    <t>Date réelle</t>
  </si>
  <si>
    <t>Contrôle de fécon.</t>
  </si>
  <si>
    <t>Nbre D'œufs</t>
  </si>
  <si>
    <t>Nbre fécondés</t>
  </si>
  <si>
    <t>Etat des œufs</t>
  </si>
  <si>
    <t>Clairs</t>
  </si>
  <si>
    <t>Mort embry.</t>
  </si>
  <si>
    <t>Cassés</t>
  </si>
  <si>
    <t>Eclosion</t>
  </si>
  <si>
    <t>Prévue</t>
  </si>
  <si>
    <t>Réelle</t>
  </si>
  <si>
    <t xml:space="preserve"> Naissance</t>
  </si>
  <si>
    <t xml:space="preserve"> Baguage</t>
  </si>
  <si>
    <t>N° des bagues</t>
  </si>
  <si>
    <t>Nbre d'oiseaux décédés</t>
  </si>
  <si>
    <t>Avant baguage</t>
  </si>
  <si>
    <t>Après baguage</t>
  </si>
  <si>
    <t>Après sevrage</t>
  </si>
  <si>
    <t>Date de sortie du nid</t>
  </si>
  <si>
    <t>Date de sevrage</t>
  </si>
  <si>
    <t xml:space="preserve">Nbre sevrés </t>
  </si>
  <si>
    <r>
      <t>Couvée N°</t>
    </r>
    <r>
      <rPr>
        <b/>
        <i/>
        <sz val="14"/>
        <color rgb="FFFF0000"/>
        <rFont val="CommercialScriptTwo"/>
      </rPr>
      <t>2</t>
    </r>
  </si>
  <si>
    <r>
      <t>Couvée N°</t>
    </r>
    <r>
      <rPr>
        <b/>
        <i/>
        <sz val="14"/>
        <color rgb="FFFF0000"/>
        <rFont val="CommercialScriptTwo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</si>
</sst>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3"/>
      <name val="Algerian"/>
      <family val="5"/>
    </font>
    <font>
      <b/>
      <sz val="16"/>
      <color theme="3"/>
      <name val="CommercialScriptTwo"/>
    </font>
    <font>
      <b/>
      <sz val="14"/>
      <color rgb="FFFF0000"/>
      <name val="CommercialScriptTwo"/>
    </font>
    <font>
      <b/>
      <sz val="14"/>
      <color theme="3"/>
      <name val="CommercialScriptTwo"/>
    </font>
    <font>
      <b/>
      <i/>
      <sz val="14"/>
      <color theme="1"/>
      <name val="CommercialScriptTwo"/>
    </font>
    <font>
      <b/>
      <i/>
      <sz val="14"/>
      <color rgb="FFFF0000"/>
      <name val="CommercialScriptTwo"/>
    </font>
    <font>
      <b/>
      <sz val="14"/>
      <color theme="1"/>
      <name val="CommercialScriptTwo"/>
    </font>
    <font>
      <b/>
      <sz val="12"/>
      <color rgb="FFFF0000"/>
      <name val="CommercialScriptTwo"/>
    </font>
    <font>
      <sz val="11"/>
      <color theme="1"/>
      <name val="CommercialScriptTwo"/>
    </font>
    <font>
      <sz val="8"/>
      <color theme="1"/>
      <name val="CommercialScriptTwo"/>
    </font>
    <font>
      <b/>
      <sz val="9"/>
      <color rgb="FFFF0000"/>
      <name val="CommercialScriptTwo"/>
    </font>
    <font>
      <b/>
      <sz val="9"/>
      <color rgb="FFFF0000"/>
      <name val="Comic Sans MS"/>
      <family val="4"/>
    </font>
    <font>
      <sz val="9"/>
      <color theme="1"/>
      <name val="CommercialScriptTwo"/>
    </font>
    <font>
      <b/>
      <sz val="8"/>
      <color rgb="FF00B050"/>
      <name val="Comic Sans MS"/>
      <family val="4"/>
    </font>
    <font>
      <b/>
      <sz val="6"/>
      <color rgb="FFFF0000"/>
      <name val="Comic Sans MS"/>
      <family val="4"/>
    </font>
    <font>
      <b/>
      <i/>
      <sz val="12"/>
      <color theme="3"/>
      <name val="CommercialScriptTwo"/>
    </font>
    <font>
      <sz val="8"/>
      <name val="CommercialScriptTwo"/>
    </font>
    <font>
      <b/>
      <sz val="11"/>
      <color rgb="FF00B050"/>
      <name val="Comic Sans MS"/>
      <family val="4"/>
    </font>
    <font>
      <b/>
      <sz val="11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8"/>
      <color rgb="FFFF0000"/>
      <name val="Comic Sans MS"/>
      <family val="4"/>
    </font>
    <font>
      <b/>
      <sz val="11"/>
      <name val="Comic Sans MS"/>
      <family val="4"/>
    </font>
    <font>
      <b/>
      <sz val="11"/>
      <color theme="0"/>
      <name val="Comic Sans MS"/>
      <family val="4"/>
    </font>
    <font>
      <b/>
      <sz val="9"/>
      <color theme="1"/>
      <name val="Comic Sans MS"/>
      <family val="4"/>
    </font>
    <font>
      <b/>
      <sz val="14"/>
      <color rgb="FFFFC000"/>
      <name val="Comic Sans MS"/>
      <family val="4"/>
    </font>
    <font>
      <b/>
      <i/>
      <sz val="11"/>
      <color theme="3"/>
      <name val="CommercialScriptTwo"/>
    </font>
  </fonts>
  <fills count="1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EF9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Trellis"/>
    </fill>
    <fill>
      <patternFill patternType="solid">
        <fgColor theme="0" tint="-0.14999847407452621"/>
        <bgColor indexed="64"/>
      </patternFill>
    </fill>
    <fill>
      <patternFill patternType="solid">
        <fgColor rgb="FFFFECA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5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double">
        <color theme="9" tint="-0.24994659260841701"/>
      </left>
      <right/>
      <top style="double">
        <color theme="9" tint="-0.24994659260841701"/>
      </top>
      <bottom/>
      <diagonal/>
    </border>
    <border>
      <left/>
      <right/>
      <top style="double">
        <color theme="9" tint="-0.24994659260841701"/>
      </top>
      <bottom/>
      <diagonal/>
    </border>
    <border>
      <left style="double">
        <color theme="9" tint="-0.24994659260841701"/>
      </left>
      <right/>
      <top style="double">
        <color theme="9" tint="-0.24994659260841701"/>
      </top>
      <bottom style="thick">
        <color auto="1"/>
      </bottom>
      <diagonal/>
    </border>
    <border>
      <left/>
      <right/>
      <top style="double">
        <color theme="9" tint="-0.24994659260841701"/>
      </top>
      <bottom style="thick">
        <color auto="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thick">
        <color auto="1"/>
      </bottom>
      <diagonal/>
    </border>
    <border>
      <left style="double">
        <color theme="9" tint="-0.2499465926084170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double">
        <color rgb="FFFF0000"/>
      </left>
      <right/>
      <top style="thick">
        <color auto="1"/>
      </top>
      <bottom style="double">
        <color rgb="FFFF0000"/>
      </bottom>
      <diagonal/>
    </border>
    <border>
      <left/>
      <right/>
      <top style="thick">
        <color auto="1"/>
      </top>
      <bottom style="double">
        <color rgb="FFFF0000"/>
      </bottom>
      <diagonal/>
    </border>
    <border>
      <left style="thick">
        <color auto="1"/>
      </left>
      <right style="thick">
        <color auto="1"/>
      </right>
      <top style="double">
        <color rgb="FFFF0000"/>
      </top>
      <bottom style="double">
        <color rgb="FFFF0000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FF0000"/>
      </left>
      <right style="thick">
        <color auto="1"/>
      </right>
      <top style="double">
        <color rgb="FFFF0000"/>
      </top>
      <bottom style="double">
        <color rgb="FFFF0000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theme="9" tint="-0.24994659260841701"/>
      </left>
      <right/>
      <top/>
      <bottom style="double">
        <color theme="9" tint="-0.24994659260841701"/>
      </bottom>
      <diagonal/>
    </border>
    <border>
      <left/>
      <right style="thick">
        <color auto="1"/>
      </right>
      <top/>
      <bottom style="double">
        <color theme="9" tint="-0.2499465926084170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double">
        <color rgb="FFFF0000"/>
      </left>
      <right style="thick">
        <color auto="1"/>
      </right>
      <top style="double">
        <color theme="9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ck">
        <color auto="1"/>
      </bottom>
      <diagonal/>
    </border>
    <border>
      <left style="double">
        <color rgb="FFFF0000"/>
      </left>
      <right style="thick">
        <color auto="1"/>
      </right>
      <top style="double">
        <color rgb="FFFF0000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 applyProtection="1">
      <alignment horizontal="center" vertical="center"/>
      <protection locked="0" hidden="1"/>
    </xf>
    <xf numFmtId="0" fontId="4" fillId="5" borderId="8" xfId="0" applyFont="1" applyFill="1" applyBorder="1" applyAlignment="1" applyProtection="1">
      <alignment horizontal="center" vertical="center"/>
      <protection locked="0" hidden="1"/>
    </xf>
    <xf numFmtId="0" fontId="4" fillId="5" borderId="9" xfId="0" applyFont="1" applyFill="1" applyBorder="1" applyAlignment="1" applyProtection="1">
      <alignment horizontal="center" vertical="center"/>
      <protection locked="0" hidden="1"/>
    </xf>
    <xf numFmtId="0" fontId="4" fillId="3" borderId="1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  <protection locked="0" hidden="1"/>
    </xf>
    <xf numFmtId="0" fontId="10" fillId="7" borderId="2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 wrapText="1"/>
    </xf>
    <xf numFmtId="0" fontId="11" fillId="8" borderId="19" xfId="0" applyFont="1" applyFill="1" applyBorder="1" applyAlignment="1">
      <alignment horizontal="center" vertical="center" wrapText="1"/>
    </xf>
    <xf numFmtId="14" fontId="12" fillId="9" borderId="20" xfId="0" applyNumberFormat="1" applyFont="1" applyFill="1" applyBorder="1" applyAlignment="1" applyProtection="1">
      <alignment horizontal="center" vertical="center"/>
      <protection hidden="1"/>
    </xf>
    <xf numFmtId="0" fontId="13" fillId="10" borderId="21" xfId="0" applyFont="1" applyFill="1" applyBorder="1" applyAlignment="1">
      <alignment horizontal="center" vertical="center" textRotation="90"/>
    </xf>
    <xf numFmtId="0" fontId="14" fillId="0" borderId="22" xfId="0" applyFont="1" applyBorder="1" applyAlignment="1">
      <alignment horizontal="center" vertical="center" wrapText="1"/>
    </xf>
    <xf numFmtId="14" fontId="15" fillId="11" borderId="15" xfId="0" applyNumberFormat="1" applyFont="1" applyFill="1" applyBorder="1" applyAlignment="1" applyProtection="1">
      <alignment horizontal="center" vertical="center"/>
      <protection locked="0" hidden="1"/>
    </xf>
    <xf numFmtId="14" fontId="15" fillId="11" borderId="23" xfId="0" applyNumberFormat="1" applyFont="1" applyFill="1" applyBorder="1" applyAlignment="1" applyProtection="1">
      <alignment horizontal="center" vertical="center"/>
      <protection locked="0" hidden="1"/>
    </xf>
    <xf numFmtId="0" fontId="16" fillId="10" borderId="24" xfId="0" applyFont="1" applyFill="1" applyBorder="1" applyAlignment="1">
      <alignment horizontal="center" vertical="center" textRotation="90"/>
    </xf>
    <xf numFmtId="0" fontId="13" fillId="10" borderId="25" xfId="0" applyFont="1" applyFill="1" applyBorder="1" applyAlignment="1">
      <alignment horizontal="center" vertical="center" textRotation="90"/>
    </xf>
    <xf numFmtId="0" fontId="14" fillId="0" borderId="26" xfId="0" applyFont="1" applyBorder="1" applyAlignment="1">
      <alignment horizontal="center" vertical="center" wrapText="1"/>
    </xf>
    <xf numFmtId="14" fontId="13" fillId="0" borderId="22" xfId="0" applyNumberFormat="1" applyFont="1" applyBorder="1" applyAlignment="1" applyProtection="1">
      <alignment horizontal="center" vertical="center"/>
      <protection hidden="1"/>
    </xf>
    <xf numFmtId="14" fontId="13" fillId="0" borderId="27" xfId="0" applyNumberFormat="1" applyFont="1" applyBorder="1" applyAlignment="1" applyProtection="1">
      <alignment horizontal="center" vertical="center"/>
      <protection hidden="1"/>
    </xf>
    <xf numFmtId="14" fontId="17" fillId="0" borderId="22" xfId="0" applyNumberFormat="1" applyFont="1" applyBorder="1" applyAlignment="1" applyProtection="1">
      <alignment horizontal="center" vertical="center"/>
      <protection locked="0" hidden="1"/>
    </xf>
    <xf numFmtId="14" fontId="17" fillId="0" borderId="27" xfId="0" applyNumberFormat="1" applyFont="1" applyBorder="1" applyAlignment="1" applyProtection="1">
      <alignment horizontal="center" vertical="center"/>
      <protection locked="0" hidden="1"/>
    </xf>
    <xf numFmtId="14" fontId="13" fillId="0" borderId="28" xfId="1" applyNumberFormat="1" applyFont="1" applyFill="1" applyBorder="1" applyAlignment="1" applyProtection="1">
      <alignment horizontal="center" vertical="center"/>
      <protection locked="0" hidden="1"/>
    </xf>
    <xf numFmtId="14" fontId="13" fillId="0" borderId="29" xfId="1" applyNumberFormat="1" applyFont="1" applyFill="1" applyBorder="1" applyAlignment="1" applyProtection="1">
      <alignment horizontal="center" vertical="center"/>
      <protection locked="0" hidden="1"/>
    </xf>
    <xf numFmtId="0" fontId="16" fillId="10" borderId="30" xfId="0" applyFont="1" applyFill="1" applyBorder="1" applyAlignment="1">
      <alignment horizontal="center" vertical="center" textRotation="90"/>
    </xf>
    <xf numFmtId="14" fontId="13" fillId="0" borderId="31" xfId="0" applyNumberFormat="1" applyFont="1" applyBorder="1" applyAlignment="1" applyProtection="1">
      <alignment horizontal="center" vertical="center"/>
      <protection hidden="1"/>
    </xf>
    <xf numFmtId="14" fontId="17" fillId="0" borderId="31" xfId="0" applyNumberFormat="1" applyFont="1" applyBorder="1" applyAlignment="1" applyProtection="1">
      <alignment horizontal="center" vertical="center"/>
      <protection locked="0" hidden="1"/>
    </xf>
    <xf numFmtId="0" fontId="13" fillId="10" borderId="32" xfId="0" applyFont="1" applyFill="1" applyBorder="1" applyAlignment="1">
      <alignment horizontal="center" vertical="center" textRotation="90"/>
    </xf>
    <xf numFmtId="14" fontId="13" fillId="0" borderId="30" xfId="0" applyNumberFormat="1" applyFont="1" applyBorder="1" applyAlignment="1" applyProtection="1">
      <alignment horizontal="center" vertical="center"/>
      <protection hidden="1"/>
    </xf>
    <xf numFmtId="14" fontId="18" fillId="0" borderId="27" xfId="0" applyNumberFormat="1" applyFont="1" applyBorder="1" applyAlignment="1">
      <alignment horizontal="center" vertical="center" wrapText="1"/>
    </xf>
    <xf numFmtId="0" fontId="19" fillId="5" borderId="33" xfId="0" applyFont="1" applyFill="1" applyBorder="1" applyAlignment="1" applyProtection="1">
      <alignment horizontal="center" vertical="center"/>
      <protection hidden="1"/>
    </xf>
    <xf numFmtId="0" fontId="11" fillId="0" borderId="34" xfId="0" applyFont="1" applyBorder="1" applyAlignment="1">
      <alignment horizontal="center" vertical="center" wrapText="1"/>
    </xf>
    <xf numFmtId="0" fontId="20" fillId="12" borderId="35" xfId="0" applyFont="1" applyFill="1" applyBorder="1" applyAlignment="1" applyProtection="1">
      <alignment horizontal="center" vertical="center"/>
      <protection hidden="1"/>
    </xf>
    <xf numFmtId="0" fontId="16" fillId="10" borderId="31" xfId="0" applyFont="1" applyFill="1" applyBorder="1" applyAlignment="1">
      <alignment horizontal="center" vertical="center" textRotation="90"/>
    </xf>
    <xf numFmtId="14" fontId="13" fillId="0" borderId="36" xfId="0" applyNumberFormat="1" applyFont="1" applyBorder="1" applyAlignment="1" applyProtection="1">
      <alignment horizontal="center" vertical="center"/>
      <protection hidden="1"/>
    </xf>
    <xf numFmtId="14" fontId="13" fillId="0" borderId="37" xfId="0" applyNumberFormat="1" applyFont="1" applyBorder="1" applyAlignment="1" applyProtection="1">
      <alignment horizontal="center" vertical="center"/>
      <protection hidden="1"/>
    </xf>
    <xf numFmtId="0" fontId="11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1" fillId="13" borderId="15" xfId="0" applyFont="1" applyFill="1" applyBorder="1" applyAlignment="1" applyProtection="1">
      <alignment horizontal="center" vertical="center"/>
      <protection locked="0" hidden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/>
    </xf>
    <xf numFmtId="0" fontId="21" fillId="13" borderId="23" xfId="0" applyFont="1" applyFill="1" applyBorder="1" applyAlignment="1" applyProtection="1">
      <alignment horizontal="center" vertical="center"/>
      <protection locked="0" hidden="1"/>
    </xf>
    <xf numFmtId="0" fontId="14" fillId="0" borderId="41" xfId="0" applyFont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 textRotation="90"/>
    </xf>
    <xf numFmtId="0" fontId="14" fillId="0" borderId="33" xfId="0" applyFont="1" applyBorder="1" applyAlignment="1">
      <alignment horizontal="center" vertical="center"/>
    </xf>
    <xf numFmtId="14" fontId="13" fillId="0" borderId="44" xfId="0" applyNumberFormat="1" applyFont="1" applyBorder="1" applyAlignment="1" applyProtection="1">
      <alignment horizontal="center" vertical="center"/>
      <protection hidden="1"/>
    </xf>
    <xf numFmtId="0" fontId="17" fillId="0" borderId="44" xfId="0" applyFont="1" applyBorder="1" applyAlignment="1">
      <alignment horizontal="center" vertical="center"/>
    </xf>
    <xf numFmtId="14" fontId="13" fillId="14" borderId="5" xfId="0" applyNumberFormat="1" applyFont="1" applyFill="1" applyBorder="1" applyAlignment="1" applyProtection="1">
      <alignment horizontal="center" vertical="center"/>
      <protection locked="0" hidden="1"/>
    </xf>
    <xf numFmtId="14" fontId="13" fillId="14" borderId="11" xfId="0" applyNumberFormat="1" applyFont="1" applyFill="1" applyBorder="1" applyAlignment="1" applyProtection="1">
      <alignment horizontal="center" vertical="center"/>
      <protection locked="0" hidden="1"/>
    </xf>
    <xf numFmtId="0" fontId="16" fillId="10" borderId="37" xfId="0" applyFont="1" applyFill="1" applyBorder="1" applyAlignment="1">
      <alignment horizontal="center" vertical="center" textRotation="90"/>
    </xf>
    <xf numFmtId="0" fontId="0" fillId="4" borderId="0" xfId="0" applyFill="1"/>
    <xf numFmtId="0" fontId="14" fillId="0" borderId="36" xfId="0" applyFont="1" applyFill="1" applyBorder="1" applyAlignment="1">
      <alignment horizontal="center" vertical="center" wrapText="1"/>
    </xf>
    <xf numFmtId="14" fontId="15" fillId="12" borderId="15" xfId="0" applyNumberFormat="1" applyFont="1" applyFill="1" applyBorder="1" applyAlignment="1" applyProtection="1">
      <alignment horizontal="center" vertical="center"/>
      <protection locked="0" hidden="1"/>
    </xf>
    <xf numFmtId="14" fontId="15" fillId="12" borderId="23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26" xfId="0" applyFont="1" applyBorder="1" applyAlignment="1">
      <alignment horizontal="center" vertical="center"/>
    </xf>
    <xf numFmtId="14" fontId="22" fillId="0" borderId="45" xfId="0" applyNumberFormat="1" applyFont="1" applyBorder="1" applyAlignment="1" applyProtection="1">
      <alignment horizontal="center" vertical="center"/>
      <protection hidden="1"/>
    </xf>
    <xf numFmtId="14" fontId="22" fillId="0" borderId="46" xfId="0" applyNumberFormat="1" applyFont="1" applyBorder="1" applyAlignment="1" applyProtection="1">
      <alignment horizontal="center" vertical="center"/>
      <protection hidden="1"/>
    </xf>
    <xf numFmtId="0" fontId="14" fillId="0" borderId="47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3" fillId="4" borderId="15" xfId="0" applyFont="1" applyFill="1" applyBorder="1" applyAlignment="1" applyProtection="1">
      <alignment horizontal="center" vertical="center"/>
      <protection locked="0" hidden="1"/>
    </xf>
    <xf numFmtId="0" fontId="23" fillId="4" borderId="23" xfId="0" applyFont="1" applyFill="1" applyBorder="1" applyAlignment="1" applyProtection="1">
      <alignment horizontal="center" vertical="center"/>
      <protection locked="0" hidden="1"/>
    </xf>
    <xf numFmtId="0" fontId="24" fillId="4" borderId="15" xfId="0" applyFont="1" applyFill="1" applyBorder="1" applyAlignment="1" applyProtection="1">
      <alignment horizontal="center" vertical="center"/>
      <protection locked="0" hidden="1"/>
    </xf>
    <xf numFmtId="0" fontId="24" fillId="4" borderId="23" xfId="0" applyFont="1" applyFill="1" applyBorder="1" applyAlignment="1" applyProtection="1">
      <alignment horizontal="center" vertical="center"/>
      <protection locked="0" hidden="1"/>
    </xf>
    <xf numFmtId="0" fontId="14" fillId="0" borderId="26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25" fillId="13" borderId="15" xfId="0" applyFont="1" applyFill="1" applyBorder="1" applyAlignment="1" applyProtection="1">
      <alignment horizontal="center"/>
      <protection locked="0" hidden="1"/>
    </xf>
    <xf numFmtId="0" fontId="11" fillId="0" borderId="27" xfId="0" applyFont="1" applyBorder="1" applyAlignment="1">
      <alignment horizontal="center" vertical="center" wrapText="1"/>
    </xf>
    <xf numFmtId="0" fontId="25" fillId="13" borderId="23" xfId="0" applyFont="1" applyFill="1" applyBorder="1" applyAlignment="1" applyProtection="1">
      <alignment horizontal="center"/>
      <protection locked="0" hidden="1"/>
    </xf>
    <xf numFmtId="0" fontId="14" fillId="0" borderId="4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14" fontId="22" fillId="0" borderId="48" xfId="0" applyNumberFormat="1" applyFont="1" applyBorder="1" applyAlignment="1" applyProtection="1">
      <alignment vertical="center"/>
      <protection hidden="1"/>
    </xf>
    <xf numFmtId="0" fontId="14" fillId="0" borderId="44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14" fontId="22" fillId="0" borderId="44" xfId="0" applyNumberFormat="1" applyFont="1" applyBorder="1" applyAlignment="1" applyProtection="1">
      <alignment vertical="center"/>
      <protection hidden="1"/>
    </xf>
    <xf numFmtId="0" fontId="14" fillId="0" borderId="48" xfId="0" applyFont="1" applyBorder="1" applyAlignment="1">
      <alignment horizontal="center" vertical="center" wrapText="1"/>
    </xf>
    <xf numFmtId="0" fontId="26" fillId="15" borderId="23" xfId="0" applyFont="1" applyFill="1" applyBorder="1" applyAlignment="1" applyProtection="1">
      <alignment horizontal="center" vertical="center"/>
      <protection hidden="1"/>
    </xf>
    <xf numFmtId="0" fontId="14" fillId="0" borderId="37" xfId="0" applyFont="1" applyBorder="1" applyAlignment="1">
      <alignment horizontal="center" vertical="center"/>
    </xf>
    <xf numFmtId="0" fontId="16" fillId="10" borderId="21" xfId="0" applyFont="1" applyFill="1" applyBorder="1" applyAlignment="1">
      <alignment horizontal="center" vertical="center" textRotation="90"/>
    </xf>
    <xf numFmtId="0" fontId="16" fillId="10" borderId="25" xfId="0" applyFont="1" applyFill="1" applyBorder="1" applyAlignment="1">
      <alignment horizontal="center" vertical="center" textRotation="90"/>
    </xf>
    <xf numFmtId="0" fontId="16" fillId="10" borderId="32" xfId="0" applyFont="1" applyFill="1" applyBorder="1" applyAlignment="1">
      <alignment horizontal="center" vertical="center" textRotation="90"/>
    </xf>
    <xf numFmtId="0" fontId="16" fillId="10" borderId="43" xfId="0" applyFont="1" applyFill="1" applyBorder="1" applyAlignment="1">
      <alignment horizontal="center" vertical="center" textRotation="90"/>
    </xf>
    <xf numFmtId="0" fontId="27" fillId="0" borderId="44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14" fontId="22" fillId="0" borderId="51" xfId="0" applyNumberFormat="1" applyFont="1" applyBorder="1" applyAlignment="1" applyProtection="1">
      <alignment vertical="center"/>
      <protection hidden="1"/>
    </xf>
    <xf numFmtId="0" fontId="14" fillId="0" borderId="52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14" fontId="22" fillId="0" borderId="52" xfId="0" applyNumberFormat="1" applyFont="1" applyBorder="1" applyAlignment="1" applyProtection="1">
      <alignment vertical="center"/>
      <protection hidden="1"/>
    </xf>
    <xf numFmtId="0" fontId="14" fillId="0" borderId="54" xfId="0" applyFont="1" applyBorder="1" applyAlignment="1">
      <alignment horizontal="center" vertical="center" wrapText="1"/>
    </xf>
    <xf numFmtId="0" fontId="26" fillId="15" borderId="55" xfId="0" applyFont="1" applyFill="1" applyBorder="1" applyAlignment="1" applyProtection="1">
      <alignment horizontal="center" vertical="center"/>
      <protection hidden="1"/>
    </xf>
    <xf numFmtId="0" fontId="14" fillId="0" borderId="56" xfId="0" applyFont="1" applyBorder="1" applyAlignment="1">
      <alignment horizontal="center" vertical="center"/>
    </xf>
  </cellXfs>
  <cellStyles count="2">
    <cellStyle name="Accent6" xfId="1" builtinId="49"/>
    <cellStyle name="Normal" xfId="0" builtinId="0"/>
  </cellStyles>
  <dxfs count="218"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ill>
        <patternFill patternType="lightTrellis"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ill>
        <patternFill patternType="lightTrellis">
          <fgColor theme="0" tint="-0.499984740745262"/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ill>
        <patternFill patternType="lightTrellis">
          <bgColor theme="0" tint="-0.34998626667073579"/>
        </patternFill>
      </fill>
    </dxf>
    <dxf>
      <fill>
        <patternFill patternType="lightTrellis">
          <bgColor theme="0" tint="-0.34998626667073579"/>
        </patternFill>
      </fill>
    </dxf>
    <dxf>
      <fill>
        <patternFill patternType="lightTrellis">
          <bgColor theme="0" tint="-0.34998626667073579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D10D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 patternType="darkGrid">
          <bgColor theme="0" tint="-0.499984740745262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ill>
        <patternFill patternType="lightTrellis"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ill>
        <patternFill patternType="lightTrellis">
          <fgColor theme="0" tint="-0.499984740745262"/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D10D"/>
        </patternFill>
      </fill>
    </dxf>
    <dxf>
      <fill>
        <patternFill patternType="lightTrellis">
          <bgColor theme="0" tint="-0.34998626667073579"/>
        </patternFill>
      </fill>
    </dxf>
    <dxf>
      <fill>
        <patternFill patternType="lightTrellis">
          <bgColor theme="0" tint="-0.34998626667073579"/>
        </patternFill>
      </fill>
    </dxf>
    <dxf>
      <fill>
        <patternFill patternType="lightTrellis"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lightTrellis">
          <bgColor theme="0" tint="-0.34998626667073579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D10D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 patternType="solid"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D10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360220</xdr:colOff>
      <xdr:row>0</xdr:row>
      <xdr:rowOff>110837</xdr:rowOff>
    </xdr:from>
    <xdr:to>
      <xdr:col>15</xdr:col>
      <xdr:colOff>574964</xdr:colOff>
      <xdr:row>3</xdr:row>
      <xdr:rowOff>108361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B61D5A31-71E8-44AF-B986-C6D9FF976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740" y="110837"/>
          <a:ext cx="885304" cy="69856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0</xdr:row>
      <xdr:rowOff>90055</xdr:rowOff>
    </xdr:from>
    <xdr:to>
      <xdr:col>1</xdr:col>
      <xdr:colOff>745166</xdr:colOff>
      <xdr:row>3</xdr:row>
      <xdr:rowOff>77331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96F55194-38AF-421C-A2C0-2C6A9C140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45" y="90055"/>
          <a:ext cx="880941" cy="688316"/>
        </a:xfrm>
        <a:prstGeom prst="rect">
          <a:avLst/>
        </a:prstGeom>
      </xdr:spPr>
    </xdr:pic>
    <xdr:clientData/>
  </xdr:twoCellAnchor>
  <xdr:twoCellAnchor editAs="oneCell">
    <xdr:from>
      <xdr:col>14</xdr:col>
      <xdr:colOff>360220</xdr:colOff>
      <xdr:row>0</xdr:row>
      <xdr:rowOff>110837</xdr:rowOff>
    </xdr:from>
    <xdr:to>
      <xdr:col>15</xdr:col>
      <xdr:colOff>574964</xdr:colOff>
      <xdr:row>3</xdr:row>
      <xdr:rowOff>108361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BC83FADF-6D4E-4D63-AB96-BE79F5E52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740" y="110837"/>
          <a:ext cx="885304" cy="698564"/>
        </a:xfrm>
        <a:prstGeom prst="rect">
          <a:avLst/>
        </a:prstGeom>
      </xdr:spPr>
    </xdr:pic>
    <xdr:clientData/>
  </xdr:twoCellAnchor>
  <xdr:twoCellAnchor editAs="oneCell">
    <xdr:from>
      <xdr:col>14</xdr:col>
      <xdr:colOff>360220</xdr:colOff>
      <xdr:row>0</xdr:row>
      <xdr:rowOff>110837</xdr:rowOff>
    </xdr:from>
    <xdr:to>
      <xdr:col>15</xdr:col>
      <xdr:colOff>574964</xdr:colOff>
      <xdr:row>3</xdr:row>
      <xdr:rowOff>108361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6D6728E6-D09D-4A72-912A-6CBB297E4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740" y="110837"/>
          <a:ext cx="885304" cy="698564"/>
        </a:xfrm>
        <a:prstGeom prst="rect">
          <a:avLst/>
        </a:prstGeom>
      </xdr:spPr>
    </xdr:pic>
    <xdr:clientData/>
  </xdr:twoCellAnchor>
  <xdr:twoCellAnchor editAs="oneCell">
    <xdr:from>
      <xdr:col>15</xdr:col>
      <xdr:colOff>20782</xdr:colOff>
      <xdr:row>0</xdr:row>
      <xdr:rowOff>110837</xdr:rowOff>
    </xdr:from>
    <xdr:to>
      <xdr:col>15</xdr:col>
      <xdr:colOff>574964</xdr:colOff>
      <xdr:row>1</xdr:row>
      <xdr:rowOff>156915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EFFB339E-2EF9-4F1B-9A3B-5915C7992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2873" y="110837"/>
          <a:ext cx="554182" cy="773442"/>
        </a:xfrm>
        <a:prstGeom prst="rect">
          <a:avLst/>
        </a:prstGeom>
      </xdr:spPr>
    </xdr:pic>
    <xdr:clientData/>
  </xdr:twoCellAnchor>
  <xdr:twoCellAnchor editAs="oneCell">
    <xdr:from>
      <xdr:col>0</xdr:col>
      <xdr:colOff>69272</xdr:colOff>
      <xdr:row>0</xdr:row>
      <xdr:rowOff>173182</xdr:rowOff>
    </xdr:from>
    <xdr:to>
      <xdr:col>1</xdr:col>
      <xdr:colOff>353289</xdr:colOff>
      <xdr:row>1</xdr:row>
      <xdr:rowOff>119236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E207E98A-C36E-4667-9D3A-E591BA039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2" y="173182"/>
          <a:ext cx="484908" cy="673418"/>
        </a:xfrm>
        <a:prstGeom prst="rect">
          <a:avLst/>
        </a:prstGeom>
      </xdr:spPr>
    </xdr:pic>
    <xdr:clientData/>
  </xdr:twoCellAnchor>
  <xdr:twoCellAnchor editAs="oneCell">
    <xdr:from>
      <xdr:col>12</xdr:col>
      <xdr:colOff>59267</xdr:colOff>
      <xdr:row>0</xdr:row>
      <xdr:rowOff>220133</xdr:rowOff>
    </xdr:from>
    <xdr:to>
      <xdr:col>13</xdr:col>
      <xdr:colOff>69273</xdr:colOff>
      <xdr:row>1</xdr:row>
      <xdr:rowOff>157297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CD4F32E6-AA07-48D4-B26A-1106791CD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5522" y="220133"/>
          <a:ext cx="681951" cy="664528"/>
        </a:xfrm>
        <a:prstGeom prst="rect">
          <a:avLst/>
        </a:prstGeom>
      </xdr:spPr>
    </xdr:pic>
    <xdr:clientData/>
  </xdr:twoCellAnchor>
  <xdr:twoCellAnchor editAs="oneCell">
    <xdr:from>
      <xdr:col>2</xdr:col>
      <xdr:colOff>484909</xdr:colOff>
      <xdr:row>0</xdr:row>
      <xdr:rowOff>249381</xdr:rowOff>
    </xdr:from>
    <xdr:to>
      <xdr:col>3</xdr:col>
      <xdr:colOff>494914</xdr:colOff>
      <xdr:row>1</xdr:row>
      <xdr:rowOff>186545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FE08919E-D522-46CB-BAAD-8E5F80134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0254" y="249381"/>
          <a:ext cx="681951" cy="664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6BFF-9E5E-45F4-8031-691B2C1516A8}">
  <dimension ref="A1:R46"/>
  <sheetViews>
    <sheetView showZeros="0" tabSelected="1" zoomScale="110" zoomScaleNormal="110" workbookViewId="0">
      <selection activeCell="C11" sqref="C11"/>
    </sheetView>
  </sheetViews>
  <sheetFormatPr baseColWidth="10" defaultRowHeight="14.4"/>
  <cols>
    <col min="1" max="1" width="2.88671875" customWidth="1"/>
    <col min="2" max="2" width="14.6640625" customWidth="1"/>
    <col min="3" max="8" width="9.77734375" customWidth="1"/>
    <col min="9" max="9" width="2.88671875" customWidth="1"/>
    <col min="10" max="10" width="14.6640625" customWidth="1"/>
    <col min="11" max="16" width="9.77734375" customWidth="1"/>
  </cols>
  <sheetData>
    <row r="1" spans="1:18" ht="57" customHeight="1" thickTop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8" ht="20.7" customHeight="1" thickTop="1" thickBot="1">
      <c r="A2" s="4"/>
      <c r="B2" s="5"/>
      <c r="C2" s="5"/>
      <c r="D2" s="5"/>
      <c r="E2" s="5"/>
      <c r="F2" s="6" t="s">
        <v>1</v>
      </c>
      <c r="G2" s="7"/>
      <c r="H2" s="8" t="s">
        <v>2</v>
      </c>
      <c r="I2" s="9"/>
      <c r="J2" s="10"/>
      <c r="K2" s="11"/>
      <c r="L2" s="5"/>
      <c r="M2" s="12"/>
      <c r="N2" s="12"/>
      <c r="O2" s="13"/>
      <c r="P2" s="14"/>
    </row>
    <row r="3" spans="1:18" ht="20.7" customHeight="1" thickTop="1" thickBot="1">
      <c r="A3" s="15" t="s">
        <v>3</v>
      </c>
      <c r="B3" s="16"/>
      <c r="C3" s="17" t="s">
        <v>4</v>
      </c>
      <c r="D3" s="18" t="s">
        <v>5</v>
      </c>
      <c r="E3" s="18"/>
      <c r="F3" s="19"/>
      <c r="G3" s="19"/>
      <c r="H3" s="20"/>
      <c r="I3" s="21" t="s">
        <v>6</v>
      </c>
      <c r="J3" s="22"/>
      <c r="K3" s="17" t="s">
        <v>4</v>
      </c>
      <c r="L3" s="18"/>
      <c r="M3" s="18"/>
      <c r="N3" s="23" t="s">
        <v>7</v>
      </c>
      <c r="O3" s="24"/>
      <c r="P3" s="25" t="str">
        <f>IF(OR(D18+F18+H18=0,F17=""),"",IF(D18+F18+H18=F17,C6+3,""))</f>
        <v/>
      </c>
    </row>
    <row r="4" spans="1:18" ht="20.7" customHeight="1" thickTop="1" thickBot="1">
      <c r="A4" s="26" t="s">
        <v>8</v>
      </c>
      <c r="B4" s="27" t="s">
        <v>9</v>
      </c>
      <c r="C4" s="28">
        <v>43156</v>
      </c>
      <c r="D4" s="28">
        <v>43157</v>
      </c>
      <c r="E4" s="28">
        <v>43158</v>
      </c>
      <c r="F4" s="28">
        <v>43159</v>
      </c>
      <c r="G4" s="28">
        <v>43160</v>
      </c>
      <c r="H4" s="29"/>
      <c r="I4" s="30" t="s">
        <v>8</v>
      </c>
      <c r="J4" s="27" t="s">
        <v>9</v>
      </c>
      <c r="K4" s="28"/>
      <c r="L4" s="28"/>
      <c r="M4" s="28"/>
      <c r="N4" s="28"/>
      <c r="O4" s="28"/>
      <c r="P4" s="29"/>
    </row>
    <row r="5" spans="1:18" ht="20.7" customHeight="1" thickTop="1" thickBot="1">
      <c r="A5" s="31"/>
      <c r="B5" s="32" t="s">
        <v>10</v>
      </c>
      <c r="C5" s="33">
        <f>IF(C4&lt;&gt;"",C4+4,"")</f>
        <v>43160</v>
      </c>
      <c r="D5" s="34"/>
      <c r="E5" s="35" t="s">
        <v>11</v>
      </c>
      <c r="F5" s="36"/>
      <c r="G5" s="37">
        <v>43160</v>
      </c>
      <c r="H5" s="38"/>
      <c r="I5" s="39"/>
      <c r="J5" s="32" t="s">
        <v>10</v>
      </c>
      <c r="K5" s="33" t="str">
        <f>IF(K4&lt;&gt;"",K4+4,"")</f>
        <v/>
      </c>
      <c r="L5" s="40"/>
      <c r="M5" s="35" t="s">
        <v>11</v>
      </c>
      <c r="N5" s="41"/>
      <c r="O5" s="37"/>
      <c r="P5" s="38"/>
    </row>
    <row r="6" spans="1:18" ht="20.7" customHeight="1" thickTop="1" thickBot="1">
      <c r="A6" s="42"/>
      <c r="B6" s="32" t="s">
        <v>12</v>
      </c>
      <c r="C6" s="33">
        <f>IF(G5&lt;&gt;"",G5+6,"")</f>
        <v>43166</v>
      </c>
      <c r="D6" s="43"/>
      <c r="E6" s="44" t="s">
        <v>13</v>
      </c>
      <c r="F6" s="45">
        <f>COUNTIF(C4:H4,"&lt;&gt;")</f>
        <v>5</v>
      </c>
      <c r="G6" s="46" t="s">
        <v>14</v>
      </c>
      <c r="H6" s="47">
        <f>IF(AND(D7&lt;&gt;"",F7&lt;&gt;"",H7&lt;&gt;""),F6-D7-F7-H7,"")</f>
        <v>2</v>
      </c>
      <c r="I6" s="48"/>
      <c r="J6" s="32" t="s">
        <v>12</v>
      </c>
      <c r="K6" s="49" t="str">
        <f>IF(O5&lt;&gt;"",O5+6,"")</f>
        <v/>
      </c>
      <c r="L6" s="50"/>
      <c r="M6" s="44" t="s">
        <v>13</v>
      </c>
      <c r="N6" s="45">
        <f>COUNTIF(K4:P4,"&lt;&gt;")</f>
        <v>0</v>
      </c>
      <c r="O6" s="51" t="s">
        <v>14</v>
      </c>
      <c r="P6" s="47" t="str">
        <f>IF(AND(L7&lt;&gt;"",N7&lt;&gt;"",P7&lt;&gt;""),N6-L7-N7-P7,"")</f>
        <v/>
      </c>
    </row>
    <row r="7" spans="1:18" ht="20.7" customHeight="1" thickTop="1" thickBot="1">
      <c r="A7" s="52" t="s">
        <v>15</v>
      </c>
      <c r="B7" s="53"/>
      <c r="C7" s="54" t="s">
        <v>16</v>
      </c>
      <c r="D7" s="55">
        <v>0</v>
      </c>
      <c r="E7" s="56" t="s">
        <v>17</v>
      </c>
      <c r="F7" s="55">
        <v>3</v>
      </c>
      <c r="G7" s="57" t="s">
        <v>18</v>
      </c>
      <c r="H7" s="58">
        <v>0</v>
      </c>
      <c r="I7" s="59" t="s">
        <v>15</v>
      </c>
      <c r="J7" s="53"/>
      <c r="K7" s="54" t="s">
        <v>16</v>
      </c>
      <c r="L7" s="55"/>
      <c r="M7" s="56" t="s">
        <v>17</v>
      </c>
      <c r="N7" s="55"/>
      <c r="O7" s="57" t="s">
        <v>18</v>
      </c>
      <c r="P7" s="58"/>
    </row>
    <row r="8" spans="1:18" ht="20.7" customHeight="1" thickTop="1" thickBot="1">
      <c r="A8" s="60" t="s">
        <v>8</v>
      </c>
      <c r="B8" s="32" t="s">
        <v>19</v>
      </c>
      <c r="C8" s="61" t="s">
        <v>20</v>
      </c>
      <c r="D8" s="62">
        <f>IF(G5&lt;&gt;"",G5+14,"")</f>
        <v>43174</v>
      </c>
      <c r="E8" s="50"/>
      <c r="F8" s="63" t="s">
        <v>21</v>
      </c>
      <c r="G8" s="64">
        <v>43175</v>
      </c>
      <c r="H8" s="65"/>
      <c r="I8" s="66" t="s">
        <v>8</v>
      </c>
      <c r="J8" s="32" t="s">
        <v>19</v>
      </c>
      <c r="K8" s="61" t="s">
        <v>20</v>
      </c>
      <c r="L8" s="62" t="str">
        <f>IF(O5&lt;&gt;"",O5+14,"")</f>
        <v/>
      </c>
      <c r="M8" s="50"/>
      <c r="N8" s="63" t="s">
        <v>21</v>
      </c>
      <c r="O8" s="64"/>
      <c r="P8" s="65"/>
      <c r="R8" s="67"/>
    </row>
    <row r="9" spans="1:18" ht="20.7" customHeight="1" thickTop="1" thickBot="1">
      <c r="A9" s="31"/>
      <c r="B9" s="68" t="s">
        <v>22</v>
      </c>
      <c r="C9" s="69">
        <v>43175</v>
      </c>
      <c r="D9" s="69">
        <v>43175</v>
      </c>
      <c r="E9" s="69"/>
      <c r="F9" s="69"/>
      <c r="G9" s="69"/>
      <c r="H9" s="70"/>
      <c r="I9" s="39"/>
      <c r="J9" s="68" t="s">
        <v>22</v>
      </c>
      <c r="K9" s="69"/>
      <c r="L9" s="69"/>
      <c r="M9" s="69"/>
      <c r="N9" s="69"/>
      <c r="O9" s="69"/>
      <c r="P9" s="70"/>
    </row>
    <row r="10" spans="1:18" ht="20.7" customHeight="1" thickTop="1" thickBot="1">
      <c r="A10" s="42"/>
      <c r="B10" s="71" t="s">
        <v>23</v>
      </c>
      <c r="C10" s="72">
        <f t="shared" ref="C10:H10" si="0">IF(C9&lt;&gt;"",C9+6,"")</f>
        <v>43181</v>
      </c>
      <c r="D10" s="72">
        <f t="shared" si="0"/>
        <v>43181</v>
      </c>
      <c r="E10" s="72" t="str">
        <f t="shared" si="0"/>
        <v/>
      </c>
      <c r="F10" s="72" t="str">
        <f t="shared" si="0"/>
        <v/>
      </c>
      <c r="G10" s="72" t="str">
        <f t="shared" si="0"/>
        <v/>
      </c>
      <c r="H10" s="73" t="str">
        <f t="shared" si="0"/>
        <v/>
      </c>
      <c r="I10" s="48"/>
      <c r="J10" s="71" t="s">
        <v>23</v>
      </c>
      <c r="K10" s="72" t="str">
        <f t="shared" ref="K10:P10" si="1">IF(K9&lt;&gt;"",K9+6,"")</f>
        <v/>
      </c>
      <c r="L10" s="72" t="str">
        <f t="shared" si="1"/>
        <v/>
      </c>
      <c r="M10" s="72" t="str">
        <f t="shared" si="1"/>
        <v/>
      </c>
      <c r="N10" s="72" t="str">
        <f t="shared" si="1"/>
        <v/>
      </c>
      <c r="O10" s="72" t="str">
        <f t="shared" si="1"/>
        <v/>
      </c>
      <c r="P10" s="73" t="str">
        <f t="shared" si="1"/>
        <v/>
      </c>
    </row>
    <row r="11" spans="1:18" ht="20.7" customHeight="1" thickTop="1" thickBot="1">
      <c r="A11" s="74" t="s">
        <v>24</v>
      </c>
      <c r="B11" s="75"/>
      <c r="C11" s="76"/>
      <c r="D11" s="76"/>
      <c r="E11" s="76"/>
      <c r="F11" s="76"/>
      <c r="G11" s="76"/>
      <c r="H11" s="77"/>
      <c r="I11" s="59" t="s">
        <v>24</v>
      </c>
      <c r="J11" s="59"/>
      <c r="K11" s="78"/>
      <c r="L11" s="78"/>
      <c r="M11" s="78"/>
      <c r="N11" s="78"/>
      <c r="O11" s="78"/>
      <c r="P11" s="79"/>
    </row>
    <row r="12" spans="1:18" ht="20.7" customHeight="1" thickTop="1" thickBot="1">
      <c r="A12" s="74" t="s">
        <v>25</v>
      </c>
      <c r="B12" s="80"/>
      <c r="C12" s="81" t="s">
        <v>26</v>
      </c>
      <c r="D12" s="82"/>
      <c r="E12" s="83" t="s">
        <v>27</v>
      </c>
      <c r="F12" s="82"/>
      <c r="G12" s="83" t="s">
        <v>28</v>
      </c>
      <c r="H12" s="84"/>
      <c r="I12" s="59" t="s">
        <v>25</v>
      </c>
      <c r="J12" s="53"/>
      <c r="K12" s="81" t="s">
        <v>26</v>
      </c>
      <c r="L12" s="82"/>
      <c r="M12" s="83" t="s">
        <v>27</v>
      </c>
      <c r="N12" s="82"/>
      <c r="O12" s="83" t="s">
        <v>28</v>
      </c>
      <c r="P12" s="84"/>
    </row>
    <row r="13" spans="1:18" ht="20.7" customHeight="1" thickTop="1" thickBot="1">
      <c r="A13" s="85" t="s">
        <v>29</v>
      </c>
      <c r="B13" s="86"/>
      <c r="C13" s="87">
        <f>IF(G8&lt;&gt;"",G8+20,"")</f>
        <v>43195</v>
      </c>
      <c r="D13" s="88" t="s">
        <v>30</v>
      </c>
      <c r="E13" s="89"/>
      <c r="F13" s="90">
        <f>IF(G8&lt;&gt;"",G8+28,"")</f>
        <v>43203</v>
      </c>
      <c r="G13" s="91" t="s">
        <v>31</v>
      </c>
      <c r="H13" s="92" t="str">
        <f ca="1">IF(TODAY()&gt;=G8+28,COUNTIF(C9:H9,"&lt;&gt;")-(D12+F12+H12),"")</f>
        <v/>
      </c>
      <c r="I13" s="89" t="s">
        <v>29</v>
      </c>
      <c r="J13" s="93"/>
      <c r="K13" s="87" t="str">
        <f>IF(O8&lt;&gt;"",O8+20,"")</f>
        <v/>
      </c>
      <c r="L13" s="88" t="s">
        <v>30</v>
      </c>
      <c r="M13" s="93"/>
      <c r="N13" s="90" t="str">
        <f>IF(O8&lt;&gt;"",O8+28,"")</f>
        <v/>
      </c>
      <c r="O13" s="91" t="s">
        <v>31</v>
      </c>
      <c r="P13" s="92">
        <f ca="1">IF(TODAY()&gt;=O8+28,COUNTIF(K9:P9,"&lt;&gt;")-(L12+N12+P12),"")</f>
        <v>0</v>
      </c>
    </row>
    <row r="14" spans="1:18" ht="20.7" customHeight="1" thickTop="1" thickBot="1">
      <c r="A14" s="15" t="s">
        <v>32</v>
      </c>
      <c r="B14" s="16"/>
      <c r="C14" s="17" t="s">
        <v>4</v>
      </c>
      <c r="D14" s="18"/>
      <c r="E14" s="18"/>
      <c r="F14" s="23" t="s">
        <v>7</v>
      </c>
      <c r="G14" s="24"/>
      <c r="H14" s="25" t="str">
        <f>IF(OR(D7+H7+F7=0,F6=""),"",IF(D7+H7+F7=F6,C6+3,""))</f>
        <v/>
      </c>
      <c r="I14" s="21" t="s">
        <v>33</v>
      </c>
      <c r="J14" s="22"/>
      <c r="K14" s="17" t="s">
        <v>4</v>
      </c>
      <c r="L14" s="18"/>
      <c r="M14" s="18"/>
      <c r="N14" s="23" t="s">
        <v>7</v>
      </c>
      <c r="O14" s="24"/>
      <c r="P14" s="25" t="str">
        <f>IF(OR(L7+N7+P7=0,N6=""),"",IF(L7+N7+P7=N6,K6+3,""))</f>
        <v/>
      </c>
    </row>
    <row r="15" spans="1:18" ht="20.7" customHeight="1" thickTop="1" thickBot="1">
      <c r="A15" s="94" t="s">
        <v>8</v>
      </c>
      <c r="B15" s="27" t="s">
        <v>9</v>
      </c>
      <c r="C15" s="28"/>
      <c r="D15" s="28"/>
      <c r="E15" s="28"/>
      <c r="F15" s="28"/>
      <c r="G15" s="28"/>
      <c r="H15" s="29"/>
      <c r="I15" s="30" t="s">
        <v>8</v>
      </c>
      <c r="J15" s="27" t="s">
        <v>9</v>
      </c>
      <c r="K15" s="28"/>
      <c r="L15" s="28"/>
      <c r="M15" s="28"/>
      <c r="N15" s="28"/>
      <c r="O15" s="28"/>
      <c r="P15" s="29"/>
    </row>
    <row r="16" spans="1:18" ht="20.7" customHeight="1" thickTop="1" thickBot="1">
      <c r="A16" s="95"/>
      <c r="B16" s="32" t="s">
        <v>10</v>
      </c>
      <c r="C16" s="33" t="str">
        <f>IF(C15&lt;&gt;"",C15+4,"")</f>
        <v/>
      </c>
      <c r="D16" s="34"/>
      <c r="E16" s="35" t="s">
        <v>11</v>
      </c>
      <c r="F16" s="36"/>
      <c r="G16" s="37"/>
      <c r="H16" s="38"/>
      <c r="I16" s="39"/>
      <c r="J16" s="32" t="s">
        <v>10</v>
      </c>
      <c r="K16" s="33" t="str">
        <f>IF(K15&lt;&gt;"",K15+4,"")</f>
        <v/>
      </c>
      <c r="L16" s="40"/>
      <c r="M16" s="35" t="s">
        <v>11</v>
      </c>
      <c r="N16" s="41"/>
      <c r="O16" s="37"/>
      <c r="P16" s="38"/>
    </row>
    <row r="17" spans="1:16" ht="20.7" customHeight="1" thickTop="1" thickBot="1">
      <c r="A17" s="96"/>
      <c r="B17" s="32" t="s">
        <v>12</v>
      </c>
      <c r="C17" s="33" t="str">
        <f>IF(G16&lt;&gt;"",G16+6,"")</f>
        <v/>
      </c>
      <c r="D17" s="43"/>
      <c r="E17" s="44" t="s">
        <v>13</v>
      </c>
      <c r="F17" s="45">
        <f>COUNTIF(C15:H15,"&lt;&gt;")</f>
        <v>0</v>
      </c>
      <c r="G17" s="51" t="s">
        <v>14</v>
      </c>
      <c r="H17" s="47" t="str">
        <f>IF(AND(D18&lt;&gt;"",F18&lt;&gt;"",H18&lt;&gt;""),F17-D18-F18-H18,"")</f>
        <v/>
      </c>
      <c r="I17" s="48"/>
      <c r="J17" s="32" t="s">
        <v>12</v>
      </c>
      <c r="K17" s="49" t="str">
        <f>IF(O16&lt;&gt;"",O16+6,"")</f>
        <v/>
      </c>
      <c r="L17" s="50"/>
      <c r="M17" s="44" t="s">
        <v>13</v>
      </c>
      <c r="N17" s="45">
        <f>COUNTIF(K15:P15,"&lt;&gt;")</f>
        <v>0</v>
      </c>
      <c r="O17" s="51" t="s">
        <v>14</v>
      </c>
      <c r="P17" s="47" t="str">
        <f>IF(AND(L18&lt;&gt;"",N18&lt;&gt;"",P18&lt;&gt;""),N17-L18-N18-P18,"")</f>
        <v/>
      </c>
    </row>
    <row r="18" spans="1:16" ht="20.7" customHeight="1" thickTop="1" thickBot="1">
      <c r="A18" s="52" t="s">
        <v>15</v>
      </c>
      <c r="B18" s="53"/>
      <c r="C18" s="54" t="s">
        <v>16</v>
      </c>
      <c r="D18" s="55"/>
      <c r="E18" s="56" t="s">
        <v>17</v>
      </c>
      <c r="F18" s="55"/>
      <c r="G18" s="57" t="s">
        <v>18</v>
      </c>
      <c r="H18" s="58"/>
      <c r="I18" s="59" t="s">
        <v>15</v>
      </c>
      <c r="J18" s="53"/>
      <c r="K18" s="54" t="s">
        <v>16</v>
      </c>
      <c r="L18" s="55"/>
      <c r="M18" s="56" t="s">
        <v>17</v>
      </c>
      <c r="N18" s="55"/>
      <c r="O18" s="57" t="s">
        <v>18</v>
      </c>
      <c r="P18" s="58"/>
    </row>
    <row r="19" spans="1:16" ht="20.7" customHeight="1" thickTop="1" thickBot="1">
      <c r="A19" s="97" t="s">
        <v>8</v>
      </c>
      <c r="B19" s="32" t="s">
        <v>19</v>
      </c>
      <c r="C19" s="61" t="s">
        <v>20</v>
      </c>
      <c r="D19" s="62" t="str">
        <f>IF(G16&lt;&gt;"",G16+14,"")</f>
        <v/>
      </c>
      <c r="E19" s="50"/>
      <c r="F19" s="98" t="s">
        <v>21</v>
      </c>
      <c r="G19" s="64"/>
      <c r="H19" s="65"/>
      <c r="I19" s="66" t="s">
        <v>8</v>
      </c>
      <c r="J19" s="32" t="s">
        <v>19</v>
      </c>
      <c r="K19" s="61" t="s">
        <v>20</v>
      </c>
      <c r="L19" s="62" t="str">
        <f>IF(O16&lt;&gt;"",O16+14,"")</f>
        <v/>
      </c>
      <c r="M19" s="50"/>
      <c r="N19" s="98" t="s">
        <v>21</v>
      </c>
      <c r="O19" s="64"/>
      <c r="P19" s="65"/>
    </row>
    <row r="20" spans="1:16" ht="20.7" customHeight="1" thickTop="1" thickBot="1">
      <c r="A20" s="95"/>
      <c r="B20" s="68" t="s">
        <v>22</v>
      </c>
      <c r="C20" s="69"/>
      <c r="D20" s="69"/>
      <c r="E20" s="69"/>
      <c r="F20" s="69"/>
      <c r="G20" s="69"/>
      <c r="H20" s="70"/>
      <c r="I20" s="39"/>
      <c r="J20" s="68" t="s">
        <v>22</v>
      </c>
      <c r="K20" s="69"/>
      <c r="L20" s="69"/>
      <c r="M20" s="69"/>
      <c r="N20" s="69"/>
      <c r="O20" s="69"/>
      <c r="P20" s="70"/>
    </row>
    <row r="21" spans="1:16" ht="20.7" customHeight="1" thickTop="1" thickBot="1">
      <c r="A21" s="96"/>
      <c r="B21" s="71" t="s">
        <v>23</v>
      </c>
      <c r="C21" s="72" t="str">
        <f t="shared" ref="C21:H21" si="2">IF(C20&lt;&gt;"",C20+6,"")</f>
        <v/>
      </c>
      <c r="D21" s="72" t="str">
        <f t="shared" si="2"/>
        <v/>
      </c>
      <c r="E21" s="72" t="str">
        <f t="shared" si="2"/>
        <v/>
      </c>
      <c r="F21" s="72" t="str">
        <f t="shared" si="2"/>
        <v/>
      </c>
      <c r="G21" s="72" t="str">
        <f t="shared" si="2"/>
        <v/>
      </c>
      <c r="H21" s="73" t="str">
        <f t="shared" si="2"/>
        <v/>
      </c>
      <c r="I21" s="48"/>
      <c r="J21" s="71" t="s">
        <v>23</v>
      </c>
      <c r="K21" s="72" t="str">
        <f t="shared" ref="K21:P21" si="3">IF(K20&lt;&gt;"",K20+6,"")</f>
        <v/>
      </c>
      <c r="L21" s="72" t="str">
        <f t="shared" si="3"/>
        <v/>
      </c>
      <c r="M21" s="72" t="str">
        <f t="shared" si="3"/>
        <v/>
      </c>
      <c r="N21" s="72" t="str">
        <f t="shared" si="3"/>
        <v/>
      </c>
      <c r="O21" s="72" t="str">
        <f t="shared" si="3"/>
        <v/>
      </c>
      <c r="P21" s="73" t="str">
        <f t="shared" si="3"/>
        <v/>
      </c>
    </row>
    <row r="22" spans="1:16" ht="20.7" customHeight="1" thickTop="1" thickBot="1">
      <c r="A22" s="74" t="s">
        <v>24</v>
      </c>
      <c r="B22" s="75"/>
      <c r="C22" s="78"/>
      <c r="D22" s="78"/>
      <c r="E22" s="78"/>
      <c r="F22" s="78"/>
      <c r="G22" s="78"/>
      <c r="H22" s="79"/>
      <c r="I22" s="59" t="s">
        <v>24</v>
      </c>
      <c r="J22" s="59"/>
      <c r="K22" s="78"/>
      <c r="L22" s="78"/>
      <c r="M22" s="78"/>
      <c r="N22" s="78"/>
      <c r="O22" s="78"/>
      <c r="P22" s="79"/>
    </row>
    <row r="23" spans="1:16" ht="20.7" customHeight="1" thickTop="1" thickBot="1">
      <c r="A23" s="74" t="s">
        <v>25</v>
      </c>
      <c r="B23" s="80"/>
      <c r="C23" s="81" t="s">
        <v>26</v>
      </c>
      <c r="D23" s="82"/>
      <c r="E23" s="83" t="s">
        <v>27</v>
      </c>
      <c r="F23" s="82"/>
      <c r="G23" s="83" t="s">
        <v>28</v>
      </c>
      <c r="H23" s="84"/>
      <c r="I23" s="59" t="s">
        <v>25</v>
      </c>
      <c r="J23" s="53"/>
      <c r="K23" s="81" t="s">
        <v>26</v>
      </c>
      <c r="L23" s="82"/>
      <c r="M23" s="83" t="s">
        <v>27</v>
      </c>
      <c r="N23" s="82"/>
      <c r="O23" s="83" t="s">
        <v>28</v>
      </c>
      <c r="P23" s="84"/>
    </row>
    <row r="24" spans="1:16" ht="20.7" customHeight="1" thickTop="1" thickBot="1">
      <c r="A24" s="99" t="s">
        <v>29</v>
      </c>
      <c r="B24" s="100"/>
      <c r="C24" s="101" t="str">
        <f>IF(G19&lt;&gt;"",G19+20,"")</f>
        <v/>
      </c>
      <c r="D24" s="102" t="s">
        <v>30</v>
      </c>
      <c r="E24" s="103"/>
      <c r="F24" s="104" t="str">
        <f>IF(G19&lt;&gt;"",G19+28,"")</f>
        <v/>
      </c>
      <c r="G24" s="105" t="s">
        <v>31</v>
      </c>
      <c r="H24" s="106">
        <f ca="1">IF(TODAY()&gt;=G19+28,COUNTIF(C20:H20,"&lt;&gt;")-(D23+F23+H23),"")</f>
        <v>0</v>
      </c>
      <c r="I24" s="103" t="s">
        <v>29</v>
      </c>
      <c r="J24" s="107"/>
      <c r="K24" s="101" t="str">
        <f>IF(O19&lt;&gt;"",O19+20,"")</f>
        <v/>
      </c>
      <c r="L24" s="102" t="s">
        <v>30</v>
      </c>
      <c r="M24" s="107"/>
      <c r="N24" s="104" t="str">
        <f>IF(O19&lt;&gt;"",O19+28,"")</f>
        <v/>
      </c>
      <c r="O24" s="105" t="s">
        <v>31</v>
      </c>
      <c r="P24" s="106">
        <f ca="1">IF(TODAY()&gt;=O19+28,COUNTIF(K20:P20,"&lt;&gt;")-(L23+N23+P23),"")</f>
        <v>0</v>
      </c>
    </row>
    <row r="25" spans="1:16" ht="19.95" customHeight="1" thickTop="1"/>
    <row r="26" spans="1:16" ht="16.2" customHeight="1"/>
    <row r="27" spans="1:16" ht="16.2" customHeight="1"/>
    <row r="28" spans="1:16" ht="16.2" customHeight="1"/>
    <row r="29" spans="1:16" ht="15.6" customHeight="1"/>
    <row r="30" spans="1:16" ht="16.2" customHeight="1">
      <c r="G30" s="67"/>
      <c r="H30" s="67"/>
    </row>
    <row r="31" spans="1:16" ht="16.2" customHeight="1"/>
    <row r="32" spans="1:16" ht="16.2" customHeight="1"/>
    <row r="33" spans="8:8" ht="16.2" customHeight="1"/>
    <row r="34" spans="8:8" ht="16.2" customHeight="1"/>
    <row r="35" spans="8:8" ht="18" customHeight="1">
      <c r="H35" s="67"/>
    </row>
    <row r="36" spans="8:8" ht="19.95" customHeight="1"/>
    <row r="37" spans="8:8" ht="16.2" customHeight="1"/>
    <row r="38" spans="8:8" ht="16.2" customHeight="1"/>
    <row r="39" spans="8:8" ht="16.2" customHeight="1"/>
    <row r="40" spans="8:8" ht="15.6" customHeight="1"/>
    <row r="41" spans="8:8" ht="16.2" customHeight="1"/>
    <row r="42" spans="8:8" ht="16.2" customHeight="1"/>
    <row r="43" spans="8:8" ht="16.2" customHeight="1"/>
    <row r="44" spans="8:8" ht="16.2" customHeight="1"/>
    <row r="45" spans="8:8" ht="16.2" customHeight="1"/>
    <row r="46" spans="8:8" ht="18" customHeight="1"/>
  </sheetData>
  <mergeCells count="67">
    <mergeCell ref="O19:P19"/>
    <mergeCell ref="A22:B22"/>
    <mergeCell ref="I22:J22"/>
    <mergeCell ref="A23:B23"/>
    <mergeCell ref="I23:J23"/>
    <mergeCell ref="A24:B24"/>
    <mergeCell ref="D24:E24"/>
    <mergeCell ref="I24:J24"/>
    <mergeCell ref="L24:M24"/>
    <mergeCell ref="K17:L17"/>
    <mergeCell ref="A18:B18"/>
    <mergeCell ref="I18:J18"/>
    <mergeCell ref="A19:A21"/>
    <mergeCell ref="D19:E19"/>
    <mergeCell ref="G19:H19"/>
    <mergeCell ref="I19:I21"/>
    <mergeCell ref="L19:M19"/>
    <mergeCell ref="N14:O14"/>
    <mergeCell ref="A15:A17"/>
    <mergeCell ref="I15:I17"/>
    <mergeCell ref="C16:D16"/>
    <mergeCell ref="E16:F16"/>
    <mergeCell ref="G16:H16"/>
    <mergeCell ref="K16:L16"/>
    <mergeCell ref="M16:N16"/>
    <mergeCell ref="O16:P16"/>
    <mergeCell ref="C17:D17"/>
    <mergeCell ref="L13:M13"/>
    <mergeCell ref="A14:B14"/>
    <mergeCell ref="D14:E14"/>
    <mergeCell ref="F14:G14"/>
    <mergeCell ref="I14:J14"/>
    <mergeCell ref="L14:M14"/>
    <mergeCell ref="A11:B11"/>
    <mergeCell ref="I11:J11"/>
    <mergeCell ref="A12:B12"/>
    <mergeCell ref="I12:J12"/>
    <mergeCell ref="A13:B13"/>
    <mergeCell ref="D13:E13"/>
    <mergeCell ref="I13:J13"/>
    <mergeCell ref="A8:A10"/>
    <mergeCell ref="D8:E8"/>
    <mergeCell ref="G8:H8"/>
    <mergeCell ref="I8:I10"/>
    <mergeCell ref="L8:M8"/>
    <mergeCell ref="O8:P8"/>
    <mergeCell ref="M5:N5"/>
    <mergeCell ref="O5:P5"/>
    <mergeCell ref="C6:D6"/>
    <mergeCell ref="K6:L6"/>
    <mergeCell ref="A7:B7"/>
    <mergeCell ref="I7:J7"/>
    <mergeCell ref="A4:A6"/>
    <mergeCell ref="I4:I6"/>
    <mergeCell ref="C5:D5"/>
    <mergeCell ref="E5:F5"/>
    <mergeCell ref="G5:H5"/>
    <mergeCell ref="K5:L5"/>
    <mergeCell ref="A1:P1"/>
    <mergeCell ref="F2:G2"/>
    <mergeCell ref="H2:J2"/>
    <mergeCell ref="A3:B3"/>
    <mergeCell ref="D3:E3"/>
    <mergeCell ref="F3:H3"/>
    <mergeCell ref="I3:J3"/>
    <mergeCell ref="L3:M3"/>
    <mergeCell ref="N3:O3"/>
  </mergeCells>
  <conditionalFormatting sqref="C27">
    <cfRule type="timePeriod" dxfId="108" priority="105" timePeriod="today">
      <formula>FLOOR(C27,1)=TODAY()</formula>
    </cfRule>
  </conditionalFormatting>
  <conditionalFormatting sqref="E5">
    <cfRule type="timePeriod" dxfId="107" priority="109" timePeriod="today">
      <formula>FLOOR(E5,1)=TODAY()</formula>
    </cfRule>
  </conditionalFormatting>
  <conditionalFormatting sqref="E16">
    <cfRule type="timePeriod" dxfId="106" priority="108" timePeriod="today">
      <formula>FLOOR(E16,1)=TODAY()</formula>
    </cfRule>
  </conditionalFormatting>
  <conditionalFormatting sqref="C35 F35 D30:E30 C28:D28 E27 G27">
    <cfRule type="timePeriod" dxfId="105" priority="107" timePeriod="today">
      <formula>FLOOR(C27,1)=TODAY()</formula>
    </cfRule>
  </conditionalFormatting>
  <conditionalFormatting sqref="G27:H27">
    <cfRule type="expression" dxfId="104" priority="106">
      <formula>C27</formula>
    </cfRule>
  </conditionalFormatting>
  <conditionalFormatting sqref="C46 F46 D41:E41 C39:D39 E38 G38">
    <cfRule type="timePeriod" dxfId="103" priority="104" timePeriod="today">
      <formula>FLOOR(C38,1)=TODAY()</formula>
    </cfRule>
  </conditionalFormatting>
  <conditionalFormatting sqref="G38:H38">
    <cfRule type="expression" dxfId="102" priority="103">
      <formula>C38</formula>
    </cfRule>
  </conditionalFormatting>
  <conditionalFormatting sqref="C38">
    <cfRule type="timePeriod" dxfId="101" priority="102" timePeriod="today">
      <formula>FLOOR(C38,1)=TODAY()</formula>
    </cfRule>
  </conditionalFormatting>
  <conditionalFormatting sqref="M5">
    <cfRule type="timePeriod" dxfId="100" priority="101" timePeriod="today">
      <formula>FLOOR(M5,1)=TODAY()</formula>
    </cfRule>
  </conditionalFormatting>
  <conditionalFormatting sqref="M16">
    <cfRule type="timePeriod" dxfId="99" priority="100" timePeriod="today">
      <formula>FLOOR(M16,1)=TODAY()</formula>
    </cfRule>
  </conditionalFormatting>
  <conditionalFormatting sqref="G8">
    <cfRule type="expression" dxfId="98" priority="99">
      <formula>(D7+F7+H7)=F6</formula>
    </cfRule>
  </conditionalFormatting>
  <conditionalFormatting sqref="G5">
    <cfRule type="timePeriod" dxfId="97" priority="98" timePeriod="today">
      <formula>FLOOR(G5,1)=TODAY()</formula>
    </cfRule>
  </conditionalFormatting>
  <conditionalFormatting sqref="G5:H5">
    <cfRule type="expression" dxfId="96" priority="62">
      <formula>$C6&lt;&gt;""</formula>
    </cfRule>
    <cfRule type="expression" dxfId="95" priority="97">
      <formula>AND(G5="",C5&lt;&gt;"",C5&lt;=TODAY())</formula>
    </cfRule>
  </conditionalFormatting>
  <conditionalFormatting sqref="G8:H8">
    <cfRule type="notContainsBlanks" dxfId="93" priority="24">
      <formula>LEN(TRIM(G8))&gt;0</formula>
    </cfRule>
    <cfRule type="expression" dxfId="94" priority="96">
      <formula>D8=TODAY()</formula>
    </cfRule>
  </conditionalFormatting>
  <conditionalFormatting sqref="H17">
    <cfRule type="expression" dxfId="92" priority="95">
      <formula>F28=(D29+F29+H29)</formula>
    </cfRule>
  </conditionalFormatting>
  <conditionalFormatting sqref="P6">
    <cfRule type="expression" dxfId="91" priority="94">
      <formula>N6=(L7+N7+P7)</formula>
    </cfRule>
  </conditionalFormatting>
  <conditionalFormatting sqref="P17">
    <cfRule type="expression" dxfId="90" priority="93">
      <formula>N17=(L18+N18+P18)</formula>
    </cfRule>
  </conditionalFormatting>
  <conditionalFormatting sqref="C5">
    <cfRule type="expression" dxfId="89" priority="91">
      <formula>AND(C5&gt;=TODAY(),C5&lt;=TODAY()+1)</formula>
    </cfRule>
    <cfRule type="timePeriod" dxfId="88" priority="92" timePeriod="today">
      <formula>FLOOR(C5,1)=TODAY()</formula>
    </cfRule>
  </conditionalFormatting>
  <conditionalFormatting sqref="H24 P24 P13 H13">
    <cfRule type="cellIs" dxfId="87" priority="89" operator="lessThan">
      <formula>1</formula>
    </cfRule>
  </conditionalFormatting>
  <conditionalFormatting sqref="H24 P24 P13 H13">
    <cfRule type="expression" dxfId="86" priority="90">
      <formula>(D12+F12+H12)=$C$9:$H$9</formula>
    </cfRule>
  </conditionalFormatting>
  <conditionalFormatting sqref="H6">
    <cfRule type="expression" dxfId="85" priority="88">
      <formula>F6=(D7+F7+H7)</formula>
    </cfRule>
  </conditionalFormatting>
  <conditionalFormatting sqref="C10:H10 K10:P10 C21:H21 K21:P21">
    <cfRule type="timePeriod" dxfId="84" priority="87" timePeriod="today">
      <formula>FLOOR(C10,1)=TODAY()</formula>
    </cfRule>
  </conditionalFormatting>
  <conditionalFormatting sqref="C11:H11">
    <cfRule type="expression" dxfId="83" priority="83">
      <formula>AND(C9&lt;&gt;"",YEAR($C$9)=2020)</formula>
    </cfRule>
    <cfRule type="expression" dxfId="82" priority="84">
      <formula>AND(C9&lt;&gt;"",YEAR($C$9)=2019)</formula>
    </cfRule>
    <cfRule type="expression" dxfId="81" priority="85">
      <formula>AND(C9&lt;&gt;"",YEAR($C$9)=2018)</formula>
    </cfRule>
    <cfRule type="expression" dxfId="80" priority="86">
      <formula>YEAR($C$9:$H$9)=2017</formula>
    </cfRule>
  </conditionalFormatting>
  <conditionalFormatting sqref="C22:H22">
    <cfRule type="expression" dxfId="79" priority="79">
      <formula>YEAR($C$20:$H$20)=2020</formula>
    </cfRule>
    <cfRule type="expression" dxfId="78" priority="80">
      <formula>YEAR($C$20:$H$20)=2019</formula>
    </cfRule>
    <cfRule type="expression" dxfId="77" priority="81">
      <formula>YEAR($C$20:$H$20)=2018</formula>
    </cfRule>
    <cfRule type="expression" dxfId="76" priority="82">
      <formula>YEAR($C$20:$H$20)=2017</formula>
    </cfRule>
  </conditionalFormatting>
  <conditionalFormatting sqref="K22:P22">
    <cfRule type="expression" dxfId="75" priority="75">
      <formula>YEAR($K$20:$P$20)=2020</formula>
    </cfRule>
    <cfRule type="expression" dxfId="74" priority="76">
      <formula>YEAR($K$20:$P$20)=2019</formula>
    </cfRule>
    <cfRule type="expression" dxfId="73" priority="77">
      <formula>YEAR($K$20:$P$20)=2018</formula>
    </cfRule>
    <cfRule type="expression" dxfId="72" priority="78">
      <formula>YEAR($K$20:$P$20)=2017</formula>
    </cfRule>
  </conditionalFormatting>
  <conditionalFormatting sqref="C13">
    <cfRule type="timePeriod" dxfId="71" priority="74" timePeriod="today">
      <formula>FLOOR(C13,1)=TODAY()</formula>
    </cfRule>
  </conditionalFormatting>
  <conditionalFormatting sqref="C13">
    <cfRule type="expression" dxfId="70" priority="73">
      <formula>AND(C13&lt;&gt;"",C13&lt;=TODAY()-2)</formula>
    </cfRule>
  </conditionalFormatting>
  <conditionalFormatting sqref="C24">
    <cfRule type="timePeriod" dxfId="69" priority="72" timePeriod="today">
      <formula>FLOOR(C24,1)=TODAY()</formula>
    </cfRule>
  </conditionalFormatting>
  <conditionalFormatting sqref="C24">
    <cfRule type="expression" dxfId="68" priority="71">
      <formula>AND(C24&lt;&gt;"",C24&lt;=TODAY()-2)</formula>
    </cfRule>
  </conditionalFormatting>
  <conditionalFormatting sqref="K13">
    <cfRule type="timePeriod" dxfId="67" priority="70" timePeriod="today">
      <formula>FLOOR(K13,1)=TODAY()</formula>
    </cfRule>
  </conditionalFormatting>
  <conditionalFormatting sqref="K13">
    <cfRule type="expression" dxfId="66" priority="69">
      <formula>AND(K13&lt;&gt;"",K13&lt;=TODAY()-2)</formula>
    </cfRule>
  </conditionalFormatting>
  <conditionalFormatting sqref="K24">
    <cfRule type="timePeriod" dxfId="65" priority="68" timePeriod="today">
      <formula>FLOOR(K24,1)=TODAY()</formula>
    </cfRule>
  </conditionalFormatting>
  <conditionalFormatting sqref="K24">
    <cfRule type="expression" dxfId="64" priority="67">
      <formula>AND(K24&lt;&gt;"",K24&lt;=TODAY()-2)</formula>
    </cfRule>
  </conditionalFormatting>
  <conditionalFormatting sqref="F13">
    <cfRule type="timePeriod" dxfId="63" priority="66" timePeriod="today">
      <formula>FLOOR(F13,1)=TODAY()</formula>
    </cfRule>
  </conditionalFormatting>
  <conditionalFormatting sqref="N13">
    <cfRule type="timePeriod" dxfId="62" priority="65" timePeriod="today">
      <formula>FLOOR(N13,1)=TODAY()</formula>
    </cfRule>
  </conditionalFormatting>
  <conditionalFormatting sqref="F24">
    <cfRule type="timePeriod" dxfId="61" priority="64" timePeriod="today">
      <formula>FLOOR(F24,1)=TODAY()</formula>
    </cfRule>
  </conditionalFormatting>
  <conditionalFormatting sqref="N24">
    <cfRule type="timePeriod" dxfId="60" priority="63" timePeriod="today">
      <formula>FLOOR(N24,1)=TODAY()</formula>
    </cfRule>
  </conditionalFormatting>
  <conditionalFormatting sqref="O5">
    <cfRule type="timePeriod" dxfId="59" priority="61" timePeriod="today">
      <formula>FLOOR(O5,1)=TODAY()</formula>
    </cfRule>
  </conditionalFormatting>
  <conditionalFormatting sqref="O5:P5">
    <cfRule type="expression" dxfId="58" priority="59">
      <formula>$K6&lt;&gt;""</formula>
    </cfRule>
    <cfRule type="expression" dxfId="57" priority="60">
      <formula>AND(O5="",K5&lt;&gt;"",K5&lt;=TODAY())</formula>
    </cfRule>
  </conditionalFormatting>
  <conditionalFormatting sqref="G16">
    <cfRule type="timePeriod" dxfId="56" priority="58" timePeriod="today">
      <formula>FLOOR(G16,1)=TODAY()</formula>
    </cfRule>
  </conditionalFormatting>
  <conditionalFormatting sqref="G16:H16">
    <cfRule type="expression" dxfId="55" priority="56">
      <formula>$C17&lt;&gt;""</formula>
    </cfRule>
    <cfRule type="expression" dxfId="54" priority="57">
      <formula>AND(G16="",C16&lt;&gt;"",C16&lt;=TODAY())</formula>
    </cfRule>
  </conditionalFormatting>
  <conditionalFormatting sqref="O16">
    <cfRule type="timePeriod" dxfId="53" priority="55" timePeriod="today">
      <formula>FLOOR(O16,1)=TODAY()</formula>
    </cfRule>
  </conditionalFormatting>
  <conditionalFormatting sqref="O16:P16">
    <cfRule type="expression" dxfId="52" priority="53">
      <formula>$K17&lt;&gt;""</formula>
    </cfRule>
    <cfRule type="expression" dxfId="51" priority="54">
      <formula>AND(O16="",K16&lt;&gt;"",K16&lt;=TODAY())</formula>
    </cfRule>
  </conditionalFormatting>
  <conditionalFormatting sqref="C5:D5">
    <cfRule type="expression" dxfId="50" priority="52">
      <formula>$G5&lt;&gt;""</formula>
    </cfRule>
  </conditionalFormatting>
  <conditionalFormatting sqref="C16">
    <cfRule type="expression" dxfId="49" priority="50">
      <formula>AND(C16&gt;=TODAY(),C16&lt;=TODAY()+1)</formula>
    </cfRule>
    <cfRule type="timePeriod" dxfId="48" priority="51" timePeriod="today">
      <formula>FLOOR(C16,1)=TODAY()</formula>
    </cfRule>
  </conditionalFormatting>
  <conditionalFormatting sqref="C16:D16">
    <cfRule type="expression" dxfId="47" priority="49">
      <formula>$G16&lt;&gt;""</formula>
    </cfRule>
  </conditionalFormatting>
  <conditionalFormatting sqref="K5">
    <cfRule type="expression" dxfId="46" priority="47">
      <formula>AND(K5&gt;=TODAY(),K5&lt;=TODAY()+1)</formula>
    </cfRule>
    <cfRule type="timePeriod" dxfId="45" priority="48" timePeriod="today">
      <formula>FLOOR(K5,1)=TODAY()</formula>
    </cfRule>
  </conditionalFormatting>
  <conditionalFormatting sqref="K5:L5">
    <cfRule type="expression" dxfId="44" priority="46">
      <formula>$O5&lt;&gt;""</formula>
    </cfRule>
  </conditionalFormatting>
  <conditionalFormatting sqref="K16">
    <cfRule type="expression" dxfId="43" priority="44">
      <formula>AND(K16&gt;=TODAY(),K16&lt;=TODAY()+1)</formula>
    </cfRule>
    <cfRule type="timePeriod" dxfId="42" priority="45" timePeriod="today">
      <formula>FLOOR(K16,1)=TODAY()</formula>
    </cfRule>
  </conditionalFormatting>
  <conditionalFormatting sqref="K16:L16">
    <cfRule type="expression" dxfId="41" priority="43">
      <formula>$O16&lt;&gt;""</formula>
    </cfRule>
  </conditionalFormatting>
  <conditionalFormatting sqref="D8:E8">
    <cfRule type="expression" dxfId="37" priority="14">
      <formula>AND(SUM(D7,F7,H7)&lt;&gt;0,SUM(D7,F7,H7)=F6)</formula>
    </cfRule>
    <cfRule type="expression" dxfId="40" priority="40">
      <formula>AND(D8&gt;=TODAY(),D8&lt;=TODAY()+1)</formula>
    </cfRule>
    <cfRule type="timePeriod" dxfId="39" priority="41" timePeriod="today">
      <formula>FLOOR(D8,1)=TODAY()</formula>
    </cfRule>
    <cfRule type="expression" dxfId="38" priority="42">
      <formula>$G8&lt;&gt;""</formula>
    </cfRule>
  </conditionalFormatting>
  <conditionalFormatting sqref="C6:D6">
    <cfRule type="expression" dxfId="36" priority="37">
      <formula>($D$7+$F$7+$H$7)=$F$6</formula>
    </cfRule>
    <cfRule type="expression" dxfId="35" priority="38">
      <formula>$H6&lt;&gt;""</formula>
    </cfRule>
    <cfRule type="expression" dxfId="34" priority="39">
      <formula>AND(C6&gt;=TODAY(),C6&lt;=TODAY()+1)</formula>
    </cfRule>
  </conditionalFormatting>
  <conditionalFormatting sqref="K6">
    <cfRule type="expression" dxfId="33" priority="36">
      <formula>AND(K7&gt;=TODAY(),K7&lt;=TODAY()+1)</formula>
    </cfRule>
  </conditionalFormatting>
  <conditionalFormatting sqref="K6:L6">
    <cfRule type="expression" dxfId="32" priority="34">
      <formula>($L$7+$N$7+$P$7)=$N$6</formula>
    </cfRule>
    <cfRule type="expression" dxfId="31" priority="35">
      <formula>$P6&lt;&gt;""</formula>
    </cfRule>
  </conditionalFormatting>
  <conditionalFormatting sqref="C17">
    <cfRule type="expression" dxfId="30" priority="33">
      <formula>AND(C18&gt;=TODAY(),C18&lt;=TODAY()+1)</formula>
    </cfRule>
  </conditionalFormatting>
  <conditionalFormatting sqref="C17:D17">
    <cfRule type="expression" dxfId="29" priority="31">
      <formula>($D$18+$F$18+$H$18)=$F$17</formula>
    </cfRule>
    <cfRule type="expression" dxfId="28" priority="32">
      <formula>$H17&lt;&gt;""</formula>
    </cfRule>
  </conditionalFormatting>
  <conditionalFormatting sqref="K17:L17">
    <cfRule type="expression" dxfId="27" priority="28">
      <formula>($L$18+$N$18+$P$18)=$N$17</formula>
    </cfRule>
    <cfRule type="expression" dxfId="26" priority="29">
      <formula>$P17&lt;&gt;""</formula>
    </cfRule>
    <cfRule type="expression" dxfId="25" priority="30">
      <formula>AND(K17&gt;=TODAY(),K17&lt;=TODAY()+1)</formula>
    </cfRule>
  </conditionalFormatting>
  <conditionalFormatting sqref="H14">
    <cfRule type="timePeriod" dxfId="24" priority="27" timePeriod="today">
      <formula>FLOOR(H14,1)=TODAY()</formula>
    </cfRule>
  </conditionalFormatting>
  <conditionalFormatting sqref="P3">
    <cfRule type="timePeriod" dxfId="23" priority="26" timePeriod="today">
      <formula>FLOOR(P3,1)=TODAY()</formula>
    </cfRule>
  </conditionalFormatting>
  <conditionalFormatting sqref="P14">
    <cfRule type="timePeriod" dxfId="22" priority="25" timePeriod="today">
      <formula>FLOOR(P14,1)=TODAY()</formula>
    </cfRule>
  </conditionalFormatting>
  <conditionalFormatting sqref="G19:H19">
    <cfRule type="notContainsBlanks" dxfId="21" priority="21">
      <formula>LEN(TRIM(G19))&gt;0</formula>
    </cfRule>
    <cfRule type="expression" dxfId="20" priority="22">
      <formula>(D18+F18+H18)=F17</formula>
    </cfRule>
    <cfRule type="expression" dxfId="19" priority="23">
      <formula>D19=TODAY()</formula>
    </cfRule>
  </conditionalFormatting>
  <conditionalFormatting sqref="O8:P8">
    <cfRule type="notContainsBlanks" dxfId="18" priority="18">
      <formula>LEN(TRIM(O8))&gt;0</formula>
    </cfRule>
    <cfRule type="expression" dxfId="17" priority="19">
      <formula>L8=TODAY()</formula>
    </cfRule>
    <cfRule type="expression" dxfId="16" priority="20">
      <formula>(L7+N7+P7)=N6</formula>
    </cfRule>
  </conditionalFormatting>
  <conditionalFormatting sqref="O19:P19">
    <cfRule type="notContainsBlanks" dxfId="15" priority="15">
      <formula>LEN(TRIM(O19))&gt;0</formula>
    </cfRule>
    <cfRule type="expression" dxfId="14" priority="16">
      <formula>(L18+N18+P18)=N17</formula>
    </cfRule>
    <cfRule type="expression" dxfId="13" priority="17">
      <formula>L19=TODAY()</formula>
    </cfRule>
  </conditionalFormatting>
  <conditionalFormatting sqref="D19:E19">
    <cfRule type="expression" dxfId="12" priority="10">
      <formula>AND(SUM(D18,F18,H18)&lt;&gt;0,SUM(D18,F18,H18)=F17)</formula>
    </cfRule>
    <cfRule type="expression" dxfId="11" priority="11">
      <formula>AND(D19&gt;=TODAY(),D19&lt;=TODAY()+1)</formula>
    </cfRule>
    <cfRule type="timePeriod" dxfId="10" priority="12" timePeriod="today">
      <formula>FLOOR(D19,1)=TODAY()</formula>
    </cfRule>
    <cfRule type="expression" dxfId="9" priority="13">
      <formula>$G19&lt;&gt;""</formula>
    </cfRule>
  </conditionalFormatting>
  <conditionalFormatting sqref="L8:M8">
    <cfRule type="expression" dxfId="8" priority="6">
      <formula>"ET(SOMME(L7;N7;P7)&lt;&gt;0;SOMME(L7;N7;P7)=N6)  "</formula>
    </cfRule>
    <cfRule type="expression" dxfId="7" priority="7">
      <formula>AND(L8&gt;=TODAY(),L8&lt;=TODAY()+1)</formula>
    </cfRule>
    <cfRule type="timePeriod" dxfId="6" priority="8" timePeriod="today">
      <formula>FLOOR(L8,1)=TODAY()</formula>
    </cfRule>
    <cfRule type="expression" dxfId="5" priority="9">
      <formula>$O8&lt;&gt;""</formula>
    </cfRule>
  </conditionalFormatting>
  <conditionalFormatting sqref="L19:M19">
    <cfRule type="expression" dxfId="4" priority="2">
      <formula>AND(SUM(L18,N18,P18)&lt;&gt;0,SUM(L18,N18,P18)=N17)</formula>
    </cfRule>
    <cfRule type="expression" dxfId="3" priority="3">
      <formula>AND(L19&gt;=TODAY(),L19&lt;=TODAY()+1)</formula>
    </cfRule>
    <cfRule type="timePeriod" dxfId="2" priority="4" timePeriod="today">
      <formula>FLOOR(L19,1)=TODAY()</formula>
    </cfRule>
    <cfRule type="expression" dxfId="1" priority="5">
      <formula>$O19&lt;&gt;""</formula>
    </cfRule>
  </conditionalFormatting>
  <conditionalFormatting sqref="C10:H10 C21:H21 K10:P10 K21:P21">
    <cfRule type="timePeriod" dxfId="0" priority="1" timePeriod="yesterday">
      <formula>FLOOR(C10,1)=TODAY()-1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C8E1F25-456F-483F-BE3E-39327A2A25B3}">
          <x14:formula1>
            <xm:f>'[Suivi reproduction 20182.xlsx]Liste'!#REF!</xm:f>
          </x14:formula1>
          <xm:sqref>O2 H2:J2</xm:sqref>
        </x14:dataValidation>
        <x14:dataValidation type="list" allowBlank="1" showInputMessage="1" showErrorMessage="1" xr:uid="{D6216686-B5CB-4BCA-9DD6-FF2402E78DC6}">
          <x14:formula1>
            <xm:f>'[Suivi reproduction 20182.xlsx]Liste'!#REF!</xm:f>
          </x14:formula1>
          <xm:sqref>D3:E3 L3:M3 D14:E14 L14:M14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2018-03-16T19:50:16Z</dcterms:created>
  <dcterms:modified xsi:type="dcterms:W3CDTF">2018-03-16T19:54:10Z</dcterms:modified>
</cp:coreProperties>
</file>