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acturation\"/>
    </mc:Choice>
  </mc:AlternateContent>
  <bookViews>
    <workbookView xWindow="0" yWindow="0" windowWidth="28800" windowHeight="12435"/>
  </bookViews>
  <sheets>
    <sheet name="Sheet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1" l="1"/>
  <c r="I16" i="1"/>
  <c r="I17" i="1"/>
  <c r="I18" i="1"/>
  <c r="I19" i="1"/>
  <c r="I20" i="1"/>
  <c r="I21" i="1"/>
  <c r="O21" i="1"/>
  <c r="O16" i="1"/>
  <c r="O15" i="1"/>
  <c r="O17" i="1"/>
  <c r="O18" i="1"/>
  <c r="O19" i="1"/>
  <c r="O20" i="1"/>
  <c r="I22" i="1"/>
  <c r="O22" i="1"/>
  <c r="I23" i="1"/>
  <c r="O23" i="1"/>
  <c r="I24" i="1"/>
  <c r="O24" i="1"/>
  <c r="I25" i="1"/>
  <c r="O25" i="1"/>
  <c r="I26" i="1"/>
  <c r="O26" i="1"/>
  <c r="I27" i="1"/>
  <c r="O27" i="1"/>
  <c r="I28" i="1"/>
  <c r="O28" i="1"/>
  <c r="I29" i="1"/>
  <c r="O29" i="1"/>
  <c r="I30" i="1"/>
  <c r="O30" i="1"/>
  <c r="I31" i="1"/>
  <c r="O31" i="1"/>
  <c r="I32" i="1"/>
  <c r="O32" i="1"/>
  <c r="I33" i="1"/>
  <c r="O33" i="1"/>
  <c r="I34" i="1"/>
  <c r="O34" i="1"/>
  <c r="I35" i="1"/>
  <c r="O35" i="1"/>
  <c r="I36" i="1"/>
  <c r="O36" i="1"/>
  <c r="I37" i="1"/>
  <c r="O37" i="1"/>
  <c r="I38" i="1"/>
  <c r="O38" i="1"/>
  <c r="I39" i="1"/>
  <c r="O39" i="1"/>
  <c r="I40" i="1"/>
  <c r="O40" i="1"/>
  <c r="I41" i="1"/>
  <c r="O41" i="1"/>
  <c r="I42" i="1"/>
  <c r="O42" i="1"/>
  <c r="I43" i="1"/>
  <c r="O43" i="1"/>
  <c r="I44" i="1"/>
  <c r="O44" i="1"/>
  <c r="I45" i="1"/>
  <c r="O45" i="1"/>
  <c r="K15" i="1"/>
  <c r="L15" i="1"/>
  <c r="P15" i="1"/>
  <c r="J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  <c r="K23" i="1"/>
  <c r="L23" i="1"/>
  <c r="K24" i="1"/>
  <c r="L24" i="1"/>
  <c r="K25" i="1"/>
  <c r="L25" i="1"/>
  <c r="K26" i="1"/>
  <c r="L26" i="1"/>
  <c r="K27" i="1"/>
  <c r="L27" i="1"/>
  <c r="K28" i="1"/>
  <c r="L28" i="1"/>
  <c r="K29" i="1"/>
  <c r="L29" i="1"/>
  <c r="K30" i="1"/>
  <c r="L30" i="1"/>
  <c r="K31" i="1"/>
  <c r="L31" i="1"/>
  <c r="K32" i="1"/>
  <c r="L32" i="1"/>
  <c r="K33" i="1"/>
  <c r="L33" i="1"/>
  <c r="K34" i="1"/>
  <c r="L34" i="1"/>
  <c r="K35" i="1"/>
  <c r="L35" i="1"/>
  <c r="K36" i="1"/>
  <c r="L36" i="1"/>
  <c r="K37" i="1"/>
  <c r="L37" i="1"/>
  <c r="K38" i="1"/>
  <c r="L38" i="1"/>
  <c r="K39" i="1"/>
  <c r="L39" i="1"/>
  <c r="K40" i="1"/>
  <c r="L40" i="1"/>
  <c r="K41" i="1"/>
  <c r="L41" i="1"/>
  <c r="K42" i="1"/>
  <c r="L42" i="1"/>
  <c r="K43" i="1"/>
  <c r="L43" i="1"/>
  <c r="K44" i="1"/>
  <c r="L44" i="1"/>
  <c r="K45" i="1"/>
  <c r="L4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M16" i="1"/>
  <c r="P16" i="1"/>
  <c r="M17" i="1"/>
  <c r="P17" i="1"/>
  <c r="M18" i="1"/>
  <c r="P18" i="1"/>
  <c r="M19" i="1"/>
  <c r="P19" i="1"/>
  <c r="M20" i="1"/>
  <c r="P20" i="1"/>
  <c r="M21" i="1"/>
  <c r="P21" i="1"/>
  <c r="M22" i="1"/>
  <c r="P22" i="1"/>
  <c r="M23" i="1"/>
  <c r="P23" i="1"/>
  <c r="M24" i="1"/>
  <c r="P24" i="1"/>
  <c r="M25" i="1"/>
  <c r="P25" i="1"/>
  <c r="M26" i="1"/>
  <c r="P26" i="1"/>
  <c r="M27" i="1"/>
  <c r="P27" i="1"/>
  <c r="M28" i="1"/>
  <c r="P28" i="1"/>
  <c r="M29" i="1"/>
  <c r="P29" i="1"/>
  <c r="M30" i="1"/>
  <c r="P30" i="1"/>
  <c r="M31" i="1"/>
  <c r="P31" i="1"/>
  <c r="M32" i="1"/>
  <c r="P32" i="1"/>
  <c r="M33" i="1"/>
  <c r="P33" i="1"/>
  <c r="M34" i="1"/>
  <c r="P34" i="1"/>
  <c r="M35" i="1"/>
  <c r="P35" i="1"/>
  <c r="M36" i="1"/>
  <c r="P36" i="1"/>
  <c r="M37" i="1"/>
  <c r="P37" i="1"/>
  <c r="M38" i="1"/>
  <c r="P38" i="1"/>
  <c r="M39" i="1"/>
  <c r="P39" i="1"/>
  <c r="M40" i="1"/>
  <c r="P40" i="1"/>
  <c r="M41" i="1"/>
  <c r="P41" i="1"/>
  <c r="M42" i="1"/>
  <c r="P42" i="1"/>
  <c r="M43" i="1"/>
  <c r="P43" i="1"/>
  <c r="M44" i="1"/>
  <c r="P44" i="1"/>
  <c r="M45" i="1"/>
  <c r="P45" i="1"/>
  <c r="M15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P46" i="1"/>
</calcChain>
</file>

<file path=xl/sharedStrings.xml><?xml version="1.0" encoding="utf-8"?>
<sst xmlns="http://schemas.openxmlformats.org/spreadsheetml/2006/main" count="45" uniqueCount="21">
  <si>
    <t>EHP</t>
  </si>
  <si>
    <t>Day</t>
  </si>
  <si>
    <t>Date</t>
  </si>
  <si>
    <t>Begin</t>
  </si>
  <si>
    <t>End</t>
  </si>
  <si>
    <t>Hrs</t>
  </si>
  <si>
    <t>Heures / sem</t>
  </si>
  <si>
    <t>Tarif 100%</t>
  </si>
  <si>
    <t>Tarif 150%</t>
  </si>
  <si>
    <t>Tarif 200%</t>
  </si>
  <si>
    <t>Nbre H 100%</t>
  </si>
  <si>
    <t>Nbre H 150%</t>
  </si>
  <si>
    <t>Nbre H 200%</t>
  </si>
  <si>
    <t>Total prestations &amp; depl</t>
  </si>
  <si>
    <t>Monday</t>
  </si>
  <si>
    <t>Thuesday</t>
  </si>
  <si>
    <t>Wednesday</t>
  </si>
  <si>
    <t>Tuesday</t>
  </si>
  <si>
    <t>Sunday</t>
  </si>
  <si>
    <t>Thursday</t>
  </si>
  <si>
    <t>Friday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</si>
</sst>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(* #,##0.00_);_(* \(#,##0.00\);_(* &quot;-&quot;??_);_(@_)"/>
    <numFmt numFmtId="164" formatCode="#,##0.00\ &quot;€&quot;"/>
    <numFmt numFmtId="165" formatCode="_ [$€-80C]\ * #,##0.00_ ;_ [$€-80C]\ * \-#,##0.00_ ;_ [$€-80C]\ * &quot;-&quot;??_ ;_ @_ "/>
    <numFmt numFmtId="166" formatCode="h:mm;@"/>
    <numFmt numFmtId="167" formatCode="[hh]:mm"/>
    <numFmt numFmtId="169" formatCode="hh:mm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/>
    <xf numFmtId="2" fontId="0" fillId="0" borderId="0" xfId="0" applyNumberFormat="1" applyFont="1" applyAlignment="1">
      <alignment horizontal="center"/>
    </xf>
    <xf numFmtId="46" fontId="0" fillId="0" borderId="0" xfId="0" applyNumberFormat="1"/>
    <xf numFmtId="165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9" fontId="2" fillId="2" borderId="1" xfId="0" applyNumberFormat="1" applyFont="1" applyFill="1" applyBorder="1" applyAlignment="1">
      <alignment vertical="center" indent="1"/>
    </xf>
    <xf numFmtId="0" fontId="0" fillId="0" borderId="1" xfId="0" quotePrefix="1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166" fontId="0" fillId="0" borderId="1" xfId="0" applyNumberFormat="1" applyBorder="1" applyAlignment="1">
      <alignment horizontal="left" vertical="top"/>
    </xf>
    <xf numFmtId="167" fontId="0" fillId="0" borderId="1" xfId="0" applyNumberFormat="1" applyBorder="1" applyAlignment="1">
      <alignment horizontal="center" vertical="top"/>
    </xf>
    <xf numFmtId="165" fontId="0" fillId="0" borderId="1" xfId="0" quotePrefix="1" applyNumberFormat="1" applyBorder="1" applyAlignment="1">
      <alignment horizontal="center" vertical="top"/>
    </xf>
    <xf numFmtId="165" fontId="0" fillId="0" borderId="1" xfId="0" applyNumberFormat="1" applyBorder="1" applyAlignment="1">
      <alignment horizontal="center"/>
    </xf>
    <xf numFmtId="169" fontId="0" fillId="0" borderId="1" xfId="1" applyNumberFormat="1" applyFont="1" applyFill="1" applyBorder="1" applyAlignment="1">
      <alignment horizontal="center"/>
    </xf>
    <xf numFmtId="2" fontId="0" fillId="0" borderId="1" xfId="1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164" fontId="2" fillId="0" borderId="2" xfId="0" applyNumberFormat="1" applyFont="1" applyBorder="1"/>
    <xf numFmtId="49" fontId="0" fillId="0" borderId="1" xfId="1" applyNumberFormat="1" applyFont="1" applyFill="1" applyBorder="1" applyAlignment="1">
      <alignment horizontal="center"/>
    </xf>
    <xf numFmtId="49" fontId="0" fillId="0" borderId="1" xfId="0" applyNumberFormat="1" applyBorder="1" applyAlignment="1">
      <alignment horizontal="center" vertical="top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J$10"/>
</file>

<file path=xl/ctrlProps/ctrlProp2.xml><?xml version="1.0" encoding="utf-8"?>
<formControlPr xmlns="http://schemas.microsoft.com/office/spreadsheetml/2009/9/main" objectType="CheckBox" checked="Checked" fmlaLink="$K$10"/>
</file>

<file path=xl/ctrlProps/ctrlProp3.xml><?xml version="1.0" encoding="utf-8"?>
<formControlPr xmlns="http://schemas.microsoft.com/office/spreadsheetml/2009/9/main" objectType="CheckBox" fmlaLink="$L$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6</xdr:row>
          <xdr:rowOff>171450</xdr:rowOff>
        </xdr:from>
        <xdr:to>
          <xdr:col>5</xdr:col>
          <xdr:colOff>390525</xdr:colOff>
          <xdr:row>8</xdr:row>
          <xdr:rowOff>9525</xdr:rowOff>
        </xdr:to>
        <xdr:sp macro="" textlink="">
          <xdr:nvSpPr>
            <xdr:cNvPr id="1025" name="Check Box 1" descr="tes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100%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47625</xdr:colOff>
          <xdr:row>7</xdr:row>
          <xdr:rowOff>180975</xdr:rowOff>
        </xdr:from>
        <xdr:to>
          <xdr:col>5</xdr:col>
          <xdr:colOff>371475</xdr:colOff>
          <xdr:row>9</xdr:row>
          <xdr:rowOff>19050</xdr:rowOff>
        </xdr:to>
        <xdr:sp macro="" textlink="">
          <xdr:nvSpPr>
            <xdr:cNvPr id="1026" name="Check Box 2" descr="test 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150%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9</xdr:row>
          <xdr:rowOff>0</xdr:rowOff>
        </xdr:from>
        <xdr:to>
          <xdr:col>5</xdr:col>
          <xdr:colOff>361950</xdr:colOff>
          <xdr:row>10</xdr:row>
          <xdr:rowOff>28575</xdr:rowOff>
        </xdr:to>
        <xdr:sp macro="" textlink="">
          <xdr:nvSpPr>
            <xdr:cNvPr id="1027" name="Check Box 3" descr="test 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en-US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200%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D6:P46"/>
  <sheetViews>
    <sheetView tabSelected="1" workbookViewId="0">
      <selection activeCell="P17" sqref="P17"/>
    </sheetView>
  </sheetViews>
  <sheetFormatPr defaultRowHeight="15" x14ac:dyDescent="0.25"/>
  <cols>
    <col min="4" max="4" width="11.42578125" bestFit="1" customWidth="1"/>
    <col min="5" max="5" width="8.42578125" bestFit="1" customWidth="1"/>
    <col min="6" max="6" width="6.85546875" bestFit="1" customWidth="1"/>
    <col min="7" max="8" width="5.5703125" bestFit="1" customWidth="1"/>
    <col min="9" max="9" width="14.28515625" bestFit="1" customWidth="1"/>
    <col min="10" max="12" width="10.85546875" bestFit="1" customWidth="1"/>
    <col min="13" max="15" width="12.140625" bestFit="1" customWidth="1"/>
    <col min="16" max="16" width="22.7109375" bestFit="1" customWidth="1"/>
  </cols>
  <sheetData>
    <row r="6" spans="4:16" x14ac:dyDescent="0.25">
      <c r="I6" s="2"/>
      <c r="L6" s="3"/>
      <c r="M6" s="3"/>
      <c r="N6" s="3"/>
      <c r="O6" s="4"/>
    </row>
    <row r="7" spans="4:16" x14ac:dyDescent="0.25">
      <c r="E7" t="s">
        <v>0</v>
      </c>
      <c r="F7">
        <v>10</v>
      </c>
      <c r="I7" s="2"/>
      <c r="L7" s="3"/>
      <c r="M7" s="3"/>
      <c r="N7" s="3"/>
      <c r="O7" s="4"/>
    </row>
    <row r="8" spans="4:16" x14ac:dyDescent="0.25">
      <c r="I8" s="2"/>
      <c r="L8" s="3"/>
      <c r="M8" s="3"/>
      <c r="N8" s="3"/>
      <c r="O8" s="4"/>
    </row>
    <row r="9" spans="4:16" x14ac:dyDescent="0.25">
      <c r="I9" s="2"/>
      <c r="L9" s="3"/>
      <c r="M9" s="3"/>
      <c r="N9" s="3"/>
      <c r="O9" s="4"/>
    </row>
    <row r="10" spans="4:16" x14ac:dyDescent="0.25">
      <c r="G10" s="2"/>
      <c r="J10" s="5" t="b">
        <v>0</v>
      </c>
      <c r="K10" s="3" t="b">
        <v>1</v>
      </c>
      <c r="L10" s="4" t="b">
        <v>0</v>
      </c>
    </row>
    <row r="11" spans="4:16" x14ac:dyDescent="0.25">
      <c r="F11" s="1"/>
      <c r="G11" s="2"/>
      <c r="J11" s="4"/>
      <c r="K11" s="4"/>
      <c r="L11" s="4"/>
    </row>
    <row r="12" spans="4:16" x14ac:dyDescent="0.25">
      <c r="F12" s="1"/>
      <c r="G12" s="2"/>
      <c r="I12" s="6">
        <v>1.5833333333333333</v>
      </c>
      <c r="J12" s="3"/>
      <c r="K12" s="3"/>
      <c r="L12" s="4"/>
    </row>
    <row r="13" spans="4:16" x14ac:dyDescent="0.25">
      <c r="D13" s="7" t="s">
        <v>1</v>
      </c>
      <c r="E13" s="7" t="s">
        <v>2</v>
      </c>
      <c r="F13" s="7" t="s">
        <v>3</v>
      </c>
      <c r="G13" s="7" t="s">
        <v>4</v>
      </c>
      <c r="H13" s="7" t="s">
        <v>5</v>
      </c>
      <c r="I13" s="7" t="s">
        <v>6</v>
      </c>
      <c r="J13" s="7" t="s">
        <v>7</v>
      </c>
      <c r="K13" s="7" t="s">
        <v>8</v>
      </c>
      <c r="L13" s="7" t="s">
        <v>9</v>
      </c>
      <c r="M13" s="8" t="s">
        <v>10</v>
      </c>
      <c r="N13" s="8" t="s">
        <v>11</v>
      </c>
      <c r="O13" s="8" t="s">
        <v>12</v>
      </c>
      <c r="P13" s="9" t="s">
        <v>13</v>
      </c>
    </row>
    <row r="14" spans="4:16" x14ac:dyDescent="0.25">
      <c r="D14" s="7"/>
      <c r="E14" s="7"/>
      <c r="F14" s="7"/>
      <c r="G14" s="7"/>
      <c r="H14" s="7"/>
      <c r="I14" s="7"/>
      <c r="J14" s="10">
        <v>1</v>
      </c>
      <c r="K14" s="10">
        <v>1.5</v>
      </c>
      <c r="L14" s="10">
        <v>2</v>
      </c>
      <c r="M14" s="8"/>
      <c r="N14" s="8"/>
      <c r="O14" s="8"/>
      <c r="P14" s="9"/>
    </row>
    <row r="15" spans="4:16" x14ac:dyDescent="0.25">
      <c r="D15" s="11" t="s">
        <v>14</v>
      </c>
      <c r="E15" s="12">
        <v>43101</v>
      </c>
      <c r="F15" s="13">
        <v>0.375</v>
      </c>
      <c r="G15" s="13">
        <v>0.75</v>
      </c>
      <c r="H15" s="13">
        <f>G15-F15</f>
        <v>0.375</v>
      </c>
      <c r="I15" s="26">
        <f>IF(I14&lt;38+$I$12,H15+I14,"NOK")</f>
        <v>0.375</v>
      </c>
      <c r="J15" s="15">
        <f>F$7</f>
        <v>10</v>
      </c>
      <c r="K15" s="16">
        <f>IF($K$10=TRUE,$J$15*$K$14,J15)</f>
        <v>15</v>
      </c>
      <c r="L15" s="16">
        <f>IF($L$10=TRUE,$J$15*$L$14,K15)</f>
        <v>15</v>
      </c>
      <c r="M15" s="17">
        <f>IF(I15&lt;TIME(38,0,0),I15,I15*K15)</f>
        <v>0.375</v>
      </c>
      <c r="N15" s="18"/>
      <c r="O15" s="25">
        <f>I15*24</f>
        <v>9</v>
      </c>
      <c r="P15" s="19">
        <f>O15*L15</f>
        <v>135</v>
      </c>
    </row>
    <row r="16" spans="4:16" x14ac:dyDescent="0.25">
      <c r="D16" s="11" t="s">
        <v>15</v>
      </c>
      <c r="E16" s="12">
        <v>43102</v>
      </c>
      <c r="F16" s="13">
        <v>4.1666666666666664E-2</v>
      </c>
      <c r="G16" s="13">
        <v>1</v>
      </c>
      <c r="H16" s="13">
        <f>G16-F16</f>
        <v>0.95833333333333337</v>
      </c>
      <c r="I16" s="14">
        <f t="shared" ref="I16:I45" si="0">IF(I15&lt;38+$I$12,H16+I15,"NOK")</f>
        <v>1.3333333333333335</v>
      </c>
      <c r="J16" s="15">
        <f t="shared" ref="J16:J45" si="1">F$7</f>
        <v>10</v>
      </c>
      <c r="K16" s="16">
        <f t="shared" ref="K16:K45" si="2">IF($K$10=TRUE,$J$15*$K$14,J16)</f>
        <v>15</v>
      </c>
      <c r="L16" s="16">
        <f t="shared" ref="L16:L45" si="3">IF($L$10=TRUE,$J$15*$L$14,K16)</f>
        <v>15</v>
      </c>
      <c r="M16" s="17">
        <f>IF(I16&lt;TIME(38,0,0),I16,I16*K16)</f>
        <v>20.000000000000004</v>
      </c>
      <c r="N16" s="18"/>
      <c r="O16" s="25">
        <f t="shared" ref="O16:O45" si="4">I16*24</f>
        <v>32</v>
      </c>
      <c r="P16" s="19">
        <f t="shared" ref="P16:P45" si="5">+(O16*L16)+(N16*K16)+(M16*J16)</f>
        <v>680</v>
      </c>
    </row>
    <row r="17" spans="4:16" x14ac:dyDescent="0.25">
      <c r="D17" s="11" t="s">
        <v>16</v>
      </c>
      <c r="E17" s="12">
        <v>43103</v>
      </c>
      <c r="F17" s="13">
        <v>0.375</v>
      </c>
      <c r="G17" s="13">
        <v>0.70833333333333337</v>
      </c>
      <c r="H17" s="13">
        <f>G17-F17</f>
        <v>0.33333333333333337</v>
      </c>
      <c r="I17" s="14">
        <f t="shared" si="0"/>
        <v>1.666666666666667</v>
      </c>
      <c r="J17" s="15">
        <f t="shared" si="1"/>
        <v>10</v>
      </c>
      <c r="K17" s="16">
        <f t="shared" si="2"/>
        <v>15</v>
      </c>
      <c r="L17" s="16">
        <f t="shared" si="3"/>
        <v>15</v>
      </c>
      <c r="M17" s="17">
        <f>IF(I17&lt;TIME(38,0,0),I17,I17*K17)</f>
        <v>25.000000000000004</v>
      </c>
      <c r="N17" s="18"/>
      <c r="O17" s="25">
        <f t="shared" si="4"/>
        <v>40.000000000000007</v>
      </c>
      <c r="P17" s="19">
        <f t="shared" si="5"/>
        <v>850.00000000000011</v>
      </c>
    </row>
    <row r="18" spans="4:16" x14ac:dyDescent="0.25">
      <c r="D18" s="11" t="s">
        <v>17</v>
      </c>
      <c r="E18" s="12">
        <v>43104</v>
      </c>
      <c r="F18" s="13">
        <v>0.41666666666666669</v>
      </c>
      <c r="G18" s="13">
        <v>0.70833333333333337</v>
      </c>
      <c r="H18" s="13">
        <f>G18-F18</f>
        <v>0.29166666666666669</v>
      </c>
      <c r="I18" s="14">
        <f t="shared" si="0"/>
        <v>1.9583333333333337</v>
      </c>
      <c r="J18" s="15">
        <f t="shared" si="1"/>
        <v>10</v>
      </c>
      <c r="K18" s="16">
        <f t="shared" si="2"/>
        <v>15</v>
      </c>
      <c r="L18" s="16">
        <f t="shared" si="3"/>
        <v>15</v>
      </c>
      <c r="M18" s="17">
        <f>IF(I18&lt;TIME(38,0,0),I18,I18*K18)</f>
        <v>29.375000000000007</v>
      </c>
      <c r="N18" s="18"/>
      <c r="O18" s="25">
        <f t="shared" si="4"/>
        <v>47.000000000000007</v>
      </c>
      <c r="P18" s="19">
        <f t="shared" si="5"/>
        <v>998.75000000000023</v>
      </c>
    </row>
    <row r="19" spans="4:16" x14ac:dyDescent="0.25">
      <c r="D19" s="11" t="s">
        <v>15</v>
      </c>
      <c r="E19" s="12">
        <v>43102</v>
      </c>
      <c r="F19" s="13">
        <v>4.1666666666666664E-2</v>
      </c>
      <c r="G19" s="13">
        <v>1</v>
      </c>
      <c r="H19" s="13">
        <f t="shared" ref="H19:H45" si="6">G19-F19</f>
        <v>0.95833333333333337</v>
      </c>
      <c r="I19" s="14">
        <f t="shared" si="0"/>
        <v>2.916666666666667</v>
      </c>
      <c r="J19" s="15">
        <f t="shared" si="1"/>
        <v>10</v>
      </c>
      <c r="K19" s="16">
        <f t="shared" si="2"/>
        <v>15</v>
      </c>
      <c r="L19" s="16">
        <f t="shared" si="3"/>
        <v>15</v>
      </c>
      <c r="M19" s="17">
        <f>IF(I19&lt;TIME(38,0,0),I19,I19*K19)</f>
        <v>43.750000000000007</v>
      </c>
      <c r="N19" s="18"/>
      <c r="O19" s="25">
        <f t="shared" si="4"/>
        <v>70</v>
      </c>
      <c r="P19" s="19">
        <f t="shared" si="5"/>
        <v>1487.5</v>
      </c>
    </row>
    <row r="20" spans="4:16" x14ac:dyDescent="0.25">
      <c r="D20" s="11" t="s">
        <v>15</v>
      </c>
      <c r="E20" s="12">
        <v>43102</v>
      </c>
      <c r="F20" s="13">
        <v>4.1666666666666664E-2</v>
      </c>
      <c r="G20" s="13">
        <v>1</v>
      </c>
      <c r="H20" s="13">
        <f t="shared" si="6"/>
        <v>0.95833333333333337</v>
      </c>
      <c r="I20" s="14">
        <f t="shared" si="0"/>
        <v>3.8750000000000004</v>
      </c>
      <c r="J20" s="15">
        <f t="shared" si="1"/>
        <v>10</v>
      </c>
      <c r="K20" s="16">
        <f t="shared" si="2"/>
        <v>15</v>
      </c>
      <c r="L20" s="16">
        <f t="shared" si="3"/>
        <v>15</v>
      </c>
      <c r="M20" s="17">
        <f>IF(I20&lt;TIME(38,0,0),I20,I20*K20)</f>
        <v>58.125000000000007</v>
      </c>
      <c r="N20" s="18"/>
      <c r="O20" s="25">
        <f t="shared" si="4"/>
        <v>93.000000000000014</v>
      </c>
      <c r="P20" s="19">
        <f t="shared" si="5"/>
        <v>1976.2500000000005</v>
      </c>
    </row>
    <row r="21" spans="4:16" x14ac:dyDescent="0.25">
      <c r="D21" s="11" t="s">
        <v>15</v>
      </c>
      <c r="E21" s="12">
        <v>43102</v>
      </c>
      <c r="F21" s="13">
        <v>4.1666666666666664E-2</v>
      </c>
      <c r="G21" s="13">
        <v>1</v>
      </c>
      <c r="H21" s="13">
        <f t="shared" si="6"/>
        <v>0.95833333333333337</v>
      </c>
      <c r="I21" s="14">
        <f t="shared" si="0"/>
        <v>4.8333333333333339</v>
      </c>
      <c r="J21" s="15">
        <f t="shared" si="1"/>
        <v>10</v>
      </c>
      <c r="K21" s="16">
        <f t="shared" si="2"/>
        <v>15</v>
      </c>
      <c r="L21" s="16">
        <f t="shared" si="3"/>
        <v>15</v>
      </c>
      <c r="M21" s="17">
        <f>IF(I21&lt;TIME(38,0,0),I21,I21*K21)</f>
        <v>72.500000000000014</v>
      </c>
      <c r="N21" s="18"/>
      <c r="O21" s="25">
        <f t="shared" si="4"/>
        <v>116.00000000000001</v>
      </c>
      <c r="P21" s="19">
        <f t="shared" si="5"/>
        <v>2465.0000000000005</v>
      </c>
    </row>
    <row r="22" spans="4:16" x14ac:dyDescent="0.25">
      <c r="D22" s="11" t="s">
        <v>15</v>
      </c>
      <c r="E22" s="12">
        <v>43102</v>
      </c>
      <c r="F22" s="13">
        <v>4.1666666666666664E-2</v>
      </c>
      <c r="G22" s="13">
        <v>1</v>
      </c>
      <c r="H22" s="13">
        <f t="shared" si="6"/>
        <v>0.95833333333333337</v>
      </c>
      <c r="I22" s="14">
        <f t="shared" si="0"/>
        <v>5.791666666666667</v>
      </c>
      <c r="J22" s="15">
        <f t="shared" si="1"/>
        <v>10</v>
      </c>
      <c r="K22" s="16">
        <f t="shared" si="2"/>
        <v>15</v>
      </c>
      <c r="L22" s="16">
        <f t="shared" si="3"/>
        <v>15</v>
      </c>
      <c r="M22" s="17">
        <f>IF(I22&lt;TIME(38,0,0),I22,I22*K22)</f>
        <v>86.875</v>
      </c>
      <c r="N22" s="18"/>
      <c r="O22" s="25">
        <f t="shared" si="4"/>
        <v>139</v>
      </c>
      <c r="P22" s="19">
        <f t="shared" si="5"/>
        <v>2953.75</v>
      </c>
    </row>
    <row r="23" spans="4:16" x14ac:dyDescent="0.25">
      <c r="D23" s="11" t="s">
        <v>15</v>
      </c>
      <c r="E23" s="12">
        <v>43102</v>
      </c>
      <c r="F23" s="13">
        <v>4.1666666666666664E-2</v>
      </c>
      <c r="G23" s="13">
        <v>1</v>
      </c>
      <c r="H23" s="13">
        <f t="shared" si="6"/>
        <v>0.95833333333333337</v>
      </c>
      <c r="I23" s="14">
        <f t="shared" si="0"/>
        <v>6.75</v>
      </c>
      <c r="J23" s="15">
        <f t="shared" si="1"/>
        <v>10</v>
      </c>
      <c r="K23" s="16">
        <f t="shared" si="2"/>
        <v>15</v>
      </c>
      <c r="L23" s="16">
        <f t="shared" si="3"/>
        <v>15</v>
      </c>
      <c r="M23" s="17">
        <f>IF(I23&lt;TIME(38,0,0),I23,I23*K23)</f>
        <v>101.25</v>
      </c>
      <c r="N23" s="18"/>
      <c r="O23" s="25">
        <f t="shared" si="4"/>
        <v>162</v>
      </c>
      <c r="P23" s="19">
        <f t="shared" si="5"/>
        <v>3442.5</v>
      </c>
    </row>
    <row r="24" spans="4:16" x14ac:dyDescent="0.25">
      <c r="D24" s="11" t="s">
        <v>15</v>
      </c>
      <c r="E24" s="12">
        <v>43102</v>
      </c>
      <c r="F24" s="13">
        <v>4.1666666666666664E-2</v>
      </c>
      <c r="G24" s="13">
        <v>1</v>
      </c>
      <c r="H24" s="13">
        <f t="shared" si="6"/>
        <v>0.95833333333333337</v>
      </c>
      <c r="I24" s="14">
        <f t="shared" si="0"/>
        <v>7.708333333333333</v>
      </c>
      <c r="J24" s="15">
        <f t="shared" si="1"/>
        <v>10</v>
      </c>
      <c r="K24" s="16">
        <f t="shared" si="2"/>
        <v>15</v>
      </c>
      <c r="L24" s="16">
        <f t="shared" si="3"/>
        <v>15</v>
      </c>
      <c r="M24" s="17">
        <f>IF(I24&lt;TIME(38,0,0),I24,I24*K24)</f>
        <v>115.625</v>
      </c>
      <c r="N24" s="18"/>
      <c r="O24" s="25">
        <f t="shared" si="4"/>
        <v>185</v>
      </c>
      <c r="P24" s="19">
        <f t="shared" si="5"/>
        <v>3931.25</v>
      </c>
    </row>
    <row r="25" spans="4:16" x14ac:dyDescent="0.25">
      <c r="D25" s="11" t="s">
        <v>15</v>
      </c>
      <c r="E25" s="12">
        <v>43102</v>
      </c>
      <c r="F25" s="13">
        <v>4.1666666666666664E-2</v>
      </c>
      <c r="G25" s="13">
        <v>1</v>
      </c>
      <c r="H25" s="13">
        <f t="shared" si="6"/>
        <v>0.95833333333333337</v>
      </c>
      <c r="I25" s="14">
        <f t="shared" si="0"/>
        <v>8.6666666666666661</v>
      </c>
      <c r="J25" s="15">
        <f t="shared" si="1"/>
        <v>10</v>
      </c>
      <c r="K25" s="16">
        <f t="shared" si="2"/>
        <v>15</v>
      </c>
      <c r="L25" s="16">
        <f t="shared" si="3"/>
        <v>15</v>
      </c>
      <c r="M25" s="17">
        <f>IF(I25&lt;TIME(38,0,0),I25,I25*K25)</f>
        <v>130</v>
      </c>
      <c r="N25" s="18"/>
      <c r="O25" s="25">
        <f t="shared" si="4"/>
        <v>208</v>
      </c>
      <c r="P25" s="19">
        <f t="shared" si="5"/>
        <v>4420</v>
      </c>
    </row>
    <row r="26" spans="4:16" x14ac:dyDescent="0.25">
      <c r="D26" s="11" t="s">
        <v>15</v>
      </c>
      <c r="E26" s="12">
        <v>43102</v>
      </c>
      <c r="F26" s="13">
        <v>4.1666666666666664E-2</v>
      </c>
      <c r="G26" s="13">
        <v>1</v>
      </c>
      <c r="H26" s="13">
        <f t="shared" si="6"/>
        <v>0.95833333333333337</v>
      </c>
      <c r="I26" s="14">
        <f t="shared" si="0"/>
        <v>9.625</v>
      </c>
      <c r="J26" s="15">
        <f t="shared" si="1"/>
        <v>10</v>
      </c>
      <c r="K26" s="16">
        <f t="shared" si="2"/>
        <v>15</v>
      </c>
      <c r="L26" s="16">
        <f t="shared" si="3"/>
        <v>15</v>
      </c>
      <c r="M26" s="17">
        <f>IF(I26&lt;TIME(38,0,0),I26,I26*K26)</f>
        <v>144.375</v>
      </c>
      <c r="N26" s="18"/>
      <c r="O26" s="25">
        <f t="shared" si="4"/>
        <v>231</v>
      </c>
      <c r="P26" s="19">
        <f t="shared" si="5"/>
        <v>4908.75</v>
      </c>
    </row>
    <row r="27" spans="4:16" x14ac:dyDescent="0.25">
      <c r="D27" s="11" t="s">
        <v>15</v>
      </c>
      <c r="E27" s="12">
        <v>43102</v>
      </c>
      <c r="F27" s="13">
        <v>4.1666666666666664E-2</v>
      </c>
      <c r="G27" s="13">
        <v>1</v>
      </c>
      <c r="H27" s="13">
        <f t="shared" si="6"/>
        <v>0.95833333333333337</v>
      </c>
      <c r="I27" s="14">
        <f t="shared" si="0"/>
        <v>10.583333333333334</v>
      </c>
      <c r="J27" s="15">
        <f t="shared" si="1"/>
        <v>10</v>
      </c>
      <c r="K27" s="16">
        <f t="shared" si="2"/>
        <v>15</v>
      </c>
      <c r="L27" s="16">
        <f t="shared" si="3"/>
        <v>15</v>
      </c>
      <c r="M27" s="17">
        <f>IF(I27&lt;TIME(38,0,0),I27,I27*K27)</f>
        <v>158.75</v>
      </c>
      <c r="N27" s="18"/>
      <c r="O27" s="25">
        <f t="shared" si="4"/>
        <v>254</v>
      </c>
      <c r="P27" s="19">
        <f t="shared" si="5"/>
        <v>5397.5</v>
      </c>
    </row>
    <row r="28" spans="4:16" x14ac:dyDescent="0.25">
      <c r="D28" s="11" t="s">
        <v>15</v>
      </c>
      <c r="E28" s="12">
        <v>43102</v>
      </c>
      <c r="F28" s="13">
        <v>4.1666666666666664E-2</v>
      </c>
      <c r="G28" s="13">
        <v>1</v>
      </c>
      <c r="H28" s="13">
        <f t="shared" si="6"/>
        <v>0.95833333333333337</v>
      </c>
      <c r="I28" s="14">
        <f t="shared" si="0"/>
        <v>11.541666666666668</v>
      </c>
      <c r="J28" s="15">
        <f t="shared" si="1"/>
        <v>10</v>
      </c>
      <c r="K28" s="16">
        <f t="shared" si="2"/>
        <v>15</v>
      </c>
      <c r="L28" s="16">
        <f t="shared" si="3"/>
        <v>15</v>
      </c>
      <c r="M28" s="17">
        <f>IF(I28&lt;TIME(38,0,0),I28,I28*K28)</f>
        <v>173.12500000000003</v>
      </c>
      <c r="N28" s="18"/>
      <c r="O28" s="25">
        <f t="shared" si="4"/>
        <v>277</v>
      </c>
      <c r="P28" s="19">
        <f t="shared" si="5"/>
        <v>5886.25</v>
      </c>
    </row>
    <row r="29" spans="4:16" x14ac:dyDescent="0.25">
      <c r="D29" s="11" t="s">
        <v>15</v>
      </c>
      <c r="E29" s="12">
        <v>43102</v>
      </c>
      <c r="F29" s="13">
        <v>4.1666666666666664E-2</v>
      </c>
      <c r="G29" s="13">
        <v>1</v>
      </c>
      <c r="H29" s="13">
        <f t="shared" si="6"/>
        <v>0.95833333333333337</v>
      </c>
      <c r="I29" s="14">
        <f t="shared" si="0"/>
        <v>12.500000000000002</v>
      </c>
      <c r="J29" s="15">
        <f t="shared" si="1"/>
        <v>10</v>
      </c>
      <c r="K29" s="16">
        <f t="shared" si="2"/>
        <v>15</v>
      </c>
      <c r="L29" s="16">
        <f t="shared" si="3"/>
        <v>15</v>
      </c>
      <c r="M29" s="17">
        <f>IF(I29&lt;TIME(38,0,0),I29,I29*K29)</f>
        <v>187.50000000000003</v>
      </c>
      <c r="N29" s="18"/>
      <c r="O29" s="25">
        <f t="shared" si="4"/>
        <v>300.00000000000006</v>
      </c>
      <c r="P29" s="19">
        <f t="shared" si="5"/>
        <v>6375.0000000000009</v>
      </c>
    </row>
    <row r="30" spans="4:16" x14ac:dyDescent="0.25">
      <c r="D30" s="11" t="s">
        <v>15</v>
      </c>
      <c r="E30" s="12">
        <v>43102</v>
      </c>
      <c r="F30" s="13">
        <v>4.1666666666666664E-2</v>
      </c>
      <c r="G30" s="13">
        <v>1</v>
      </c>
      <c r="H30" s="13">
        <f t="shared" si="6"/>
        <v>0.95833333333333337</v>
      </c>
      <c r="I30" s="14">
        <f t="shared" si="0"/>
        <v>13.458333333333336</v>
      </c>
      <c r="J30" s="15">
        <f t="shared" si="1"/>
        <v>10</v>
      </c>
      <c r="K30" s="16">
        <f t="shared" si="2"/>
        <v>15</v>
      </c>
      <c r="L30" s="16">
        <f t="shared" si="3"/>
        <v>15</v>
      </c>
      <c r="M30" s="17">
        <f>IF(I30&lt;TIME(38,0,0),I30,I30*K30)</f>
        <v>201.87500000000003</v>
      </c>
      <c r="N30" s="18"/>
      <c r="O30" s="25">
        <f t="shared" si="4"/>
        <v>323.00000000000006</v>
      </c>
      <c r="P30" s="19">
        <f t="shared" si="5"/>
        <v>6863.7500000000009</v>
      </c>
    </row>
    <row r="31" spans="4:16" x14ac:dyDescent="0.25">
      <c r="D31" s="11" t="s">
        <v>15</v>
      </c>
      <c r="E31" s="12">
        <v>43102</v>
      </c>
      <c r="F31" s="13">
        <v>4.1666666666666664E-2</v>
      </c>
      <c r="G31" s="13">
        <v>1</v>
      </c>
      <c r="H31" s="13">
        <f t="shared" si="6"/>
        <v>0.95833333333333337</v>
      </c>
      <c r="I31" s="14">
        <f t="shared" si="0"/>
        <v>14.41666666666667</v>
      </c>
      <c r="J31" s="15">
        <f t="shared" si="1"/>
        <v>10</v>
      </c>
      <c r="K31" s="16">
        <f t="shared" si="2"/>
        <v>15</v>
      </c>
      <c r="L31" s="16">
        <f t="shared" si="3"/>
        <v>15</v>
      </c>
      <c r="M31" s="17">
        <f>IF(I31&lt;TIME(38,0,0),I31,I31*K31)</f>
        <v>216.25000000000006</v>
      </c>
      <c r="N31" s="18"/>
      <c r="O31" s="25">
        <f t="shared" si="4"/>
        <v>346.00000000000006</v>
      </c>
      <c r="P31" s="19">
        <f t="shared" si="5"/>
        <v>7352.5000000000018</v>
      </c>
    </row>
    <row r="32" spans="4:16" x14ac:dyDescent="0.25">
      <c r="D32" s="11" t="s">
        <v>15</v>
      </c>
      <c r="E32" s="12">
        <v>43102</v>
      </c>
      <c r="F32" s="13">
        <v>4.1666666666666664E-2</v>
      </c>
      <c r="G32" s="13">
        <v>1</v>
      </c>
      <c r="H32" s="13">
        <f t="shared" si="6"/>
        <v>0.95833333333333337</v>
      </c>
      <c r="I32" s="14">
        <f t="shared" si="0"/>
        <v>15.375000000000004</v>
      </c>
      <c r="J32" s="15">
        <f t="shared" si="1"/>
        <v>10</v>
      </c>
      <c r="K32" s="16">
        <f t="shared" si="2"/>
        <v>15</v>
      </c>
      <c r="L32" s="16">
        <f t="shared" si="3"/>
        <v>15</v>
      </c>
      <c r="M32" s="17">
        <f>IF(I32&lt;TIME(38,0,0),I32,I32*K32)</f>
        <v>230.62500000000006</v>
      </c>
      <c r="N32" s="18"/>
      <c r="O32" s="25">
        <f t="shared" si="4"/>
        <v>369.00000000000011</v>
      </c>
      <c r="P32" s="19">
        <f t="shared" si="5"/>
        <v>7841.2500000000018</v>
      </c>
    </row>
    <row r="33" spans="4:16" x14ac:dyDescent="0.25">
      <c r="D33" s="11" t="s">
        <v>18</v>
      </c>
      <c r="E33" s="12">
        <v>43119</v>
      </c>
      <c r="F33" s="13">
        <v>0.375</v>
      </c>
      <c r="G33" s="13">
        <v>0.75</v>
      </c>
      <c r="H33" s="13">
        <f t="shared" si="6"/>
        <v>0.375</v>
      </c>
      <c r="I33" s="14">
        <f t="shared" si="0"/>
        <v>15.750000000000004</v>
      </c>
      <c r="J33" s="15">
        <f t="shared" si="1"/>
        <v>10</v>
      </c>
      <c r="K33" s="16">
        <f t="shared" si="2"/>
        <v>15</v>
      </c>
      <c r="L33" s="16">
        <f t="shared" si="3"/>
        <v>15</v>
      </c>
      <c r="M33" s="17">
        <f>IF(I33&lt;TIME(38,0,0),I33,I33*K33)</f>
        <v>236.25000000000006</v>
      </c>
      <c r="N33" s="18"/>
      <c r="O33" s="25">
        <f t="shared" si="4"/>
        <v>378.00000000000011</v>
      </c>
      <c r="P33" s="19">
        <f t="shared" si="5"/>
        <v>8032.5000000000018</v>
      </c>
    </row>
    <row r="34" spans="4:16" x14ac:dyDescent="0.25">
      <c r="D34" s="11" t="s">
        <v>15</v>
      </c>
      <c r="E34" s="12">
        <v>43120</v>
      </c>
      <c r="F34" s="13">
        <v>0.375</v>
      </c>
      <c r="G34" s="13">
        <v>0.75</v>
      </c>
      <c r="H34" s="13">
        <f t="shared" si="6"/>
        <v>0.375</v>
      </c>
      <c r="I34" s="14">
        <f t="shared" si="0"/>
        <v>16.125000000000004</v>
      </c>
      <c r="J34" s="15">
        <f t="shared" si="1"/>
        <v>10</v>
      </c>
      <c r="K34" s="16">
        <f t="shared" si="2"/>
        <v>15</v>
      </c>
      <c r="L34" s="16">
        <f t="shared" si="3"/>
        <v>15</v>
      </c>
      <c r="M34" s="17">
        <f>IF(I34&lt;TIME(38,0,0),I34,I34*K34)</f>
        <v>241.87500000000006</v>
      </c>
      <c r="N34" s="18"/>
      <c r="O34" s="25">
        <f t="shared" si="4"/>
        <v>387.00000000000011</v>
      </c>
      <c r="P34" s="19">
        <f t="shared" si="5"/>
        <v>8223.7500000000018</v>
      </c>
    </row>
    <row r="35" spans="4:16" x14ac:dyDescent="0.25">
      <c r="D35" s="11" t="s">
        <v>17</v>
      </c>
      <c r="E35" s="12">
        <v>43121</v>
      </c>
      <c r="F35" s="13">
        <v>0.375</v>
      </c>
      <c r="G35" s="13">
        <v>0.75</v>
      </c>
      <c r="H35" s="13">
        <f t="shared" si="6"/>
        <v>0.375</v>
      </c>
      <c r="I35" s="14">
        <f t="shared" si="0"/>
        <v>16.500000000000004</v>
      </c>
      <c r="J35" s="15">
        <f t="shared" si="1"/>
        <v>10</v>
      </c>
      <c r="K35" s="16">
        <f t="shared" si="2"/>
        <v>15</v>
      </c>
      <c r="L35" s="16">
        <f t="shared" si="3"/>
        <v>15</v>
      </c>
      <c r="M35" s="17">
        <f>IF(I35&lt;TIME(38,0,0),I35,I35*K35)</f>
        <v>247.50000000000006</v>
      </c>
      <c r="N35" s="18"/>
      <c r="O35" s="25">
        <f t="shared" si="4"/>
        <v>396.00000000000011</v>
      </c>
      <c r="P35" s="19">
        <f t="shared" si="5"/>
        <v>8415.0000000000018</v>
      </c>
    </row>
    <row r="36" spans="4:16" x14ac:dyDescent="0.25">
      <c r="D36" s="11" t="s">
        <v>14</v>
      </c>
      <c r="E36" s="12">
        <v>43122</v>
      </c>
      <c r="F36" s="13">
        <v>0.375</v>
      </c>
      <c r="G36" s="13">
        <v>0.75</v>
      </c>
      <c r="H36" s="13">
        <f t="shared" si="6"/>
        <v>0.375</v>
      </c>
      <c r="I36" s="14">
        <f t="shared" si="0"/>
        <v>16.875000000000004</v>
      </c>
      <c r="J36" s="15">
        <f t="shared" si="1"/>
        <v>10</v>
      </c>
      <c r="K36" s="16">
        <f t="shared" si="2"/>
        <v>15</v>
      </c>
      <c r="L36" s="16">
        <f t="shared" si="3"/>
        <v>15</v>
      </c>
      <c r="M36" s="17">
        <f>IF(I36&lt;TIME(38,0,0),I36,I36*K36)</f>
        <v>253.12500000000006</v>
      </c>
      <c r="N36" s="18"/>
      <c r="O36" s="25">
        <f t="shared" si="4"/>
        <v>405.00000000000011</v>
      </c>
      <c r="P36" s="19">
        <f t="shared" si="5"/>
        <v>8606.2500000000018</v>
      </c>
    </row>
    <row r="37" spans="4:16" x14ac:dyDescent="0.25">
      <c r="D37" s="11" t="s">
        <v>15</v>
      </c>
      <c r="E37" s="12">
        <v>43123</v>
      </c>
      <c r="F37" s="13">
        <v>0.25</v>
      </c>
      <c r="G37" s="13">
        <v>1</v>
      </c>
      <c r="H37" s="13">
        <f t="shared" si="6"/>
        <v>0.75</v>
      </c>
      <c r="I37" s="14">
        <f t="shared" si="0"/>
        <v>17.625000000000004</v>
      </c>
      <c r="J37" s="15">
        <f t="shared" si="1"/>
        <v>10</v>
      </c>
      <c r="K37" s="16">
        <f t="shared" si="2"/>
        <v>15</v>
      </c>
      <c r="L37" s="16">
        <f t="shared" si="3"/>
        <v>15</v>
      </c>
      <c r="M37" s="17">
        <f>IF(I37&lt;TIME(38,0,0),I37,I37*K37)</f>
        <v>264.37500000000006</v>
      </c>
      <c r="N37" s="18"/>
      <c r="O37" s="25">
        <f t="shared" si="4"/>
        <v>423.00000000000011</v>
      </c>
      <c r="P37" s="19">
        <f t="shared" si="5"/>
        <v>8988.7500000000018</v>
      </c>
    </row>
    <row r="38" spans="4:16" x14ac:dyDescent="0.25">
      <c r="D38" s="11" t="s">
        <v>16</v>
      </c>
      <c r="E38" s="12">
        <v>43124</v>
      </c>
      <c r="F38" s="13">
        <v>0.375</v>
      </c>
      <c r="G38" s="13">
        <v>0.70833333333333337</v>
      </c>
      <c r="H38" s="13">
        <f t="shared" si="6"/>
        <v>0.33333333333333337</v>
      </c>
      <c r="I38" s="14">
        <f t="shared" si="0"/>
        <v>17.958333333333336</v>
      </c>
      <c r="J38" s="15">
        <f t="shared" si="1"/>
        <v>10</v>
      </c>
      <c r="K38" s="16">
        <f t="shared" si="2"/>
        <v>15</v>
      </c>
      <c r="L38" s="16">
        <f t="shared" si="3"/>
        <v>15</v>
      </c>
      <c r="M38" s="17">
        <f>IF(I38&lt;TIME(38,0,0),I38,I38*K38)</f>
        <v>269.37500000000006</v>
      </c>
      <c r="N38" s="18"/>
      <c r="O38" s="25">
        <f t="shared" si="4"/>
        <v>431.00000000000006</v>
      </c>
      <c r="P38" s="19">
        <f t="shared" si="5"/>
        <v>9158.7500000000018</v>
      </c>
    </row>
    <row r="39" spans="4:16" x14ac:dyDescent="0.25">
      <c r="D39" s="11" t="s">
        <v>17</v>
      </c>
      <c r="E39" s="12">
        <v>43125</v>
      </c>
      <c r="F39" s="13">
        <v>0.41666666666666669</v>
      </c>
      <c r="G39" s="13">
        <v>0.70833333333333337</v>
      </c>
      <c r="H39" s="13">
        <f t="shared" si="6"/>
        <v>0.29166666666666669</v>
      </c>
      <c r="I39" s="14">
        <f t="shared" si="0"/>
        <v>18.250000000000004</v>
      </c>
      <c r="J39" s="15">
        <f t="shared" si="1"/>
        <v>10</v>
      </c>
      <c r="K39" s="16">
        <f t="shared" si="2"/>
        <v>15</v>
      </c>
      <c r="L39" s="16">
        <f t="shared" si="3"/>
        <v>15</v>
      </c>
      <c r="M39" s="17">
        <f>IF(I39&lt;TIME(38,0,0),I39,I39*K39)</f>
        <v>273.75000000000006</v>
      </c>
      <c r="N39" s="18"/>
      <c r="O39" s="25">
        <f t="shared" si="4"/>
        <v>438.00000000000011</v>
      </c>
      <c r="P39" s="19">
        <f t="shared" si="5"/>
        <v>9307.5000000000018</v>
      </c>
    </row>
    <row r="40" spans="4:16" x14ac:dyDescent="0.25">
      <c r="D40" s="11" t="s">
        <v>15</v>
      </c>
      <c r="E40" s="12">
        <v>43126</v>
      </c>
      <c r="F40" s="13">
        <v>0.375</v>
      </c>
      <c r="G40" s="13">
        <v>0.75</v>
      </c>
      <c r="H40" s="13">
        <f t="shared" si="6"/>
        <v>0.375</v>
      </c>
      <c r="I40" s="14">
        <f t="shared" si="0"/>
        <v>18.625000000000004</v>
      </c>
      <c r="J40" s="15">
        <f t="shared" si="1"/>
        <v>10</v>
      </c>
      <c r="K40" s="16">
        <f t="shared" si="2"/>
        <v>15</v>
      </c>
      <c r="L40" s="16">
        <f t="shared" si="3"/>
        <v>15</v>
      </c>
      <c r="M40" s="17">
        <f>IF(I40&lt;TIME(38,0,0),I40,I40*K40)</f>
        <v>279.37500000000006</v>
      </c>
      <c r="N40" s="18"/>
      <c r="O40" s="25">
        <f t="shared" si="4"/>
        <v>447.00000000000011</v>
      </c>
      <c r="P40" s="19">
        <f t="shared" si="5"/>
        <v>9498.7500000000018</v>
      </c>
    </row>
    <row r="41" spans="4:16" x14ac:dyDescent="0.25">
      <c r="D41" s="11" t="s">
        <v>19</v>
      </c>
      <c r="E41" s="12">
        <v>43127</v>
      </c>
      <c r="F41" s="13">
        <v>0.375</v>
      </c>
      <c r="G41" s="13">
        <v>0.75</v>
      </c>
      <c r="H41" s="13">
        <f t="shared" si="6"/>
        <v>0.375</v>
      </c>
      <c r="I41" s="14">
        <f t="shared" si="0"/>
        <v>19.000000000000004</v>
      </c>
      <c r="J41" s="15">
        <f t="shared" si="1"/>
        <v>10</v>
      </c>
      <c r="K41" s="16">
        <f t="shared" si="2"/>
        <v>15</v>
      </c>
      <c r="L41" s="16">
        <f t="shared" si="3"/>
        <v>15</v>
      </c>
      <c r="M41" s="17">
        <f>IF(I41&lt;TIME(38,0,0),I41,I41*K41)</f>
        <v>285.00000000000006</v>
      </c>
      <c r="N41" s="18"/>
      <c r="O41" s="25">
        <f t="shared" si="4"/>
        <v>456.00000000000011</v>
      </c>
      <c r="P41" s="19">
        <f t="shared" si="5"/>
        <v>9690.0000000000018</v>
      </c>
    </row>
    <row r="42" spans="4:16" x14ac:dyDescent="0.25">
      <c r="D42" s="11" t="s">
        <v>16</v>
      </c>
      <c r="E42" s="12">
        <v>43128</v>
      </c>
      <c r="F42" s="13">
        <v>0.375</v>
      </c>
      <c r="G42" s="13">
        <v>0.75</v>
      </c>
      <c r="H42" s="13">
        <f t="shared" si="6"/>
        <v>0.375</v>
      </c>
      <c r="I42" s="14">
        <f t="shared" si="0"/>
        <v>19.375000000000004</v>
      </c>
      <c r="J42" s="15">
        <f t="shared" si="1"/>
        <v>10</v>
      </c>
      <c r="K42" s="16">
        <f t="shared" si="2"/>
        <v>15</v>
      </c>
      <c r="L42" s="16">
        <f t="shared" si="3"/>
        <v>15</v>
      </c>
      <c r="M42" s="17">
        <f>IF(I42&lt;TIME(38,0,0),I42,I42*K42)</f>
        <v>290.62500000000006</v>
      </c>
      <c r="N42" s="18"/>
      <c r="O42" s="25">
        <f t="shared" si="4"/>
        <v>465.00000000000011</v>
      </c>
      <c r="P42" s="19">
        <f t="shared" si="5"/>
        <v>9881.2500000000018</v>
      </c>
    </row>
    <row r="43" spans="4:16" x14ac:dyDescent="0.25">
      <c r="D43" s="11" t="s">
        <v>15</v>
      </c>
      <c r="E43" s="12">
        <v>43129</v>
      </c>
      <c r="F43" s="13">
        <v>0.375</v>
      </c>
      <c r="G43" s="13">
        <v>0.75</v>
      </c>
      <c r="H43" s="13">
        <f t="shared" si="6"/>
        <v>0.375</v>
      </c>
      <c r="I43" s="14">
        <f t="shared" si="0"/>
        <v>19.750000000000004</v>
      </c>
      <c r="J43" s="15">
        <f t="shared" si="1"/>
        <v>10</v>
      </c>
      <c r="K43" s="16">
        <f t="shared" si="2"/>
        <v>15</v>
      </c>
      <c r="L43" s="16">
        <f t="shared" si="3"/>
        <v>15</v>
      </c>
      <c r="M43" s="17">
        <f>IF(I43&lt;TIME(38,0,0),I43,I43*K43)</f>
        <v>296.25000000000006</v>
      </c>
      <c r="N43" s="18"/>
      <c r="O43" s="25">
        <f t="shared" si="4"/>
        <v>474.00000000000011</v>
      </c>
      <c r="P43" s="19">
        <f t="shared" si="5"/>
        <v>10072.500000000002</v>
      </c>
    </row>
    <row r="44" spans="4:16" x14ac:dyDescent="0.25">
      <c r="D44" s="11" t="s">
        <v>20</v>
      </c>
      <c r="E44" s="12">
        <v>43130</v>
      </c>
      <c r="F44" s="13">
        <v>0.375</v>
      </c>
      <c r="G44" s="13">
        <v>0.70833333333333337</v>
      </c>
      <c r="H44" s="13">
        <f t="shared" si="6"/>
        <v>0.33333333333333337</v>
      </c>
      <c r="I44" s="14">
        <f t="shared" si="0"/>
        <v>20.083333333333336</v>
      </c>
      <c r="J44" s="15">
        <f t="shared" si="1"/>
        <v>10</v>
      </c>
      <c r="K44" s="16">
        <f t="shared" si="2"/>
        <v>15</v>
      </c>
      <c r="L44" s="16">
        <f t="shared" si="3"/>
        <v>15</v>
      </c>
      <c r="M44" s="17">
        <f>IF(I44&lt;TIME(38,0,0),I44,I44*K44)</f>
        <v>301.25000000000006</v>
      </c>
      <c r="N44" s="20"/>
      <c r="O44" s="25">
        <f t="shared" si="4"/>
        <v>482.00000000000006</v>
      </c>
      <c r="P44" s="19">
        <f t="shared" si="5"/>
        <v>10242.500000000002</v>
      </c>
    </row>
    <row r="45" spans="4:16" x14ac:dyDescent="0.25">
      <c r="D45" s="11" t="s">
        <v>19</v>
      </c>
      <c r="E45" s="12">
        <v>43131</v>
      </c>
      <c r="F45" s="13">
        <v>0.41666666666666669</v>
      </c>
      <c r="G45" s="13">
        <v>0.70833333333333337</v>
      </c>
      <c r="H45" s="13">
        <f t="shared" si="6"/>
        <v>0.29166666666666669</v>
      </c>
      <c r="I45" s="14">
        <f t="shared" si="0"/>
        <v>20.375000000000004</v>
      </c>
      <c r="J45" s="15">
        <f t="shared" si="1"/>
        <v>10</v>
      </c>
      <c r="K45" s="16">
        <f t="shared" si="2"/>
        <v>15</v>
      </c>
      <c r="L45" s="16">
        <f t="shared" si="3"/>
        <v>15</v>
      </c>
      <c r="M45" s="17">
        <f>IF(I45&lt;TIME(38,0,0),I45,I45*K45)</f>
        <v>305.62500000000006</v>
      </c>
      <c r="N45" s="20"/>
      <c r="O45" s="25">
        <f t="shared" si="4"/>
        <v>489.00000000000011</v>
      </c>
      <c r="P45" s="19">
        <f t="shared" si="5"/>
        <v>10391.250000000002</v>
      </c>
    </row>
    <row r="46" spans="4:16" x14ac:dyDescent="0.25">
      <c r="D46" s="21"/>
      <c r="E46" s="21"/>
      <c r="F46" s="21"/>
      <c r="G46" s="21"/>
      <c r="H46" s="21"/>
      <c r="I46" s="22"/>
      <c r="J46" s="21"/>
      <c r="K46" s="21"/>
      <c r="L46" s="21"/>
      <c r="M46" s="23"/>
      <c r="N46" s="23"/>
      <c r="O46" s="23"/>
      <c r="P46" s="24">
        <f>SUM(P16:P45)</f>
        <v>188338.75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 altText="test 1">
                <anchor moveWithCells="1">
                  <from>
                    <xdr:col>5</xdr:col>
                    <xdr:colOff>66675</xdr:colOff>
                    <xdr:row>6</xdr:row>
                    <xdr:rowOff>171450</xdr:rowOff>
                  </from>
                  <to>
                    <xdr:col>5</xdr:col>
                    <xdr:colOff>390525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altText="test 1">
                <anchor moveWithCells="1">
                  <from>
                    <xdr:col>5</xdr:col>
                    <xdr:colOff>47625</xdr:colOff>
                    <xdr:row>7</xdr:row>
                    <xdr:rowOff>180975</xdr:rowOff>
                  </from>
                  <to>
                    <xdr:col>5</xdr:col>
                    <xdr:colOff>371475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 altText="test 1">
                <anchor moveWithCells="1">
                  <from>
                    <xdr:col>5</xdr:col>
                    <xdr:colOff>38100</xdr:colOff>
                    <xdr:row>9</xdr:row>
                    <xdr:rowOff>0</xdr:rowOff>
                  </from>
                  <to>
                    <xdr:col>5</xdr:col>
                    <xdr:colOff>361950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</dc:creator>
  <cp:lastModifiedBy>Farisse</cp:lastModifiedBy>
  <dcterms:created xsi:type="dcterms:W3CDTF">2018-03-08T15:50:23Z</dcterms:created>
  <dcterms:modified xsi:type="dcterms:W3CDTF">2018-03-08T16:25:12Z</dcterms:modified>
</cp:coreProperties>
</file>