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hynigamy\Downloads\"/>
    </mc:Choice>
  </mc:AlternateContent>
  <bookViews>
    <workbookView xWindow="0" yWindow="0" windowWidth="11940" windowHeight="5070"/>
  </bookViews>
  <sheets>
    <sheet name="Sheet1" sheetId="1" r:id="rId1"/>
  </sheets>
  <definedNames>
    <definedName name="_xlnm._FilterDatabase" localSheetId="0" hidden="1">Sheet1!$D$13:$P$13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40" i="1" l="1"/>
  <c r="P39" i="1"/>
  <c r="P38" i="1"/>
  <c r="P37" i="1"/>
  <c r="P36" i="1"/>
  <c r="H38" i="1"/>
  <c r="H39" i="1"/>
  <c r="P31" i="1"/>
  <c r="H33" i="1"/>
  <c r="I33" i="1"/>
  <c r="H34" i="1"/>
  <c r="I34" i="1"/>
  <c r="H35" i="1"/>
  <c r="I35" i="1"/>
  <c r="H36" i="1"/>
  <c r="I36" i="1"/>
  <c r="H37" i="1"/>
  <c r="I37" i="1"/>
  <c r="I38" i="1"/>
  <c r="I39" i="1"/>
  <c r="P15" i="1"/>
  <c r="P16" i="1"/>
  <c r="P17" i="1"/>
  <c r="P18" i="1"/>
  <c r="P19" i="1"/>
  <c r="P20" i="1"/>
  <c r="P21" i="1"/>
  <c r="P46" i="1"/>
  <c r="L39" i="1"/>
  <c r="K39" i="1"/>
  <c r="J39" i="1"/>
  <c r="E34" i="1"/>
  <c r="E35" i="1"/>
  <c r="E36" i="1"/>
  <c r="E37" i="1"/>
  <c r="E38" i="1"/>
  <c r="E39" i="1"/>
  <c r="L38" i="1"/>
  <c r="K38" i="1"/>
  <c r="J38" i="1"/>
  <c r="L37" i="1"/>
  <c r="K37" i="1"/>
  <c r="J37" i="1"/>
  <c r="L36" i="1"/>
  <c r="K36" i="1"/>
  <c r="J36" i="1"/>
  <c r="P35" i="1"/>
  <c r="L35" i="1"/>
  <c r="K35" i="1"/>
  <c r="J35" i="1"/>
  <c r="P34" i="1"/>
  <c r="L34" i="1"/>
  <c r="K34" i="1"/>
  <c r="J34" i="1"/>
  <c r="P33" i="1"/>
  <c r="L33" i="1"/>
  <c r="K33" i="1"/>
  <c r="J33" i="1"/>
  <c r="P30" i="1"/>
  <c r="P29" i="1"/>
  <c r="H29" i="1"/>
  <c r="H30" i="1"/>
  <c r="P25" i="1"/>
  <c r="P26" i="1"/>
  <c r="P27" i="1"/>
  <c r="P24" i="1"/>
  <c r="P28" i="1"/>
  <c r="K29" i="1"/>
  <c r="I29" i="1"/>
  <c r="K30" i="1"/>
  <c r="I30" i="1"/>
  <c r="H26" i="1"/>
  <c r="I26" i="1"/>
  <c r="H27" i="1"/>
  <c r="I27" i="1"/>
  <c r="H28" i="1"/>
  <c r="I28" i="1"/>
  <c r="H25" i="1"/>
  <c r="I25" i="1"/>
  <c r="H24" i="1"/>
  <c r="I24" i="1"/>
  <c r="L30" i="1"/>
  <c r="J30" i="1"/>
  <c r="E25" i="1"/>
  <c r="E26" i="1"/>
  <c r="E27" i="1"/>
  <c r="E28" i="1"/>
  <c r="E29" i="1"/>
  <c r="E30" i="1"/>
  <c r="L29" i="1"/>
  <c r="J29" i="1"/>
  <c r="K28" i="1"/>
  <c r="L28" i="1"/>
  <c r="J28" i="1"/>
  <c r="K27" i="1"/>
  <c r="L27" i="1"/>
  <c r="J27" i="1"/>
  <c r="K26" i="1"/>
  <c r="L26" i="1"/>
  <c r="J26" i="1"/>
  <c r="K25" i="1"/>
  <c r="L25" i="1"/>
  <c r="J25" i="1"/>
  <c r="K24" i="1"/>
  <c r="L24" i="1"/>
  <c r="J24" i="1"/>
  <c r="E17" i="1"/>
  <c r="E18" i="1"/>
  <c r="E19" i="1"/>
  <c r="E20" i="1"/>
  <c r="E21" i="1"/>
  <c r="E16" i="1"/>
  <c r="H15" i="1"/>
  <c r="I15" i="1"/>
  <c r="H16" i="1"/>
  <c r="I16" i="1"/>
  <c r="H17" i="1"/>
  <c r="I17" i="1"/>
  <c r="H18" i="1"/>
  <c r="I18" i="1"/>
  <c r="H19" i="1"/>
  <c r="I19" i="1"/>
  <c r="H20" i="1"/>
  <c r="I20" i="1"/>
  <c r="H21" i="1"/>
  <c r="I21" i="1"/>
  <c r="O21" i="1"/>
  <c r="O16" i="1"/>
  <c r="O15" i="1"/>
  <c r="O17" i="1"/>
  <c r="O18" i="1"/>
  <c r="O19" i="1"/>
  <c r="O20" i="1"/>
  <c r="J15" i="1"/>
  <c r="K15" i="1"/>
  <c r="L15" i="1"/>
  <c r="K16" i="1"/>
  <c r="L16" i="1"/>
  <c r="K17" i="1"/>
  <c r="L17" i="1"/>
  <c r="K18" i="1"/>
  <c r="L18" i="1"/>
  <c r="K19" i="1"/>
  <c r="L19" i="1"/>
  <c r="K20" i="1"/>
  <c r="L20" i="1"/>
  <c r="K21" i="1"/>
  <c r="L21" i="1"/>
  <c r="J16" i="1"/>
  <c r="J17" i="1"/>
  <c r="J18" i="1"/>
  <c r="J19" i="1"/>
  <c r="J20" i="1"/>
  <c r="J21" i="1"/>
  <c r="M16" i="1"/>
  <c r="M17" i="1"/>
  <c r="M18" i="1"/>
  <c r="M19" i="1"/>
  <c r="M20" i="1"/>
  <c r="M21" i="1"/>
  <c r="M15" i="1"/>
</calcChain>
</file>

<file path=xl/sharedStrings.xml><?xml version="1.0" encoding="utf-8"?>
<sst xmlns="http://schemas.openxmlformats.org/spreadsheetml/2006/main" count="35" uniqueCount="21">
  <si>
    <t>EHP</t>
  </si>
  <si>
    <t>Day</t>
  </si>
  <si>
    <t>Date</t>
  </si>
  <si>
    <t>Begin</t>
  </si>
  <si>
    <t>End</t>
  </si>
  <si>
    <t>Hrs</t>
  </si>
  <si>
    <t>Heures / sem</t>
  </si>
  <si>
    <t>Tarif 100%</t>
  </si>
  <si>
    <t>Tarif 150%</t>
  </si>
  <si>
    <t>Tarif 200%</t>
  </si>
  <si>
    <t>Nbre H 100%</t>
  </si>
  <si>
    <t>Nbre H 150%</t>
  </si>
  <si>
    <t>Nbre H 200%</t>
  </si>
  <si>
    <t>Total prestations &amp; depl</t>
  </si>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</sst>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_(* #,##0.00_);_(* \(#,##0.00\);_(* &quot;-&quot;??_);_(@_)"/>
    <numFmt numFmtId="165" formatCode="#,##0.00\ &quot;€&quot;"/>
    <numFmt numFmtId="166" formatCode="_ [$€-80C]\ * #,##0.00_ ;_ [$€-80C]\ * \-#,##0.00_ ;_ [$€-80C]\ * &quot;-&quot;??_ ;_ @_ "/>
    <numFmt numFmtId="167" formatCode="h:mm;@"/>
    <numFmt numFmtId="168" formatCode="[hh]:mm"/>
    <numFmt numFmtId="169" formatCode="[$-F800]dddd\,\ mmmm\ dd\,\ yyyy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00000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rgb="FFFF0000"/>
      </left>
      <right style="thin">
        <color auto="1"/>
      </right>
      <top style="medium">
        <color rgb="FFFF0000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rgb="FFFF0000"/>
      </top>
      <bottom style="thin">
        <color auto="1"/>
      </bottom>
      <diagonal/>
    </border>
    <border>
      <left style="thin">
        <color auto="1"/>
      </left>
      <right style="medium">
        <color rgb="FFFF0000"/>
      </right>
      <top style="medium">
        <color rgb="FFFF0000"/>
      </top>
      <bottom style="thin">
        <color auto="1"/>
      </bottom>
      <diagonal/>
    </border>
    <border>
      <left style="medium">
        <color rgb="FFFF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rgb="FFFF0000"/>
      </right>
      <top style="thin">
        <color auto="1"/>
      </top>
      <bottom style="thin">
        <color auto="1"/>
      </bottom>
      <diagonal/>
    </border>
    <border>
      <left style="medium">
        <color rgb="FFFF0000"/>
      </left>
      <right style="thin">
        <color auto="1"/>
      </right>
      <top style="thin">
        <color auto="1"/>
      </top>
      <bottom style="medium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rgb="FFFF0000"/>
      </bottom>
      <diagonal/>
    </border>
    <border>
      <left style="thin">
        <color auto="1"/>
      </left>
      <right style="medium">
        <color rgb="FFFF0000"/>
      </right>
      <top style="thin">
        <color auto="1"/>
      </top>
      <bottom style="medium">
        <color rgb="FFFF0000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89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165" fontId="0" fillId="0" borderId="0" xfId="0" applyNumberFormat="1"/>
    <xf numFmtId="2" fontId="0" fillId="0" borderId="0" xfId="0" applyNumberFormat="1" applyFont="1" applyAlignment="1">
      <alignment horizontal="center"/>
    </xf>
    <xf numFmtId="46" fontId="0" fillId="0" borderId="0" xfId="0" applyNumberFormat="1"/>
    <xf numFmtId="166" fontId="2" fillId="2" borderId="1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left" vertical="top"/>
    </xf>
    <xf numFmtId="167" fontId="0" fillId="0" borderId="1" xfId="0" applyNumberFormat="1" applyBorder="1" applyAlignment="1">
      <alignment horizontal="left" vertical="top"/>
    </xf>
    <xf numFmtId="168" fontId="0" fillId="0" borderId="1" xfId="0" applyNumberFormat="1" applyBorder="1" applyAlignment="1">
      <alignment horizontal="center" vertical="top"/>
    </xf>
    <xf numFmtId="166" fontId="0" fillId="0" borderId="1" xfId="0" quotePrefix="1" applyNumberFormat="1" applyBorder="1" applyAlignment="1">
      <alignment horizontal="center" vertical="top"/>
    </xf>
    <xf numFmtId="166" fontId="0" fillId="0" borderId="1" xfId="0" applyNumberFormat="1" applyBorder="1" applyAlignment="1">
      <alignment horizontal="center"/>
    </xf>
    <xf numFmtId="20" fontId="0" fillId="0" borderId="1" xfId="1" applyNumberFormat="1" applyFont="1" applyFill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2" fontId="2" fillId="0" borderId="2" xfId="0" applyNumberFormat="1" applyFont="1" applyBorder="1" applyAlignment="1">
      <alignment horizontal="center"/>
    </xf>
    <xf numFmtId="165" fontId="2" fillId="0" borderId="2" xfId="0" applyNumberFormat="1" applyFont="1" applyBorder="1"/>
    <xf numFmtId="49" fontId="0" fillId="0" borderId="1" xfId="1" applyNumberFormat="1" applyFont="1" applyFill="1" applyBorder="1" applyAlignment="1">
      <alignment horizontal="center"/>
    </xf>
    <xf numFmtId="169" fontId="0" fillId="0" borderId="1" xfId="0" quotePrefix="1" applyNumberFormat="1" applyBorder="1" applyAlignment="1">
      <alignment horizontal="left" vertical="top"/>
    </xf>
    <xf numFmtId="169" fontId="0" fillId="0" borderId="3" xfId="0" quotePrefix="1" applyNumberFormat="1" applyBorder="1" applyAlignment="1">
      <alignment horizontal="left" vertical="top"/>
    </xf>
    <xf numFmtId="14" fontId="0" fillId="0" borderId="3" xfId="0" applyNumberFormat="1" applyBorder="1" applyAlignment="1">
      <alignment horizontal="left" vertical="top"/>
    </xf>
    <xf numFmtId="167" fontId="0" fillId="0" borderId="3" xfId="0" applyNumberFormat="1" applyBorder="1" applyAlignment="1">
      <alignment horizontal="left" vertical="top"/>
    </xf>
    <xf numFmtId="168" fontId="0" fillId="0" borderId="3" xfId="0" applyNumberFormat="1" applyBorder="1" applyAlignment="1">
      <alignment horizontal="center" vertical="top"/>
    </xf>
    <xf numFmtId="166" fontId="0" fillId="0" borderId="3" xfId="0" quotePrefix="1" applyNumberFormat="1" applyBorder="1" applyAlignment="1">
      <alignment horizontal="center" vertical="top"/>
    </xf>
    <xf numFmtId="166" fontId="0" fillId="0" borderId="3" xfId="0" applyNumberFormat="1" applyBorder="1" applyAlignment="1">
      <alignment horizontal="center"/>
    </xf>
    <xf numFmtId="20" fontId="0" fillId="0" borderId="3" xfId="1" applyNumberFormat="1" applyFont="1" applyFill="1" applyBorder="1" applyAlignment="1">
      <alignment horizontal="center"/>
    </xf>
    <xf numFmtId="165" fontId="0" fillId="0" borderId="3" xfId="0" applyNumberFormat="1" applyBorder="1" applyAlignment="1">
      <alignment horizontal="center"/>
    </xf>
    <xf numFmtId="169" fontId="0" fillId="0" borderId="4" xfId="0" quotePrefix="1" applyNumberFormat="1" applyBorder="1" applyAlignment="1">
      <alignment horizontal="left" vertical="top"/>
    </xf>
    <xf numFmtId="14" fontId="0" fillId="0" borderId="4" xfId="0" applyNumberFormat="1" applyBorder="1" applyAlignment="1">
      <alignment horizontal="left" vertical="top"/>
    </xf>
    <xf numFmtId="167" fontId="0" fillId="0" borderId="4" xfId="0" applyNumberFormat="1" applyBorder="1" applyAlignment="1">
      <alignment horizontal="left" vertical="top"/>
    </xf>
    <xf numFmtId="168" fontId="0" fillId="0" borderId="4" xfId="0" applyNumberFormat="1" applyBorder="1" applyAlignment="1">
      <alignment horizontal="center" vertical="top"/>
    </xf>
    <xf numFmtId="166" fontId="0" fillId="0" borderId="4" xfId="0" quotePrefix="1" applyNumberFormat="1" applyBorder="1" applyAlignment="1">
      <alignment horizontal="center" vertical="top"/>
    </xf>
    <xf numFmtId="166" fontId="0" fillId="0" borderId="4" xfId="0" applyNumberFormat="1" applyBorder="1" applyAlignment="1">
      <alignment horizontal="center"/>
    </xf>
    <xf numFmtId="20" fontId="0" fillId="0" borderId="4" xfId="1" applyNumberFormat="1" applyFont="1" applyFill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169" fontId="0" fillId="0" borderId="5" xfId="0" quotePrefix="1" applyNumberFormat="1" applyBorder="1" applyAlignment="1">
      <alignment horizontal="left" vertical="top"/>
    </xf>
    <xf numFmtId="14" fontId="0" fillId="0" borderId="6" xfId="0" applyNumberFormat="1" applyBorder="1" applyAlignment="1">
      <alignment horizontal="left" vertical="top"/>
    </xf>
    <xf numFmtId="167" fontId="0" fillId="0" borderId="6" xfId="0" applyNumberFormat="1" applyBorder="1" applyAlignment="1">
      <alignment horizontal="left" vertical="top"/>
    </xf>
    <xf numFmtId="168" fontId="0" fillId="0" borderId="6" xfId="0" applyNumberFormat="1" applyBorder="1" applyAlignment="1">
      <alignment horizontal="center" vertical="top"/>
    </xf>
    <xf numFmtId="166" fontId="0" fillId="0" borderId="6" xfId="0" quotePrefix="1" applyNumberFormat="1" applyBorder="1" applyAlignment="1">
      <alignment horizontal="center" vertical="top"/>
    </xf>
    <xf numFmtId="166" fontId="0" fillId="0" borderId="6" xfId="0" applyNumberFormat="1" applyBorder="1" applyAlignment="1">
      <alignment horizontal="center"/>
    </xf>
    <xf numFmtId="20" fontId="0" fillId="0" borderId="6" xfId="1" applyNumberFormat="1" applyFont="1" applyFill="1" applyBorder="1" applyAlignment="1">
      <alignment horizontal="center"/>
    </xf>
    <xf numFmtId="165" fontId="0" fillId="0" borderId="7" xfId="0" applyNumberFormat="1" applyBorder="1" applyAlignment="1">
      <alignment horizontal="center"/>
    </xf>
    <xf numFmtId="169" fontId="0" fillId="0" borderId="8" xfId="0" quotePrefix="1" applyNumberFormat="1" applyBorder="1" applyAlignment="1">
      <alignment horizontal="left" vertical="top"/>
    </xf>
    <xf numFmtId="165" fontId="0" fillId="0" borderId="9" xfId="0" applyNumberFormat="1" applyBorder="1" applyAlignment="1">
      <alignment horizontal="center"/>
    </xf>
    <xf numFmtId="169" fontId="0" fillId="0" borderId="10" xfId="0" quotePrefix="1" applyNumberFormat="1" applyBorder="1" applyAlignment="1">
      <alignment horizontal="left" vertical="top"/>
    </xf>
    <xf numFmtId="14" fontId="0" fillId="0" borderId="11" xfId="0" applyNumberFormat="1" applyBorder="1" applyAlignment="1">
      <alignment horizontal="left" vertical="top"/>
    </xf>
    <xf numFmtId="167" fontId="0" fillId="0" borderId="11" xfId="0" applyNumberFormat="1" applyBorder="1" applyAlignment="1">
      <alignment horizontal="left" vertical="top"/>
    </xf>
    <xf numFmtId="168" fontId="0" fillId="0" borderId="11" xfId="0" applyNumberFormat="1" applyBorder="1" applyAlignment="1">
      <alignment horizontal="center" vertical="top"/>
    </xf>
    <xf numFmtId="166" fontId="0" fillId="0" borderId="11" xfId="0" quotePrefix="1" applyNumberFormat="1" applyBorder="1" applyAlignment="1">
      <alignment horizontal="center" vertical="top"/>
    </xf>
    <xf numFmtId="166" fontId="0" fillId="0" borderId="11" xfId="0" applyNumberFormat="1" applyBorder="1" applyAlignment="1">
      <alignment horizontal="center"/>
    </xf>
    <xf numFmtId="20" fontId="0" fillId="0" borderId="11" xfId="1" applyNumberFormat="1" applyFont="1" applyFill="1" applyBorder="1" applyAlignment="1">
      <alignment horizontal="center"/>
    </xf>
    <xf numFmtId="165" fontId="0" fillId="0" borderId="12" xfId="0" applyNumberFormat="1" applyBorder="1" applyAlignment="1">
      <alignment horizontal="center"/>
    </xf>
    <xf numFmtId="169" fontId="0" fillId="0" borderId="13" xfId="0" quotePrefix="1" applyNumberFormat="1" applyBorder="1" applyAlignment="1">
      <alignment horizontal="left" vertical="top"/>
    </xf>
    <xf numFmtId="14" fontId="0" fillId="0" borderId="13" xfId="0" applyNumberFormat="1" applyBorder="1" applyAlignment="1">
      <alignment horizontal="left" vertical="top"/>
    </xf>
    <xf numFmtId="167" fontId="0" fillId="0" borderId="13" xfId="0" applyNumberFormat="1" applyBorder="1" applyAlignment="1">
      <alignment horizontal="left" vertical="top"/>
    </xf>
    <xf numFmtId="168" fontId="0" fillId="0" borderId="13" xfId="0" applyNumberFormat="1" applyBorder="1" applyAlignment="1">
      <alignment horizontal="center" vertical="top"/>
    </xf>
    <xf numFmtId="166" fontId="0" fillId="0" borderId="13" xfId="0" quotePrefix="1" applyNumberFormat="1" applyBorder="1" applyAlignment="1">
      <alignment horizontal="center" vertical="top"/>
    </xf>
    <xf numFmtId="166" fontId="0" fillId="0" borderId="13" xfId="0" applyNumberFormat="1" applyBorder="1" applyAlignment="1">
      <alignment horizontal="center"/>
    </xf>
    <xf numFmtId="20" fontId="0" fillId="0" borderId="13" xfId="1" applyNumberFormat="1" applyFont="1" applyFill="1" applyBorder="1" applyAlignment="1">
      <alignment horizontal="center"/>
    </xf>
    <xf numFmtId="165" fontId="0" fillId="0" borderId="13" xfId="0" applyNumberFormat="1" applyBorder="1" applyAlignment="1">
      <alignment horizontal="center"/>
    </xf>
    <xf numFmtId="49" fontId="0" fillId="0" borderId="4" xfId="1" applyNumberFormat="1" applyFont="1" applyFill="1" applyBorder="1" applyAlignment="1">
      <alignment horizontal="center"/>
    </xf>
    <xf numFmtId="49" fontId="0" fillId="0" borderId="11" xfId="1" applyNumberFormat="1" applyFont="1" applyFill="1" applyBorder="1" applyAlignment="1">
      <alignment horizontal="center"/>
    </xf>
    <xf numFmtId="166" fontId="2" fillId="2" borderId="3" xfId="0" applyNumberFormat="1" applyFont="1" applyFill="1" applyBorder="1" applyAlignment="1">
      <alignment horizontal="center" vertical="center"/>
    </xf>
    <xf numFmtId="9" fontId="2" fillId="2" borderId="3" xfId="0" applyNumberFormat="1" applyFont="1" applyFill="1" applyBorder="1" applyAlignment="1">
      <alignment vertical="center" indent="1"/>
    </xf>
    <xf numFmtId="2" fontId="2" fillId="2" borderId="3" xfId="0" applyNumberFormat="1" applyFont="1" applyFill="1" applyBorder="1" applyAlignment="1">
      <alignment horizontal="center" vertical="center"/>
    </xf>
    <xf numFmtId="165" fontId="2" fillId="2" borderId="3" xfId="0" applyNumberFormat="1" applyFont="1" applyFill="1" applyBorder="1" applyAlignment="1">
      <alignment horizontal="center" vertical="center"/>
    </xf>
    <xf numFmtId="169" fontId="0" fillId="0" borderId="14" xfId="0" quotePrefix="1" applyNumberFormat="1" applyBorder="1" applyAlignment="1">
      <alignment horizontal="left" vertical="top"/>
    </xf>
    <xf numFmtId="14" fontId="0" fillId="0" borderId="15" xfId="0" applyNumberFormat="1" applyBorder="1" applyAlignment="1">
      <alignment horizontal="left" vertical="top"/>
    </xf>
    <xf numFmtId="167" fontId="0" fillId="0" borderId="15" xfId="0" applyNumberFormat="1" applyBorder="1" applyAlignment="1">
      <alignment horizontal="left" vertical="top"/>
    </xf>
    <xf numFmtId="168" fontId="0" fillId="0" borderId="15" xfId="0" applyNumberFormat="1" applyBorder="1" applyAlignment="1">
      <alignment horizontal="center" vertical="top"/>
    </xf>
    <xf numFmtId="166" fontId="0" fillId="0" borderId="15" xfId="0" quotePrefix="1" applyNumberFormat="1" applyBorder="1" applyAlignment="1">
      <alignment horizontal="center" vertical="top"/>
    </xf>
    <xf numFmtId="166" fontId="0" fillId="0" borderId="15" xfId="0" applyNumberFormat="1" applyBorder="1" applyAlignment="1">
      <alignment horizontal="center"/>
    </xf>
    <xf numFmtId="20" fontId="0" fillId="0" borderId="15" xfId="1" applyNumberFormat="1" applyFont="1" applyFill="1" applyBorder="1" applyAlignment="1">
      <alignment horizontal="center"/>
    </xf>
    <xf numFmtId="165" fontId="0" fillId="0" borderId="16" xfId="0" applyNumberFormat="1" applyBorder="1" applyAlignment="1">
      <alignment horizontal="center"/>
    </xf>
    <xf numFmtId="169" fontId="0" fillId="0" borderId="17" xfId="0" quotePrefix="1" applyNumberFormat="1" applyBorder="1" applyAlignment="1">
      <alignment horizontal="left" vertical="top"/>
    </xf>
    <xf numFmtId="165" fontId="0" fillId="0" borderId="18" xfId="0" applyNumberFormat="1" applyBorder="1" applyAlignment="1">
      <alignment horizontal="center"/>
    </xf>
    <xf numFmtId="169" fontId="0" fillId="0" borderId="19" xfId="0" quotePrefix="1" applyNumberFormat="1" applyBorder="1" applyAlignment="1">
      <alignment horizontal="left" vertical="top"/>
    </xf>
    <xf numFmtId="14" fontId="0" fillId="0" borderId="20" xfId="0" applyNumberFormat="1" applyBorder="1" applyAlignment="1">
      <alignment horizontal="left" vertical="top"/>
    </xf>
    <xf numFmtId="167" fontId="0" fillId="0" borderId="20" xfId="0" applyNumberFormat="1" applyBorder="1" applyAlignment="1">
      <alignment horizontal="left" vertical="top"/>
    </xf>
    <xf numFmtId="168" fontId="0" fillId="0" borderId="20" xfId="0" applyNumberFormat="1" applyBorder="1" applyAlignment="1">
      <alignment horizontal="center" vertical="top"/>
    </xf>
    <xf numFmtId="166" fontId="0" fillId="0" borderId="20" xfId="0" quotePrefix="1" applyNumberFormat="1" applyBorder="1" applyAlignment="1">
      <alignment horizontal="center" vertical="top"/>
    </xf>
    <xf numFmtId="166" fontId="0" fillId="0" borderId="20" xfId="0" applyNumberFormat="1" applyBorder="1" applyAlignment="1">
      <alignment horizontal="center"/>
    </xf>
    <xf numFmtId="20" fontId="0" fillId="0" borderId="20" xfId="1" applyNumberFormat="1" applyFont="1" applyFill="1" applyBorder="1" applyAlignment="1">
      <alignment horizontal="center"/>
    </xf>
    <xf numFmtId="165" fontId="0" fillId="0" borderId="21" xfId="0" applyNumberFormat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$J$10"/>
</file>

<file path=xl/ctrlProps/ctrlProp2.xml><?xml version="1.0" encoding="utf-8"?>
<formControlPr xmlns="http://schemas.microsoft.com/office/spreadsheetml/2009/9/main" objectType="CheckBox" checked="Checked" fmlaLink="$K$10"/>
</file>

<file path=xl/ctrlProps/ctrlProp3.xml><?xml version="1.0" encoding="utf-8"?>
<formControlPr xmlns="http://schemas.microsoft.com/office/spreadsheetml/2009/9/main" objectType="CheckBox" checked="Checked" fmlaLink="$L$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6</xdr:row>
          <xdr:rowOff>171450</xdr:rowOff>
        </xdr:from>
        <xdr:to>
          <xdr:col>5</xdr:col>
          <xdr:colOff>390525</xdr:colOff>
          <xdr:row>8</xdr:row>
          <xdr:rowOff>9525</xdr:rowOff>
        </xdr:to>
        <xdr:sp macro="" textlink="">
          <xdr:nvSpPr>
            <xdr:cNvPr id="1025" name="Check Box 1" descr="test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100%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7</xdr:row>
          <xdr:rowOff>180975</xdr:rowOff>
        </xdr:from>
        <xdr:to>
          <xdr:col>5</xdr:col>
          <xdr:colOff>371475</xdr:colOff>
          <xdr:row>9</xdr:row>
          <xdr:rowOff>19050</xdr:rowOff>
        </xdr:to>
        <xdr:sp macro="" textlink="">
          <xdr:nvSpPr>
            <xdr:cNvPr id="1026" name="Check Box 2" descr="test 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150%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9</xdr:row>
          <xdr:rowOff>0</xdr:rowOff>
        </xdr:from>
        <xdr:to>
          <xdr:col>5</xdr:col>
          <xdr:colOff>361950</xdr:colOff>
          <xdr:row>10</xdr:row>
          <xdr:rowOff>28575</xdr:rowOff>
        </xdr:to>
        <xdr:sp macro="" textlink="">
          <xdr:nvSpPr>
            <xdr:cNvPr id="1027" name="Check Box 3" descr="test 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200%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D6:P46"/>
  <sheetViews>
    <sheetView tabSelected="1" topLeftCell="A7" workbookViewId="0">
      <selection activeCell="R32" sqref="R32"/>
    </sheetView>
  </sheetViews>
  <sheetFormatPr baseColWidth="10" defaultColWidth="9.140625" defaultRowHeight="15" x14ac:dyDescent="0.25"/>
  <cols>
    <col min="4" max="4" width="11.42578125" bestFit="1" customWidth="1"/>
    <col min="5" max="5" width="10.7109375" bestFit="1" customWidth="1"/>
    <col min="6" max="6" width="6.85546875" bestFit="1" customWidth="1"/>
    <col min="7" max="8" width="5.5703125" bestFit="1" customWidth="1"/>
    <col min="9" max="9" width="14.28515625" bestFit="1" customWidth="1"/>
    <col min="10" max="12" width="10.85546875" bestFit="1" customWidth="1"/>
    <col min="13" max="15" width="12.140625" bestFit="1" customWidth="1"/>
    <col min="16" max="16" width="22.7109375" bestFit="1" customWidth="1"/>
  </cols>
  <sheetData>
    <row r="6" spans="4:16" x14ac:dyDescent="0.25">
      <c r="I6" s="2"/>
      <c r="L6" s="3"/>
      <c r="M6" s="3"/>
      <c r="N6" s="3"/>
      <c r="O6" s="4"/>
    </row>
    <row r="7" spans="4:16" x14ac:dyDescent="0.25">
      <c r="E7" t="s">
        <v>0</v>
      </c>
      <c r="F7">
        <v>10</v>
      </c>
      <c r="I7" s="2"/>
      <c r="L7" s="3"/>
      <c r="M7" s="3"/>
      <c r="N7" s="3"/>
      <c r="O7" s="4"/>
    </row>
    <row r="8" spans="4:16" x14ac:dyDescent="0.25">
      <c r="I8" s="2"/>
      <c r="L8" s="3"/>
      <c r="M8" s="3"/>
      <c r="N8" s="3"/>
      <c r="O8" s="4"/>
    </row>
    <row r="9" spans="4:16" x14ac:dyDescent="0.25">
      <c r="I9" s="2"/>
      <c r="L9" s="3"/>
      <c r="M9" s="3"/>
      <c r="N9" s="3"/>
      <c r="O9" s="4"/>
    </row>
    <row r="10" spans="4:16" x14ac:dyDescent="0.25">
      <c r="G10" s="2"/>
      <c r="J10" s="5" t="b">
        <v>0</v>
      </c>
      <c r="K10" s="3" t="b">
        <v>1</v>
      </c>
      <c r="L10" s="4" t="b">
        <v>1</v>
      </c>
    </row>
    <row r="11" spans="4:16" x14ac:dyDescent="0.25">
      <c r="F11" s="1"/>
      <c r="G11" s="2"/>
      <c r="J11" s="4"/>
      <c r="K11" s="4"/>
      <c r="L11" s="4"/>
    </row>
    <row r="12" spans="4:16" x14ac:dyDescent="0.25">
      <c r="F12" s="1"/>
      <c r="G12" s="2"/>
      <c r="I12" s="6">
        <v>1.5833333333333333</v>
      </c>
      <c r="J12" s="3"/>
      <c r="K12" s="3"/>
      <c r="L12" s="4"/>
    </row>
    <row r="13" spans="4:16" x14ac:dyDescent="0.25">
      <c r="D13" s="7" t="s">
        <v>1</v>
      </c>
      <c r="E13" s="7" t="s">
        <v>2</v>
      </c>
      <c r="F13" s="7" t="s">
        <v>3</v>
      </c>
      <c r="G13" s="7" t="s">
        <v>4</v>
      </c>
      <c r="H13" s="7" t="s">
        <v>5</v>
      </c>
      <c r="I13" s="7" t="s">
        <v>6</v>
      </c>
      <c r="J13" s="7" t="s">
        <v>7</v>
      </c>
      <c r="K13" s="7" t="s">
        <v>8</v>
      </c>
      <c r="L13" s="7" t="s">
        <v>9</v>
      </c>
      <c r="M13" s="8" t="s">
        <v>10</v>
      </c>
      <c r="N13" s="8" t="s">
        <v>11</v>
      </c>
      <c r="O13" s="8" t="s">
        <v>12</v>
      </c>
      <c r="P13" s="9" t="s">
        <v>13</v>
      </c>
    </row>
    <row r="14" spans="4:16" ht="15.75" thickBot="1" x14ac:dyDescent="0.3">
      <c r="D14" s="67"/>
      <c r="E14" s="67"/>
      <c r="F14" s="67"/>
      <c r="G14" s="67"/>
      <c r="H14" s="67"/>
      <c r="I14" s="67"/>
      <c r="J14" s="68">
        <v>1</v>
      </c>
      <c r="K14" s="68">
        <v>1.5</v>
      </c>
      <c r="L14" s="68">
        <v>2</v>
      </c>
      <c r="M14" s="69"/>
      <c r="N14" s="69"/>
      <c r="O14" s="69"/>
      <c r="P14" s="70"/>
    </row>
    <row r="15" spans="4:16" x14ac:dyDescent="0.25">
      <c r="D15" s="71" t="s">
        <v>14</v>
      </c>
      <c r="E15" s="72">
        <v>43101</v>
      </c>
      <c r="F15" s="73">
        <v>0.375</v>
      </c>
      <c r="G15" s="73">
        <v>0.75</v>
      </c>
      <c r="H15" s="73">
        <f>G15-F15</f>
        <v>0.375</v>
      </c>
      <c r="I15" s="74">
        <f>IF(I14&lt;38+$I$12,H15+I14,"NOK")</f>
        <v>0.375</v>
      </c>
      <c r="J15" s="75">
        <f>F$7</f>
        <v>10</v>
      </c>
      <c r="K15" s="76">
        <f>IF($K$10=TRUE,$J$15*$K$14,J15)</f>
        <v>15</v>
      </c>
      <c r="L15" s="76">
        <f>IF($L$10=TRUE,$J$15*$L$14,K15)</f>
        <v>20</v>
      </c>
      <c r="M15" s="77">
        <f t="shared" ref="M15:M45" si="0">IF(I15&lt;TIME(38,0,0),I15,I15*K15)</f>
        <v>0.375</v>
      </c>
      <c r="N15" s="77"/>
      <c r="O15" s="77">
        <f>I15*24</f>
        <v>9</v>
      </c>
      <c r="P15" s="78">
        <f>O15*L15</f>
        <v>180</v>
      </c>
    </row>
    <row r="16" spans="4:16" x14ac:dyDescent="0.25">
      <c r="D16" s="79" t="s">
        <v>15</v>
      </c>
      <c r="E16" s="10">
        <f>E15+1</f>
        <v>43102</v>
      </c>
      <c r="F16" s="11">
        <v>4.1666666666666664E-2</v>
      </c>
      <c r="G16" s="11">
        <v>1</v>
      </c>
      <c r="H16" s="11">
        <f>G16-F16</f>
        <v>0.95833333333333337</v>
      </c>
      <c r="I16" s="12">
        <f t="shared" ref="I16:I45" si="1">IF(I15&lt;38+$I$12,H16+I15,"NOK")</f>
        <v>1.3333333333333335</v>
      </c>
      <c r="J16" s="13">
        <f t="shared" ref="J16:J45" si="2">F$7</f>
        <v>10</v>
      </c>
      <c r="K16" s="14">
        <f t="shared" ref="K16:K45" si="3">IF($K$10=TRUE,$J$15*$K$14,J16)</f>
        <v>15</v>
      </c>
      <c r="L16" s="14">
        <f t="shared" ref="L16:L45" si="4">IF($L$10=TRUE,$J$15*$L$14,K16)</f>
        <v>20</v>
      </c>
      <c r="M16" s="15">
        <f t="shared" si="0"/>
        <v>20.000000000000004</v>
      </c>
      <c r="N16" s="15"/>
      <c r="O16" s="15">
        <f t="shared" ref="O16:O45" si="5">I16*24</f>
        <v>32</v>
      </c>
      <c r="P16" s="80">
        <f t="shared" ref="P16:P45" si="6">+(O16*L16)+(N16*K16)+(M16*J16)</f>
        <v>840</v>
      </c>
    </row>
    <row r="17" spans="4:16" x14ac:dyDescent="0.25">
      <c r="D17" s="79" t="s">
        <v>16</v>
      </c>
      <c r="E17" s="10">
        <f t="shared" ref="E17:E45" si="7">E16+1</f>
        <v>43103</v>
      </c>
      <c r="F17" s="11">
        <v>0.375</v>
      </c>
      <c r="G17" s="11">
        <v>0.70833333333333337</v>
      </c>
      <c r="H17" s="11">
        <f>G17-F17</f>
        <v>0.33333333333333337</v>
      </c>
      <c r="I17" s="12">
        <f t="shared" si="1"/>
        <v>1.666666666666667</v>
      </c>
      <c r="J17" s="13">
        <f t="shared" si="2"/>
        <v>10</v>
      </c>
      <c r="K17" s="14">
        <f t="shared" si="3"/>
        <v>15</v>
      </c>
      <c r="L17" s="14">
        <f t="shared" si="4"/>
        <v>20</v>
      </c>
      <c r="M17" s="15">
        <f t="shared" si="0"/>
        <v>25.000000000000004</v>
      </c>
      <c r="N17" s="15"/>
      <c r="O17" s="15">
        <f t="shared" si="5"/>
        <v>40.000000000000007</v>
      </c>
      <c r="P17" s="80">
        <f t="shared" si="6"/>
        <v>1050.0000000000002</v>
      </c>
    </row>
    <row r="18" spans="4:16" x14ac:dyDescent="0.25">
      <c r="D18" s="79" t="s">
        <v>17</v>
      </c>
      <c r="E18" s="10">
        <f t="shared" si="7"/>
        <v>43104</v>
      </c>
      <c r="F18" s="11">
        <v>0.41666666666666669</v>
      </c>
      <c r="G18" s="11">
        <v>0.70833333333333337</v>
      </c>
      <c r="H18" s="11">
        <f>G18-F18</f>
        <v>0.29166666666666669</v>
      </c>
      <c r="I18" s="12">
        <f t="shared" si="1"/>
        <v>1.9583333333333337</v>
      </c>
      <c r="J18" s="13">
        <f t="shared" si="2"/>
        <v>10</v>
      </c>
      <c r="K18" s="14">
        <f t="shared" si="3"/>
        <v>15</v>
      </c>
      <c r="L18" s="14">
        <f t="shared" si="4"/>
        <v>20</v>
      </c>
      <c r="M18" s="15">
        <f t="shared" si="0"/>
        <v>29.375000000000007</v>
      </c>
      <c r="N18" s="15"/>
      <c r="O18" s="15">
        <f t="shared" si="5"/>
        <v>47.000000000000007</v>
      </c>
      <c r="P18" s="80">
        <f t="shared" si="6"/>
        <v>1233.7500000000002</v>
      </c>
    </row>
    <row r="19" spans="4:16" x14ac:dyDescent="0.25">
      <c r="D19" s="79" t="s">
        <v>18</v>
      </c>
      <c r="E19" s="10">
        <f t="shared" si="7"/>
        <v>43105</v>
      </c>
      <c r="F19" s="11">
        <v>4.1666666666666664E-2</v>
      </c>
      <c r="G19" s="11">
        <v>1</v>
      </c>
      <c r="H19" s="11">
        <f t="shared" ref="H19:H45" si="8">G19-F19</f>
        <v>0.95833333333333337</v>
      </c>
      <c r="I19" s="12">
        <f t="shared" si="1"/>
        <v>2.916666666666667</v>
      </c>
      <c r="J19" s="13">
        <f t="shared" si="2"/>
        <v>10</v>
      </c>
      <c r="K19" s="14">
        <f t="shared" si="3"/>
        <v>15</v>
      </c>
      <c r="L19" s="14">
        <f t="shared" si="4"/>
        <v>20</v>
      </c>
      <c r="M19" s="15">
        <f t="shared" si="0"/>
        <v>43.750000000000007</v>
      </c>
      <c r="N19" s="15"/>
      <c r="O19" s="15">
        <f t="shared" si="5"/>
        <v>70</v>
      </c>
      <c r="P19" s="80">
        <f t="shared" si="6"/>
        <v>1837.5</v>
      </c>
    </row>
    <row r="20" spans="4:16" x14ac:dyDescent="0.25">
      <c r="D20" s="79" t="s">
        <v>19</v>
      </c>
      <c r="E20" s="10">
        <f t="shared" si="7"/>
        <v>43106</v>
      </c>
      <c r="F20" s="11">
        <v>4.1666666666666664E-2</v>
      </c>
      <c r="G20" s="11">
        <v>1</v>
      </c>
      <c r="H20" s="11">
        <f t="shared" si="8"/>
        <v>0.95833333333333337</v>
      </c>
      <c r="I20" s="12">
        <f t="shared" si="1"/>
        <v>3.8750000000000004</v>
      </c>
      <c r="J20" s="13">
        <f t="shared" si="2"/>
        <v>10</v>
      </c>
      <c r="K20" s="14">
        <f t="shared" si="3"/>
        <v>15</v>
      </c>
      <c r="L20" s="14">
        <f t="shared" si="4"/>
        <v>20</v>
      </c>
      <c r="M20" s="15">
        <f t="shared" si="0"/>
        <v>58.125000000000007</v>
      </c>
      <c r="N20" s="15"/>
      <c r="O20" s="15">
        <f t="shared" si="5"/>
        <v>93.000000000000014</v>
      </c>
      <c r="P20" s="80">
        <f t="shared" si="6"/>
        <v>2441.2500000000005</v>
      </c>
    </row>
    <row r="21" spans="4:16" ht="15.75" thickBot="1" x14ac:dyDescent="0.3">
      <c r="D21" s="81" t="s">
        <v>20</v>
      </c>
      <c r="E21" s="82">
        <f t="shared" si="7"/>
        <v>43107</v>
      </c>
      <c r="F21" s="83">
        <v>4.1666666666666664E-2</v>
      </c>
      <c r="G21" s="83">
        <v>1</v>
      </c>
      <c r="H21" s="83">
        <f t="shared" si="8"/>
        <v>0.95833333333333337</v>
      </c>
      <c r="I21" s="84">
        <f t="shared" si="1"/>
        <v>4.8333333333333339</v>
      </c>
      <c r="J21" s="85">
        <f t="shared" si="2"/>
        <v>10</v>
      </c>
      <c r="K21" s="86">
        <f t="shared" si="3"/>
        <v>15</v>
      </c>
      <c r="L21" s="86">
        <f t="shared" si="4"/>
        <v>20</v>
      </c>
      <c r="M21" s="87">
        <f t="shared" si="0"/>
        <v>72.500000000000014</v>
      </c>
      <c r="N21" s="87"/>
      <c r="O21" s="87">
        <f t="shared" si="5"/>
        <v>116.00000000000001</v>
      </c>
      <c r="P21" s="88">
        <f t="shared" si="6"/>
        <v>3045.0000000000005</v>
      </c>
    </row>
    <row r="22" spans="4:16" x14ac:dyDescent="0.25">
      <c r="D22" s="31"/>
      <c r="E22" s="32"/>
      <c r="F22" s="33"/>
      <c r="G22" s="33"/>
      <c r="H22" s="33"/>
      <c r="I22" s="34"/>
      <c r="J22" s="35"/>
      <c r="K22" s="36"/>
      <c r="L22" s="36"/>
      <c r="M22" s="37"/>
      <c r="N22" s="37"/>
      <c r="O22" s="37"/>
      <c r="P22" s="38"/>
    </row>
    <row r="23" spans="4:16" ht="15.75" thickBot="1" x14ac:dyDescent="0.3">
      <c r="D23" s="23"/>
      <c r="E23" s="24"/>
      <c r="F23" s="25"/>
      <c r="G23" s="25"/>
      <c r="H23" s="25"/>
      <c r="I23" s="26"/>
      <c r="J23" s="27"/>
      <c r="K23" s="28"/>
      <c r="L23" s="28"/>
      <c r="M23" s="29"/>
      <c r="N23" s="29"/>
      <c r="O23" s="29"/>
      <c r="P23" s="30"/>
    </row>
    <row r="24" spans="4:16" x14ac:dyDescent="0.25">
      <c r="D24" s="39" t="s">
        <v>14</v>
      </c>
      <c r="E24" s="40">
        <v>43101</v>
      </c>
      <c r="F24" s="41">
        <v>0.375</v>
      </c>
      <c r="G24" s="41">
        <v>0.75</v>
      </c>
      <c r="H24" s="41">
        <f>G24-F24</f>
        <v>0.375</v>
      </c>
      <c r="I24" s="42">
        <f>IF(I23&lt;38+$I$12,H24+I23,"NOK")</f>
        <v>0.375</v>
      </c>
      <c r="J24" s="43">
        <f>F$7</f>
        <v>10</v>
      </c>
      <c r="K24" s="44">
        <f>IF($K$10=TRUE,$J$15*$K$14,J24)</f>
        <v>15</v>
      </c>
      <c r="L24" s="44">
        <f>IF($L$10=TRUE,$J$15*$L$14,K24)</f>
        <v>20</v>
      </c>
      <c r="M24" s="45">
        <v>0.375</v>
      </c>
      <c r="N24" s="45"/>
      <c r="O24" s="45"/>
      <c r="P24" s="46">
        <f>9*10</f>
        <v>90</v>
      </c>
    </row>
    <row r="25" spans="4:16" x14ac:dyDescent="0.25">
      <c r="D25" s="47" t="s">
        <v>15</v>
      </c>
      <c r="E25" s="10">
        <f>E24+1</f>
        <v>43102</v>
      </c>
      <c r="F25" s="11">
        <v>0.375</v>
      </c>
      <c r="G25" s="11">
        <v>0.75</v>
      </c>
      <c r="H25" s="11">
        <f>G25-F25</f>
        <v>0.375</v>
      </c>
      <c r="I25" s="12">
        <f t="shared" ref="I25:I30" si="9">IF(I24&lt;38+$I$12,H25+I24,"NOK")</f>
        <v>0.75</v>
      </c>
      <c r="J25" s="13">
        <f t="shared" ref="J25:J30" si="10">F$7</f>
        <v>10</v>
      </c>
      <c r="K25" s="14">
        <f t="shared" ref="K25:K30" si="11">IF($K$10=TRUE,$J$15*$K$14,J25)</f>
        <v>15</v>
      </c>
      <c r="L25" s="14">
        <f t="shared" ref="L25:L30" si="12">IF($L$10=TRUE,$J$15*$L$14,K25)</f>
        <v>20</v>
      </c>
      <c r="M25" s="15">
        <v>0.375</v>
      </c>
      <c r="N25" s="15"/>
      <c r="O25" s="15"/>
      <c r="P25" s="48">
        <f t="shared" ref="P25:P27" si="13">9*10</f>
        <v>90</v>
      </c>
    </row>
    <row r="26" spans="4:16" x14ac:dyDescent="0.25">
      <c r="D26" s="47" t="s">
        <v>16</v>
      </c>
      <c r="E26" s="10">
        <f t="shared" ref="E26:E30" si="14">E25+1</f>
        <v>43103</v>
      </c>
      <c r="F26" s="11">
        <v>0.375</v>
      </c>
      <c r="G26" s="11">
        <v>0.75</v>
      </c>
      <c r="H26" s="11">
        <f>G26-F26</f>
        <v>0.375</v>
      </c>
      <c r="I26" s="12">
        <f t="shared" si="9"/>
        <v>1.125</v>
      </c>
      <c r="J26" s="13">
        <f t="shared" si="10"/>
        <v>10</v>
      </c>
      <c r="K26" s="14">
        <f t="shared" si="11"/>
        <v>15</v>
      </c>
      <c r="L26" s="14">
        <f t="shared" si="12"/>
        <v>20</v>
      </c>
      <c r="M26" s="15">
        <v>0.375</v>
      </c>
      <c r="N26" s="15"/>
      <c r="O26" s="15"/>
      <c r="P26" s="48">
        <f t="shared" si="13"/>
        <v>90</v>
      </c>
    </row>
    <row r="27" spans="4:16" x14ac:dyDescent="0.25">
      <c r="D27" s="47" t="s">
        <v>17</v>
      </c>
      <c r="E27" s="10">
        <f t="shared" si="14"/>
        <v>43104</v>
      </c>
      <c r="F27" s="11">
        <v>0.375</v>
      </c>
      <c r="G27" s="11">
        <v>0.75</v>
      </c>
      <c r="H27" s="11">
        <f>G27-F27</f>
        <v>0.375</v>
      </c>
      <c r="I27" s="12">
        <f t="shared" si="9"/>
        <v>1.5</v>
      </c>
      <c r="J27" s="13">
        <f t="shared" si="10"/>
        <v>10</v>
      </c>
      <c r="K27" s="14">
        <f t="shared" si="11"/>
        <v>15</v>
      </c>
      <c r="L27" s="14">
        <f t="shared" si="12"/>
        <v>20</v>
      </c>
      <c r="M27" s="15">
        <v>0.375</v>
      </c>
      <c r="N27" s="15"/>
      <c r="O27" s="15"/>
      <c r="P27" s="48">
        <f t="shared" si="13"/>
        <v>90</v>
      </c>
    </row>
    <row r="28" spans="4:16" x14ac:dyDescent="0.25">
      <c r="D28" s="47" t="s">
        <v>18</v>
      </c>
      <c r="E28" s="10">
        <f t="shared" si="14"/>
        <v>43105</v>
      </c>
      <c r="F28" s="11">
        <v>0.375</v>
      </c>
      <c r="G28" s="11">
        <v>0.75</v>
      </c>
      <c r="H28" s="11">
        <f t="shared" ref="H28:H30" si="15">G28-F28</f>
        <v>0.375</v>
      </c>
      <c r="I28" s="12">
        <f t="shared" si="9"/>
        <v>1.875</v>
      </c>
      <c r="J28" s="13">
        <f t="shared" si="10"/>
        <v>10</v>
      </c>
      <c r="K28" s="14">
        <f t="shared" si="11"/>
        <v>15</v>
      </c>
      <c r="L28" s="14">
        <f t="shared" si="12"/>
        <v>20</v>
      </c>
      <c r="M28" s="15">
        <v>8.3333333333333329E-2</v>
      </c>
      <c r="N28" s="15">
        <v>0.29166666666666669</v>
      </c>
      <c r="O28" s="15"/>
      <c r="P28" s="48">
        <f>(2*10)+(7*15)</f>
        <v>125</v>
      </c>
    </row>
    <row r="29" spans="4:16" x14ac:dyDescent="0.25">
      <c r="D29" s="47" t="s">
        <v>19</v>
      </c>
      <c r="E29" s="10">
        <f t="shared" si="14"/>
        <v>43106</v>
      </c>
      <c r="F29" s="11">
        <v>0.45833333333333331</v>
      </c>
      <c r="G29" s="11">
        <v>0.70833333333333337</v>
      </c>
      <c r="H29" s="11">
        <f t="shared" si="15"/>
        <v>0.25000000000000006</v>
      </c>
      <c r="I29" s="12">
        <f t="shared" si="9"/>
        <v>2.125</v>
      </c>
      <c r="J29" s="13">
        <f t="shared" si="10"/>
        <v>10</v>
      </c>
      <c r="K29" s="14">
        <f t="shared" si="11"/>
        <v>15</v>
      </c>
      <c r="L29" s="14">
        <f t="shared" si="12"/>
        <v>20</v>
      </c>
      <c r="M29" s="15">
        <v>0</v>
      </c>
      <c r="N29" s="15">
        <v>0.25</v>
      </c>
      <c r="O29" s="15"/>
      <c r="P29" s="48">
        <f>6*15</f>
        <v>90</v>
      </c>
    </row>
    <row r="30" spans="4:16" x14ac:dyDescent="0.25">
      <c r="D30" s="47" t="s">
        <v>20</v>
      </c>
      <c r="E30" s="10">
        <f t="shared" si="14"/>
        <v>43107</v>
      </c>
      <c r="F30" s="11">
        <v>0.58333333333333337</v>
      </c>
      <c r="G30" s="11">
        <v>0.91666666666666663</v>
      </c>
      <c r="H30" s="11">
        <f t="shared" si="15"/>
        <v>0.33333333333333326</v>
      </c>
      <c r="I30" s="12">
        <f t="shared" si="9"/>
        <v>2.458333333333333</v>
      </c>
      <c r="J30" s="13">
        <f t="shared" si="10"/>
        <v>10</v>
      </c>
      <c r="K30" s="14">
        <f t="shared" si="11"/>
        <v>15</v>
      </c>
      <c r="L30" s="14">
        <f t="shared" si="12"/>
        <v>20</v>
      </c>
      <c r="M30" s="15">
        <v>0</v>
      </c>
      <c r="N30" s="15"/>
      <c r="O30" s="15">
        <v>0.45833333333333331</v>
      </c>
      <c r="P30" s="48">
        <f>11*20</f>
        <v>220</v>
      </c>
    </row>
    <row r="31" spans="4:16" ht="15.75" thickBot="1" x14ac:dyDescent="0.3">
      <c r="D31" s="49"/>
      <c r="E31" s="50"/>
      <c r="F31" s="51"/>
      <c r="G31" s="51"/>
      <c r="H31" s="51"/>
      <c r="I31" s="52"/>
      <c r="J31" s="53"/>
      <c r="K31" s="54"/>
      <c r="L31" s="54"/>
      <c r="M31" s="55"/>
      <c r="N31" s="55"/>
      <c r="O31" s="55"/>
      <c r="P31" s="56">
        <f>SUM(P24:P30)</f>
        <v>795</v>
      </c>
    </row>
    <row r="32" spans="4:16" ht="15.75" thickBot="1" x14ac:dyDescent="0.3">
      <c r="D32" s="57"/>
      <c r="E32" s="58"/>
      <c r="F32" s="59"/>
      <c r="G32" s="59"/>
      <c r="H32" s="59"/>
      <c r="I32" s="60"/>
      <c r="J32" s="61"/>
      <c r="K32" s="62"/>
      <c r="L32" s="62"/>
      <c r="M32" s="63"/>
      <c r="N32" s="63"/>
      <c r="O32" s="63"/>
      <c r="P32" s="64"/>
    </row>
    <row r="33" spans="4:16" x14ac:dyDescent="0.25">
      <c r="D33" s="39" t="s">
        <v>14</v>
      </c>
      <c r="E33" s="40">
        <v>43108</v>
      </c>
      <c r="F33" s="41">
        <v>0.33333333333333331</v>
      </c>
      <c r="G33" s="41">
        <v>0.70833333333333337</v>
      </c>
      <c r="H33" s="41">
        <f>G33-F33</f>
        <v>0.37500000000000006</v>
      </c>
      <c r="I33" s="42">
        <f>IF(I32&lt;38+$I$12,H33+I32,"NOK")</f>
        <v>0.37500000000000006</v>
      </c>
      <c r="J33" s="43">
        <f>F$7</f>
        <v>10</v>
      </c>
      <c r="K33" s="44">
        <f>IF($K$10=TRUE,$J$15*$K$14,J33)</f>
        <v>15</v>
      </c>
      <c r="L33" s="44">
        <f>IF($L$10=TRUE,$J$15*$L$14,K33)</f>
        <v>20</v>
      </c>
      <c r="M33" s="45">
        <v>0.375</v>
      </c>
      <c r="N33" s="45"/>
      <c r="O33" s="45"/>
      <c r="P33" s="46">
        <f>9*10</f>
        <v>90</v>
      </c>
    </row>
    <row r="34" spans="4:16" x14ac:dyDescent="0.25">
      <c r="D34" s="47" t="s">
        <v>15</v>
      </c>
      <c r="E34" s="10">
        <f>E33+1</f>
        <v>43109</v>
      </c>
      <c r="F34" s="11">
        <v>0.33333333333333331</v>
      </c>
      <c r="G34" s="11">
        <v>0.70833333333333337</v>
      </c>
      <c r="H34" s="11">
        <f>G34-F34</f>
        <v>0.37500000000000006</v>
      </c>
      <c r="I34" s="12">
        <f t="shared" ref="I34:I39" si="16">IF(I33&lt;38+$I$12,H34+I33,"NOK")</f>
        <v>0.75000000000000011</v>
      </c>
      <c r="J34" s="13">
        <f t="shared" ref="J34:J39" si="17">F$7</f>
        <v>10</v>
      </c>
      <c r="K34" s="14">
        <f t="shared" ref="K34:K39" si="18">IF($K$10=TRUE,$J$15*$K$14,J34)</f>
        <v>15</v>
      </c>
      <c r="L34" s="14">
        <f t="shared" ref="L34:L39" si="19">IF($L$10=TRUE,$J$15*$L$14,K34)</f>
        <v>20</v>
      </c>
      <c r="M34" s="15">
        <v>0.375</v>
      </c>
      <c r="N34" s="15"/>
      <c r="O34" s="15"/>
      <c r="P34" s="48">
        <f t="shared" ref="P34:P36" si="20">9*10</f>
        <v>90</v>
      </c>
    </row>
    <row r="35" spans="4:16" x14ac:dyDescent="0.25">
      <c r="D35" s="47" t="s">
        <v>16</v>
      </c>
      <c r="E35" s="10">
        <f t="shared" ref="E35:E39" si="21">E34+1</f>
        <v>43110</v>
      </c>
      <c r="F35" s="11">
        <v>0.33333333333333331</v>
      </c>
      <c r="G35" s="11">
        <v>0.70833333333333337</v>
      </c>
      <c r="H35" s="11">
        <f>G35-F35</f>
        <v>0.37500000000000006</v>
      </c>
      <c r="I35" s="12">
        <f t="shared" si="16"/>
        <v>1.1250000000000002</v>
      </c>
      <c r="J35" s="13">
        <f t="shared" si="17"/>
        <v>10</v>
      </c>
      <c r="K35" s="14">
        <f t="shared" si="18"/>
        <v>15</v>
      </c>
      <c r="L35" s="14">
        <f t="shared" si="19"/>
        <v>20</v>
      </c>
      <c r="M35" s="15">
        <v>0.375</v>
      </c>
      <c r="N35" s="15"/>
      <c r="O35" s="15"/>
      <c r="P35" s="48">
        <f t="shared" si="20"/>
        <v>90</v>
      </c>
    </row>
    <row r="36" spans="4:16" x14ac:dyDescent="0.25">
      <c r="D36" s="47" t="s">
        <v>17</v>
      </c>
      <c r="E36" s="10">
        <f t="shared" si="21"/>
        <v>43111</v>
      </c>
      <c r="F36" s="11">
        <v>0.33333333333333331</v>
      </c>
      <c r="G36" s="11">
        <v>0.79166666666666663</v>
      </c>
      <c r="H36" s="11">
        <f>G36-F36</f>
        <v>0.45833333333333331</v>
      </c>
      <c r="I36" s="12">
        <f t="shared" si="16"/>
        <v>1.5833333333333335</v>
      </c>
      <c r="J36" s="13">
        <f t="shared" si="17"/>
        <v>10</v>
      </c>
      <c r="K36" s="14">
        <f t="shared" si="18"/>
        <v>15</v>
      </c>
      <c r="L36" s="14">
        <f t="shared" si="19"/>
        <v>20</v>
      </c>
      <c r="M36" s="15">
        <v>0.45833333333333331</v>
      </c>
      <c r="N36" s="15"/>
      <c r="O36" s="15"/>
      <c r="P36" s="48">
        <f>11*10</f>
        <v>110</v>
      </c>
    </row>
    <row r="37" spans="4:16" x14ac:dyDescent="0.25">
      <c r="D37" s="47" t="s">
        <v>18</v>
      </c>
      <c r="E37" s="10">
        <f t="shared" si="21"/>
        <v>43112</v>
      </c>
      <c r="F37" s="11">
        <v>0.33333333333333331</v>
      </c>
      <c r="G37" s="11">
        <v>0.70833333333333337</v>
      </c>
      <c r="H37" s="11">
        <f t="shared" ref="H37:H39" si="22">G37-F37</f>
        <v>0.37500000000000006</v>
      </c>
      <c r="I37" s="12">
        <f t="shared" si="16"/>
        <v>1.9583333333333335</v>
      </c>
      <c r="J37" s="13">
        <f t="shared" si="17"/>
        <v>10</v>
      </c>
      <c r="K37" s="14">
        <f t="shared" si="18"/>
        <v>15</v>
      </c>
      <c r="L37" s="14">
        <f t="shared" si="19"/>
        <v>20</v>
      </c>
      <c r="M37" s="15">
        <v>0</v>
      </c>
      <c r="N37" s="15">
        <v>0.375</v>
      </c>
      <c r="O37" s="15"/>
      <c r="P37" s="48">
        <f>(9*15)</f>
        <v>135</v>
      </c>
    </row>
    <row r="38" spans="4:16" x14ac:dyDescent="0.25">
      <c r="D38" s="47" t="s">
        <v>19</v>
      </c>
      <c r="E38" s="10">
        <f t="shared" si="21"/>
        <v>43113</v>
      </c>
      <c r="F38" s="11">
        <v>0.33333333333333331</v>
      </c>
      <c r="G38" s="11">
        <v>0.70833333333333337</v>
      </c>
      <c r="H38" s="11">
        <f t="shared" si="22"/>
        <v>0.37500000000000006</v>
      </c>
      <c r="I38" s="12">
        <f t="shared" si="16"/>
        <v>2.3333333333333335</v>
      </c>
      <c r="J38" s="13">
        <f t="shared" si="17"/>
        <v>10</v>
      </c>
      <c r="K38" s="14">
        <f t="shared" si="18"/>
        <v>15</v>
      </c>
      <c r="L38" s="14">
        <f t="shared" si="19"/>
        <v>20</v>
      </c>
      <c r="M38" s="15">
        <v>0</v>
      </c>
      <c r="N38" s="15">
        <v>0.375</v>
      </c>
      <c r="O38" s="15"/>
      <c r="P38" s="48">
        <f>9*15</f>
        <v>135</v>
      </c>
    </row>
    <row r="39" spans="4:16" x14ac:dyDescent="0.25">
      <c r="D39" s="47" t="s">
        <v>20</v>
      </c>
      <c r="E39" s="10">
        <f t="shared" si="21"/>
        <v>43114</v>
      </c>
      <c r="F39" s="11">
        <v>0.33333333333333331</v>
      </c>
      <c r="G39" s="11">
        <v>0.70833333333333337</v>
      </c>
      <c r="H39" s="11">
        <f t="shared" si="22"/>
        <v>0.37500000000000006</v>
      </c>
      <c r="I39" s="12">
        <f t="shared" si="16"/>
        <v>2.7083333333333335</v>
      </c>
      <c r="J39" s="13">
        <f t="shared" si="17"/>
        <v>10</v>
      </c>
      <c r="K39" s="14">
        <f t="shared" si="18"/>
        <v>15</v>
      </c>
      <c r="L39" s="14">
        <f t="shared" si="19"/>
        <v>20</v>
      </c>
      <c r="M39" s="15">
        <v>0</v>
      </c>
      <c r="N39" s="15"/>
      <c r="O39" s="15">
        <v>0.375</v>
      </c>
      <c r="P39" s="48">
        <f>9*20</f>
        <v>180</v>
      </c>
    </row>
    <row r="40" spans="4:16" ht="15.75" thickBot="1" x14ac:dyDescent="0.3">
      <c r="D40" s="49"/>
      <c r="E40" s="50"/>
      <c r="F40" s="51"/>
      <c r="G40" s="51"/>
      <c r="H40" s="51"/>
      <c r="I40" s="52"/>
      <c r="J40" s="53"/>
      <c r="K40" s="54"/>
      <c r="L40" s="54"/>
      <c r="M40" s="55"/>
      <c r="N40" s="55"/>
      <c r="O40" s="66"/>
      <c r="P40" s="56">
        <f>SUM(P33:P39)</f>
        <v>830</v>
      </c>
    </row>
    <row r="41" spans="4:16" x14ac:dyDescent="0.25">
      <c r="D41" s="31"/>
      <c r="E41" s="32"/>
      <c r="F41" s="33"/>
      <c r="G41" s="33"/>
      <c r="H41" s="33"/>
      <c r="I41" s="34"/>
      <c r="J41" s="35"/>
      <c r="K41" s="36"/>
      <c r="L41" s="36"/>
      <c r="M41" s="37"/>
      <c r="N41" s="37"/>
      <c r="O41" s="65"/>
      <c r="P41" s="38"/>
    </row>
    <row r="42" spans="4:16" x14ac:dyDescent="0.25">
      <c r="D42" s="22"/>
      <c r="E42" s="10"/>
      <c r="F42" s="11"/>
      <c r="G42" s="11"/>
      <c r="H42" s="11"/>
      <c r="I42" s="12"/>
      <c r="J42" s="13"/>
      <c r="K42" s="14"/>
      <c r="L42" s="14"/>
      <c r="M42" s="15"/>
      <c r="N42" s="15"/>
      <c r="O42" s="21"/>
      <c r="P42" s="16"/>
    </row>
    <row r="43" spans="4:16" x14ac:dyDescent="0.25">
      <c r="D43" s="22"/>
      <c r="E43" s="10"/>
      <c r="F43" s="11"/>
      <c r="G43" s="11"/>
      <c r="H43" s="11"/>
      <c r="I43" s="12"/>
      <c r="J43" s="13"/>
      <c r="K43" s="14"/>
      <c r="L43" s="14"/>
      <c r="M43" s="15"/>
      <c r="N43" s="15"/>
      <c r="O43" s="21"/>
      <c r="P43" s="16"/>
    </row>
    <row r="44" spans="4:16" x14ac:dyDescent="0.25">
      <c r="D44" s="22"/>
      <c r="E44" s="10"/>
      <c r="F44" s="11"/>
      <c r="G44" s="11"/>
      <c r="H44" s="11"/>
      <c r="I44" s="12"/>
      <c r="J44" s="13"/>
      <c r="K44" s="14"/>
      <c r="L44" s="14"/>
      <c r="M44" s="15"/>
      <c r="N44" s="15"/>
      <c r="O44" s="21"/>
      <c r="P44" s="16"/>
    </row>
    <row r="45" spans="4:16" x14ac:dyDescent="0.25">
      <c r="D45" s="22"/>
      <c r="E45" s="10"/>
      <c r="F45" s="11"/>
      <c r="G45" s="11"/>
      <c r="H45" s="11"/>
      <c r="I45" s="12"/>
      <c r="J45" s="13"/>
      <c r="K45" s="14"/>
      <c r="L45" s="14"/>
      <c r="M45" s="15"/>
      <c r="N45" s="15"/>
      <c r="O45" s="21"/>
      <c r="P45" s="16"/>
    </row>
    <row r="46" spans="4:16" x14ac:dyDescent="0.25">
      <c r="D46" s="17"/>
      <c r="E46" s="17"/>
      <c r="F46" s="17"/>
      <c r="G46" s="17"/>
      <c r="H46" s="17"/>
      <c r="I46" s="18"/>
      <c r="J46" s="17"/>
      <c r="K46" s="17"/>
      <c r="L46" s="17"/>
      <c r="M46" s="19"/>
      <c r="N46" s="19"/>
      <c r="O46" s="19"/>
      <c r="P46" s="20">
        <f>SUM(P15:P45)</f>
        <v>13877.5</v>
      </c>
    </row>
  </sheetData>
  <autoFilter ref="D13:P13"/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 altText="test 1">
                <anchor moveWithCells="1">
                  <from>
                    <xdr:col>5</xdr:col>
                    <xdr:colOff>66675</xdr:colOff>
                    <xdr:row>6</xdr:row>
                    <xdr:rowOff>171450</xdr:rowOff>
                  </from>
                  <to>
                    <xdr:col>5</xdr:col>
                    <xdr:colOff>390525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 altText="test 1">
                <anchor moveWithCells="1">
                  <from>
                    <xdr:col>5</xdr:col>
                    <xdr:colOff>47625</xdr:colOff>
                    <xdr:row>7</xdr:row>
                    <xdr:rowOff>180975</xdr:rowOff>
                  </from>
                  <to>
                    <xdr:col>5</xdr:col>
                    <xdr:colOff>371475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 altText="test 1">
                <anchor moveWithCells="1">
                  <from>
                    <xdr:col>5</xdr:col>
                    <xdr:colOff>38100</xdr:colOff>
                    <xdr:row>9</xdr:row>
                    <xdr:rowOff>0</xdr:rowOff>
                  </from>
                  <to>
                    <xdr:col>5</xdr:col>
                    <xdr:colOff>361950</xdr:colOff>
                    <xdr:row>10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</dc:creator>
  <cp:lastModifiedBy>Shynigamy</cp:lastModifiedBy>
  <dcterms:created xsi:type="dcterms:W3CDTF">2018-03-08T15:50:23Z</dcterms:created>
  <dcterms:modified xsi:type="dcterms:W3CDTF">2018-03-10T12:34:00Z</dcterms:modified>
</cp:coreProperties>
</file>